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8"/>
  <workbookPr/>
  <mc:AlternateContent xmlns:mc="http://schemas.openxmlformats.org/markup-compatibility/2006">
    <mc:Choice Requires="x15">
      <x15ac:absPath xmlns:x15ac="http://schemas.microsoft.com/office/spreadsheetml/2010/11/ac" url="https://uconet-my.sharepoint.com/personal/juan_garibello2348_uco_net_co/Documents/"/>
    </mc:Choice>
  </mc:AlternateContent>
  <xr:revisionPtr revIDLastSave="0" documentId="8_{F0446E9C-A587-435B-8E18-7488D62D0789}" xr6:coauthVersionLast="47" xr6:coauthVersionMax="47" xr10:uidLastSave="{00000000-0000-0000-0000-000000000000}"/>
  <bookViews>
    <workbookView xWindow="-120" yWindow="-120" windowWidth="20730" windowHeight="11160" firstSheet="20" activeTab="115" xr2:uid="{FF6A5ECF-7335-47AB-81D7-7C436458C595}"/>
  </bookViews>
  <sheets>
    <sheet name="Modelo de dominio" sheetId="1" r:id="rId1"/>
    <sheet name="ModeloFlujoEventoEnElTiempo" sheetId="37" r:id="rId2"/>
    <sheet name="Objetos de dominio" sheetId="2" r:id="rId3"/>
    <sheet name="Clases" sheetId="85" r:id="rId4"/>
    <sheet name="EVENT DetalleEntrega" sheetId="135" r:id="rId5"/>
    <sheet name="DetalleEntrega_Muestreo" sheetId="136" r:id="rId6"/>
    <sheet name="DetalleEntrega_Caracterizacion " sheetId="137" r:id="rId7"/>
    <sheet name="Ciudad_Muestreo" sheetId="133" r:id="rId8"/>
    <sheet name="EVENT Ciudad" sheetId="132" r:id="rId9"/>
    <sheet name="Ciudad_Caracterizacion" sheetId="134" r:id="rId10"/>
    <sheet name="EVENT DetallePrecio" sheetId="129" r:id="rId11"/>
    <sheet name="DetallePrecio_Caracterizacion" sheetId="130" r:id="rId12"/>
    <sheet name="DetallePrecio_Muestreo" sheetId="131" r:id="rId13"/>
    <sheet name="EVENT MetodoPago" sheetId="126" r:id="rId14"/>
    <sheet name="MetodoPago_Caracterizacion" sheetId="127" r:id="rId15"/>
    <sheet name="MetodoPago_Muestreo" sheetId="128" r:id="rId16"/>
    <sheet name="EVENT Factura" sheetId="120" r:id="rId17"/>
    <sheet name="Factura_Muestreo" sheetId="121" r:id="rId18"/>
    <sheet name="Factura_Caracterizacion" sheetId="122" r:id="rId19"/>
    <sheet name="EVENT DetalleFactura" sheetId="123" r:id="rId20"/>
    <sheet name="DetalleFactura_Muestreo" sheetId="124" r:id="rId21"/>
    <sheet name="DetalleFactura_Caracterizacion" sheetId="125" r:id="rId22"/>
    <sheet name="Valores " sheetId="13" r:id="rId23"/>
    <sheet name="EVENT producto" sheetId="43" r:id="rId24"/>
    <sheet name="Producto_Muestreo" sheetId="6" r:id="rId25"/>
    <sheet name="Producto_Caracterizacion" sheetId="17" r:id="rId26"/>
    <sheet name="EVENT Categoria" sheetId="57" r:id="rId27"/>
    <sheet name="Categoria_Caracterizacion" sheetId="54" r:id="rId28"/>
    <sheet name="Categoria_Muestreo" sheetId="53" r:id="rId29"/>
    <sheet name="DetalleCategoria_caracterizacio" sheetId="61" r:id="rId30"/>
    <sheet name="DetalleCategoria_Muestreo" sheetId="70" r:id="rId31"/>
    <sheet name="EVENT detallecategoria" sheetId="66" r:id="rId32"/>
    <sheet name="EVENT Verificador" sheetId="39" r:id="rId33"/>
    <sheet name="Verificador_Muestreo" sheetId="10" r:id="rId34"/>
    <sheet name="Verificador_Caracterizacion" sheetId="14" r:id="rId35"/>
    <sheet name="EVENT vendedor" sheetId="38" r:id="rId36"/>
    <sheet name="Vendedor_Caracterizacion" sheetId="12" r:id="rId37"/>
    <sheet name="Vendedor_Muestreo" sheetId="4" r:id="rId38"/>
    <sheet name="EVENT VendedorProducto" sheetId="65" r:id="rId39"/>
    <sheet name="VendedorProducto_Muestreo" sheetId="72" r:id="rId40"/>
    <sheet name="VendedorProduct_caracterizacion" sheetId="60" r:id="rId41"/>
    <sheet name="Precio_Caracterizacion " sheetId="23" r:id="rId42"/>
    <sheet name="Precio_Muestreo" sheetId="22" r:id="rId43"/>
    <sheet name="EVENT precio" sheetId="45" r:id="rId44"/>
    <sheet name="Reclamo_Caracterizacion" sheetId="20" r:id="rId45"/>
    <sheet name="EVENT Reclamo" sheetId="41" r:id="rId46"/>
    <sheet name="Reclamo_Muestreo" sheetId="11" r:id="rId47"/>
    <sheet name="EVENT inforeclamomotivo" sheetId="69" r:id="rId48"/>
    <sheet name="InfoReclamoMotiv_caracterizacio" sheetId="64" r:id="rId49"/>
    <sheet name="InfoReclamoMotivo_Muestro" sheetId="71" r:id="rId50"/>
    <sheet name="EVENT Motivo" sheetId="49" r:id="rId51"/>
    <sheet name="Motivo_Caracterizacion" sheetId="33" r:id="rId52"/>
    <sheet name="Motivo_Muestreo" sheetId="28" r:id="rId53"/>
    <sheet name="EVENT direccionentrega" sheetId="67" r:id="rId54"/>
    <sheet name="DireccionEntrega_caracterizacio" sheetId="62" r:id="rId55"/>
    <sheet name="DireccionEntrega_Muestreo" sheetId="59" r:id="rId56"/>
    <sheet name="EVENT DetalleCompra" sheetId="44" r:id="rId57"/>
    <sheet name="DetalleCompra_Muestreo" sheetId="24" r:id="rId58"/>
    <sheet name="DetalleCompra_Caracterizacion" sheetId="25" r:id="rId59"/>
    <sheet name="EVENT pais" sheetId="47" r:id="rId60"/>
    <sheet name="Pais_Caracterizacion" sheetId="34" r:id="rId61"/>
    <sheet name="Pais_Muestreo" sheetId="26" r:id="rId62"/>
    <sheet name="EVENT Moneda" sheetId="58" r:id="rId63"/>
    <sheet name="Moneda_Caracterizacion" sheetId="56" r:id="rId64"/>
    <sheet name="Moneda_Muestreo" sheetId="55" r:id="rId65"/>
    <sheet name="EVENT historialreclamo" sheetId="51" r:id="rId66"/>
    <sheet name="HistorialReclamo_Muestreo" sheetId="30" r:id="rId67"/>
    <sheet name="HistorialReclamo_Caracterizacio" sheetId="31" r:id="rId68"/>
    <sheet name="EVENT detalledelivery" sheetId="68" r:id="rId69"/>
    <sheet name="DetalleDelivery_caracterizacion" sheetId="63" r:id="rId70"/>
    <sheet name="DetalleDelivery_Muestreo" sheetId="76" r:id="rId71"/>
    <sheet name="EVENT comprador" sheetId="35" r:id="rId72"/>
    <sheet name="Comprador_Muestreo" sheetId="3" r:id="rId73"/>
    <sheet name="Comprador_Caracterizacion" sheetId="18" r:id="rId74"/>
    <sheet name="EVENT compra" sheetId="40" r:id="rId75"/>
    <sheet name="Compra_Muestreo" sheetId="7" r:id="rId76"/>
    <sheet name="Compra_Caracterizacion" sheetId="16" r:id="rId77"/>
    <sheet name="EVENT delivery" sheetId="48" r:id="rId78"/>
    <sheet name="Delivery_Caracterizacion" sheetId="19" r:id="rId79"/>
    <sheet name="Delivery_Muestreo" sheetId="8" r:id="rId80"/>
    <sheet name="EVENT pago" sheetId="46" r:id="rId81"/>
    <sheet name="Pago_Caracterizacion" sheetId="15" r:id="rId82"/>
    <sheet name="Pago_Muestreo" sheetId="9" r:id="rId83"/>
    <sheet name="EstadoReclamo_Caracterizacion" sheetId="32" r:id="rId84"/>
    <sheet name="EstadoReclamo_Muestreo" sheetId="77" r:id="rId85"/>
    <sheet name="EVENT EstadoReclamo" sheetId="50" r:id="rId86"/>
    <sheet name="Listado Objetos de Dominio" sheetId="42" r:id="rId87"/>
    <sheet name="Crud " sheetId="21" r:id="rId88"/>
    <sheet name="Diagrama de clases" sheetId="74" r:id="rId89"/>
    <sheet name="Pais_Clase" sheetId="86" r:id="rId90"/>
    <sheet name="Moneda_Clase" sheetId="87" r:id="rId91"/>
    <sheet name="Precio_Clase" sheetId="88" r:id="rId92"/>
    <sheet name="Producto_Clase" sheetId="89" r:id="rId93"/>
    <sheet name="DetalleCompra_Clase" sheetId="90" r:id="rId94"/>
    <sheet name="Compra_Clase" sheetId="91" r:id="rId95"/>
    <sheet name="Comprador_Clase" sheetId="92" r:id="rId96"/>
    <sheet name="VendedorProducto_Clase" sheetId="93" r:id="rId97"/>
    <sheet name="Vendedor_Clase" sheetId="94" r:id="rId98"/>
    <sheet name="DetalleCategoria" sheetId="95" r:id="rId99"/>
    <sheet name="Categoria_Clase" sheetId="96" r:id="rId100"/>
    <sheet name="Pago_Clase" sheetId="97" r:id="rId101"/>
    <sheet name="Verificador_Clase" sheetId="98" r:id="rId102"/>
    <sheet name="DetalleDelivery_Clase" sheetId="99" r:id="rId103"/>
    <sheet name="Delivery_Clase" sheetId="100" r:id="rId104"/>
    <sheet name="DireccionEntrega_Clase" sheetId="101" r:id="rId105"/>
    <sheet name="Reclamo_Clase" sheetId="102" r:id="rId106"/>
    <sheet name="EstadoReclamo_Clase" sheetId="103" r:id="rId107"/>
    <sheet name="HistorialReclamo_Clase" sheetId="104" r:id="rId108"/>
    <sheet name="Motivo_Clase" sheetId="105" r:id="rId109"/>
    <sheet name="InfoReclamoMotivo_Clase" sheetId="106" r:id="rId110"/>
    <sheet name="MER" sheetId="73" r:id="rId111"/>
    <sheet name="DocumentacionMER_Comprador" sheetId="81" r:id="rId112"/>
    <sheet name="DocumentoMER_Motivo" sheetId="78" r:id="rId113"/>
    <sheet name="DocumentoMER_Reclamo" sheetId="79" r:id="rId114"/>
    <sheet name="DocumentacionMER_Pago" sheetId="80" r:id="rId115"/>
    <sheet name="DocumentoMER_HistorialReclamo" sheetId="83" r:id="rId116"/>
    <sheet name="DocumentacionMER_DetalleCompra" sheetId="75" r:id="rId117"/>
    <sheet name="DocumentacionMER_Delivery" sheetId="82" r:id="rId118"/>
    <sheet name="DocumentacionMER_Categoria" sheetId="84" r:id="rId119"/>
    <sheet name="DocumentacionMER_Vendedor" sheetId="107" r:id="rId120"/>
    <sheet name="DocumentacionMER_Precio" sheetId="108" r:id="rId121"/>
    <sheet name="DocumentacionMER_Pais" sheetId="109" r:id="rId122"/>
    <sheet name="DocumenatcionMER_Producto" sheetId="110" r:id="rId123"/>
    <sheet name="DocumentacionMER_Vendedorproduc" sheetId="111" r:id="rId124"/>
    <sheet name="DocumentacionMER_DetalleCompr" sheetId="112" r:id="rId125"/>
    <sheet name="DocumentacionMER_DetalleCategor" sheetId="113" r:id="rId126"/>
    <sheet name="DocumentacionMER_Compra" sheetId="114" r:id="rId127"/>
    <sheet name="DocumentacionMER_Verificador" sheetId="115" r:id="rId128"/>
    <sheet name="DocumentacionMER_DireccionEntre" sheetId="116" r:id="rId129"/>
    <sheet name="DocumentacionMER_InfoReclamoMot" sheetId="117" r:id="rId130"/>
    <sheet name="DocumentacionMER_EstadoReclamo" sheetId="118" r:id="rId131"/>
    <sheet name="DocumentacionMER_Moneda" sheetId="119" r:id="rId132"/>
  </sheets>
  <externalReferences>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91" l="1"/>
  <c r="H8" i="124"/>
  <c r="H7" i="124"/>
  <c r="H6" i="124"/>
  <c r="H5" i="124"/>
  <c r="H4" i="124"/>
  <c r="H9" i="124"/>
  <c r="E9" i="100"/>
  <c r="F5" i="121"/>
  <c r="F6" i="121"/>
  <c r="F7" i="121"/>
  <c r="F8" i="121"/>
  <c r="F9" i="121"/>
  <c r="F4" i="121"/>
  <c r="G9" i="128"/>
  <c r="G5" i="128"/>
  <c r="G6" i="128"/>
  <c r="G7" i="128"/>
  <c r="G8" i="128"/>
  <c r="G4" i="128"/>
  <c r="F5" i="136"/>
  <c r="F6" i="136"/>
  <c r="F7" i="136"/>
  <c r="F8" i="136"/>
  <c r="F10" i="136"/>
  <c r="F9" i="136"/>
  <c r="H4" i="30"/>
  <c r="E4" i="77"/>
  <c r="D4" i="28"/>
  <c r="F5" i="131"/>
  <c r="F6" i="131"/>
  <c r="F7" i="131"/>
  <c r="F9" i="131"/>
  <c r="F11" i="131"/>
  <c r="F4" i="131"/>
  <c r="F4" i="22"/>
  <c r="D4" i="72"/>
  <c r="C20" i="12"/>
  <c r="J4" i="4"/>
  <c r="F4" i="70"/>
  <c r="G4" i="9"/>
  <c r="G4" i="76"/>
  <c r="G6" i="76"/>
  <c r="A6" i="63"/>
  <c r="X5" i="63"/>
  <c r="W5" i="63"/>
  <c r="V5" i="63"/>
  <c r="C17" i="19"/>
  <c r="C16" i="19"/>
  <c r="F9" i="8"/>
  <c r="V5" i="62"/>
  <c r="W5" i="62"/>
  <c r="X5" i="62"/>
  <c r="F9" i="59"/>
  <c r="F5" i="59"/>
  <c r="F6" i="59"/>
  <c r="F7" i="59"/>
  <c r="F8" i="59"/>
  <c r="F4" i="59"/>
  <c r="X5" i="134"/>
  <c r="W5" i="134"/>
  <c r="V5" i="134"/>
  <c r="E5" i="133"/>
  <c r="E6" i="133"/>
  <c r="E7" i="133"/>
  <c r="E8" i="133"/>
  <c r="E9" i="133"/>
  <c r="E4" i="133"/>
  <c r="E6" i="26"/>
  <c r="E5" i="26"/>
  <c r="E4" i="26"/>
  <c r="X5" i="18"/>
  <c r="J4" i="3"/>
  <c r="A12" i="18"/>
  <c r="D4" i="7"/>
  <c r="A8" i="16"/>
  <c r="A7" i="16"/>
  <c r="A6" i="16"/>
  <c r="B2" i="106"/>
  <c r="B3" i="119"/>
  <c r="B2" i="119"/>
  <c r="B3" i="118"/>
  <c r="B2" i="118"/>
  <c r="B3" i="117"/>
  <c r="B2" i="117"/>
  <c r="B3" i="116"/>
  <c r="B2" i="116"/>
  <c r="A7" i="115"/>
  <c r="B3" i="115"/>
  <c r="B2" i="115"/>
  <c r="B3" i="114"/>
  <c r="B2" i="114"/>
  <c r="B3" i="113"/>
  <c r="B2" i="113"/>
  <c r="B3" i="112"/>
  <c r="B2" i="112"/>
  <c r="B3" i="111"/>
  <c r="B2" i="111"/>
  <c r="B2" i="110"/>
  <c r="B3" i="110"/>
  <c r="B3" i="109"/>
  <c r="B2" i="109"/>
  <c r="B3" i="108"/>
  <c r="B2" i="108"/>
  <c r="B3" i="107"/>
  <c r="B2" i="107"/>
  <c r="B3" i="84"/>
  <c r="B2" i="84"/>
  <c r="B3" i="82"/>
  <c r="B2" i="82"/>
  <c r="B3" i="83"/>
  <c r="B2" i="83"/>
  <c r="B3" i="75"/>
  <c r="B2" i="75"/>
  <c r="B3" i="80"/>
  <c r="B2" i="80"/>
  <c r="B3" i="79"/>
  <c r="B2" i="79"/>
  <c r="B3" i="78"/>
  <c r="B2" i="78"/>
  <c r="B3" i="81"/>
  <c r="B2" i="81"/>
  <c r="E10" i="106"/>
  <c r="E9" i="106"/>
  <c r="B4" i="106"/>
  <c r="E9" i="105"/>
  <c r="B4" i="105"/>
  <c r="B2" i="105"/>
  <c r="E10" i="104"/>
  <c r="E9" i="104"/>
  <c r="B4" i="104"/>
  <c r="B2" i="104"/>
  <c r="E9" i="103"/>
  <c r="B4" i="103"/>
  <c r="B2" i="103"/>
  <c r="E10" i="102"/>
  <c r="E9" i="102"/>
  <c r="B4" i="102"/>
  <c r="B21" i="106"/>
  <c r="B23" i="106"/>
  <c r="B19" i="105"/>
  <c r="B20" i="105"/>
  <c r="B22" i="104"/>
  <c r="B24" i="104"/>
  <c r="B19" i="103"/>
  <c r="B20" i="103"/>
  <c r="B2" i="102"/>
  <c r="B22" i="102"/>
  <c r="B24" i="102"/>
  <c r="E9" i="101"/>
  <c r="B4" i="101"/>
  <c r="B2" i="101"/>
  <c r="B19" i="101"/>
  <c r="B20" i="101"/>
  <c r="B4" i="100"/>
  <c r="B2" i="100"/>
  <c r="B19" i="100"/>
  <c r="B20" i="100"/>
  <c r="E9" i="99"/>
  <c r="B4" i="99"/>
  <c r="B2" i="99"/>
  <c r="B22" i="99"/>
  <c r="B24" i="99"/>
  <c r="B4" i="98"/>
  <c r="B2" i="98"/>
  <c r="B20" i="98" s="1"/>
  <c r="B19" i="98"/>
  <c r="E10" i="97"/>
  <c r="E9" i="97"/>
  <c r="B4" i="97"/>
  <c r="B2" i="97"/>
  <c r="B21" i="97"/>
  <c r="B23" i="97"/>
  <c r="E10" i="96"/>
  <c r="E9" i="96"/>
  <c r="B4" i="96"/>
  <c r="B2" i="96"/>
  <c r="B21" i="96"/>
  <c r="B22" i="96"/>
  <c r="E9" i="95"/>
  <c r="B4" i="95"/>
  <c r="B2" i="95"/>
  <c r="B19" i="95"/>
  <c r="B20" i="95"/>
  <c r="E10" i="94"/>
  <c r="B4" i="94"/>
  <c r="B2" i="94"/>
  <c r="B19" i="94"/>
  <c r="B20" i="94"/>
  <c r="E9" i="93"/>
  <c r="B4" i="93"/>
  <c r="B2" i="93"/>
  <c r="B4" i="92"/>
  <c r="B2" i="92"/>
  <c r="E9" i="91"/>
  <c r="B4" i="91"/>
  <c r="B2" i="91"/>
  <c r="E10" i="90"/>
  <c r="E9" i="90"/>
  <c r="B4" i="90"/>
  <c r="B2" i="90"/>
  <c r="E9" i="89"/>
  <c r="B4" i="89"/>
  <c r="B2" i="89"/>
  <c r="E10" i="89"/>
  <c r="E9" i="88"/>
  <c r="B4" i="88"/>
  <c r="B2" i="88"/>
  <c r="E10" i="88"/>
  <c r="E10" i="87"/>
  <c r="E9" i="87"/>
  <c r="B4" i="87"/>
  <c r="B2" i="87"/>
  <c r="F10" i="86"/>
  <c r="E10" i="86"/>
  <c r="E9" i="86"/>
  <c r="B4" i="86"/>
  <c r="B2" i="86"/>
  <c r="Y5" i="54"/>
  <c r="X5" i="54"/>
  <c r="W5" i="54"/>
  <c r="V5" i="54"/>
  <c r="Z5" i="64"/>
  <c r="Y5" i="64"/>
  <c r="X5" i="64"/>
  <c r="W5" i="64"/>
  <c r="V5" i="64"/>
  <c r="X5" i="61"/>
  <c r="W5" i="61"/>
  <c r="V5" i="61"/>
  <c r="X5" i="60"/>
  <c r="W5" i="60"/>
  <c r="V5" i="60"/>
  <c r="X6" i="34"/>
  <c r="W6" i="34"/>
  <c r="V6" i="34"/>
  <c r="B11" i="54"/>
  <c r="C11" i="54"/>
  <c r="C12" i="54"/>
  <c r="E5" i="77"/>
  <c r="G9" i="76"/>
  <c r="F5" i="8"/>
  <c r="F6" i="8"/>
  <c r="F7" i="8"/>
  <c r="F8" i="8"/>
  <c r="F4" i="8"/>
  <c r="G8" i="76"/>
  <c r="G7" i="76"/>
  <c r="G5" i="76"/>
  <c r="F5" i="71"/>
  <c r="F4" i="71"/>
  <c r="W6" i="56"/>
  <c r="V6" i="56"/>
  <c r="F6" i="70"/>
  <c r="F8" i="70"/>
  <c r="F10" i="70"/>
  <c r="F11" i="70"/>
  <c r="C5" i="53"/>
  <c r="C6" i="53"/>
  <c r="C7" i="53"/>
  <c r="C8" i="53"/>
  <c r="C4" i="53"/>
  <c r="G7" i="9"/>
  <c r="G8" i="9"/>
  <c r="G9" i="9"/>
  <c r="G6" i="9"/>
  <c r="G5" i="9"/>
  <c r="C5" i="6"/>
  <c r="C6" i="6"/>
  <c r="C7" i="6"/>
  <c r="C8" i="6"/>
  <c r="C4" i="6"/>
  <c r="F5" i="22"/>
  <c r="F6" i="22"/>
  <c r="F7" i="22"/>
  <c r="F8" i="22"/>
  <c r="D6" i="72"/>
  <c r="D7" i="72"/>
  <c r="D8" i="72"/>
  <c r="J10" i="4"/>
  <c r="J8" i="4"/>
  <c r="J7" i="4"/>
  <c r="I8" i="4"/>
  <c r="I7" i="4"/>
  <c r="X5" i="31"/>
  <c r="W5" i="31"/>
  <c r="V5" i="31"/>
  <c r="X5" i="33"/>
  <c r="Y5" i="33"/>
  <c r="W5" i="33"/>
  <c r="V5" i="33"/>
  <c r="V5" i="20"/>
  <c r="Z5" i="20"/>
  <c r="Y5" i="20"/>
  <c r="X5" i="20"/>
  <c r="W5" i="20"/>
  <c r="Y5" i="19"/>
  <c r="X5" i="19"/>
  <c r="W5" i="19"/>
  <c r="V5" i="19"/>
  <c r="X5" i="14"/>
  <c r="V5" i="14"/>
  <c r="W5" i="14"/>
  <c r="Y5" i="14"/>
  <c r="Z5" i="14"/>
  <c r="V4" i="15"/>
  <c r="Z4" i="15"/>
  <c r="Y4" i="15"/>
  <c r="X4" i="15"/>
  <c r="W4" i="15"/>
  <c r="X5" i="25"/>
  <c r="W5" i="25"/>
  <c r="V5" i="25"/>
  <c r="V5" i="23"/>
  <c r="X5" i="23"/>
  <c r="W5" i="23"/>
  <c r="D4" i="55"/>
  <c r="D5" i="55"/>
  <c r="D6" i="55"/>
  <c r="Y5" i="16"/>
  <c r="V5" i="16"/>
  <c r="AA5" i="16"/>
  <c r="Z5" i="16"/>
  <c r="X5" i="16"/>
  <c r="W5" i="16"/>
  <c r="Y5" i="12"/>
  <c r="X5" i="12"/>
  <c r="W5" i="12"/>
  <c r="V5" i="12"/>
  <c r="Z5" i="18"/>
  <c r="Y5" i="18"/>
  <c r="V5" i="18"/>
  <c r="Y5" i="17"/>
  <c r="X5" i="17"/>
  <c r="I5" i="24"/>
  <c r="I6" i="24"/>
  <c r="I7" i="24"/>
  <c r="I8" i="24"/>
  <c r="I9" i="24"/>
  <c r="I4" i="24"/>
  <c r="D5" i="7"/>
  <c r="D6" i="7"/>
  <c r="D7" i="7"/>
  <c r="D8" i="7"/>
  <c r="D9" i="7"/>
  <c r="H5" i="11"/>
  <c r="H4" i="11"/>
  <c r="C22" i="17"/>
  <c r="W5" i="17"/>
  <c r="V5" i="17"/>
  <c r="C16" i="33"/>
  <c r="C15" i="33"/>
  <c r="C14" i="33"/>
  <c r="C13" i="33"/>
  <c r="B13" i="33"/>
  <c r="C19" i="31"/>
  <c r="C18" i="31"/>
  <c r="C17" i="31"/>
  <c r="B17" i="31"/>
  <c r="B16" i="14"/>
  <c r="B16" i="19"/>
  <c r="C17" i="15"/>
  <c r="C16" i="15"/>
  <c r="C15" i="15"/>
  <c r="B15" i="15"/>
  <c r="B20" i="12"/>
  <c r="C15" i="23"/>
  <c r="C14" i="23"/>
  <c r="B14" i="23"/>
  <c r="C15" i="34"/>
  <c r="C16" i="34"/>
  <c r="B15" i="34"/>
  <c r="C14" i="16"/>
  <c r="C13" i="16"/>
  <c r="B13" i="16"/>
  <c r="C20" i="18"/>
  <c r="C19" i="18"/>
  <c r="C18" i="18"/>
  <c r="B18" i="18"/>
  <c r="C12" i="17"/>
  <c r="C11" i="17"/>
  <c r="B11" i="17"/>
  <c r="C19" i="25"/>
  <c r="C18" i="25"/>
  <c r="C17" i="25"/>
  <c r="B17" i="25"/>
  <c r="B18" i="20"/>
  <c r="B20" i="13"/>
  <c r="B21" i="13"/>
  <c r="B22" i="13"/>
  <c r="B23" i="13"/>
  <c r="B24" i="13"/>
  <c r="B19" i="13"/>
  <c r="B18" i="13"/>
  <c r="B17" i="13"/>
  <c r="B16" i="13"/>
  <c r="B15" i="13"/>
  <c r="B14" i="13"/>
  <c r="B13" i="13"/>
  <c r="B12" i="13"/>
  <c r="B11" i="13"/>
  <c r="A24" i="13"/>
  <c r="A23" i="13"/>
  <c r="A22" i="13"/>
  <c r="A21" i="13"/>
  <c r="A20" i="13"/>
  <c r="A19" i="13"/>
  <c r="A18" i="13"/>
  <c r="A17" i="13"/>
  <c r="A16" i="13"/>
  <c r="A15" i="13"/>
  <c r="A14" i="13"/>
  <c r="A13" i="13"/>
  <c r="A12" i="13"/>
  <c r="A11" i="13"/>
  <c r="H5" i="10"/>
  <c r="H9" i="10"/>
  <c r="H4" i="10"/>
  <c r="J9" i="3"/>
  <c r="J8" i="3"/>
  <c r="J7" i="3"/>
  <c r="B8" i="9"/>
  <c r="B7" i="9"/>
  <c r="B3" i="33"/>
  <c r="B2" i="33"/>
  <c r="B2" i="32"/>
  <c r="B3" i="31"/>
  <c r="B2" i="31"/>
  <c r="A6" i="31"/>
  <c r="H5" i="30"/>
  <c r="D5" i="28"/>
  <c r="A6" i="19"/>
  <c r="A6" i="18"/>
  <c r="A6" i="14"/>
  <c r="C16" i="14" a="1"/>
  <c r="C16" i="14"/>
  <c r="B3" i="14"/>
  <c r="A14" i="18"/>
  <c r="A10" i="18"/>
  <c r="A7" i="18"/>
  <c r="C18" i="20" a="1"/>
  <c r="C18" i="20" s="1"/>
  <c r="B2" i="18"/>
  <c r="B3" i="18"/>
  <c r="A7" i="114"/>
  <c r="B6" i="9"/>
  <c r="B5" i="9"/>
  <c r="B4" i="9"/>
  <c r="H6" i="10"/>
  <c r="H7" i="10"/>
  <c r="H8" i="10"/>
  <c r="I10" i="4"/>
  <c r="I5" i="4"/>
  <c r="I4" i="4"/>
  <c r="J5" i="3"/>
  <c r="J6" i="3"/>
  <c r="B21" i="93" l="1"/>
  <c r="B20" i="93"/>
  <c r="B19" i="92"/>
  <c r="B18" i="92"/>
  <c r="B22" i="91"/>
  <c r="B21" i="91"/>
  <c r="B22" i="90"/>
  <c r="B21" i="90"/>
  <c r="B22" i="89"/>
  <c r="B21" i="89"/>
  <c r="B21" i="88"/>
  <c r="B20" i="88"/>
  <c r="B22" i="87"/>
  <c r="B21" i="87"/>
  <c r="B22" i="86"/>
  <c r="B21" i="8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3734576F-5FAB-4BE5-896B-1B7106044FCA}">
      <text>
        <r>
          <rPr>
            <sz val="11"/>
            <color theme="1"/>
            <rFont val="Aptos Narrow"/>
            <family val="2"/>
            <scheme val="minor"/>
          </rPr>
          <t>Solo aplica para texto</t>
        </r>
      </text>
    </comment>
    <comment ref="D5" authorId="0" shapeId="0" xr:uid="{920ED08E-8F77-49C7-BFD7-124832F7FD45}">
      <text>
        <r>
          <rPr>
            <sz val="11"/>
            <color theme="1"/>
            <rFont val="Aptos Narrow"/>
            <family val="2"/>
            <scheme val="minor"/>
          </rPr>
          <t>Solo aplica para texto</t>
        </r>
      </text>
    </comment>
    <comment ref="E5" authorId="0" shapeId="0" xr:uid="{D81D247B-152F-497C-B6D3-17A0EEDE678E}">
      <text>
        <r>
          <rPr>
            <sz val="11"/>
            <color theme="1"/>
            <rFont val="Aptos Narrow"/>
            <family val="2"/>
            <scheme val="minor"/>
          </rPr>
          <t>Solo aplica para datos decimales, e indica la cantidad de decimales que se van a almacenar.</t>
        </r>
      </text>
    </comment>
    <comment ref="F5" authorId="0" shapeId="0" xr:uid="{47047259-959D-4C58-9D52-93A244EA2B62}">
      <text>
        <r>
          <rPr>
            <sz val="11"/>
            <color theme="1"/>
            <rFont val="Aptos Narrow"/>
            <family val="2"/>
            <scheme val="minor"/>
          </rPr>
          <t xml:space="preserve">Santiago Buitrago  Alzate:
Aplica </t>
        </r>
      </text>
    </comment>
    <comment ref="H5" authorId="0" shapeId="0" xr:uid="{2F3434BA-0986-4AEE-AFA0-57C31F9F6FC4}">
      <text>
        <r>
          <rPr>
            <sz val="11"/>
            <color theme="1"/>
            <rFont val="Aptos Narrow"/>
            <family val="2"/>
            <scheme val="minor"/>
          </rPr>
          <t>Santiago Buitrago  Alzate:
Aplica para datos numericos</t>
        </r>
      </text>
    </comment>
    <comment ref="I5" authorId="0" shapeId="0" xr:uid="{805BADBE-7BCA-4C41-93A4-3B08EC02BB28}">
      <text>
        <r>
          <rPr>
            <sz val="11"/>
            <color theme="1"/>
            <rFont val="Aptos Narrow"/>
            <family val="2"/>
            <scheme val="minor"/>
          </rPr>
          <t>Santiago Buitrago  Alzate:
Aplica para datos numericos</t>
        </r>
      </text>
    </comment>
    <comment ref="J5" authorId="0" shapeId="0" xr:uid="{EC3E0AA7-DF9B-46E9-A986-9402113F0B99}">
      <text>
        <r>
          <rPr>
            <sz val="11"/>
            <color theme="1"/>
            <rFont val="Aptos Narrow"/>
            <family val="2"/>
            <scheme val="minor"/>
          </rPr>
          <t>Santiago Buitrago  Alzate:
indica si un dato de tipo texto debe seguir un formato preestablecido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9C613CD0-E77A-4D85-B657-D2AA751555C5}">
      <text>
        <r>
          <rPr>
            <sz val="11"/>
            <color theme="1"/>
            <rFont val="Aptos Narrow"/>
            <family val="2"/>
            <scheme val="minor"/>
          </rPr>
          <t>Solo aplica para texto</t>
        </r>
      </text>
    </comment>
    <comment ref="D5" authorId="0" shapeId="0" xr:uid="{7DFC9F37-DC1B-4782-8358-1F9FF088912F}">
      <text>
        <r>
          <rPr>
            <sz val="11"/>
            <color theme="1"/>
            <rFont val="Aptos Narrow"/>
            <family val="2"/>
            <scheme val="minor"/>
          </rPr>
          <t>Solo aplica para texto</t>
        </r>
      </text>
    </comment>
    <comment ref="E5" authorId="0" shapeId="0" xr:uid="{737E2709-E269-43E5-AB51-13A4C2414C45}">
      <text>
        <r>
          <rPr>
            <sz val="11"/>
            <color theme="1"/>
            <rFont val="Aptos Narrow"/>
            <family val="2"/>
            <scheme val="minor"/>
          </rPr>
          <t>Solo aplica para datos decimales, e indica la cantidad de decimales que se van a almacenar.</t>
        </r>
      </text>
    </comment>
    <comment ref="F5" authorId="0" shapeId="0" xr:uid="{53AB7C57-97B5-4940-AD7D-8614D55DE80A}">
      <text>
        <r>
          <rPr>
            <sz val="11"/>
            <color theme="1"/>
            <rFont val="Aptos Narrow"/>
            <family val="2"/>
            <scheme val="minor"/>
          </rPr>
          <t xml:space="preserve">Santiago Buitrago  Alzate:
Aplica </t>
        </r>
      </text>
    </comment>
    <comment ref="H5" authorId="0" shapeId="0" xr:uid="{BD195E99-AEC4-429A-9226-FE508E1E0958}">
      <text>
        <r>
          <rPr>
            <sz val="11"/>
            <color theme="1"/>
            <rFont val="Aptos Narrow"/>
            <family val="2"/>
            <scheme val="minor"/>
          </rPr>
          <t>Santiago Buitrago  Alzate:
Aplica para datos numericos</t>
        </r>
      </text>
    </comment>
    <comment ref="I5" authorId="0" shapeId="0" xr:uid="{EAC1F8E5-837D-4C8C-9984-2DC8934ED287}">
      <text>
        <r>
          <rPr>
            <sz val="11"/>
            <color theme="1"/>
            <rFont val="Aptos Narrow"/>
            <family val="2"/>
            <scheme val="minor"/>
          </rPr>
          <t>Santiago Buitrago  Alzate:
Aplica para datos numericos</t>
        </r>
      </text>
    </comment>
    <comment ref="J5" authorId="0" shapeId="0" xr:uid="{C76DFC15-F2BA-460A-B462-BCB7CA0EC132}">
      <text>
        <r>
          <rPr>
            <sz val="11"/>
            <color theme="1"/>
            <rFont val="Aptos Narrow"/>
            <family val="2"/>
            <scheme val="minor"/>
          </rPr>
          <t>Santiago Buitrago  Alzate:
indica si un dato de tipo texto debe seguir un formato preestablecido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041DABAE-9ED0-454E-9F17-5670BE32A92F}">
      <text>
        <r>
          <rPr>
            <sz val="11"/>
            <color theme="1"/>
            <rFont val="Aptos Narrow"/>
            <family val="2"/>
            <scheme val="minor"/>
          </rPr>
          <t>Solo aplica para texto</t>
        </r>
      </text>
    </comment>
    <comment ref="D5" authorId="0" shapeId="0" xr:uid="{95F6F387-4AF0-47CC-8CD9-CBA1ABA467DA}">
      <text>
        <r>
          <rPr>
            <sz val="11"/>
            <color theme="1"/>
            <rFont val="Aptos Narrow"/>
            <family val="2"/>
            <scheme val="minor"/>
          </rPr>
          <t>Solo aplica para texto</t>
        </r>
      </text>
    </comment>
    <comment ref="E5" authorId="0" shapeId="0" xr:uid="{2052C4E7-18D1-4F1B-ADED-5C5B80BACBAC}">
      <text>
        <r>
          <rPr>
            <sz val="11"/>
            <color theme="1"/>
            <rFont val="Aptos Narrow"/>
            <family val="2"/>
            <scheme val="minor"/>
          </rPr>
          <t>Solo aplica para datos decimales, e indica la cantidad de decimales que se van a almacenar.</t>
        </r>
      </text>
    </comment>
    <comment ref="F5" authorId="0" shapeId="0" xr:uid="{9A6C34EE-7B0C-4722-889C-755D43E361FA}">
      <text>
        <r>
          <rPr>
            <sz val="11"/>
            <color theme="1"/>
            <rFont val="Aptos Narrow"/>
            <family val="2"/>
            <scheme val="minor"/>
          </rPr>
          <t xml:space="preserve">Santiago Buitrago  Alzate:
Aplica </t>
        </r>
      </text>
    </comment>
    <comment ref="H5" authorId="0" shapeId="0" xr:uid="{EC936150-212C-4ED1-8E62-4F1591228D60}">
      <text>
        <r>
          <rPr>
            <sz val="11"/>
            <color theme="1"/>
            <rFont val="Aptos Narrow"/>
            <family val="2"/>
            <scheme val="minor"/>
          </rPr>
          <t>Santiago Buitrago  Alzate:
Aplica para datos numericos</t>
        </r>
      </text>
    </comment>
    <comment ref="I5" authorId="0" shapeId="0" xr:uid="{3E4C4965-7406-4B4D-A207-5662C8CD19ED}">
      <text>
        <r>
          <rPr>
            <sz val="11"/>
            <color theme="1"/>
            <rFont val="Aptos Narrow"/>
            <family val="2"/>
            <scheme val="minor"/>
          </rPr>
          <t>Santiago Buitrago  Alzate:
Aplica para datos numericos</t>
        </r>
      </text>
    </comment>
    <comment ref="J5" authorId="0" shapeId="0" xr:uid="{46C37113-D2D7-45BE-A5CC-7CC0293F50B8}">
      <text>
        <r>
          <rPr>
            <sz val="11"/>
            <color theme="1"/>
            <rFont val="Aptos Narrow"/>
            <family val="2"/>
            <scheme val="minor"/>
          </rPr>
          <t>Santiago Buitrago  Alzate:
indica si un dato de tipo texto debe seguir un formato preestablecido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66135B14-9923-4AC8-962B-848A0A4C9EDB}">
      <text>
        <r>
          <rPr>
            <sz val="11"/>
            <color theme="1"/>
            <rFont val="Aptos Narrow"/>
            <family val="2"/>
            <scheme val="minor"/>
          </rPr>
          <t>Solo aplica para texto</t>
        </r>
      </text>
    </comment>
    <comment ref="D5" authorId="0" shapeId="0" xr:uid="{60D823DF-E52C-451E-AD52-1F969003DF13}">
      <text>
        <r>
          <rPr>
            <sz val="11"/>
            <color theme="1"/>
            <rFont val="Aptos Narrow"/>
            <family val="2"/>
            <scheme val="minor"/>
          </rPr>
          <t>Solo aplica para texto</t>
        </r>
      </text>
    </comment>
    <comment ref="E5" authorId="0" shapeId="0" xr:uid="{96F26811-60AA-41B2-B434-2B2C42C8CF91}">
      <text>
        <r>
          <rPr>
            <sz val="11"/>
            <color theme="1"/>
            <rFont val="Aptos Narrow"/>
            <family val="2"/>
            <scheme val="minor"/>
          </rPr>
          <t>Solo aplica para datos decimales, e indica la cantidad de decimales que se van a almacenar.</t>
        </r>
      </text>
    </comment>
    <comment ref="F5" authorId="0" shapeId="0" xr:uid="{55F08F03-4BE6-43BE-AE10-7C160D2D4045}">
      <text>
        <r>
          <rPr>
            <sz val="11"/>
            <color theme="1"/>
            <rFont val="Aptos Narrow"/>
            <family val="2"/>
            <scheme val="minor"/>
          </rPr>
          <t xml:space="preserve">Santiago Buitrago  Alzate:
Aplica </t>
        </r>
      </text>
    </comment>
    <comment ref="H5" authorId="0" shapeId="0" xr:uid="{6E8FE90C-3A35-4B88-B990-333014FA0FAF}">
      <text>
        <r>
          <rPr>
            <sz val="11"/>
            <color theme="1"/>
            <rFont val="Aptos Narrow"/>
            <family val="2"/>
            <scheme val="minor"/>
          </rPr>
          <t>Santiago Buitrago  Alzate:
Aplica para datos numericos</t>
        </r>
      </text>
    </comment>
    <comment ref="I5" authorId="0" shapeId="0" xr:uid="{58C16FDF-CA31-4A2D-B290-ECE5384BE363}">
      <text>
        <r>
          <rPr>
            <sz val="11"/>
            <color theme="1"/>
            <rFont val="Aptos Narrow"/>
            <family val="2"/>
            <scheme val="minor"/>
          </rPr>
          <t>Santiago Buitrago  Alzate:
Aplica para datos numericos</t>
        </r>
      </text>
    </comment>
    <comment ref="J5" authorId="0" shapeId="0" xr:uid="{7CF0EDEB-379F-4E14-A128-1751F97920DD}">
      <text>
        <r>
          <rPr>
            <sz val="11"/>
            <color theme="1"/>
            <rFont val="Aptos Narrow"/>
            <family val="2"/>
            <scheme val="minor"/>
          </rPr>
          <t>Santiago Buitrago  Alzate:
indica si un dato de tipo texto debe seguir un formato preestablecido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30B92DAB-33BB-4583-B0C8-2B3B0E3818A8}">
      <text>
        <r>
          <rPr>
            <sz val="11"/>
            <color theme="1"/>
            <rFont val="Aptos Narrow"/>
            <family val="2"/>
            <scheme val="minor"/>
          </rPr>
          <t>Solo aplica para texto</t>
        </r>
      </text>
    </comment>
    <comment ref="D5" authorId="0" shapeId="0" xr:uid="{314D8451-63BF-4DB0-8D71-33431AE07BFA}">
      <text>
        <r>
          <rPr>
            <sz val="11"/>
            <color theme="1"/>
            <rFont val="Aptos Narrow"/>
            <family val="2"/>
            <scheme val="minor"/>
          </rPr>
          <t>Solo aplica para texto</t>
        </r>
      </text>
    </comment>
    <comment ref="E5" authorId="0" shapeId="0" xr:uid="{832F5990-3EFB-4D25-B150-CF6FC721DB92}">
      <text>
        <r>
          <rPr>
            <sz val="11"/>
            <color theme="1"/>
            <rFont val="Aptos Narrow"/>
            <family val="2"/>
            <scheme val="minor"/>
          </rPr>
          <t>Solo aplica para datos decimales, e indica la cantidad de decimales que se van a almacenar.</t>
        </r>
      </text>
    </comment>
    <comment ref="F5" authorId="0" shapeId="0" xr:uid="{76FCF69C-B1AE-4D28-BBC5-E31D2954C861}">
      <text>
        <r>
          <rPr>
            <sz val="11"/>
            <color theme="1"/>
            <rFont val="Aptos Narrow"/>
            <family val="2"/>
            <scheme val="minor"/>
          </rPr>
          <t xml:space="preserve">Santiago Buitrago  Alzate:
Aplica </t>
        </r>
      </text>
    </comment>
    <comment ref="H5" authorId="0" shapeId="0" xr:uid="{8FF463B9-7F6F-471A-A713-FBEC1CACA7C9}">
      <text>
        <r>
          <rPr>
            <sz val="11"/>
            <color theme="1"/>
            <rFont val="Aptos Narrow"/>
            <family val="2"/>
            <scheme val="minor"/>
          </rPr>
          <t>Santiago Buitrago  Alzate:
Aplica para datos numericos</t>
        </r>
      </text>
    </comment>
    <comment ref="I5" authorId="0" shapeId="0" xr:uid="{5A7D3874-EB1E-47D9-BE4D-7EC3E1DE4702}">
      <text>
        <r>
          <rPr>
            <sz val="11"/>
            <color theme="1"/>
            <rFont val="Aptos Narrow"/>
            <family val="2"/>
            <scheme val="minor"/>
          </rPr>
          <t>Santiago Buitrago  Alzate:
Aplica para datos numericos</t>
        </r>
      </text>
    </comment>
    <comment ref="J5" authorId="0" shapeId="0" xr:uid="{5A1CE48E-6D3B-4481-9594-768C50BC18DB}">
      <text>
        <r>
          <rPr>
            <sz val="11"/>
            <color theme="1"/>
            <rFont val="Aptos Narrow"/>
            <family val="2"/>
            <scheme val="minor"/>
          </rPr>
          <t>Santiago Buitrago  Alzate:
indica si un dato de tipo texto debe seguir un formato preestablecido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EEB03F5B-B9E4-475C-94D2-113E73CD9ABB}">
      <text>
        <r>
          <rPr>
            <sz val="11"/>
            <color theme="1"/>
            <rFont val="Aptos Narrow"/>
            <family val="2"/>
            <scheme val="minor"/>
          </rPr>
          <t>Solo aplica para texto</t>
        </r>
      </text>
    </comment>
    <comment ref="D5" authorId="0" shapeId="0" xr:uid="{2181656D-F8FE-407F-8D97-9CE524011792}">
      <text>
        <r>
          <rPr>
            <sz val="11"/>
            <color theme="1"/>
            <rFont val="Aptos Narrow"/>
            <family val="2"/>
            <scheme val="minor"/>
          </rPr>
          <t>Solo aplica para texto</t>
        </r>
      </text>
    </comment>
    <comment ref="E5" authorId="0" shapeId="0" xr:uid="{0F1B1846-D9BA-4F4C-8D82-8430C5895EA4}">
      <text>
        <r>
          <rPr>
            <sz val="11"/>
            <color theme="1"/>
            <rFont val="Aptos Narrow"/>
            <family val="2"/>
            <scheme val="minor"/>
          </rPr>
          <t>Solo aplica para datos decimales, e indica la cantidad de decimales que se van a almacenar.</t>
        </r>
      </text>
    </comment>
    <comment ref="F5" authorId="0" shapeId="0" xr:uid="{EB14B9D1-5CBD-43F0-8559-DE7C4001FD91}">
      <text>
        <r>
          <rPr>
            <sz val="11"/>
            <color theme="1"/>
            <rFont val="Aptos Narrow"/>
            <family val="2"/>
            <scheme val="minor"/>
          </rPr>
          <t xml:space="preserve">Santiago Buitrago  Alzate:
Aplica </t>
        </r>
      </text>
    </comment>
    <comment ref="H5" authorId="0" shapeId="0" xr:uid="{836229D0-FDF0-4962-9BA4-947E5B779EC2}">
      <text>
        <r>
          <rPr>
            <sz val="11"/>
            <color theme="1"/>
            <rFont val="Aptos Narrow"/>
            <family val="2"/>
            <scheme val="minor"/>
          </rPr>
          <t>Santiago Buitrago  Alzate:
Aplica para datos numericos</t>
        </r>
      </text>
    </comment>
    <comment ref="I5" authorId="0" shapeId="0" xr:uid="{7D8A0A60-2BFD-45F5-A8CE-C13218FAF935}">
      <text>
        <r>
          <rPr>
            <sz val="11"/>
            <color theme="1"/>
            <rFont val="Aptos Narrow"/>
            <family val="2"/>
            <scheme val="minor"/>
          </rPr>
          <t>Santiago Buitrago  Alzate:
Aplica para datos numericos</t>
        </r>
      </text>
    </comment>
    <comment ref="J5" authorId="0" shapeId="0" xr:uid="{1CFBC307-9289-4B9B-A11D-4D24082130BE}">
      <text>
        <r>
          <rPr>
            <sz val="11"/>
            <color theme="1"/>
            <rFont val="Aptos Narrow"/>
            <family val="2"/>
            <scheme val="minor"/>
          </rPr>
          <t>Santiago Buitrago  Alzate:
indica si un dato de tipo texto debe seguir un formato preestablecido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invitado</author>
  </authors>
  <commentList>
    <comment ref="B5" authorId="0" shapeId="0" xr:uid="{0D092596-CA44-4B2E-92BD-9F5A851930F5}">
      <text>
        <r>
          <rPr>
            <sz val="11"/>
            <color theme="1"/>
            <rFont val="Aptos Narrow"/>
            <family val="2"/>
            <scheme val="minor"/>
          </rPr>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09DE01A2-C0A4-43FC-A449-23E635EAE0F4}">
      <text>
        <r>
          <rPr>
            <sz val="11"/>
            <color theme="1"/>
            <rFont val="Aptos Narrow"/>
            <family val="2"/>
            <scheme val="minor"/>
          </rPr>
          <t xml:space="preserve">Andres David Ortiz Mejia:
es el tipo de dato que se va a manejar o al que corresponde 
</t>
        </r>
      </text>
    </comment>
    <comment ref="C5" authorId="1" shapeId="0" xr:uid="{B811E721-ECEB-4097-97CB-27955BAF00D0}">
      <text>
        <r>
          <rPr>
            <sz val="11"/>
            <color theme="1"/>
            <rFont val="Aptos Narrow"/>
            <family val="2"/>
            <scheme val="minor"/>
          </rPr>
          <t xml:space="preserve">solo aplica para datos tipo texto, siendo esto lo minimo de largo que debe tener
</t>
        </r>
      </text>
    </comment>
    <comment ref="D5" authorId="1" shapeId="0" xr:uid="{2DF7D62B-9514-411A-99ED-D16A679641DA}">
      <text>
        <r>
          <rPr>
            <sz val="11"/>
            <color theme="1"/>
            <rFont val="Aptos Narrow"/>
            <family val="2"/>
            <scheme val="minor"/>
          </rPr>
          <t xml:space="preserve">Solo aplica para datos tipo texto, siendo este la mayor longitud que puede tener 
</t>
        </r>
      </text>
    </comment>
    <comment ref="E5" authorId="1" shapeId="0" xr:uid="{CF14AD1F-B55C-442D-BB6A-5A250317C2F5}">
      <text>
        <r>
          <rPr>
            <sz val="11"/>
            <color theme="1"/>
            <rFont val="Aptos Narrow"/>
            <family val="2"/>
            <scheme val="minor"/>
          </rPr>
          <t>Solo aplica para datos decimales, e indica la cantidad de decimales que se van a almacenar.</t>
        </r>
      </text>
    </comment>
    <comment ref="F5" authorId="1" shapeId="0" xr:uid="{273855EE-AB98-46B9-99EB-CD377204387E}">
      <text>
        <r>
          <rPr>
            <sz val="11"/>
            <color theme="1"/>
            <rFont val="Aptos Narrow"/>
            <family val="2"/>
            <scheme val="minor"/>
          </rPr>
          <t>son las cifras que se van a almacenar, aplicando esto para datos decimales</t>
        </r>
      </text>
    </comment>
    <comment ref="G5" authorId="0" shapeId="0" xr:uid="{218DEFD8-5458-4E18-A105-AB0FF1B967E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F58745A4-6529-494D-99D2-02F33F49A2DB}">
      <text>
        <r>
          <rPr>
            <sz val="11"/>
            <color theme="1"/>
            <rFont val="Aptos Narrow"/>
            <family val="2"/>
            <scheme val="minor"/>
          </rPr>
          <t>Santiago Buitrago  Alzate:
Aplica para datos numericos, siendo el punto de inicio para el rango que se va a utilizar</t>
        </r>
      </text>
    </comment>
    <comment ref="I5" authorId="1" shapeId="0" xr:uid="{DE886DAC-95EA-42F8-9164-AD37CEB45C14}">
      <text>
        <r>
          <rPr>
            <sz val="11"/>
            <color theme="1"/>
            <rFont val="Aptos Narrow"/>
            <family val="2"/>
            <scheme val="minor"/>
          </rPr>
          <t xml:space="preserve">Santiago Buitrago  Alzate:
Aplica para datos numericos, siendo este el limite para el rango definido </t>
        </r>
      </text>
    </comment>
    <comment ref="J5" authorId="1" shapeId="0" xr:uid="{82B01387-8CB5-4D4A-826F-A273E0E24F2A}">
      <text>
        <r>
          <rPr>
            <sz val="11"/>
            <color theme="1"/>
            <rFont val="Aptos Narrow"/>
            <family val="2"/>
            <scheme val="minor"/>
          </rPr>
          <t>Santiago Buitrago  Alzate:
indica si un dato de tipo de dato debe seguir un formato preestablecido</t>
        </r>
      </text>
    </comment>
    <comment ref="K5" authorId="0" shapeId="0" xr:uid="{BE707F40-9D58-4154-87CA-C29E325DDE6D}">
      <text>
        <r>
          <rPr>
            <sz val="11"/>
            <color theme="1"/>
            <rFont val="Aptos Narrow"/>
            <family val="2"/>
            <scheme val="minor"/>
          </rPr>
          <t>Andres David Ortiz Mejia:
es un valor predefinido cuando no se tiene un valor dado</t>
        </r>
      </text>
    </comment>
    <comment ref="L5" authorId="0" shapeId="0" xr:uid="{F4258AB8-58B5-4BA5-B3EA-758E5BD44947}">
      <text>
        <r>
          <rPr>
            <sz val="11"/>
            <color theme="1"/>
            <rFont val="Aptos Narrow"/>
            <family val="2"/>
            <scheme val="minor"/>
          </rPr>
          <t xml:space="preserve">Andres David Ortiz Mejia:
es una forma  o un segura para ingresar algun tipo de dato 
</t>
        </r>
      </text>
    </comment>
    <comment ref="M5" authorId="0" shapeId="0" xr:uid="{35D62000-57EB-444E-8752-EC08E13774DE}">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B7911515-5D6A-49FB-B068-DC03F003B20E}">
      <text>
        <r>
          <rPr>
            <sz val="11"/>
            <color theme="1"/>
            <rFont val="Aptos Narrow"/>
            <family val="2"/>
            <scheme val="minor"/>
          </rPr>
          <t>Andres David Ortiz Mejia:
es la opcion de quitar los espacios en blanco que se hayan ido por error u a proposito, evitando errores</t>
        </r>
      </text>
    </comment>
    <comment ref="O5" authorId="0" shapeId="0" xr:uid="{DB54E693-EF25-4F75-AD12-29D5B905A7FB}">
      <text>
        <r>
          <rPr>
            <sz val="11"/>
            <color theme="1"/>
            <rFont val="Aptos Narrow"/>
            <family val="2"/>
            <scheme val="minor"/>
          </rPr>
          <t>Andres David Ortiz Mejia:
el dato se autogenera solo(valga la redundancia)</t>
        </r>
      </text>
    </comment>
    <comment ref="P5" authorId="0" shapeId="0" xr:uid="{8CD70C57-EDA1-4D17-A1D0-BAA251B8C07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A6218FFC-62FB-43AC-9677-27848ECB65D0}">
      <text>
        <r>
          <rPr>
            <sz val="11"/>
            <color theme="1"/>
            <rFont val="Aptos Narrow"/>
            <family val="2"/>
            <scheme val="minor"/>
          </rPr>
          <t>Andres David Ortiz Mejia:
son datos que si o si siempre tienen que estar</t>
        </r>
      </text>
    </comment>
    <comment ref="R5" authorId="0" shapeId="0" xr:uid="{EB5738F1-C1F0-45EB-8809-DC68E46158B1}">
      <text>
        <r>
          <rPr>
            <sz val="11"/>
            <color theme="1"/>
            <rFont val="Aptos Narrow"/>
            <family val="2"/>
            <scheme val="minor"/>
          </rPr>
          <t>Andres David Ortiz Mejia:
el dato se puede modificar de alguna forma?</t>
        </r>
      </text>
    </comment>
    <comment ref="S5" authorId="0" shapeId="0" xr:uid="{955FEC06-6F5D-4EF5-AB98-48FA08D3B509}">
      <text>
        <r>
          <rPr>
            <sz val="11"/>
            <color theme="1"/>
            <rFont val="Aptos Narrow"/>
            <family val="2"/>
            <scheme val="minor"/>
          </rPr>
          <t>Andres David Ortiz Mejia:
son datos que pueden ser personales o que si necesita n un manejo delicado</t>
        </r>
      </text>
    </comment>
    <comment ref="T5" authorId="0" shapeId="0" xr:uid="{70B53B41-CAF1-4081-B8D7-D9E2FDF130FC}">
      <text>
        <r>
          <rPr>
            <sz val="11"/>
            <color theme="1"/>
            <rFont val="Aptos Narrow"/>
            <family val="2"/>
            <scheme val="minor"/>
          </rPr>
          <t>Andres David Ortiz Mejia:
es un id?</t>
        </r>
      </text>
    </comment>
    <comment ref="U5" authorId="0" shapeId="0" xr:uid="{1C18ABDC-6238-4952-B165-38C83A71F755}">
      <text>
        <r>
          <rPr>
            <sz val="11"/>
            <color theme="1"/>
            <rFont val="Aptos Narrow"/>
            <family val="2"/>
            <scheme val="minor"/>
          </rPr>
          <t xml:space="preserve">Andres David Ortiz Mejia: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C1C8F23-8D9D-499F-A21A-2D26B26A4444}">
      <text>
        <r>
          <rPr>
            <sz val="11"/>
            <color theme="1"/>
            <rFont val="Aptos Narrow"/>
            <family val="2"/>
            <scheme val="minor"/>
          </rPr>
          <t xml:space="preserve">Andres David Ortiz Mejia:
es el tipo de dato que se va a manejar o al que corresponde 
</t>
        </r>
      </text>
    </comment>
    <comment ref="C5" authorId="1" shapeId="0" xr:uid="{3177E205-9B19-4481-A0DD-00F956039B81}">
      <text>
        <r>
          <rPr>
            <sz val="11"/>
            <color theme="1"/>
            <rFont val="Aptos Narrow"/>
            <family val="2"/>
            <scheme val="minor"/>
          </rPr>
          <t xml:space="preserve">solo aplica para datos tipo texto, siendo esto lo minimo de largo que debe tener
</t>
        </r>
      </text>
    </comment>
    <comment ref="D5" authorId="1" shapeId="0" xr:uid="{27A9C71F-567D-4166-A0B6-4DCB7F815C65}">
      <text>
        <r>
          <rPr>
            <sz val="11"/>
            <color theme="1"/>
            <rFont val="Aptos Narrow"/>
            <family val="2"/>
            <scheme val="minor"/>
          </rPr>
          <t xml:space="preserve">Solo aplica para datos tipo texto, siendo este la mayor longitud que puede tener 
</t>
        </r>
      </text>
    </comment>
    <comment ref="E5" authorId="1" shapeId="0" xr:uid="{0B1A6C86-E6B2-4FED-BE35-50DDE4D02D7E}">
      <text>
        <r>
          <rPr>
            <sz val="11"/>
            <color theme="1"/>
            <rFont val="Aptos Narrow"/>
            <family val="2"/>
            <scheme val="minor"/>
          </rPr>
          <t>Solo aplica para datos decimales, e indica la cantidad de decimales que se van a almacenar.</t>
        </r>
      </text>
    </comment>
    <comment ref="F5" authorId="1" shapeId="0" xr:uid="{966BFE65-D4FA-4ECC-A3CB-41A4302E929C}">
      <text>
        <r>
          <rPr>
            <sz val="11"/>
            <color theme="1"/>
            <rFont val="Aptos Narrow"/>
            <family val="2"/>
            <scheme val="minor"/>
          </rPr>
          <t>son las cifras que se van a almacenar, aplicando esto para datos decimales</t>
        </r>
      </text>
    </comment>
    <comment ref="G5" authorId="0" shapeId="0" xr:uid="{93410922-37E5-4819-81AB-7C34AAC4AFD0}">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4C935DA6-B6DB-4FE4-BF73-E40B17B72F3B}">
      <text>
        <r>
          <rPr>
            <sz val="11"/>
            <color theme="1"/>
            <rFont val="Aptos Narrow"/>
            <family val="2"/>
            <scheme val="minor"/>
          </rPr>
          <t>Santiago Buitrago  Alzate:
Aplica para datos numericos, siendo el punto de inicio para el rango que se va a utilizar</t>
        </r>
      </text>
    </comment>
    <comment ref="I5" authorId="1" shapeId="0" xr:uid="{DB1EC8C3-ED3A-424F-9187-181E45B5E6AF}">
      <text>
        <r>
          <rPr>
            <sz val="11"/>
            <color theme="1"/>
            <rFont val="Aptos Narrow"/>
            <family val="2"/>
            <scheme val="minor"/>
          </rPr>
          <t xml:space="preserve">Santiago Buitrago  Alzate:
Aplica para datos numericos, siendo este el limite para el rango definido </t>
        </r>
      </text>
    </comment>
    <comment ref="J5" authorId="1" shapeId="0" xr:uid="{2E2F70C5-321E-4D86-85E7-652EA8831804}">
      <text>
        <r>
          <rPr>
            <sz val="11"/>
            <color theme="1"/>
            <rFont val="Aptos Narrow"/>
            <family val="2"/>
            <scheme val="minor"/>
          </rPr>
          <t>Santiago Buitrago  Alzate:
indica si un dato de tipo de dato debe seguir un formato preestablecido</t>
        </r>
      </text>
    </comment>
    <comment ref="K5" authorId="0" shapeId="0" xr:uid="{AD7E4E10-E39F-4286-8559-4F014E08CC43}">
      <text>
        <r>
          <rPr>
            <sz val="11"/>
            <color theme="1"/>
            <rFont val="Aptos Narrow"/>
            <family val="2"/>
            <scheme val="minor"/>
          </rPr>
          <t>Andres David Ortiz Mejia:
es un valor predefinido cuando no se tiene un valor dado</t>
        </r>
      </text>
    </comment>
    <comment ref="L5" authorId="0" shapeId="0" xr:uid="{A8476623-0D52-4CDB-9387-EBD2E4273458}">
      <text>
        <r>
          <rPr>
            <sz val="11"/>
            <color theme="1"/>
            <rFont val="Aptos Narrow"/>
            <family val="2"/>
            <scheme val="minor"/>
          </rPr>
          <t xml:space="preserve">Andres David Ortiz Mejia:
es una forma  o un segura para ingresar algun tipo de dato 
</t>
        </r>
      </text>
    </comment>
    <comment ref="M5" authorId="0" shapeId="0" xr:uid="{2511B744-64B7-4B64-BABA-B56A853B2CC4}">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CD6063A5-04A0-4C15-99E7-20E6E8F8CD7D}">
      <text>
        <r>
          <rPr>
            <sz val="11"/>
            <color theme="1"/>
            <rFont val="Aptos Narrow"/>
            <family val="2"/>
            <scheme val="minor"/>
          </rPr>
          <t>Andres David Ortiz Mejia:
es la opcion de quitar los espacios en blanco que se hayan ido por error u a proposito, evitando errores</t>
        </r>
      </text>
    </comment>
    <comment ref="O5" authorId="0" shapeId="0" xr:uid="{A919B000-8D5B-42C1-901E-CE607690DC5D}">
      <text>
        <r>
          <rPr>
            <sz val="11"/>
            <color theme="1"/>
            <rFont val="Aptos Narrow"/>
            <family val="2"/>
            <scheme val="minor"/>
          </rPr>
          <t>Andres David Ortiz Mejia:
el dato se autogenera solo(valga la redundancia)</t>
        </r>
      </text>
    </comment>
    <comment ref="P5" authorId="0" shapeId="0" xr:uid="{8D417960-DDEC-4927-9456-1B3C7FAA428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3E819DFD-E983-472E-B3F6-DD1C17EA6FCE}">
      <text>
        <r>
          <rPr>
            <sz val="11"/>
            <color theme="1"/>
            <rFont val="Aptos Narrow"/>
            <family val="2"/>
            <scheme val="minor"/>
          </rPr>
          <t>Andres David Ortiz Mejia:
son datos que si o si siempre tienen que estar</t>
        </r>
      </text>
    </comment>
    <comment ref="R5" authorId="0" shapeId="0" xr:uid="{14EE58DD-D625-4C32-B35E-9B4F887577B5}">
      <text>
        <r>
          <rPr>
            <sz val="11"/>
            <color theme="1"/>
            <rFont val="Aptos Narrow"/>
            <family val="2"/>
            <scheme val="minor"/>
          </rPr>
          <t>Andres David Ortiz Mejia:
el dato se puede modificar de alguna forma?</t>
        </r>
      </text>
    </comment>
    <comment ref="S5" authorId="0" shapeId="0" xr:uid="{EF9495CE-E740-47CE-8270-4EED6E43D6F7}">
      <text>
        <r>
          <rPr>
            <sz val="11"/>
            <color theme="1"/>
            <rFont val="Aptos Narrow"/>
            <family val="2"/>
            <scheme val="minor"/>
          </rPr>
          <t>Andres David Ortiz Mejia:
son datos que pueden ser personales o que si necesita n un manejo delicado</t>
        </r>
      </text>
    </comment>
    <comment ref="T5" authorId="0" shapeId="0" xr:uid="{3A94964F-1A22-4D0C-84B9-AE251595CF8F}">
      <text>
        <r>
          <rPr>
            <sz val="11"/>
            <color theme="1"/>
            <rFont val="Aptos Narrow"/>
            <family val="2"/>
            <scheme val="minor"/>
          </rPr>
          <t>Andres David Ortiz Mejia:
es un id?</t>
        </r>
      </text>
    </comment>
    <comment ref="U5" authorId="0" shapeId="0" xr:uid="{25552182-5C8B-4597-97CE-F14199F57D94}">
      <text>
        <r>
          <rPr>
            <sz val="11"/>
            <color theme="1"/>
            <rFont val="Aptos Narrow"/>
            <family val="2"/>
            <scheme val="minor"/>
          </rPr>
          <t xml:space="preserve">Andres David Ortiz Mejia: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9C98695C-9A93-4BD2-8B5A-B1BA38DB0806}">
      <text>
        <r>
          <rPr>
            <sz val="11"/>
            <color theme="1"/>
            <rFont val="Aptos Narrow"/>
            <family val="2"/>
            <scheme val="minor"/>
          </rPr>
          <t xml:space="preserve">Andres David Ortiz Mejia:
es el tipo de dato que se va a manejar o al que corresponde 
</t>
        </r>
      </text>
    </comment>
    <comment ref="C5" authorId="1" shapeId="0" xr:uid="{D90674AE-64FE-4068-B555-5A1294BAA1F8}">
      <text>
        <r>
          <rPr>
            <sz val="11"/>
            <color theme="1"/>
            <rFont val="Aptos Narrow"/>
            <family val="2"/>
            <scheme val="minor"/>
          </rPr>
          <t xml:space="preserve">solo aplica para datos tipo texto, siendo esto lo minimo de largo que debe tener
</t>
        </r>
      </text>
    </comment>
    <comment ref="D5" authorId="1" shapeId="0" xr:uid="{FFBE0DF7-8E5E-4DA5-B8F4-4C6C23DF34D4}">
      <text>
        <r>
          <rPr>
            <sz val="11"/>
            <color theme="1"/>
            <rFont val="Aptos Narrow"/>
            <family val="2"/>
            <scheme val="minor"/>
          </rPr>
          <t xml:space="preserve">Solo aplica para datos tipo texto, siendo este la mayor longitud que puede tener 
</t>
        </r>
      </text>
    </comment>
    <comment ref="E5" authorId="1" shapeId="0" xr:uid="{6D8B0E70-4E3C-49EE-9EFF-2C11E1443C5D}">
      <text>
        <r>
          <rPr>
            <sz val="11"/>
            <color theme="1"/>
            <rFont val="Aptos Narrow"/>
            <family val="2"/>
            <scheme val="minor"/>
          </rPr>
          <t>Solo aplica para datos decimales, e indica la cantidad de decimales que se van a almacenar.</t>
        </r>
      </text>
    </comment>
    <comment ref="F5" authorId="1" shapeId="0" xr:uid="{01606781-8466-45F2-93EC-FC7A6091C7DC}">
      <text>
        <r>
          <rPr>
            <sz val="11"/>
            <color theme="1"/>
            <rFont val="Aptos Narrow"/>
            <family val="2"/>
            <scheme val="minor"/>
          </rPr>
          <t>son las cifras que se van a almacenar, aplicando esto para datos decimales</t>
        </r>
      </text>
    </comment>
    <comment ref="G5" authorId="0" shapeId="0" xr:uid="{685D3635-DEDD-49A0-91BB-7F12ADC1CBD9}">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7DBBBDF-F6B6-4D28-827E-3784EBD23124}">
      <text>
        <r>
          <rPr>
            <sz val="11"/>
            <color theme="1"/>
            <rFont val="Aptos Narrow"/>
            <family val="2"/>
            <scheme val="minor"/>
          </rPr>
          <t>Santiago Buitrago  Alzate:
Aplica para datos numericos, siendo el punto de inicio para el rango que se va a utilizar</t>
        </r>
      </text>
    </comment>
    <comment ref="I5" authorId="1" shapeId="0" xr:uid="{66EF4FCD-09EC-495C-AD4E-0559D3F444D2}">
      <text>
        <r>
          <rPr>
            <sz val="11"/>
            <color theme="1"/>
            <rFont val="Aptos Narrow"/>
            <family val="2"/>
            <scheme val="minor"/>
          </rPr>
          <t xml:space="preserve">Santiago Buitrago  Alzate:
Aplica para datos numericos, siendo este el limite para el rango definido </t>
        </r>
      </text>
    </comment>
    <comment ref="J5" authorId="1" shapeId="0" xr:uid="{D3C12D7D-85DF-454A-B14C-3152D87924F5}">
      <text>
        <r>
          <rPr>
            <sz val="11"/>
            <color theme="1"/>
            <rFont val="Aptos Narrow"/>
            <family val="2"/>
            <scheme val="minor"/>
          </rPr>
          <t>Santiago Buitrago  Alzate:
indica si un dato de tipo de dato debe seguir un formato preestablecido</t>
        </r>
      </text>
    </comment>
    <comment ref="K5" authorId="0" shapeId="0" xr:uid="{57C62FD0-B755-44E0-A573-283998AAF803}">
      <text>
        <r>
          <rPr>
            <sz val="11"/>
            <color theme="1"/>
            <rFont val="Aptos Narrow"/>
            <family val="2"/>
            <scheme val="minor"/>
          </rPr>
          <t>Andres David Ortiz Mejia:
es un valor predefinido cuando no se tiene un valor dado</t>
        </r>
      </text>
    </comment>
    <comment ref="L5" authorId="0" shapeId="0" xr:uid="{5B00EC46-FA44-4756-9F68-3B82F9618C80}">
      <text>
        <r>
          <rPr>
            <sz val="11"/>
            <color theme="1"/>
            <rFont val="Aptos Narrow"/>
            <family val="2"/>
            <scheme val="minor"/>
          </rPr>
          <t xml:space="preserve">Andres David Ortiz Mejia:
es una forma  o un segura para ingresar algun tipo de dato 
</t>
        </r>
      </text>
    </comment>
    <comment ref="M5" authorId="0" shapeId="0" xr:uid="{73300F32-42A8-412E-B23F-900A5B282E42}">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B84F1FEC-C7E5-4245-87CD-30A7BA59567E}">
      <text>
        <r>
          <rPr>
            <sz val="11"/>
            <color theme="1"/>
            <rFont val="Aptos Narrow"/>
            <family val="2"/>
            <scheme val="minor"/>
          </rPr>
          <t>Andres David Ortiz Mejia:
es la opcion de quitar los espacios en blanco que se hayan ido por error u a proposito, evitando errores</t>
        </r>
      </text>
    </comment>
    <comment ref="O5" authorId="0" shapeId="0" xr:uid="{E6490806-634F-4781-A0D0-933EEDFFB4CA}">
      <text>
        <r>
          <rPr>
            <sz val="11"/>
            <color theme="1"/>
            <rFont val="Aptos Narrow"/>
            <family val="2"/>
            <scheme val="minor"/>
          </rPr>
          <t>Andres David Ortiz Mejia:
el dato se autogenera solo(valga la redundancia)</t>
        </r>
      </text>
    </comment>
    <comment ref="P5" authorId="0" shapeId="0" xr:uid="{54A4AE36-C4BB-46E7-A4A9-B65FE9482370}">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BBFBAAF2-F233-4B6A-89B6-0F47FEDAAC6C}">
      <text>
        <r>
          <rPr>
            <sz val="11"/>
            <color theme="1"/>
            <rFont val="Aptos Narrow"/>
            <family val="2"/>
            <scheme val="minor"/>
          </rPr>
          <t>Andres David Ortiz Mejia:
son datos que si o si siempre tienen que estar</t>
        </r>
      </text>
    </comment>
    <comment ref="R5" authorId="0" shapeId="0" xr:uid="{866C985A-31B5-41DD-8F05-614E42477D6A}">
      <text>
        <r>
          <rPr>
            <sz val="11"/>
            <color theme="1"/>
            <rFont val="Aptos Narrow"/>
            <family val="2"/>
            <scheme val="minor"/>
          </rPr>
          <t>Andres David Ortiz Mejia:
el dato se puede modificar de alguna forma?</t>
        </r>
      </text>
    </comment>
    <comment ref="S5" authorId="0" shapeId="0" xr:uid="{14F79AAA-5EA7-4004-8152-F8BA988C522F}">
      <text>
        <r>
          <rPr>
            <sz val="11"/>
            <color theme="1"/>
            <rFont val="Aptos Narrow"/>
            <family val="2"/>
            <scheme val="minor"/>
          </rPr>
          <t>Andres David Ortiz Mejia:
son datos que pueden ser personales o que si necesita n un manejo delicado</t>
        </r>
      </text>
    </comment>
    <comment ref="T5" authorId="0" shapeId="0" xr:uid="{E431DAD7-A138-41BC-9BCB-565CFB228BC7}">
      <text>
        <r>
          <rPr>
            <sz val="11"/>
            <color theme="1"/>
            <rFont val="Aptos Narrow"/>
            <family val="2"/>
            <scheme val="minor"/>
          </rPr>
          <t>Andres David Ortiz Mejia:
es un id?</t>
        </r>
      </text>
    </comment>
    <comment ref="U5" authorId="0" shapeId="0" xr:uid="{A29A918A-5B48-4D33-8C6E-D680DC80323C}">
      <text>
        <r>
          <rPr>
            <sz val="11"/>
            <color theme="1"/>
            <rFont val="Aptos Narrow"/>
            <family val="2"/>
            <scheme val="minor"/>
          </rPr>
          <t xml:space="preserve">Andres David Ortiz Mejia: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FDC0780-5EDB-4840-AF80-16C7FA6089DD}">
      <text>
        <r>
          <rPr>
            <sz val="11"/>
            <color theme="1"/>
            <rFont val="Aptos Narrow"/>
            <family val="2"/>
            <scheme val="minor"/>
          </rPr>
          <t xml:space="preserve">Andres David Ortiz Mejia:
es el tipo de dato que se va a manejar o al que corresponde 
</t>
        </r>
      </text>
    </comment>
    <comment ref="C5" authorId="1" shapeId="0" xr:uid="{C5AC83A2-3286-4FB6-ABBA-6D2C9AC4CA7C}">
      <text>
        <r>
          <rPr>
            <sz val="11"/>
            <color theme="1"/>
            <rFont val="Aptos Narrow"/>
            <family val="2"/>
            <scheme val="minor"/>
          </rPr>
          <t xml:space="preserve">solo aplica para datos tipo texto, siendo esto lo minimo de largo que debe tener
</t>
        </r>
      </text>
    </comment>
    <comment ref="D5" authorId="1" shapeId="0" xr:uid="{348EF6A2-81E0-4903-B905-082AD4C9C903}">
      <text>
        <r>
          <rPr>
            <sz val="11"/>
            <color theme="1"/>
            <rFont val="Aptos Narrow"/>
            <family val="2"/>
            <scheme val="minor"/>
          </rPr>
          <t xml:space="preserve">Solo aplica para datos tipo texto, siendo este la mayor longitud que puede tener 
</t>
        </r>
      </text>
    </comment>
    <comment ref="E5" authorId="1" shapeId="0" xr:uid="{B8EC6870-7950-4C39-B655-28FC0DE33832}">
      <text>
        <r>
          <rPr>
            <sz val="11"/>
            <color theme="1"/>
            <rFont val="Aptos Narrow"/>
            <family val="2"/>
            <scheme val="minor"/>
          </rPr>
          <t>Solo aplica para datos decimales, e indica la cantidad de decimales que se van a almacenar.</t>
        </r>
      </text>
    </comment>
    <comment ref="F5" authorId="1" shapeId="0" xr:uid="{117AC4B7-4F53-4D77-99A6-B9F193BEDB2D}">
      <text>
        <r>
          <rPr>
            <sz val="11"/>
            <color theme="1"/>
            <rFont val="Aptos Narrow"/>
            <family val="2"/>
            <scheme val="minor"/>
          </rPr>
          <t>son las cifras que se van a almacenar, aplicando esto para datos decimales</t>
        </r>
      </text>
    </comment>
    <comment ref="G5" authorId="0" shapeId="0" xr:uid="{7317ABFA-A8C7-4383-A332-2993B80035E9}">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939C734A-8F3E-4256-947E-4BD3E65E0557}">
      <text>
        <r>
          <rPr>
            <sz val="11"/>
            <color theme="1"/>
            <rFont val="Aptos Narrow"/>
            <family val="2"/>
            <scheme val="minor"/>
          </rPr>
          <t>Santiago Buitrago  Alzate:
Aplica para datos numericos, siendo el punto de inicio para el rango que se va a utilizar</t>
        </r>
      </text>
    </comment>
    <comment ref="I5" authorId="1" shapeId="0" xr:uid="{5ACB87BD-A57D-4E27-BCFC-073A27FFE7C4}">
      <text>
        <r>
          <rPr>
            <sz val="11"/>
            <color theme="1"/>
            <rFont val="Aptos Narrow"/>
            <family val="2"/>
            <scheme val="minor"/>
          </rPr>
          <t xml:space="preserve">Santiago Buitrago  Alzate:
Aplica para datos numericos, siendo este el limite para el rango definido </t>
        </r>
      </text>
    </comment>
    <comment ref="J5" authorId="1" shapeId="0" xr:uid="{D7DC5D93-1A03-4A83-B992-37E08C602600}">
      <text>
        <r>
          <rPr>
            <sz val="11"/>
            <color theme="1"/>
            <rFont val="Aptos Narrow"/>
            <family val="2"/>
            <scheme val="minor"/>
          </rPr>
          <t>Santiago Buitrago  Alzate:
indica si un dato de tipo de dato debe seguir un formato preestablecido</t>
        </r>
      </text>
    </comment>
    <comment ref="K5" authorId="0" shapeId="0" xr:uid="{0EB464D5-CEAA-4230-9A9A-69CC2D69F0EB}">
      <text>
        <r>
          <rPr>
            <sz val="11"/>
            <color theme="1"/>
            <rFont val="Aptos Narrow"/>
            <family val="2"/>
            <scheme val="minor"/>
          </rPr>
          <t>Andres David Ortiz Mejia:
es un valor predefinido cuando no se tiene un valor dado</t>
        </r>
      </text>
    </comment>
    <comment ref="L5" authorId="0" shapeId="0" xr:uid="{9E2F682A-79B5-4D51-A970-5CB146C2259C}">
      <text>
        <r>
          <rPr>
            <sz val="11"/>
            <color theme="1"/>
            <rFont val="Aptos Narrow"/>
            <family val="2"/>
            <scheme val="minor"/>
          </rPr>
          <t xml:space="preserve">Andres David Ortiz Mejia:
es una forma  o un segura para ingresar algun tipo de dato 
</t>
        </r>
      </text>
    </comment>
    <comment ref="M5" authorId="0" shapeId="0" xr:uid="{830A8EEB-B94C-4341-90D8-410702EAC63A}">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DFC26059-6C90-4BE8-9644-592657AE231C}">
      <text>
        <r>
          <rPr>
            <sz val="11"/>
            <color theme="1"/>
            <rFont val="Aptos Narrow"/>
            <family val="2"/>
            <scheme val="minor"/>
          </rPr>
          <t>Andres David Ortiz Mejia:
es la opcion de quitar los espacios en blanco que se hayan ido por error u a proposito, evitando errores</t>
        </r>
      </text>
    </comment>
    <comment ref="O5" authorId="0" shapeId="0" xr:uid="{2D2801BD-C8AE-4DBC-92D9-04DC4701F483}">
      <text>
        <r>
          <rPr>
            <sz val="11"/>
            <color theme="1"/>
            <rFont val="Aptos Narrow"/>
            <family val="2"/>
            <scheme val="minor"/>
          </rPr>
          <t>Andres David Ortiz Mejia:
el dato se autogenera solo(valga la redundancia)</t>
        </r>
      </text>
    </comment>
    <comment ref="P5" authorId="0" shapeId="0" xr:uid="{952B304A-B184-4B8E-8F1D-A58796C3B8F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0EB92D1A-E20C-4B03-9E06-836F66C73CB1}">
      <text>
        <r>
          <rPr>
            <sz val="11"/>
            <color theme="1"/>
            <rFont val="Aptos Narrow"/>
            <family val="2"/>
            <scheme val="minor"/>
          </rPr>
          <t>Andres David Ortiz Mejia:
son datos que si o si siempre tienen que estar</t>
        </r>
      </text>
    </comment>
    <comment ref="R5" authorId="0" shapeId="0" xr:uid="{FD074C9D-5DAF-4300-BD9E-237B5D35516B}">
      <text>
        <r>
          <rPr>
            <sz val="11"/>
            <color theme="1"/>
            <rFont val="Aptos Narrow"/>
            <family val="2"/>
            <scheme val="minor"/>
          </rPr>
          <t>Andres David Ortiz Mejia:
el dato se puede modificar de alguna forma?</t>
        </r>
      </text>
    </comment>
    <comment ref="S5" authorId="0" shapeId="0" xr:uid="{A9EDED7B-122C-444E-B361-645E3634A8E3}">
      <text>
        <r>
          <rPr>
            <sz val="11"/>
            <color theme="1"/>
            <rFont val="Aptos Narrow"/>
            <family val="2"/>
            <scheme val="minor"/>
          </rPr>
          <t>Andres David Ortiz Mejia:
son datos que pueden ser personales o que si necesita n un manejo delicado</t>
        </r>
      </text>
    </comment>
    <comment ref="T5" authorId="0" shapeId="0" xr:uid="{43CF8072-6A87-413E-BAAC-C1153871517B}">
      <text>
        <r>
          <rPr>
            <sz val="11"/>
            <color theme="1"/>
            <rFont val="Aptos Narrow"/>
            <family val="2"/>
            <scheme val="minor"/>
          </rPr>
          <t>Andres David Ortiz Mejia:
es un id?</t>
        </r>
      </text>
    </comment>
    <comment ref="U5" authorId="0" shapeId="0" xr:uid="{CC9C8835-B0BE-4FE9-AFD9-06B73F02466E}">
      <text>
        <r>
          <rPr>
            <sz val="11"/>
            <color theme="1"/>
            <rFont val="Aptos Narrow"/>
            <family val="2"/>
            <scheme val="minor"/>
          </rPr>
          <t xml:space="preserve">Andres David Ortiz Mejia: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9CFA4CC-1486-4FDC-AC20-E728F9394BBC}">
      <text>
        <r>
          <rPr>
            <sz val="11"/>
            <color theme="1"/>
            <rFont val="Aptos Narrow"/>
            <family val="2"/>
            <scheme val="minor"/>
          </rPr>
          <t xml:space="preserve">Andres David Ortiz Mejia:
es el tipo de dato que se va a manejar o al que corresponde 
</t>
        </r>
      </text>
    </comment>
    <comment ref="C5" authorId="1" shapeId="0" xr:uid="{5F4C3C3F-72EF-4EE3-A8AD-0CA5521B55F8}">
      <text>
        <r>
          <rPr>
            <sz val="11"/>
            <color theme="1"/>
            <rFont val="Aptos Narrow"/>
            <family val="2"/>
            <scheme val="minor"/>
          </rPr>
          <t xml:space="preserve">solo aplica para datos tipo texto, siendo esto lo minimo de largo que debe tener
</t>
        </r>
      </text>
    </comment>
    <comment ref="D5" authorId="1" shapeId="0" xr:uid="{68F885CB-F386-4DAA-AED6-40E7C26AF85F}">
      <text>
        <r>
          <rPr>
            <sz val="11"/>
            <color theme="1"/>
            <rFont val="Aptos Narrow"/>
            <family val="2"/>
            <scheme val="minor"/>
          </rPr>
          <t xml:space="preserve">Solo aplica para datos tipo texto, siendo este la mayor longitud que puede tener 
</t>
        </r>
      </text>
    </comment>
    <comment ref="E5" authorId="1" shapeId="0" xr:uid="{6EDC58AE-EE35-4B2D-97FE-CD4C6284AE3E}">
      <text>
        <r>
          <rPr>
            <sz val="11"/>
            <color theme="1"/>
            <rFont val="Aptos Narrow"/>
            <family val="2"/>
            <scheme val="minor"/>
          </rPr>
          <t>Solo aplica para datos decimales, e indica la cantidad de decimales que se van a almacenar.</t>
        </r>
      </text>
    </comment>
    <comment ref="F5" authorId="1" shapeId="0" xr:uid="{1E95838C-68EC-4D6D-ABF8-156782A9817D}">
      <text>
        <r>
          <rPr>
            <sz val="11"/>
            <color theme="1"/>
            <rFont val="Aptos Narrow"/>
            <family val="2"/>
            <scheme val="minor"/>
          </rPr>
          <t>son las cifras que se van a almacenar, aplicando esto para datos decimales</t>
        </r>
      </text>
    </comment>
    <comment ref="G5" authorId="0" shapeId="0" xr:uid="{D62A08C3-1AF1-4938-AC6A-FCC0AA2672FA}">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4B14037-5352-45F8-BCF1-F87EC96D6730}">
      <text>
        <r>
          <rPr>
            <sz val="11"/>
            <color theme="1"/>
            <rFont val="Aptos Narrow"/>
            <family val="2"/>
            <scheme val="minor"/>
          </rPr>
          <t>Santiago Buitrago  Alzate:
Aplica para datos numericos, siendo el punto de inicio para el rango que se va a utilizar</t>
        </r>
      </text>
    </comment>
    <comment ref="I5" authorId="1" shapeId="0" xr:uid="{D564BCB5-BF15-428D-909D-3E299EE68738}">
      <text>
        <r>
          <rPr>
            <sz val="11"/>
            <color theme="1"/>
            <rFont val="Aptos Narrow"/>
            <family val="2"/>
            <scheme val="minor"/>
          </rPr>
          <t xml:space="preserve">Santiago Buitrago  Alzate:
Aplica para datos numericos, siendo este el limite para el rango definido </t>
        </r>
      </text>
    </comment>
    <comment ref="J5" authorId="1" shapeId="0" xr:uid="{07B5D488-1ED9-4328-9B77-E2D3F30595A1}">
      <text>
        <r>
          <rPr>
            <sz val="11"/>
            <color theme="1"/>
            <rFont val="Aptos Narrow"/>
            <family val="2"/>
            <scheme val="minor"/>
          </rPr>
          <t>Santiago Buitrago  Alzate:
indica si un dato de tipo de dato debe seguir un formato preestablecido</t>
        </r>
      </text>
    </comment>
    <comment ref="K5" authorId="0" shapeId="0" xr:uid="{8308655E-E5DC-4FC1-B62B-F0671A3E4520}">
      <text>
        <r>
          <rPr>
            <sz val="11"/>
            <color theme="1"/>
            <rFont val="Aptos Narrow"/>
            <family val="2"/>
            <scheme val="minor"/>
          </rPr>
          <t>Andres David Ortiz Mejia:
es un valor predefinido cuando no se tiene un valor dado</t>
        </r>
      </text>
    </comment>
    <comment ref="L5" authorId="0" shapeId="0" xr:uid="{D5E212E1-43E0-4BDE-AAC0-24FBE9F1D30C}">
      <text>
        <r>
          <rPr>
            <sz val="11"/>
            <color theme="1"/>
            <rFont val="Aptos Narrow"/>
            <family val="2"/>
            <scheme val="minor"/>
          </rPr>
          <t xml:space="preserve">Andres David Ortiz Mejia:
es una forma  o un segura para ingresar algun tipo de dato 
</t>
        </r>
      </text>
    </comment>
    <comment ref="M5" authorId="0" shapeId="0" xr:uid="{FEBC25A2-5BB5-4DF4-82DF-4512291C0838}">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7FA2D78C-694A-4CC9-8329-4C850DD5B8F9}">
      <text>
        <r>
          <rPr>
            <sz val="11"/>
            <color theme="1"/>
            <rFont val="Aptos Narrow"/>
            <family val="2"/>
            <scheme val="minor"/>
          </rPr>
          <t>Andres David Ortiz Mejia:
es la opcion de quitar los espacios en blanco que se hayan ido por error u a proposito, evitando errores</t>
        </r>
      </text>
    </comment>
    <comment ref="O5" authorId="0" shapeId="0" xr:uid="{AF75DA60-658A-46D6-A387-0B57F9A26EA8}">
      <text>
        <r>
          <rPr>
            <sz val="11"/>
            <color theme="1"/>
            <rFont val="Aptos Narrow"/>
            <family val="2"/>
            <scheme val="minor"/>
          </rPr>
          <t>Andres David Ortiz Mejia:
el dato se autogenera solo(valga la redundancia)</t>
        </r>
      </text>
    </comment>
    <comment ref="P5" authorId="0" shapeId="0" xr:uid="{A99659F6-FA1B-451F-A0BB-A279BCAE2B2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5BEF2029-7BDF-4696-97B2-764968B503D7}">
      <text>
        <r>
          <rPr>
            <sz val="11"/>
            <color theme="1"/>
            <rFont val="Aptos Narrow"/>
            <family val="2"/>
            <scheme val="minor"/>
          </rPr>
          <t>Andres David Ortiz Mejia:
son datos que si o si siempre tienen que estar</t>
        </r>
      </text>
    </comment>
    <comment ref="R5" authorId="0" shapeId="0" xr:uid="{E2B61CAB-CE8E-44F5-BA97-5DED95D435A9}">
      <text>
        <r>
          <rPr>
            <sz val="11"/>
            <color theme="1"/>
            <rFont val="Aptos Narrow"/>
            <family val="2"/>
            <scheme val="minor"/>
          </rPr>
          <t>Andres David Ortiz Mejia:
el dato se puede modificar de alguna forma?</t>
        </r>
      </text>
    </comment>
    <comment ref="S5" authorId="0" shapeId="0" xr:uid="{D1649579-10C0-4A6E-89A0-E80D2326C558}">
      <text>
        <r>
          <rPr>
            <sz val="11"/>
            <color theme="1"/>
            <rFont val="Aptos Narrow"/>
            <family val="2"/>
            <scheme val="minor"/>
          </rPr>
          <t>Andres David Ortiz Mejia:
son datos que pueden ser personales o que si necesita n un manejo delicado</t>
        </r>
      </text>
    </comment>
    <comment ref="T5" authorId="0" shapeId="0" xr:uid="{24DE4857-DF51-46E5-8BFD-8B3BF401B6DE}">
      <text>
        <r>
          <rPr>
            <sz val="11"/>
            <color theme="1"/>
            <rFont val="Aptos Narrow"/>
            <family val="2"/>
            <scheme val="minor"/>
          </rPr>
          <t>Andres David Ortiz Mejia:
es un id?</t>
        </r>
      </text>
    </comment>
    <comment ref="U5" authorId="0" shapeId="0" xr:uid="{44676ADE-5696-4994-B059-FD58B325F670}">
      <text>
        <r>
          <rPr>
            <sz val="11"/>
            <color theme="1"/>
            <rFont val="Aptos Narrow"/>
            <family val="2"/>
            <scheme val="minor"/>
          </rPr>
          <t xml:space="preserve">Andres David Ortiz Mejia: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580727E9-D429-4494-9695-450E04C78B80}">
      <text>
        <r>
          <rPr>
            <sz val="11"/>
            <color theme="1"/>
            <rFont val="Aptos Narrow"/>
            <family val="2"/>
            <scheme val="minor"/>
          </rPr>
          <t xml:space="preserve">Andres David Ortiz Mejia:
es el tipo de dato que se va a manejar o al que corresponde 
</t>
        </r>
      </text>
    </comment>
    <comment ref="C5" authorId="1" shapeId="0" xr:uid="{3EC27073-E4AD-451C-8ED5-FEBE73FCD02C}">
      <text>
        <r>
          <rPr>
            <sz val="11"/>
            <color theme="1"/>
            <rFont val="Aptos Narrow"/>
            <family val="2"/>
            <scheme val="minor"/>
          </rPr>
          <t xml:space="preserve">solo aplica para datos tipo texto, siendo esto lo minimo de largo que debe tener
</t>
        </r>
      </text>
    </comment>
    <comment ref="D5" authorId="1" shapeId="0" xr:uid="{3FBB6C98-1503-4E5C-BEA6-30B900119A23}">
      <text>
        <r>
          <rPr>
            <sz val="11"/>
            <color theme="1"/>
            <rFont val="Aptos Narrow"/>
            <family val="2"/>
            <scheme val="minor"/>
          </rPr>
          <t xml:space="preserve">Solo aplica para datos tipo texto, siendo este la mayor longitud que puede tener 
</t>
        </r>
      </text>
    </comment>
    <comment ref="E5" authorId="1" shapeId="0" xr:uid="{53060F3B-08C5-4ACD-9A90-6DEC9B39F50E}">
      <text>
        <r>
          <rPr>
            <sz val="11"/>
            <color theme="1"/>
            <rFont val="Aptos Narrow"/>
            <family val="2"/>
            <scheme val="minor"/>
          </rPr>
          <t>Solo aplica para datos decimales, e indica la cantidad de decimales que se van a almacenar.</t>
        </r>
      </text>
    </comment>
    <comment ref="F5" authorId="1" shapeId="0" xr:uid="{7E2610F2-A1A7-4972-AC62-4ABFEF838CA2}">
      <text>
        <r>
          <rPr>
            <sz val="11"/>
            <color theme="1"/>
            <rFont val="Aptos Narrow"/>
            <family val="2"/>
            <scheme val="minor"/>
          </rPr>
          <t>son las cifras que se van a almacenar, aplicando esto para datos decimales</t>
        </r>
      </text>
    </comment>
    <comment ref="G5" authorId="0" shapeId="0" xr:uid="{A58322F3-DF37-4B4E-B65F-3C32795583D2}">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B85C4AC1-BF0E-4345-B5F7-1623D9320395}">
      <text>
        <r>
          <rPr>
            <sz val="11"/>
            <color theme="1"/>
            <rFont val="Aptos Narrow"/>
            <family val="2"/>
            <scheme val="minor"/>
          </rPr>
          <t>Santiago Buitrago  Alzate:
Aplica para datos numericos, siendo el punto de inicio para el rango que se va a utilizar</t>
        </r>
      </text>
    </comment>
    <comment ref="I5" authorId="1" shapeId="0" xr:uid="{CA806224-B1ED-410B-B237-1CDB26321AF8}">
      <text>
        <r>
          <rPr>
            <sz val="11"/>
            <color theme="1"/>
            <rFont val="Aptos Narrow"/>
            <family val="2"/>
            <scheme val="minor"/>
          </rPr>
          <t xml:space="preserve">Santiago Buitrago  Alzate:
Aplica para datos numericos, siendo este el limite para el rango definido </t>
        </r>
      </text>
    </comment>
    <comment ref="J5" authorId="1" shapeId="0" xr:uid="{E546EC94-92E4-42E1-8E0E-549675975280}">
      <text>
        <r>
          <rPr>
            <sz val="11"/>
            <color theme="1"/>
            <rFont val="Aptos Narrow"/>
            <family val="2"/>
            <scheme val="minor"/>
          </rPr>
          <t>Santiago Buitrago  Alzate:
indica si un dato de tipo de dato debe seguir un formato preestablecido</t>
        </r>
      </text>
    </comment>
    <comment ref="K5" authorId="0" shapeId="0" xr:uid="{F47CD61D-5D11-40AC-86E9-CA31924DC546}">
      <text>
        <r>
          <rPr>
            <sz val="11"/>
            <color theme="1"/>
            <rFont val="Aptos Narrow"/>
            <family val="2"/>
            <scheme val="minor"/>
          </rPr>
          <t>Andres David Ortiz Mejia:
es un valor predefinido cuando no se tiene un valor dado</t>
        </r>
      </text>
    </comment>
    <comment ref="L5" authorId="0" shapeId="0" xr:uid="{6CE462C2-0030-4915-A72E-26190421AC66}">
      <text>
        <r>
          <rPr>
            <sz val="11"/>
            <color theme="1"/>
            <rFont val="Aptos Narrow"/>
            <family val="2"/>
            <scheme val="minor"/>
          </rPr>
          <t xml:space="preserve">Andres David Ortiz Mejia:
es una forma  o un segura para ingresar algun tipo de dato 
</t>
        </r>
      </text>
    </comment>
    <comment ref="M5" authorId="0" shapeId="0" xr:uid="{A385AB91-4CE6-4E1B-B8EE-88C055A93CFC}">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954F29F8-A773-4440-8DA4-400452D9AFC3}">
      <text>
        <r>
          <rPr>
            <sz val="11"/>
            <color theme="1"/>
            <rFont val="Aptos Narrow"/>
            <family val="2"/>
            <scheme val="minor"/>
          </rPr>
          <t>Andres David Ortiz Mejia:
es la opcion de quitar los espacios en blanco que se hayan ido por error u a proposito, evitando errores</t>
        </r>
      </text>
    </comment>
    <comment ref="O5" authorId="0" shapeId="0" xr:uid="{FC717CCA-34E9-4181-A563-9FE4D0495F87}">
      <text>
        <r>
          <rPr>
            <sz val="11"/>
            <color theme="1"/>
            <rFont val="Aptos Narrow"/>
            <family val="2"/>
            <scheme val="minor"/>
          </rPr>
          <t>Andres David Ortiz Mejia:
el dato se autogenera solo(valga la redundancia)</t>
        </r>
      </text>
    </comment>
    <comment ref="P5" authorId="0" shapeId="0" xr:uid="{D7F68779-94BE-4970-B585-491A364F7AF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14603985-CD14-4001-833E-D91989A08E2B}">
      <text>
        <r>
          <rPr>
            <sz val="11"/>
            <color theme="1"/>
            <rFont val="Aptos Narrow"/>
            <family val="2"/>
            <scheme val="minor"/>
          </rPr>
          <t>Andres David Ortiz Mejia:
son datos que si o si siempre tienen que estar</t>
        </r>
      </text>
    </comment>
    <comment ref="R5" authorId="0" shapeId="0" xr:uid="{6A979F17-7C78-4D57-BF52-A702F7A9380E}">
      <text>
        <r>
          <rPr>
            <sz val="11"/>
            <color theme="1"/>
            <rFont val="Aptos Narrow"/>
            <family val="2"/>
            <scheme val="minor"/>
          </rPr>
          <t>Andres David Ortiz Mejia:
el dato se puede modificar de alguna forma?</t>
        </r>
      </text>
    </comment>
    <comment ref="S5" authorId="0" shapeId="0" xr:uid="{11E169A6-9153-4C47-87B5-CE0285A54ADE}">
      <text>
        <r>
          <rPr>
            <sz val="11"/>
            <color theme="1"/>
            <rFont val="Aptos Narrow"/>
            <family val="2"/>
            <scheme val="minor"/>
          </rPr>
          <t>Andres David Ortiz Mejia:
son datos que pueden ser personales o que si necesita n un manejo delicado</t>
        </r>
      </text>
    </comment>
    <comment ref="T5" authorId="0" shapeId="0" xr:uid="{E16AF508-3A00-465A-981C-EF39D393CC4B}">
      <text>
        <r>
          <rPr>
            <sz val="11"/>
            <color theme="1"/>
            <rFont val="Aptos Narrow"/>
            <family val="2"/>
            <scheme val="minor"/>
          </rPr>
          <t>Andres David Ortiz Mejia:
es un id?</t>
        </r>
      </text>
    </comment>
    <comment ref="U5" authorId="0" shapeId="0" xr:uid="{70C8124F-A2D3-45C3-BF62-8906F62A3273}">
      <text>
        <r>
          <rPr>
            <sz val="11"/>
            <color theme="1"/>
            <rFont val="Aptos Narrow"/>
            <family val="2"/>
            <scheme val="minor"/>
          </rPr>
          <t xml:space="preserve">Andres David Ortiz Mejia: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4" authorId="0" shapeId="0" xr:uid="{D3AA15CB-535F-4B14-BB8A-FF8945214AB0}">
      <text>
        <r>
          <rPr>
            <sz val="11"/>
            <color theme="1"/>
            <rFont val="Aptos Narrow"/>
            <family val="2"/>
            <scheme val="minor"/>
          </rPr>
          <t xml:space="preserve">Andres David Ortiz Mejia:
es el tipo de dato que se va a manejar o al que corresponde 
</t>
        </r>
      </text>
    </comment>
    <comment ref="C4" authorId="1" shapeId="0" xr:uid="{D98D1889-9BBB-481F-B370-B7DEFEC5B4C5}">
      <text>
        <r>
          <rPr>
            <sz val="11"/>
            <color theme="1"/>
            <rFont val="Aptos Narrow"/>
            <family val="2"/>
            <scheme val="minor"/>
          </rPr>
          <t xml:space="preserve">solo aplica para datos tipo texto, siendo esto lo minimo de largo que debe tener
</t>
        </r>
      </text>
    </comment>
    <comment ref="D4" authorId="1" shapeId="0" xr:uid="{0972E5CB-95EC-4D73-9B01-A505520E16A6}">
      <text>
        <r>
          <rPr>
            <sz val="11"/>
            <color theme="1"/>
            <rFont val="Aptos Narrow"/>
            <family val="2"/>
            <scheme val="minor"/>
          </rPr>
          <t xml:space="preserve">Solo aplica para datos tipo texto, siendo este la mayor longitud que puede tener 
</t>
        </r>
      </text>
    </comment>
    <comment ref="E4" authorId="1" shapeId="0" xr:uid="{FBD08159-1EF1-4045-AC3C-00725D038D79}">
      <text>
        <r>
          <rPr>
            <sz val="11"/>
            <color theme="1"/>
            <rFont val="Aptos Narrow"/>
            <family val="2"/>
            <scheme val="minor"/>
          </rPr>
          <t>Solo aplica para datos decimales, e indica la cantidad de decimales que se van a almacenar.</t>
        </r>
      </text>
    </comment>
    <comment ref="F4" authorId="1" shapeId="0" xr:uid="{76C5A179-7230-4815-AD83-79EEE34E9A10}">
      <text>
        <r>
          <rPr>
            <sz val="11"/>
            <color theme="1"/>
            <rFont val="Aptos Narrow"/>
            <family val="2"/>
            <scheme val="minor"/>
          </rPr>
          <t>son las cifras que se van a almacenar, aplicando esto para datos decimales</t>
        </r>
      </text>
    </comment>
    <comment ref="G4" authorId="0" shapeId="0" xr:uid="{ACBF0C12-4A2B-4886-B6B8-EEA326550658}">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4" authorId="1" shapeId="0" xr:uid="{1981AD6C-A4C1-4BDC-8FD0-0A1503B44515}">
      <text>
        <r>
          <rPr>
            <sz val="11"/>
            <color theme="1"/>
            <rFont val="Aptos Narrow"/>
            <family val="2"/>
            <scheme val="minor"/>
          </rPr>
          <t>Santiago Buitrago  Alzate:
Aplica para datos numericos, siendo el punto de inicio para el rango que se va a utilizar</t>
        </r>
      </text>
    </comment>
    <comment ref="I4" authorId="1" shapeId="0" xr:uid="{9434B24A-D9AA-49DD-B9F2-E0FE23F20679}">
      <text>
        <r>
          <rPr>
            <sz val="11"/>
            <color theme="1"/>
            <rFont val="Aptos Narrow"/>
            <family val="2"/>
            <scheme val="minor"/>
          </rPr>
          <t xml:space="preserve">Santiago Buitrago  Alzate:
Aplica para datos numericos, siendo este el limite para el rango definido </t>
        </r>
      </text>
    </comment>
    <comment ref="J4" authorId="1" shapeId="0" xr:uid="{C8FB4BC2-0635-4F7B-A6A1-727F97D013F3}">
      <text>
        <r>
          <rPr>
            <sz val="11"/>
            <color theme="1"/>
            <rFont val="Aptos Narrow"/>
            <family val="2"/>
            <scheme val="minor"/>
          </rPr>
          <t>Santiago Buitrago  Alzate:
indica si un dato de tipo de dato debe seguir un formato preestablecido</t>
        </r>
      </text>
    </comment>
    <comment ref="K4" authorId="0" shapeId="0" xr:uid="{FAF7C863-64C7-4114-B59B-502B0644BEAC}">
      <text>
        <r>
          <rPr>
            <sz val="11"/>
            <color theme="1"/>
            <rFont val="Aptos Narrow"/>
            <family val="2"/>
            <scheme val="minor"/>
          </rPr>
          <t>Andres David Ortiz Mejia:
es un valor predefinido cuando no se tiene un valor dado</t>
        </r>
      </text>
    </comment>
    <comment ref="L4" authorId="0" shapeId="0" xr:uid="{B05E059E-AA22-4018-AB64-75829E828795}">
      <text>
        <r>
          <rPr>
            <sz val="11"/>
            <color theme="1"/>
            <rFont val="Aptos Narrow"/>
            <family val="2"/>
            <scheme val="minor"/>
          </rPr>
          <t xml:space="preserve">Andres David Ortiz Mejia:
es una forma  o un segura para ingresar algun tipo de dato 
</t>
        </r>
      </text>
    </comment>
    <comment ref="M4" authorId="0" shapeId="0" xr:uid="{57D08C15-018E-42ED-A639-9EB393511106}">
      <text>
        <r>
          <rPr>
            <sz val="11"/>
            <color theme="1"/>
            <rFont val="Aptos Narrow"/>
            <family val="2"/>
            <scheme val="minor"/>
          </rPr>
          <t xml:space="preserve">Andres David Ortiz Mejia:
es la opcion de quitar los espacios en blanco que se hayan ido por error u a proposito, evitando errores </t>
        </r>
      </text>
    </comment>
    <comment ref="N4" authorId="0" shapeId="0" xr:uid="{2D609244-F94F-4862-9C27-95BEDD131776}">
      <text>
        <r>
          <rPr>
            <sz val="11"/>
            <color theme="1"/>
            <rFont val="Aptos Narrow"/>
            <family val="2"/>
            <scheme val="minor"/>
          </rPr>
          <t>Andres David Ortiz Mejia:
es la opcion de quitar los espacios en blanco que se hayan ido por error u a proposito, evitando errores</t>
        </r>
      </text>
    </comment>
    <comment ref="O4" authorId="0" shapeId="0" xr:uid="{F6FB52FB-BF5E-411C-9ED3-4D7E85EB358D}">
      <text>
        <r>
          <rPr>
            <sz val="11"/>
            <color theme="1"/>
            <rFont val="Aptos Narrow"/>
            <family val="2"/>
            <scheme val="minor"/>
          </rPr>
          <t>Andres David Ortiz Mejia:
el dato se autogenera solo(valga la redundancia)</t>
        </r>
      </text>
    </comment>
    <comment ref="P4" authorId="0" shapeId="0" xr:uid="{CA7108EB-F3B7-49FF-A367-00B4C5C1F9C3}">
      <text>
        <r>
          <rPr>
            <sz val="11"/>
            <color theme="1"/>
            <rFont val="Aptos Narrow"/>
            <family val="2"/>
            <scheme val="minor"/>
          </rPr>
          <t>Andres David Ortiz Mejia:
el o los datos se calculan en todo momento o tambien se calculan con algun cambio realizado? o se tiene que calcular de alguna forma</t>
        </r>
      </text>
    </comment>
    <comment ref="Q4" authorId="0" shapeId="0" xr:uid="{FDDD2B1C-3608-4670-956C-F20ED440F276}">
      <text>
        <r>
          <rPr>
            <sz val="11"/>
            <color theme="1"/>
            <rFont val="Aptos Narrow"/>
            <family val="2"/>
            <scheme val="minor"/>
          </rPr>
          <t>Andres David Ortiz Mejia:
son datos que si o si siempre tienen que estar</t>
        </r>
      </text>
    </comment>
    <comment ref="R4" authorId="0" shapeId="0" xr:uid="{25F5CC18-CE5D-4E4F-8F1C-ED66C9A5E111}">
      <text>
        <r>
          <rPr>
            <sz val="11"/>
            <color theme="1"/>
            <rFont val="Aptos Narrow"/>
            <family val="2"/>
            <scheme val="minor"/>
          </rPr>
          <t>Andres David Ortiz Mejia:
el dato se puede modificar de alguna forma?</t>
        </r>
      </text>
    </comment>
    <comment ref="S4" authorId="0" shapeId="0" xr:uid="{05B52B80-51BB-43D3-A04E-25BD7C804D46}">
      <text>
        <r>
          <rPr>
            <sz val="11"/>
            <color theme="1"/>
            <rFont val="Aptos Narrow"/>
            <family val="2"/>
            <scheme val="minor"/>
          </rPr>
          <t>Andres David Ortiz Mejia:
son datos que pueden ser personales o que si necesita n un manejo delicado</t>
        </r>
      </text>
    </comment>
    <comment ref="T4" authorId="0" shapeId="0" xr:uid="{65119829-1209-479F-9A0A-B95A2D5E907D}">
      <text>
        <r>
          <rPr>
            <sz val="11"/>
            <color theme="1"/>
            <rFont val="Aptos Narrow"/>
            <family val="2"/>
            <scheme val="minor"/>
          </rPr>
          <t>Andres David Ortiz Mejia:
es un id?</t>
        </r>
      </text>
    </comment>
    <comment ref="U4" authorId="0" shapeId="0" xr:uid="{BC34DF40-5E31-44D1-945C-9995875BBBBF}">
      <text>
        <r>
          <rPr>
            <sz val="11"/>
            <color theme="1"/>
            <rFont val="Aptos Narrow"/>
            <family val="2"/>
            <scheme val="minor"/>
          </rPr>
          <t xml:space="preserve">Andres David Ortiz Mejia: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0EAB6123-E887-4B05-8245-F79B6B2A7B86}">
      <text>
        <r>
          <rPr>
            <sz val="11"/>
            <color theme="1"/>
            <rFont val="Aptos Narrow"/>
            <family val="2"/>
            <scheme val="minor"/>
          </rPr>
          <t xml:space="preserve">Andres David Ortiz Mejia:
es el tipo de dato que se va a manejar o al que corresponde 
</t>
        </r>
      </text>
    </comment>
    <comment ref="C5" authorId="1" shapeId="0" xr:uid="{50BEC595-73B2-4104-85EF-F38AD53685F6}">
      <text>
        <r>
          <rPr>
            <sz val="11"/>
            <color theme="1"/>
            <rFont val="Aptos Narrow"/>
            <family val="2"/>
            <scheme val="minor"/>
          </rPr>
          <t xml:space="preserve">solo aplica para datos tipo texto, siendo esto lo minimo de largo que debe tener
</t>
        </r>
      </text>
    </comment>
    <comment ref="D5" authorId="1" shapeId="0" xr:uid="{89C82413-273E-4C7F-AA63-8E99A2EDAE39}">
      <text>
        <r>
          <rPr>
            <sz val="11"/>
            <color theme="1"/>
            <rFont val="Aptos Narrow"/>
            <family val="2"/>
            <scheme val="minor"/>
          </rPr>
          <t xml:space="preserve">Solo aplica para datos tipo texto, siendo este la mayor longitud que puede tener 
</t>
        </r>
      </text>
    </comment>
    <comment ref="E5" authorId="1" shapeId="0" xr:uid="{1ECCEE0D-4997-4F14-99C1-0877331C350A}">
      <text>
        <r>
          <rPr>
            <sz val="11"/>
            <color theme="1"/>
            <rFont val="Aptos Narrow"/>
            <family val="2"/>
            <scheme val="minor"/>
          </rPr>
          <t>Solo aplica para datos decimales, e indica la cantidad de decimales que se van a almacenar.</t>
        </r>
      </text>
    </comment>
    <comment ref="F5" authorId="1" shapeId="0" xr:uid="{968ACB8E-0DE1-4718-93A1-C23C641645F0}">
      <text>
        <r>
          <rPr>
            <sz val="11"/>
            <color theme="1"/>
            <rFont val="Aptos Narrow"/>
            <family val="2"/>
            <scheme val="minor"/>
          </rPr>
          <t>son las cifras que se van a almacenar, aplicando esto para datos decimales</t>
        </r>
      </text>
    </comment>
    <comment ref="G5" authorId="0" shapeId="0" xr:uid="{A7B2DFF4-C208-4BF5-8D3F-E3FAD2737F8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4A02B430-B931-46F5-B787-EDC3F2DFD80C}">
      <text>
        <r>
          <rPr>
            <sz val="11"/>
            <color theme="1"/>
            <rFont val="Aptos Narrow"/>
            <family val="2"/>
            <scheme val="minor"/>
          </rPr>
          <t>Santiago Buitrago  Alzate:
Aplica para datos numericos, siendo el punto de inicio para el rango que se va a utilizar</t>
        </r>
      </text>
    </comment>
    <comment ref="I5" authorId="1" shapeId="0" xr:uid="{CA224D30-89A2-4610-9B80-EB422913ACFD}">
      <text>
        <r>
          <rPr>
            <sz val="11"/>
            <color theme="1"/>
            <rFont val="Aptos Narrow"/>
            <family val="2"/>
            <scheme val="minor"/>
          </rPr>
          <t xml:space="preserve">Santiago Buitrago  Alzate:
Aplica para datos numericos, siendo este el limite para el rango definido </t>
        </r>
      </text>
    </comment>
    <comment ref="J5" authorId="1" shapeId="0" xr:uid="{0E241009-5EA8-47CE-BAE1-60F0C896B8A3}">
      <text>
        <r>
          <rPr>
            <sz val="11"/>
            <color theme="1"/>
            <rFont val="Aptos Narrow"/>
            <family val="2"/>
            <scheme val="minor"/>
          </rPr>
          <t>Santiago Buitrago  Alzate:
indica si un dato de tipo de dato debe seguir un formato preestablecido</t>
        </r>
      </text>
    </comment>
    <comment ref="K5" authorId="0" shapeId="0" xr:uid="{D39CE878-5C09-4115-8E93-9A50173CEF3A}">
      <text>
        <r>
          <rPr>
            <sz val="11"/>
            <color theme="1"/>
            <rFont val="Aptos Narrow"/>
            <family val="2"/>
            <scheme val="minor"/>
          </rPr>
          <t>Andres David Ortiz Mejia:
es un valor predefinido cuando no se tiene un valor dado</t>
        </r>
      </text>
    </comment>
    <comment ref="L5" authorId="0" shapeId="0" xr:uid="{B336F1B3-DC29-4F5F-8F60-DD0B46173B56}">
      <text>
        <r>
          <rPr>
            <sz val="11"/>
            <color theme="1"/>
            <rFont val="Aptos Narrow"/>
            <family val="2"/>
            <scheme val="minor"/>
          </rPr>
          <t xml:space="preserve">Andres David Ortiz Mejia:
es una forma  o un segura para ingresar algun tipo de dato 
</t>
        </r>
      </text>
    </comment>
    <comment ref="M5" authorId="0" shapeId="0" xr:uid="{5B8D7C03-8A60-4DD5-9100-D119626E8257}">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DC1ECDF0-10EF-418B-BD97-3452DE6374E7}">
      <text>
        <r>
          <rPr>
            <sz val="11"/>
            <color theme="1"/>
            <rFont val="Aptos Narrow"/>
            <family val="2"/>
            <scheme val="minor"/>
          </rPr>
          <t>Andres David Ortiz Mejia:
es la opcion de quitar los espacios en blanco que se hayan ido por error u a proposito, evitando errores</t>
        </r>
      </text>
    </comment>
    <comment ref="O5" authorId="0" shapeId="0" xr:uid="{297F3981-C55B-4679-B6E5-C8355C3D4381}">
      <text>
        <r>
          <rPr>
            <sz val="11"/>
            <color theme="1"/>
            <rFont val="Aptos Narrow"/>
            <family val="2"/>
            <scheme val="minor"/>
          </rPr>
          <t>Andres David Ortiz Mejia:
el dato se autogenera solo(valga la redundancia)</t>
        </r>
      </text>
    </comment>
    <comment ref="P5" authorId="0" shapeId="0" xr:uid="{FEEEF0FB-B7EB-422E-8065-0589B9162BC6}">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21DCDADF-CE0D-4211-ABAD-53EF3EBCCB77}">
      <text>
        <r>
          <rPr>
            <sz val="11"/>
            <color theme="1"/>
            <rFont val="Aptos Narrow"/>
            <family val="2"/>
            <scheme val="minor"/>
          </rPr>
          <t>Andres David Ortiz Mejia:
son datos que si o si siempre tienen que estar</t>
        </r>
      </text>
    </comment>
    <comment ref="R5" authorId="0" shapeId="0" xr:uid="{DF43A897-4361-454E-AC04-E2C4D648F87D}">
      <text>
        <r>
          <rPr>
            <sz val="11"/>
            <color theme="1"/>
            <rFont val="Aptos Narrow"/>
            <family val="2"/>
            <scheme val="minor"/>
          </rPr>
          <t>Andres David Ortiz Mejia:
el dato se puede modificar de alguna forma?</t>
        </r>
      </text>
    </comment>
    <comment ref="S5" authorId="0" shapeId="0" xr:uid="{2BFA9041-A9F9-4716-96BE-C43DF0CAAADA}">
      <text>
        <r>
          <rPr>
            <sz val="11"/>
            <color theme="1"/>
            <rFont val="Aptos Narrow"/>
            <family val="2"/>
            <scheme val="minor"/>
          </rPr>
          <t>Andres David Ortiz Mejia:
son datos que pueden ser personales o que si necesita n un manejo delicado</t>
        </r>
      </text>
    </comment>
    <comment ref="T5" authorId="0" shapeId="0" xr:uid="{1F73C0C3-F863-4388-80F6-1AB807193B96}">
      <text>
        <r>
          <rPr>
            <sz val="11"/>
            <color theme="1"/>
            <rFont val="Aptos Narrow"/>
            <family val="2"/>
            <scheme val="minor"/>
          </rPr>
          <t>Andres David Ortiz Mejia:
es un id?</t>
        </r>
      </text>
    </comment>
    <comment ref="U5" authorId="0" shapeId="0" xr:uid="{0F4FA017-76CB-4510-A8C3-A790D896A891}">
      <text>
        <r>
          <rPr>
            <sz val="11"/>
            <color theme="1"/>
            <rFont val="Aptos Narrow"/>
            <family val="2"/>
            <scheme val="minor"/>
          </rPr>
          <t xml:space="preserve">Andres David Ortiz Mejia: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6" authorId="0" shapeId="0" xr:uid="{B544DB12-3FCE-4BAD-8FB2-FAE563233914}">
      <text>
        <r>
          <rPr>
            <sz val="11"/>
            <color theme="1"/>
            <rFont val="Aptos Narrow"/>
            <family val="2"/>
            <scheme val="minor"/>
          </rPr>
          <t xml:space="preserve">Andres David Ortiz Mejia:
es el tipo de dato que se va a manejar o al que corresponde 
</t>
        </r>
      </text>
    </comment>
    <comment ref="C6" authorId="1" shapeId="0" xr:uid="{C8F5CB50-564B-4D26-A920-AA1086574216}">
      <text>
        <r>
          <rPr>
            <sz val="11"/>
            <color theme="1"/>
            <rFont val="Aptos Narrow"/>
            <family val="2"/>
            <scheme val="minor"/>
          </rPr>
          <t xml:space="preserve">solo aplica para datos tipo texto, siendo esto lo minimo de largo que debe tener
</t>
        </r>
      </text>
    </comment>
    <comment ref="D6" authorId="1" shapeId="0" xr:uid="{D58F9E76-145B-4D1F-BB47-78C66DCFB6AD}">
      <text>
        <r>
          <rPr>
            <sz val="11"/>
            <color theme="1"/>
            <rFont val="Aptos Narrow"/>
            <family val="2"/>
            <scheme val="minor"/>
          </rPr>
          <t xml:space="preserve">Solo aplica para datos tipo texto, siendo este la mayor longitud que puede tener 
</t>
        </r>
      </text>
    </comment>
    <comment ref="E6" authorId="1" shapeId="0" xr:uid="{D6563F70-3E73-468C-8550-5AE863E6EB67}">
      <text>
        <r>
          <rPr>
            <sz val="11"/>
            <color theme="1"/>
            <rFont val="Aptos Narrow"/>
            <family val="2"/>
            <scheme val="minor"/>
          </rPr>
          <t>Solo aplica para datos decimales, e indica la cantidad de decimales que se van a almacenar.</t>
        </r>
      </text>
    </comment>
    <comment ref="F6" authorId="1" shapeId="0" xr:uid="{19E7CA3C-032D-4E9F-92EA-58BF0356F5CD}">
      <text>
        <r>
          <rPr>
            <sz val="11"/>
            <color theme="1"/>
            <rFont val="Aptos Narrow"/>
            <family val="2"/>
            <scheme val="minor"/>
          </rPr>
          <t>son las cifras que se van a almacenar, aplicando esto para datos decimales</t>
        </r>
      </text>
    </comment>
    <comment ref="G6" authorId="0" shapeId="0" xr:uid="{2EDF10C1-8D16-4998-BA06-02C03E735528}">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6" authorId="1" shapeId="0" xr:uid="{C4282B6D-F697-45E3-8938-282FA43F935D}">
      <text>
        <r>
          <rPr>
            <sz val="11"/>
            <color theme="1"/>
            <rFont val="Aptos Narrow"/>
            <family val="2"/>
            <scheme val="minor"/>
          </rPr>
          <t>Santiago Buitrago  Alzate:
Aplica para datos numericos, siendo el punto de inicio para el rango que se va a utilizar</t>
        </r>
      </text>
    </comment>
    <comment ref="I6" authorId="1" shapeId="0" xr:uid="{AFEDDB7C-1310-4941-B632-B3DB3969FBC6}">
      <text>
        <r>
          <rPr>
            <sz val="11"/>
            <color theme="1"/>
            <rFont val="Aptos Narrow"/>
            <family val="2"/>
            <scheme val="minor"/>
          </rPr>
          <t xml:space="preserve">Santiago Buitrago  Alzate:
Aplica para datos numericos, siendo este el limite para el rango definido </t>
        </r>
      </text>
    </comment>
    <comment ref="J6" authorId="1" shapeId="0" xr:uid="{7243474A-ACC1-4D65-81FC-6D9B220C2780}">
      <text>
        <r>
          <rPr>
            <sz val="11"/>
            <color theme="1"/>
            <rFont val="Aptos Narrow"/>
            <family val="2"/>
            <scheme val="minor"/>
          </rPr>
          <t>Santiago Buitrago  Alzate:
indica si un dato de tipo de dato debe seguir un formato preestablecido</t>
        </r>
      </text>
    </comment>
    <comment ref="K6" authorId="0" shapeId="0" xr:uid="{276F5DA2-C085-4C17-936D-E62B92A6AFFB}">
      <text>
        <r>
          <rPr>
            <sz val="11"/>
            <color theme="1"/>
            <rFont val="Aptos Narrow"/>
            <family val="2"/>
            <scheme val="minor"/>
          </rPr>
          <t>Andres David Ortiz Mejia:
es un valor predefinido cuando no se tiene un valor dado</t>
        </r>
      </text>
    </comment>
    <comment ref="L6" authorId="0" shapeId="0" xr:uid="{5B80C9D1-F0FC-4D8D-A7EF-802E1D424C6D}">
      <text>
        <r>
          <rPr>
            <sz val="11"/>
            <color theme="1"/>
            <rFont val="Aptos Narrow"/>
            <family val="2"/>
            <scheme val="minor"/>
          </rPr>
          <t xml:space="preserve">Andres David Ortiz Mejia:
es una forma  o un segura para ingresar algun tipo de dato 
</t>
        </r>
      </text>
    </comment>
    <comment ref="M6" authorId="0" shapeId="0" xr:uid="{2CFD6F8E-E689-4AF5-B61B-64E627D518E6}">
      <text>
        <r>
          <rPr>
            <sz val="11"/>
            <color theme="1"/>
            <rFont val="Aptos Narrow"/>
            <family val="2"/>
            <scheme val="minor"/>
          </rPr>
          <t xml:space="preserve">Andres David Ortiz Mejia:
es la opcion de quitar los espacios en blanco que se hayan ido por error u a proposito, evitando errores </t>
        </r>
      </text>
    </comment>
    <comment ref="N6" authorId="0" shapeId="0" xr:uid="{3295BB6E-28A6-44E5-91BC-68A49F8ACC39}">
      <text>
        <r>
          <rPr>
            <sz val="11"/>
            <color theme="1"/>
            <rFont val="Aptos Narrow"/>
            <family val="2"/>
            <scheme val="minor"/>
          </rPr>
          <t>Andres David Ortiz Mejia:
es la opcion de quitar los espacios en blanco que se hayan ido por error u a proposito, evitando errores</t>
        </r>
      </text>
    </comment>
    <comment ref="O6" authorId="0" shapeId="0" xr:uid="{7FC6FE42-5EEF-4D87-801D-3146208C5D3E}">
      <text>
        <r>
          <rPr>
            <sz val="11"/>
            <color theme="1"/>
            <rFont val="Aptos Narrow"/>
            <family val="2"/>
            <scheme val="minor"/>
          </rPr>
          <t>Andres David Ortiz Mejia:
el dato se autogenera solo(valga la redundancia)</t>
        </r>
      </text>
    </comment>
    <comment ref="P6" authorId="0" shapeId="0" xr:uid="{D14ECF9A-FF95-4FA6-B398-E9FA1EB36DA2}">
      <text>
        <r>
          <rPr>
            <sz val="11"/>
            <color theme="1"/>
            <rFont val="Aptos Narrow"/>
            <family val="2"/>
            <scheme val="minor"/>
          </rPr>
          <t>Andres David Ortiz Mejia:
el o los datos se calculan en todo momento o tambien se calculan con algun cambio realizado? o se tiene que calcular de alguna forma</t>
        </r>
      </text>
    </comment>
    <comment ref="Q6" authorId="0" shapeId="0" xr:uid="{CEBCF6BF-F4C3-4FD7-AEBD-01792BC67CA9}">
      <text>
        <r>
          <rPr>
            <sz val="11"/>
            <color theme="1"/>
            <rFont val="Aptos Narrow"/>
            <family val="2"/>
            <scheme val="minor"/>
          </rPr>
          <t>Andres David Ortiz Mejia:
son datos que si o si siempre tienen que estar</t>
        </r>
      </text>
    </comment>
    <comment ref="R6" authorId="0" shapeId="0" xr:uid="{EE3DFBC1-8732-427A-B6C9-D54E51350A67}">
      <text>
        <r>
          <rPr>
            <sz val="11"/>
            <color theme="1"/>
            <rFont val="Aptos Narrow"/>
            <family val="2"/>
            <scheme val="minor"/>
          </rPr>
          <t>Andres David Ortiz Mejia:
el dato se puede modificar de alguna forma?</t>
        </r>
      </text>
    </comment>
    <comment ref="S6" authorId="0" shapeId="0" xr:uid="{4FF70A44-6A68-4E5D-B0A1-5A79C2DB0FA8}">
      <text>
        <r>
          <rPr>
            <sz val="11"/>
            <color theme="1"/>
            <rFont val="Aptos Narrow"/>
            <family val="2"/>
            <scheme val="minor"/>
          </rPr>
          <t>Andres David Ortiz Mejia:
son datos que pueden ser personales o que si necesita n un manejo delicado</t>
        </r>
      </text>
    </comment>
    <comment ref="T6" authorId="0" shapeId="0" xr:uid="{12A2EB90-CFB0-4133-A938-83C26A503BDD}">
      <text>
        <r>
          <rPr>
            <sz val="11"/>
            <color theme="1"/>
            <rFont val="Aptos Narrow"/>
            <family val="2"/>
            <scheme val="minor"/>
          </rPr>
          <t>Andres David Ortiz Mejia:
es un id?</t>
        </r>
      </text>
    </comment>
    <comment ref="U6" authorId="0" shapeId="0" xr:uid="{C6EE1B54-62B1-435F-8412-AA82A1037DF7}">
      <text>
        <r>
          <rPr>
            <sz val="11"/>
            <color theme="1"/>
            <rFont val="Aptos Narrow"/>
            <family val="2"/>
            <scheme val="minor"/>
          </rPr>
          <t xml:space="preserve">Andres David Ortiz Mejia: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05139282-621D-4AD3-9951-5294867E8A5A}">
      <text>
        <r>
          <rPr>
            <sz val="11"/>
            <color theme="1"/>
            <rFont val="Aptos Narrow"/>
            <family val="2"/>
            <scheme val="minor"/>
          </rPr>
          <t xml:space="preserve">Andres David Ortiz Mejia:
es el tipo de dato que se va a manejar o al que corresponde 
</t>
        </r>
      </text>
    </comment>
    <comment ref="C5" authorId="1" shapeId="0" xr:uid="{1AE495D5-772E-4D65-9341-63FC82B36A32}">
      <text>
        <r>
          <rPr>
            <sz val="11"/>
            <color theme="1"/>
            <rFont val="Aptos Narrow"/>
            <family val="2"/>
            <scheme val="minor"/>
          </rPr>
          <t xml:space="preserve">solo aplica para datos tipo texto, siendo esto lo minimo de largo que debe tener
</t>
        </r>
      </text>
    </comment>
    <comment ref="D5" authorId="1" shapeId="0" xr:uid="{A75A9D53-FA95-4A06-8C57-9DAE53CF42CD}">
      <text>
        <r>
          <rPr>
            <sz val="11"/>
            <color theme="1"/>
            <rFont val="Aptos Narrow"/>
            <family val="2"/>
            <scheme val="minor"/>
          </rPr>
          <t xml:space="preserve">Solo aplica para datos tipo texto, siendo este la mayor longitud que puede tener 
</t>
        </r>
      </text>
    </comment>
    <comment ref="E5" authorId="1" shapeId="0" xr:uid="{C028DFA4-8D17-4C3F-A07F-11E471BC9CAA}">
      <text>
        <r>
          <rPr>
            <sz val="11"/>
            <color theme="1"/>
            <rFont val="Aptos Narrow"/>
            <family val="2"/>
            <scheme val="minor"/>
          </rPr>
          <t>Solo aplica para datos decimales, e indica la cantidad de decimales que se van a almacenar.</t>
        </r>
      </text>
    </comment>
    <comment ref="F5" authorId="1" shapeId="0" xr:uid="{9B99B19B-3E59-4C9F-9DF4-3360CE5CC850}">
      <text>
        <r>
          <rPr>
            <sz val="11"/>
            <color theme="1"/>
            <rFont val="Aptos Narrow"/>
            <family val="2"/>
            <scheme val="minor"/>
          </rPr>
          <t>son las cifras que se van a almacenar, aplicando esto para datos decimales</t>
        </r>
      </text>
    </comment>
    <comment ref="G5" authorId="0" shapeId="0" xr:uid="{00BE38E8-9124-45E9-A1FD-5596DE1DCDD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A87B9E0F-0D01-4373-8A18-77177C369C6D}">
      <text>
        <r>
          <rPr>
            <sz val="11"/>
            <color theme="1"/>
            <rFont val="Aptos Narrow"/>
            <family val="2"/>
            <scheme val="minor"/>
          </rPr>
          <t>Santiago Buitrago  Alzate:
Aplica para datos numericos, siendo el punto de inicio para el rango que se va a utilizar</t>
        </r>
      </text>
    </comment>
    <comment ref="I5" authorId="1" shapeId="0" xr:uid="{5DA4AADE-D9F8-4252-BAE6-43001E40F57E}">
      <text>
        <r>
          <rPr>
            <sz val="11"/>
            <color theme="1"/>
            <rFont val="Aptos Narrow"/>
            <family val="2"/>
            <scheme val="minor"/>
          </rPr>
          <t xml:space="preserve">Santiago Buitrago  Alzate:
Aplica para datos numericos, siendo este el limite para el rango definido </t>
        </r>
      </text>
    </comment>
    <comment ref="J5" authorId="1" shapeId="0" xr:uid="{1021AA40-DF0A-41F9-985D-C5599E24C228}">
      <text>
        <r>
          <rPr>
            <sz val="11"/>
            <color theme="1"/>
            <rFont val="Aptos Narrow"/>
            <family val="2"/>
            <scheme val="minor"/>
          </rPr>
          <t>Santiago Buitrago  Alzate:
indica si un dato de tipo de dato debe seguir un formato preestablecido</t>
        </r>
      </text>
    </comment>
    <comment ref="K5" authorId="0" shapeId="0" xr:uid="{0BDD76B1-2BED-4A49-A8CF-190A778D5991}">
      <text>
        <r>
          <rPr>
            <sz val="11"/>
            <color theme="1"/>
            <rFont val="Aptos Narrow"/>
            <family val="2"/>
            <scheme val="minor"/>
          </rPr>
          <t>Andres David Ortiz Mejia:
es un valor predefinido cuando no se tiene un valor dado</t>
        </r>
      </text>
    </comment>
    <comment ref="L5" authorId="0" shapeId="0" xr:uid="{C60C83EE-F1DD-442F-ABBA-C2BC87BE36BF}">
      <text>
        <r>
          <rPr>
            <sz val="11"/>
            <color theme="1"/>
            <rFont val="Aptos Narrow"/>
            <family val="2"/>
            <scheme val="minor"/>
          </rPr>
          <t xml:space="preserve">Andres David Ortiz Mejia:
es una forma  o un segura para ingresar algun tipo de dato 
</t>
        </r>
      </text>
    </comment>
    <comment ref="M5" authorId="0" shapeId="0" xr:uid="{ACAE6052-8EB2-43BA-A7FC-1A93F9C29F97}">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253D2F6E-4194-4CF1-9BD7-3655C1D0B431}">
      <text>
        <r>
          <rPr>
            <sz val="11"/>
            <color theme="1"/>
            <rFont val="Aptos Narrow"/>
            <family val="2"/>
            <scheme val="minor"/>
          </rPr>
          <t>Andres David Ortiz Mejia:
es la opcion de quitar los espacios en blanco que se hayan ido por error u a proposito, evitando errores</t>
        </r>
      </text>
    </comment>
    <comment ref="O5" authorId="0" shapeId="0" xr:uid="{45B1A607-13B1-46B4-B224-02159A6D0897}">
      <text>
        <r>
          <rPr>
            <sz val="11"/>
            <color theme="1"/>
            <rFont val="Aptos Narrow"/>
            <family val="2"/>
            <scheme val="minor"/>
          </rPr>
          <t>Andres David Ortiz Mejia:
el dato se autogenera solo(valga la redundancia)</t>
        </r>
      </text>
    </comment>
    <comment ref="P5" authorId="0" shapeId="0" xr:uid="{2B96B757-5D72-4387-B963-59D194F59141}">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33E10C0B-DF0C-4EF9-8C2E-3718443FF3F0}">
      <text>
        <r>
          <rPr>
            <sz val="11"/>
            <color theme="1"/>
            <rFont val="Aptos Narrow"/>
            <family val="2"/>
            <scheme val="minor"/>
          </rPr>
          <t>Andres David Ortiz Mejia:
son datos que si o si siempre tienen que estar</t>
        </r>
      </text>
    </comment>
    <comment ref="R5" authorId="0" shapeId="0" xr:uid="{46FC37EF-2092-4659-AC96-9272B48CEDF2}">
      <text>
        <r>
          <rPr>
            <sz val="11"/>
            <color theme="1"/>
            <rFont val="Aptos Narrow"/>
            <family val="2"/>
            <scheme val="minor"/>
          </rPr>
          <t>Andres David Ortiz Mejia:
el dato se puede modificar de alguna forma?</t>
        </r>
      </text>
    </comment>
    <comment ref="S5" authorId="0" shapeId="0" xr:uid="{BC1FCB4C-AF16-4899-925B-EE188F809383}">
      <text>
        <r>
          <rPr>
            <sz val="11"/>
            <color theme="1"/>
            <rFont val="Aptos Narrow"/>
            <family val="2"/>
            <scheme val="minor"/>
          </rPr>
          <t>Andres David Ortiz Mejia:
son datos que pueden ser personales o que si necesita n un manejo delicado</t>
        </r>
      </text>
    </comment>
    <comment ref="T5" authorId="0" shapeId="0" xr:uid="{4467F264-FA96-48F8-AAD6-BCB3E28221ED}">
      <text>
        <r>
          <rPr>
            <sz val="11"/>
            <color theme="1"/>
            <rFont val="Aptos Narrow"/>
            <family val="2"/>
            <scheme val="minor"/>
          </rPr>
          <t>Andres David Ortiz Mejia:
es un id?</t>
        </r>
      </text>
    </comment>
    <comment ref="U5" authorId="0" shapeId="0" xr:uid="{9B1E6B96-39C7-4349-97A7-9AC7ED474E85}">
      <text>
        <r>
          <rPr>
            <sz val="11"/>
            <color theme="1"/>
            <rFont val="Aptos Narrow"/>
            <family val="2"/>
            <scheme val="minor"/>
          </rPr>
          <t xml:space="preserve">Andres David Ortiz Mejia: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21E15BB6-A5B8-46B4-830F-35B527DF497F}">
      <text>
        <r>
          <rPr>
            <sz val="11"/>
            <color theme="1"/>
            <rFont val="Aptos Narrow"/>
            <family val="2"/>
            <scheme val="minor"/>
          </rPr>
          <t xml:space="preserve">Andres David Ortiz Mejia:
es el tipo de dato que se va a manejar o al que corresponde 
</t>
        </r>
      </text>
    </comment>
    <comment ref="C5" authorId="1" shapeId="0" xr:uid="{F568C5CB-43C1-4928-A584-E5AB2DE2DAD0}">
      <text>
        <r>
          <rPr>
            <sz val="11"/>
            <color theme="1"/>
            <rFont val="Aptos Narrow"/>
            <family val="2"/>
            <scheme val="minor"/>
          </rPr>
          <t xml:space="preserve">solo aplica para datos tipo texto, siendo esto lo minimo de largo que debe tener
</t>
        </r>
      </text>
    </comment>
    <comment ref="D5" authorId="1" shapeId="0" xr:uid="{0F8E4EA5-804B-41A6-92A0-F1D847E799FB}">
      <text>
        <r>
          <rPr>
            <sz val="11"/>
            <color theme="1"/>
            <rFont val="Aptos Narrow"/>
            <family val="2"/>
            <scheme val="minor"/>
          </rPr>
          <t xml:space="preserve">Solo aplica para datos tipo texto, siendo este la mayor longitud que puede tener 
</t>
        </r>
      </text>
    </comment>
    <comment ref="E5" authorId="1" shapeId="0" xr:uid="{2049DE0B-8E93-4418-8247-878F4F24939D}">
      <text>
        <r>
          <rPr>
            <sz val="11"/>
            <color theme="1"/>
            <rFont val="Aptos Narrow"/>
            <family val="2"/>
            <scheme val="minor"/>
          </rPr>
          <t>Solo aplica para datos decimales, e indica la cantidad de decimales que se van a almacenar.</t>
        </r>
      </text>
    </comment>
    <comment ref="F5" authorId="1" shapeId="0" xr:uid="{C7C8B293-543E-4384-980B-9FA6CD9EC4D8}">
      <text>
        <r>
          <rPr>
            <sz val="11"/>
            <color theme="1"/>
            <rFont val="Aptos Narrow"/>
            <family val="2"/>
            <scheme val="minor"/>
          </rPr>
          <t>son las cifras que se van a almacenar, aplicando esto para datos decimales</t>
        </r>
      </text>
    </comment>
    <comment ref="G5" authorId="0" shapeId="0" xr:uid="{9F0F5C81-6FA3-40BB-81FB-E243259B7FB7}">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C87FF28-D598-4E7E-84B9-DC04D2B4491C}">
      <text>
        <r>
          <rPr>
            <sz val="11"/>
            <color theme="1"/>
            <rFont val="Aptos Narrow"/>
            <family val="2"/>
            <scheme val="minor"/>
          </rPr>
          <t>Santiago Buitrago  Alzate:
Aplica para datos numericos, siendo el punto de inicio para el rango que se va a utilizar</t>
        </r>
      </text>
    </comment>
    <comment ref="I5" authorId="1" shapeId="0" xr:uid="{0B921110-A8DC-4254-B78C-310F6290B390}">
      <text>
        <r>
          <rPr>
            <sz val="11"/>
            <color theme="1"/>
            <rFont val="Aptos Narrow"/>
            <family val="2"/>
            <scheme val="minor"/>
          </rPr>
          <t xml:space="preserve">Santiago Buitrago  Alzate:
Aplica para datos numericos, siendo este el limite para el rango definido </t>
        </r>
      </text>
    </comment>
    <comment ref="J5" authorId="1" shapeId="0" xr:uid="{8CE7C77F-43EB-4B52-AF27-6D73137A47AE}">
      <text>
        <r>
          <rPr>
            <sz val="11"/>
            <color theme="1"/>
            <rFont val="Aptos Narrow"/>
            <family val="2"/>
            <scheme val="minor"/>
          </rPr>
          <t>Santiago Buitrago  Alzate:
indica si un dato de tipo de dato debe seguir un formato preestablecido</t>
        </r>
      </text>
    </comment>
    <comment ref="K5" authorId="0" shapeId="0" xr:uid="{95DA3D30-280C-4B96-AAB6-00C39E582226}">
      <text>
        <r>
          <rPr>
            <sz val="11"/>
            <color theme="1"/>
            <rFont val="Aptos Narrow"/>
            <family val="2"/>
            <scheme val="minor"/>
          </rPr>
          <t>Andres David Ortiz Mejia:
es un valor predefinido cuando no se tiene un valor dado</t>
        </r>
      </text>
    </comment>
    <comment ref="L5" authorId="0" shapeId="0" xr:uid="{5B02F1AD-EE12-486D-B3C0-8AC02DF925FC}">
      <text>
        <r>
          <rPr>
            <sz val="11"/>
            <color theme="1"/>
            <rFont val="Aptos Narrow"/>
            <family val="2"/>
            <scheme val="minor"/>
          </rPr>
          <t xml:space="preserve">Andres David Ortiz Mejia:
es una forma  o un segura para ingresar algun tipo de dato 
</t>
        </r>
      </text>
    </comment>
    <comment ref="M5" authorId="0" shapeId="0" xr:uid="{4AEE8DFA-EE1E-4410-87F5-570F7334CA8F}">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F2E5ED0F-C145-469F-B867-8AAC534A3C41}">
      <text>
        <r>
          <rPr>
            <sz val="11"/>
            <color theme="1"/>
            <rFont val="Aptos Narrow"/>
            <family val="2"/>
            <scheme val="minor"/>
          </rPr>
          <t>Andres David Ortiz Mejia:
es la opcion de quitar los espacios en blanco que se hayan ido por error u a proposito, evitando errores</t>
        </r>
      </text>
    </comment>
    <comment ref="O5" authorId="0" shapeId="0" xr:uid="{62714A18-4E93-48CE-9610-CD59AE8C5C8F}">
      <text>
        <r>
          <rPr>
            <sz val="11"/>
            <color theme="1"/>
            <rFont val="Aptos Narrow"/>
            <family val="2"/>
            <scheme val="minor"/>
          </rPr>
          <t>Andres David Ortiz Mejia:
el dato se autogenera solo(valga la redundancia)</t>
        </r>
      </text>
    </comment>
    <comment ref="P5" authorId="0" shapeId="0" xr:uid="{0C034C51-0853-4B3A-BD66-9FC600247816}">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3D9CC36E-BA66-41EC-ADA3-3C8E6233E408}">
      <text>
        <r>
          <rPr>
            <sz val="11"/>
            <color theme="1"/>
            <rFont val="Aptos Narrow"/>
            <family val="2"/>
            <scheme val="minor"/>
          </rPr>
          <t>Andres David Ortiz Mejia:
son datos que si o si siempre tienen que estar</t>
        </r>
      </text>
    </comment>
    <comment ref="R5" authorId="0" shapeId="0" xr:uid="{6FEC6823-B5C3-422C-990A-A17FA7E9E4F3}">
      <text>
        <r>
          <rPr>
            <sz val="11"/>
            <color theme="1"/>
            <rFont val="Aptos Narrow"/>
            <family val="2"/>
            <scheme val="minor"/>
          </rPr>
          <t>Andres David Ortiz Mejia:
el dato se puede modificar de alguna forma?</t>
        </r>
      </text>
    </comment>
    <comment ref="S5" authorId="0" shapeId="0" xr:uid="{5F615A13-5104-4F38-8A68-59B271E2DBA3}">
      <text>
        <r>
          <rPr>
            <sz val="11"/>
            <color theme="1"/>
            <rFont val="Aptos Narrow"/>
            <family val="2"/>
            <scheme val="minor"/>
          </rPr>
          <t>Andres David Ortiz Mejia:
son datos que pueden ser personales o que si necesita n un manejo delicado</t>
        </r>
      </text>
    </comment>
    <comment ref="T5" authorId="0" shapeId="0" xr:uid="{F88F50A5-8E89-419A-946E-8234BA45C998}">
      <text>
        <r>
          <rPr>
            <sz val="11"/>
            <color theme="1"/>
            <rFont val="Aptos Narrow"/>
            <family val="2"/>
            <scheme val="minor"/>
          </rPr>
          <t>Andres David Ortiz Mejia:
es un id?</t>
        </r>
      </text>
    </comment>
    <comment ref="U5" authorId="0" shapeId="0" xr:uid="{E22D7BC3-C008-4ADB-AE3D-949171199919}">
      <text>
        <r>
          <rPr>
            <sz val="11"/>
            <color theme="1"/>
            <rFont val="Aptos Narrow"/>
            <family val="2"/>
            <scheme val="minor"/>
          </rPr>
          <t xml:space="preserve">Andres David Ortiz Mejia: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A12C0BFE-0A4A-4190-BFDA-49DBE6E82FFC}">
      <text>
        <r>
          <rPr>
            <sz val="11"/>
            <color theme="1"/>
            <rFont val="Aptos Narrow"/>
            <family val="2"/>
            <scheme val="minor"/>
          </rPr>
          <t xml:space="preserve">Andres David Ortiz Mejia:
es el tipo de dato que se va a manejar o al que corresponde 
</t>
        </r>
      </text>
    </comment>
    <comment ref="C5" authorId="1" shapeId="0" xr:uid="{C3CE0144-9E9A-4DAA-B271-67CCDD9453BB}">
      <text>
        <r>
          <rPr>
            <sz val="11"/>
            <color theme="1"/>
            <rFont val="Aptos Narrow"/>
            <family val="2"/>
            <scheme val="minor"/>
          </rPr>
          <t xml:space="preserve">solo aplica para datos tipo texto, siendo esto lo minimo de largo que debe tener
</t>
        </r>
      </text>
    </comment>
    <comment ref="D5" authorId="1" shapeId="0" xr:uid="{ECD839B4-2FFD-4B7E-9B8D-CEEEAFB60993}">
      <text>
        <r>
          <rPr>
            <sz val="11"/>
            <color theme="1"/>
            <rFont val="Aptos Narrow"/>
            <family val="2"/>
            <scheme val="minor"/>
          </rPr>
          <t xml:space="preserve">Solo aplica para datos tipo texto, siendo este la mayor longitud que puede tener 
</t>
        </r>
      </text>
    </comment>
    <comment ref="E5" authorId="1" shapeId="0" xr:uid="{8C293CBC-7570-4D1C-8519-3AF34F2D4F2E}">
      <text>
        <r>
          <rPr>
            <sz val="11"/>
            <color theme="1"/>
            <rFont val="Aptos Narrow"/>
            <family val="2"/>
            <scheme val="minor"/>
          </rPr>
          <t>Solo aplica para datos decimales, e indica la cantidad de decimales que se van a almacenar.</t>
        </r>
      </text>
    </comment>
    <comment ref="F5" authorId="1" shapeId="0" xr:uid="{A7693A5D-AB56-4C9A-BD06-5CCFB414E2C3}">
      <text>
        <r>
          <rPr>
            <sz val="11"/>
            <color theme="1"/>
            <rFont val="Aptos Narrow"/>
            <family val="2"/>
            <scheme val="minor"/>
          </rPr>
          <t>son las cifras que se van a almacenar, aplicando esto para datos decimales</t>
        </r>
      </text>
    </comment>
    <comment ref="G5" authorId="0" shapeId="0" xr:uid="{ACF11C12-5302-44D8-8E0E-F6EA93B31F72}">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C794D54E-5713-476B-A1B9-312A69D0981D}">
      <text>
        <r>
          <rPr>
            <sz val="11"/>
            <color theme="1"/>
            <rFont val="Aptos Narrow"/>
            <family val="2"/>
            <scheme val="minor"/>
          </rPr>
          <t>Santiago Buitrago  Alzate:
Aplica para datos numericos, siendo el punto de inicio para el rango que se va a utilizar</t>
        </r>
      </text>
    </comment>
    <comment ref="I5" authorId="1" shapeId="0" xr:uid="{CC668955-A579-4ECB-BB72-D759B174A01A}">
      <text>
        <r>
          <rPr>
            <sz val="11"/>
            <color theme="1"/>
            <rFont val="Aptos Narrow"/>
            <family val="2"/>
            <scheme val="minor"/>
          </rPr>
          <t xml:space="preserve">Santiago Buitrago  Alzate:
Aplica para datos numericos, siendo este el limite para el rango definido </t>
        </r>
      </text>
    </comment>
    <comment ref="J5" authorId="1" shapeId="0" xr:uid="{3622A042-C84B-455C-8316-B2B0CDD0DE8F}">
      <text>
        <r>
          <rPr>
            <sz val="11"/>
            <color theme="1"/>
            <rFont val="Aptos Narrow"/>
            <family val="2"/>
            <scheme val="minor"/>
          </rPr>
          <t>Santiago Buitrago  Alzate:
indica si un dato de tipo de dato debe seguir un formato preestablecido</t>
        </r>
      </text>
    </comment>
    <comment ref="K5" authorId="0" shapeId="0" xr:uid="{38833360-54F4-4D94-8264-40D37D95E61F}">
      <text>
        <r>
          <rPr>
            <sz val="11"/>
            <color theme="1"/>
            <rFont val="Aptos Narrow"/>
            <family val="2"/>
            <scheme val="minor"/>
          </rPr>
          <t>Andres David Ortiz Mejia:
es un valor predefinido cuando no se tiene un valor dado</t>
        </r>
      </text>
    </comment>
    <comment ref="L5" authorId="0" shapeId="0" xr:uid="{DDF436DD-0CC9-4598-9C74-A2682F312AB6}">
      <text>
        <r>
          <rPr>
            <sz val="11"/>
            <color theme="1"/>
            <rFont val="Aptos Narrow"/>
            <family val="2"/>
            <scheme val="minor"/>
          </rPr>
          <t xml:space="preserve">Andres David Ortiz Mejia:
es una forma  o un segura para ingresar algun tipo de dato 
</t>
        </r>
      </text>
    </comment>
    <comment ref="M5" authorId="0" shapeId="0" xr:uid="{B83BF5AB-4292-4A83-9D6D-63725F0541CA}">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20E987C9-EEF1-4A84-847D-B252C41F83EF}">
      <text>
        <r>
          <rPr>
            <sz val="11"/>
            <color theme="1"/>
            <rFont val="Aptos Narrow"/>
            <family val="2"/>
            <scheme val="minor"/>
          </rPr>
          <t>Andres David Ortiz Mejia:
es la opcion de quitar los espacios en blanco que se hayan ido por error u a proposito, evitando errores</t>
        </r>
      </text>
    </comment>
    <comment ref="O5" authorId="0" shapeId="0" xr:uid="{4B668A2E-2DBD-4791-8AD4-8CEC06471824}">
      <text>
        <r>
          <rPr>
            <sz val="11"/>
            <color theme="1"/>
            <rFont val="Aptos Narrow"/>
            <family val="2"/>
            <scheme val="minor"/>
          </rPr>
          <t>Andres David Ortiz Mejia:
el dato se autogenera solo(valga la redundancia)</t>
        </r>
      </text>
    </comment>
    <comment ref="P5" authorId="0" shapeId="0" xr:uid="{11171C06-93D3-4D13-84AB-002A5A0480C6}">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93E0AA44-9764-4385-A6FD-89B5353B150A}">
      <text>
        <r>
          <rPr>
            <sz val="11"/>
            <color theme="1"/>
            <rFont val="Aptos Narrow"/>
            <family val="2"/>
            <scheme val="minor"/>
          </rPr>
          <t>Andres David Ortiz Mejia:
son datos que si o si siempre tienen que estar</t>
        </r>
      </text>
    </comment>
    <comment ref="R5" authorId="0" shapeId="0" xr:uid="{B549BD90-9D29-407C-999A-23058B7B6D79}">
      <text>
        <r>
          <rPr>
            <sz val="11"/>
            <color theme="1"/>
            <rFont val="Aptos Narrow"/>
            <family val="2"/>
            <scheme val="minor"/>
          </rPr>
          <t>Andres David Ortiz Mejia:
el dato se puede modificar de alguna forma?</t>
        </r>
      </text>
    </comment>
    <comment ref="S5" authorId="0" shapeId="0" xr:uid="{7C9E2C7A-7E4C-47D6-9E5E-B5D3FEFA9758}">
      <text>
        <r>
          <rPr>
            <sz val="11"/>
            <color theme="1"/>
            <rFont val="Aptos Narrow"/>
            <family val="2"/>
            <scheme val="minor"/>
          </rPr>
          <t>Andres David Ortiz Mejia:
son datos que pueden ser personales o que si necesita n un manejo delicado</t>
        </r>
      </text>
    </comment>
    <comment ref="T5" authorId="0" shapeId="0" xr:uid="{00CA4187-451B-4D63-913A-FBB99A1795A1}">
      <text>
        <r>
          <rPr>
            <sz val="11"/>
            <color theme="1"/>
            <rFont val="Aptos Narrow"/>
            <family val="2"/>
            <scheme val="minor"/>
          </rPr>
          <t>Andres David Ortiz Mejia:
es un id?</t>
        </r>
      </text>
    </comment>
    <comment ref="U5" authorId="0" shapeId="0" xr:uid="{569725EE-5E53-405C-AEC8-93BAF80C950F}">
      <text>
        <r>
          <rPr>
            <sz val="11"/>
            <color theme="1"/>
            <rFont val="Aptos Narrow"/>
            <family val="2"/>
            <scheme val="minor"/>
          </rPr>
          <t xml:space="preserve">Andres David Ortiz Mejia: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CF537BEA-604F-4E09-A2AD-502FC935800F}">
      <text>
        <r>
          <rPr>
            <sz val="11"/>
            <color theme="1"/>
            <rFont val="Aptos Narrow"/>
            <family val="2"/>
            <scheme val="minor"/>
          </rPr>
          <t xml:space="preserve">Andres David Ortiz Mejia:
es el tipo de dato que se va a manejar o al que corresponde 
</t>
        </r>
      </text>
    </comment>
    <comment ref="C5" authorId="1" shapeId="0" xr:uid="{AD3CAD45-D908-46EE-9CE5-AEDFF1B83F11}">
      <text>
        <r>
          <rPr>
            <sz val="11"/>
            <color theme="1"/>
            <rFont val="Aptos Narrow"/>
            <family val="2"/>
            <scheme val="minor"/>
          </rPr>
          <t xml:space="preserve">solo aplica para datos tipo texto, siendo esto lo minimo de largo que debe tener
</t>
        </r>
      </text>
    </comment>
    <comment ref="D5" authorId="1" shapeId="0" xr:uid="{1A75CCC6-E862-4E54-9CBF-ED35D8C1B508}">
      <text>
        <r>
          <rPr>
            <sz val="11"/>
            <color theme="1"/>
            <rFont val="Aptos Narrow"/>
            <family val="2"/>
            <scheme val="minor"/>
          </rPr>
          <t xml:space="preserve">Solo aplica para datos tipo texto, siendo este la mayor longitud que puede tener 
</t>
        </r>
      </text>
    </comment>
    <comment ref="E5" authorId="1" shapeId="0" xr:uid="{6894A5F8-F6AC-4BC5-87F9-EB5EDE790A51}">
      <text>
        <r>
          <rPr>
            <sz val="11"/>
            <color theme="1"/>
            <rFont val="Aptos Narrow"/>
            <family val="2"/>
            <scheme val="minor"/>
          </rPr>
          <t>Solo aplica para datos decimales, e indica la cantidad de decimales que se van a almacenar.</t>
        </r>
      </text>
    </comment>
    <comment ref="F5" authorId="1" shapeId="0" xr:uid="{212DB7A7-6BBD-4AA9-9EF2-03ED68DB4CA5}">
      <text>
        <r>
          <rPr>
            <sz val="11"/>
            <color theme="1"/>
            <rFont val="Aptos Narrow"/>
            <family val="2"/>
            <scheme val="minor"/>
          </rPr>
          <t>son las cifras que se van a almacenar, aplicando esto para datos decimales</t>
        </r>
      </text>
    </comment>
    <comment ref="G5" authorId="0" shapeId="0" xr:uid="{CC6CE5FD-332A-4089-9BFF-8A4B3104D193}">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1A92D65E-E748-45C1-94BA-B5B9DC35957C}">
      <text>
        <r>
          <rPr>
            <sz val="11"/>
            <color theme="1"/>
            <rFont val="Aptos Narrow"/>
            <family val="2"/>
            <scheme val="minor"/>
          </rPr>
          <t>Santiago Buitrago  Alzate:
Aplica para datos numericos, siendo el punto de inicio para el rango que se va a utilizar</t>
        </r>
      </text>
    </comment>
    <comment ref="I5" authorId="1" shapeId="0" xr:uid="{8405A9FB-8D97-490D-995A-50E20A8F37A0}">
      <text>
        <r>
          <rPr>
            <sz val="11"/>
            <color theme="1"/>
            <rFont val="Aptos Narrow"/>
            <family val="2"/>
            <scheme val="minor"/>
          </rPr>
          <t xml:space="preserve">Santiago Buitrago  Alzate:
Aplica para datos numericos, siendo este el limite para el rango definido </t>
        </r>
      </text>
    </comment>
    <comment ref="J5" authorId="1" shapeId="0" xr:uid="{2B221F0C-E494-48D5-AF7F-A9A1E1E0BC2F}">
      <text>
        <r>
          <rPr>
            <sz val="11"/>
            <color theme="1"/>
            <rFont val="Aptos Narrow"/>
            <family val="2"/>
            <scheme val="minor"/>
          </rPr>
          <t>Santiago Buitrago  Alzate:
indica si un dato de tipo de dato debe seguir un formato preestablecido</t>
        </r>
      </text>
    </comment>
    <comment ref="K5" authorId="0" shapeId="0" xr:uid="{CD5FF523-6559-41E8-A718-B5DFE36EC979}">
      <text>
        <r>
          <rPr>
            <sz val="11"/>
            <color theme="1"/>
            <rFont val="Aptos Narrow"/>
            <family val="2"/>
            <scheme val="minor"/>
          </rPr>
          <t>Andres David Ortiz Mejia:
es un valor predefinido cuando no se tiene un valor dado</t>
        </r>
      </text>
    </comment>
    <comment ref="L5" authorId="0" shapeId="0" xr:uid="{BC6FB0CD-9023-44C2-9BE2-160F5BA52C3E}">
      <text>
        <r>
          <rPr>
            <sz val="11"/>
            <color theme="1"/>
            <rFont val="Aptos Narrow"/>
            <family val="2"/>
            <scheme val="minor"/>
          </rPr>
          <t xml:space="preserve">Andres David Ortiz Mejia:
es una forma  o un segura para ingresar algun tipo de dato 
</t>
        </r>
      </text>
    </comment>
    <comment ref="M5" authorId="0" shapeId="0" xr:uid="{2C68A0BC-08F6-467F-BC8E-B00658663C66}">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A3B9E630-E6EC-4C64-9701-9DF6577CF517}">
      <text>
        <r>
          <rPr>
            <sz val="11"/>
            <color theme="1"/>
            <rFont val="Aptos Narrow"/>
            <family val="2"/>
            <scheme val="minor"/>
          </rPr>
          <t>Andres David Ortiz Mejia:
es la opcion de quitar los espacios en blanco que se hayan ido por error u a proposito, evitando errores</t>
        </r>
      </text>
    </comment>
    <comment ref="O5" authorId="0" shapeId="0" xr:uid="{2EE911D4-52E4-4B23-B7A6-B0EFDF87009C}">
      <text>
        <r>
          <rPr>
            <sz val="11"/>
            <color theme="1"/>
            <rFont val="Aptos Narrow"/>
            <family val="2"/>
            <scheme val="minor"/>
          </rPr>
          <t>Andres David Ortiz Mejia:
el dato se autogenera solo(valga la redundancia)</t>
        </r>
      </text>
    </comment>
    <comment ref="P5" authorId="0" shapeId="0" xr:uid="{F7857227-1F93-45E6-B4B1-976990E06C20}">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5D0EFD9B-8BA3-462A-AA37-FCABBA147E33}">
      <text>
        <r>
          <rPr>
            <sz val="11"/>
            <color theme="1"/>
            <rFont val="Aptos Narrow"/>
            <family val="2"/>
            <scheme val="minor"/>
          </rPr>
          <t>Andres David Ortiz Mejia:
son datos que si o si siempre tienen que estar</t>
        </r>
      </text>
    </comment>
    <comment ref="R5" authorId="0" shapeId="0" xr:uid="{02D50238-3BA9-46FA-A9E5-CFAD49431447}">
      <text>
        <r>
          <rPr>
            <sz val="11"/>
            <color theme="1"/>
            <rFont val="Aptos Narrow"/>
            <family val="2"/>
            <scheme val="minor"/>
          </rPr>
          <t>Andres David Ortiz Mejia:
el dato se puede modificar de alguna forma?</t>
        </r>
      </text>
    </comment>
    <comment ref="S5" authorId="0" shapeId="0" xr:uid="{F757E66E-6001-4464-8BB4-7436397D0766}">
      <text>
        <r>
          <rPr>
            <sz val="11"/>
            <color theme="1"/>
            <rFont val="Aptos Narrow"/>
            <family val="2"/>
            <scheme val="minor"/>
          </rPr>
          <t>Andres David Ortiz Mejia:
son datos que pueden ser personales o que si necesita n un manejo delicado</t>
        </r>
      </text>
    </comment>
    <comment ref="T5" authorId="0" shapeId="0" xr:uid="{A86AB67D-00E3-42E0-821E-8FBA497F1919}">
      <text>
        <r>
          <rPr>
            <sz val="11"/>
            <color theme="1"/>
            <rFont val="Aptos Narrow"/>
            <family val="2"/>
            <scheme val="minor"/>
          </rPr>
          <t>Andres David Ortiz Mejia:
es un id?</t>
        </r>
      </text>
    </comment>
    <comment ref="U5" authorId="0" shapeId="0" xr:uid="{8860B464-82D9-4EB7-AAEB-6A25738788B6}">
      <text>
        <r>
          <rPr>
            <sz val="11"/>
            <color theme="1"/>
            <rFont val="Aptos Narrow"/>
            <family val="2"/>
            <scheme val="minor"/>
          </rPr>
          <t xml:space="preserve">Andres David Ortiz Mejia: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CFB07BDC-2556-4B12-A60D-D5945B51D7EC}">
      <text>
        <r>
          <rPr>
            <sz val="11"/>
            <color theme="1"/>
            <rFont val="Aptos Narrow"/>
            <family val="2"/>
            <scheme val="minor"/>
          </rPr>
          <t xml:space="preserve">Andres David Ortiz Mejia:
es el tipo de dato que se va a manejar o al que corresponde 
</t>
        </r>
      </text>
    </comment>
    <comment ref="C5" authorId="1" shapeId="0" xr:uid="{634A5340-1336-421F-9508-B4C1B7BEC34B}">
      <text>
        <r>
          <rPr>
            <sz val="11"/>
            <color theme="1"/>
            <rFont val="Aptos Narrow"/>
            <family val="2"/>
            <scheme val="minor"/>
          </rPr>
          <t xml:space="preserve">solo aplica para datos tipo texto, siendo esto lo minimo de largo que debe tener
</t>
        </r>
      </text>
    </comment>
    <comment ref="D5" authorId="1" shapeId="0" xr:uid="{A9F50334-916B-491A-8342-C907106B480B}">
      <text>
        <r>
          <rPr>
            <sz val="11"/>
            <color theme="1"/>
            <rFont val="Aptos Narrow"/>
            <family val="2"/>
            <scheme val="minor"/>
          </rPr>
          <t xml:space="preserve">Solo aplica para datos tipo texto, siendo este la mayor longitud que puede tener 
</t>
        </r>
      </text>
    </comment>
    <comment ref="E5" authorId="1" shapeId="0" xr:uid="{04A4ED78-2A17-48DD-8C4A-56389A9BE894}">
      <text>
        <r>
          <rPr>
            <sz val="11"/>
            <color theme="1"/>
            <rFont val="Aptos Narrow"/>
            <family val="2"/>
            <scheme val="minor"/>
          </rPr>
          <t>Solo aplica para datos decimales, e indica la cantidad de decimales que se van a almacenar.</t>
        </r>
      </text>
    </comment>
    <comment ref="F5" authorId="1" shapeId="0" xr:uid="{257F4AEB-D3C0-4BF4-A12C-65ABCCA5946B}">
      <text>
        <r>
          <rPr>
            <sz val="11"/>
            <color theme="1"/>
            <rFont val="Aptos Narrow"/>
            <family val="2"/>
            <scheme val="minor"/>
          </rPr>
          <t>son las cifras que se van a almacenar, aplicando esto para datos decimales</t>
        </r>
      </text>
    </comment>
    <comment ref="G5" authorId="0" shapeId="0" xr:uid="{7408B24C-3255-4501-8F8F-EF1A0D7A0020}">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6474F3AB-6006-4E75-A65C-A98B14664415}">
      <text>
        <r>
          <rPr>
            <sz val="11"/>
            <color theme="1"/>
            <rFont val="Aptos Narrow"/>
            <family val="2"/>
            <scheme val="minor"/>
          </rPr>
          <t>Santiago Buitrago  Alzate:
Aplica para datos numericos, siendo el punto de inicio para el rango que se va a utilizar</t>
        </r>
      </text>
    </comment>
    <comment ref="I5" authorId="1" shapeId="0" xr:uid="{0ACA7AA3-804E-4F71-88CB-F79069FCE705}">
      <text>
        <r>
          <rPr>
            <sz val="11"/>
            <color theme="1"/>
            <rFont val="Aptos Narrow"/>
            <family val="2"/>
            <scheme val="minor"/>
          </rPr>
          <t xml:space="preserve">Santiago Buitrago  Alzate:
Aplica para datos numericos, siendo este el limite para el rango definido </t>
        </r>
      </text>
    </comment>
    <comment ref="J5" authorId="1" shapeId="0" xr:uid="{76B812A7-B5AC-4F2E-AF17-8EB4AC3CEF75}">
      <text>
        <r>
          <rPr>
            <sz val="11"/>
            <color theme="1"/>
            <rFont val="Aptos Narrow"/>
            <family val="2"/>
            <scheme val="minor"/>
          </rPr>
          <t>Santiago Buitrago  Alzate:
indica si un dato de tipo de dato debe seguir un formato preestablecido</t>
        </r>
      </text>
    </comment>
    <comment ref="K5" authorId="0" shapeId="0" xr:uid="{5ED632B2-5C9A-434D-B3E8-FC2ABBC6923E}">
      <text>
        <r>
          <rPr>
            <sz val="11"/>
            <color theme="1"/>
            <rFont val="Aptos Narrow"/>
            <family val="2"/>
            <scheme val="minor"/>
          </rPr>
          <t>Andres David Ortiz Mejia:
es un valor predefinido cuando no se tiene un valor dado</t>
        </r>
      </text>
    </comment>
    <comment ref="L5" authorId="0" shapeId="0" xr:uid="{3FB35BFA-B40C-420F-8480-F0838154CC86}">
      <text>
        <r>
          <rPr>
            <sz val="11"/>
            <color theme="1"/>
            <rFont val="Aptos Narrow"/>
            <family val="2"/>
            <scheme val="minor"/>
          </rPr>
          <t xml:space="preserve">Andres David Ortiz Mejia:
es una forma  o un segura para ingresar algun tipo de dato 
</t>
        </r>
      </text>
    </comment>
    <comment ref="M5" authorId="0" shapeId="0" xr:uid="{E54855BD-10FC-4072-9F23-CCB5D1EF6090}">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FF599677-DBBE-4985-9624-52199708851F}">
      <text>
        <r>
          <rPr>
            <sz val="11"/>
            <color theme="1"/>
            <rFont val="Aptos Narrow"/>
            <family val="2"/>
            <scheme val="minor"/>
          </rPr>
          <t>Andres David Ortiz Mejia:
es la opcion de quitar los espacios en blanco que se hayan ido por error u a proposito, evitando errores</t>
        </r>
      </text>
    </comment>
    <comment ref="O5" authorId="0" shapeId="0" xr:uid="{E119463D-804E-418B-9008-D186FCFEC4DD}">
      <text>
        <r>
          <rPr>
            <sz val="11"/>
            <color theme="1"/>
            <rFont val="Aptos Narrow"/>
            <family val="2"/>
            <scheme val="minor"/>
          </rPr>
          <t>Andres David Ortiz Mejia:
el dato se autogenera solo(valga la redundancia)</t>
        </r>
      </text>
    </comment>
    <comment ref="P5" authorId="0" shapeId="0" xr:uid="{F062D143-072D-4CA7-92A5-29CAD40913FA}">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F2B612E2-21BE-4959-9653-EC3E2A92127C}">
      <text>
        <r>
          <rPr>
            <sz val="11"/>
            <color theme="1"/>
            <rFont val="Aptos Narrow"/>
            <family val="2"/>
            <scheme val="minor"/>
          </rPr>
          <t>Andres David Ortiz Mejia:
son datos que si o si siempre tienen que estar</t>
        </r>
      </text>
    </comment>
    <comment ref="R5" authorId="0" shapeId="0" xr:uid="{5F9E285A-56AE-4234-9BE9-F0564277C238}">
      <text>
        <r>
          <rPr>
            <sz val="11"/>
            <color theme="1"/>
            <rFont val="Aptos Narrow"/>
            <family val="2"/>
            <scheme val="minor"/>
          </rPr>
          <t>Andres David Ortiz Mejia:
el dato se puede modificar de alguna forma?</t>
        </r>
      </text>
    </comment>
    <comment ref="S5" authorId="0" shapeId="0" xr:uid="{37C286DB-A836-4EA9-AAD7-70E1A390EA4D}">
      <text>
        <r>
          <rPr>
            <sz val="11"/>
            <color theme="1"/>
            <rFont val="Aptos Narrow"/>
            <family val="2"/>
            <scheme val="minor"/>
          </rPr>
          <t>Andres David Ortiz Mejia:
son datos que pueden ser personales o que si necesita n un manejo delicado</t>
        </r>
      </text>
    </comment>
    <comment ref="T5" authorId="0" shapeId="0" xr:uid="{F269CC6A-4F33-4E9E-B244-17D94FE6E339}">
      <text>
        <r>
          <rPr>
            <sz val="11"/>
            <color theme="1"/>
            <rFont val="Aptos Narrow"/>
            <family val="2"/>
            <scheme val="minor"/>
          </rPr>
          <t>Andres David Ortiz Mejia:
es un id?</t>
        </r>
      </text>
    </comment>
    <comment ref="U5" authorId="0" shapeId="0" xr:uid="{97F9C428-206A-4C99-9261-C2F3E77C010A}">
      <text>
        <r>
          <rPr>
            <sz val="11"/>
            <color theme="1"/>
            <rFont val="Aptos Narrow"/>
            <family val="2"/>
            <scheme val="minor"/>
          </rPr>
          <t xml:space="preserve">Andres David Ortiz Mejia:
</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5682D1F9-D80F-44AC-A3F6-8A015E2B4210}">
      <text>
        <r>
          <rPr>
            <sz val="11"/>
            <color theme="1"/>
            <rFont val="Aptos Narrow"/>
            <family val="2"/>
            <scheme val="minor"/>
          </rPr>
          <t xml:space="preserve">Andres David Ortiz Mejia:
es el tipo de dato que se va a manejar o al que corresponde 
</t>
        </r>
      </text>
    </comment>
    <comment ref="C5" authorId="1" shapeId="0" xr:uid="{E2CC9413-D428-4D79-97DC-64789593C434}">
      <text>
        <r>
          <rPr>
            <sz val="11"/>
            <color theme="1"/>
            <rFont val="Aptos Narrow"/>
            <family val="2"/>
            <scheme val="minor"/>
          </rPr>
          <t xml:space="preserve">solo aplica para datos tipo texto, siendo esto lo minimo de largo que debe tener
</t>
        </r>
      </text>
    </comment>
    <comment ref="D5" authorId="1" shapeId="0" xr:uid="{2F1C4F16-044D-42BC-823A-4F802415B917}">
      <text>
        <r>
          <rPr>
            <sz val="11"/>
            <color theme="1"/>
            <rFont val="Aptos Narrow"/>
            <family val="2"/>
            <scheme val="minor"/>
          </rPr>
          <t xml:space="preserve">Solo aplica para datos tipo texto, siendo este la mayor longitud que puede tener 
</t>
        </r>
      </text>
    </comment>
    <comment ref="E5" authorId="1" shapeId="0" xr:uid="{FF6116F0-CB9C-4622-8085-461E373C7314}">
      <text>
        <r>
          <rPr>
            <sz val="11"/>
            <color theme="1"/>
            <rFont val="Aptos Narrow"/>
            <family val="2"/>
            <scheme val="minor"/>
          </rPr>
          <t>Solo aplica para datos decimales, e indica la cantidad de decimales que se van a almacenar.</t>
        </r>
      </text>
    </comment>
    <comment ref="F5" authorId="1" shapeId="0" xr:uid="{F29FE2C5-1A11-4D92-B162-C9C1B0D5AD73}">
      <text>
        <r>
          <rPr>
            <sz val="11"/>
            <color theme="1"/>
            <rFont val="Aptos Narrow"/>
            <family val="2"/>
            <scheme val="minor"/>
          </rPr>
          <t>son las cifras que se van a almacenar, aplicando esto para datos decimales</t>
        </r>
      </text>
    </comment>
    <comment ref="G5" authorId="0" shapeId="0" xr:uid="{9B866B4F-AC48-44FF-AA00-D30E80042E86}">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A8F4DD90-3385-4D71-8987-A7D954CAE926}">
      <text>
        <r>
          <rPr>
            <sz val="11"/>
            <color theme="1"/>
            <rFont val="Aptos Narrow"/>
            <family val="2"/>
            <scheme val="minor"/>
          </rPr>
          <t>Santiago Buitrago  Alzate:
Aplica para datos numericos, siendo el punto de inicio para el rango que se va a utilizar</t>
        </r>
      </text>
    </comment>
    <comment ref="I5" authorId="1" shapeId="0" xr:uid="{AA67879F-0816-4879-9DC5-579D73741F73}">
      <text>
        <r>
          <rPr>
            <sz val="11"/>
            <color theme="1"/>
            <rFont val="Aptos Narrow"/>
            <family val="2"/>
            <scheme val="minor"/>
          </rPr>
          <t xml:space="preserve">Santiago Buitrago  Alzate:
Aplica para datos numericos, siendo este el limite para el rango definido </t>
        </r>
      </text>
    </comment>
    <comment ref="J5" authorId="1" shapeId="0" xr:uid="{1E57B6C9-5E5B-4590-B611-AA55F5F41B7B}">
      <text>
        <r>
          <rPr>
            <sz val="11"/>
            <color theme="1"/>
            <rFont val="Aptos Narrow"/>
            <family val="2"/>
            <scheme val="minor"/>
          </rPr>
          <t>Santiago Buitrago  Alzate:
indica si un dato de tipo de dato debe seguir un formato preestablecido</t>
        </r>
      </text>
    </comment>
    <comment ref="K5" authorId="0" shapeId="0" xr:uid="{2E8D02DB-FB17-46CD-AEE5-8AA1B20F1FC1}">
      <text>
        <r>
          <rPr>
            <sz val="11"/>
            <color theme="1"/>
            <rFont val="Aptos Narrow"/>
            <family val="2"/>
            <scheme val="minor"/>
          </rPr>
          <t>Andres David Ortiz Mejia:
es un valor predefinido cuando no se tiene un valor dado</t>
        </r>
      </text>
    </comment>
    <comment ref="L5" authorId="0" shapeId="0" xr:uid="{974EF352-EDB8-42B5-8A53-CD5BF2E68CD4}">
      <text>
        <r>
          <rPr>
            <sz val="11"/>
            <color theme="1"/>
            <rFont val="Aptos Narrow"/>
            <family val="2"/>
            <scheme val="minor"/>
          </rPr>
          <t xml:space="preserve">Andres David Ortiz Mejia:
es una forma  o un segura para ingresar algun tipo de dato 
</t>
        </r>
      </text>
    </comment>
    <comment ref="M5" authorId="0" shapeId="0" xr:uid="{B0603558-D922-425E-839C-C8B9DC7C83BF}">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6005AC32-5127-47B7-899C-669C522C0C23}">
      <text>
        <r>
          <rPr>
            <sz val="11"/>
            <color theme="1"/>
            <rFont val="Aptos Narrow"/>
            <family val="2"/>
            <scheme val="minor"/>
          </rPr>
          <t>Andres David Ortiz Mejia:
es la opcion de quitar los espacios en blanco que se hayan ido por error u a proposito, evitando errores</t>
        </r>
      </text>
    </comment>
    <comment ref="O5" authorId="0" shapeId="0" xr:uid="{5EDC9562-FA57-47CA-A098-C51BA0A3108E}">
      <text>
        <r>
          <rPr>
            <sz val="11"/>
            <color theme="1"/>
            <rFont val="Aptos Narrow"/>
            <family val="2"/>
            <scheme val="minor"/>
          </rPr>
          <t>Andres David Ortiz Mejia:
el dato se autogenera solo(valga la redundancia)</t>
        </r>
      </text>
    </comment>
    <comment ref="P5" authorId="0" shapeId="0" xr:uid="{F08D02C3-5C80-46EB-9647-286E83BC5FC3}">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DD90D9E2-0F11-4E4C-B768-A3F1506B8C7D}">
      <text>
        <r>
          <rPr>
            <sz val="11"/>
            <color theme="1"/>
            <rFont val="Aptos Narrow"/>
            <family val="2"/>
            <scheme val="minor"/>
          </rPr>
          <t>Andres David Ortiz Mejia:
son datos que si o si siempre tienen que estar</t>
        </r>
      </text>
    </comment>
    <comment ref="R5" authorId="0" shapeId="0" xr:uid="{49A87AAC-51C2-47E3-9A50-44FDC51AD6E8}">
      <text>
        <r>
          <rPr>
            <sz val="11"/>
            <color theme="1"/>
            <rFont val="Aptos Narrow"/>
            <family val="2"/>
            <scheme val="minor"/>
          </rPr>
          <t>Andres David Ortiz Mejia:
el dato se puede modificar de alguna forma?</t>
        </r>
      </text>
    </comment>
    <comment ref="S5" authorId="0" shapeId="0" xr:uid="{1F3003A4-DC51-4A03-BAEE-056F2363AA73}">
      <text>
        <r>
          <rPr>
            <sz val="11"/>
            <color theme="1"/>
            <rFont val="Aptos Narrow"/>
            <family val="2"/>
            <scheme val="minor"/>
          </rPr>
          <t>Andres David Ortiz Mejia:
son datos que pueden ser personales o que si necesita n un manejo delicado</t>
        </r>
      </text>
    </comment>
    <comment ref="T5" authorId="0" shapeId="0" xr:uid="{41510855-6449-41B5-9F11-E02E2EEC5D35}">
      <text>
        <r>
          <rPr>
            <sz val="11"/>
            <color theme="1"/>
            <rFont val="Aptos Narrow"/>
            <family val="2"/>
            <scheme val="minor"/>
          </rPr>
          <t>Andres David Ortiz Mejia:
es un id?</t>
        </r>
      </text>
    </comment>
    <comment ref="U5" authorId="0" shapeId="0" xr:uid="{E2C691E7-CC80-40CF-9167-5357D961DEA7}">
      <text>
        <r>
          <rPr>
            <sz val="11"/>
            <color theme="1"/>
            <rFont val="Aptos Narrow"/>
            <family val="2"/>
            <scheme val="minor"/>
          </rPr>
          <t xml:space="preserve">Andres David Ortiz Mejia:
</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4" authorId="0" shapeId="0" xr:uid="{E022FEBF-C9D1-4B6F-AD7D-2D80D9D87B52}">
      <text>
        <r>
          <rPr>
            <sz val="11"/>
            <color theme="1"/>
            <rFont val="Aptos Narrow"/>
            <family val="2"/>
            <scheme val="minor"/>
          </rPr>
          <t xml:space="preserve">Andres David Ortiz Mejia:
es el tipo de dato que se va a manejar o al que corresponde 
</t>
        </r>
      </text>
    </comment>
    <comment ref="C4" authorId="1" shapeId="0" xr:uid="{262FA98A-6226-49F1-99A8-B125CF25CE55}">
      <text>
        <r>
          <rPr>
            <sz val="11"/>
            <color theme="1"/>
            <rFont val="Aptos Narrow"/>
            <family val="2"/>
            <scheme val="minor"/>
          </rPr>
          <t xml:space="preserve">solo aplica para datos tipo texto, siendo esto lo minimo de largo que debe tener
</t>
        </r>
      </text>
    </comment>
    <comment ref="D4" authorId="1" shapeId="0" xr:uid="{A2BF3785-A958-4BEB-8AE8-E0F156405A8B}">
      <text>
        <r>
          <rPr>
            <sz val="11"/>
            <color theme="1"/>
            <rFont val="Aptos Narrow"/>
            <family val="2"/>
            <scheme val="minor"/>
          </rPr>
          <t xml:space="preserve">Solo aplica para datos tipo texto, siendo este la mayor longitud que puede tener 
</t>
        </r>
      </text>
    </comment>
    <comment ref="E4" authorId="1" shapeId="0" xr:uid="{909B5441-4A2C-4831-A6F8-AF5FE7CC464E}">
      <text>
        <r>
          <rPr>
            <sz val="11"/>
            <color theme="1"/>
            <rFont val="Aptos Narrow"/>
            <family val="2"/>
            <scheme val="minor"/>
          </rPr>
          <t>Solo aplica para datos decimales, e indica la cantidad de decimales que se van a almacenar.</t>
        </r>
      </text>
    </comment>
    <comment ref="F4" authorId="1" shapeId="0" xr:uid="{11C924C4-DFF4-43F7-A8DC-6D3410E6D08B}">
      <text>
        <r>
          <rPr>
            <sz val="11"/>
            <color theme="1"/>
            <rFont val="Aptos Narrow"/>
            <family val="2"/>
            <scheme val="minor"/>
          </rPr>
          <t>son las cifras que se van a almacenar, aplicando esto para datos decimales</t>
        </r>
      </text>
    </comment>
    <comment ref="G4" authorId="0" shapeId="0" xr:uid="{94849B02-00AE-4C4E-BFB1-8465BAE7D4D3}">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4" authorId="1" shapeId="0" xr:uid="{0458D856-F02A-44FB-8D4D-4DFD99C06B57}">
      <text>
        <r>
          <rPr>
            <sz val="11"/>
            <color theme="1"/>
            <rFont val="Aptos Narrow"/>
            <family val="2"/>
            <scheme val="minor"/>
          </rPr>
          <t>Santiago Buitrago  Alzate:
Aplica para datos numericos, siendo el punto de inicio para el rango que se va a utilizar</t>
        </r>
      </text>
    </comment>
    <comment ref="I4" authorId="1" shapeId="0" xr:uid="{A1096E91-D0DD-4B84-9E1F-0E53C6FFBDA9}">
      <text>
        <r>
          <rPr>
            <sz val="11"/>
            <color theme="1"/>
            <rFont val="Aptos Narrow"/>
            <family val="2"/>
            <scheme val="minor"/>
          </rPr>
          <t xml:space="preserve">Santiago Buitrago  Alzate:
Aplica para datos numericos, siendo este el limite para el rango definido </t>
        </r>
      </text>
    </comment>
    <comment ref="J4" authorId="1" shapeId="0" xr:uid="{A3E77328-5203-46D4-8CFB-60F4AA7536C0}">
      <text>
        <r>
          <rPr>
            <sz val="11"/>
            <color theme="1"/>
            <rFont val="Aptos Narrow"/>
            <family val="2"/>
            <scheme val="minor"/>
          </rPr>
          <t>Santiago Buitrago  Alzate:
indica si un dato de tipo de dato debe seguir un formato preestablecido</t>
        </r>
      </text>
    </comment>
    <comment ref="K4" authorId="0" shapeId="0" xr:uid="{48798DA7-036D-44C5-A331-9036F6988128}">
      <text>
        <r>
          <rPr>
            <sz val="11"/>
            <color theme="1"/>
            <rFont val="Aptos Narrow"/>
            <family val="2"/>
            <scheme val="minor"/>
          </rPr>
          <t>Andres David Ortiz Mejia:
es un valor predefinido cuando no se tiene un valor dado</t>
        </r>
      </text>
    </comment>
    <comment ref="L4" authorId="0" shapeId="0" xr:uid="{22BC0AAA-95F0-481C-93CE-EC73BF45B54F}">
      <text>
        <r>
          <rPr>
            <sz val="11"/>
            <color theme="1"/>
            <rFont val="Aptos Narrow"/>
            <family val="2"/>
            <scheme val="minor"/>
          </rPr>
          <t xml:space="preserve">Andres David Ortiz Mejia:
es una forma  o un segura para ingresar algun tipo de dato 
</t>
        </r>
      </text>
    </comment>
    <comment ref="M4" authorId="0" shapeId="0" xr:uid="{73BE6988-8C2E-48F1-8193-F2BFFBBF2E0B}">
      <text>
        <r>
          <rPr>
            <sz val="11"/>
            <color theme="1"/>
            <rFont val="Aptos Narrow"/>
            <family val="2"/>
            <scheme val="minor"/>
          </rPr>
          <t xml:space="preserve">Andres David Ortiz Mejia:
es la opcion de quitar los espacios en blanco que se hayan ido por error u a proposito, evitando errores </t>
        </r>
      </text>
    </comment>
    <comment ref="N4" authorId="0" shapeId="0" xr:uid="{23369857-114A-4B4E-A792-7F0EE13DA0A8}">
      <text>
        <r>
          <rPr>
            <sz val="11"/>
            <color theme="1"/>
            <rFont val="Aptos Narrow"/>
            <family val="2"/>
            <scheme val="minor"/>
          </rPr>
          <t>Andres David Ortiz Mejia:
es la opcion de quitar los espacios en blanco que se hayan ido por error u a proposito, evitando errores</t>
        </r>
      </text>
    </comment>
    <comment ref="O4" authorId="0" shapeId="0" xr:uid="{C6597BA7-6782-4F99-8595-2A9CD97662A4}">
      <text>
        <r>
          <rPr>
            <sz val="11"/>
            <color theme="1"/>
            <rFont val="Aptos Narrow"/>
            <family val="2"/>
            <scheme val="minor"/>
          </rPr>
          <t>Andres David Ortiz Mejia:
el dato se autogenera solo(valga la redundancia)</t>
        </r>
      </text>
    </comment>
    <comment ref="P4" authorId="0" shapeId="0" xr:uid="{D9F0873E-EF81-4E84-BFE2-507A5156E1CF}">
      <text>
        <r>
          <rPr>
            <sz val="11"/>
            <color theme="1"/>
            <rFont val="Aptos Narrow"/>
            <family val="2"/>
            <scheme val="minor"/>
          </rPr>
          <t>Andres David Ortiz Mejia:
el o los datos se calculan en todo momento o tambien se calculan con algun cambio realizado? o se tiene que calcular de alguna forma</t>
        </r>
      </text>
    </comment>
    <comment ref="Q4" authorId="0" shapeId="0" xr:uid="{29E7D711-303B-43B2-BF1A-BF97E40DC7A5}">
      <text>
        <r>
          <rPr>
            <sz val="11"/>
            <color theme="1"/>
            <rFont val="Aptos Narrow"/>
            <family val="2"/>
            <scheme val="minor"/>
          </rPr>
          <t>Andres David Ortiz Mejia:
son datos que si o si siempre tienen que estar</t>
        </r>
      </text>
    </comment>
    <comment ref="R4" authorId="0" shapeId="0" xr:uid="{0EEA942F-2785-4829-86F2-6537FA07F0F5}">
      <text>
        <r>
          <rPr>
            <sz val="11"/>
            <color theme="1"/>
            <rFont val="Aptos Narrow"/>
            <family val="2"/>
            <scheme val="minor"/>
          </rPr>
          <t>Andres David Ortiz Mejia:
el dato se puede modificar de alguna forma?</t>
        </r>
      </text>
    </comment>
    <comment ref="S4" authorId="0" shapeId="0" xr:uid="{4BF4CDA0-36FA-4EBA-B87E-E1BAC7C2DD81}">
      <text>
        <r>
          <rPr>
            <sz val="11"/>
            <color theme="1"/>
            <rFont val="Aptos Narrow"/>
            <family val="2"/>
            <scheme val="minor"/>
          </rPr>
          <t>Andres David Ortiz Mejia:
son datos que pueden ser personales o que si necesita n un manejo delicado</t>
        </r>
      </text>
    </comment>
    <comment ref="T4" authorId="0" shapeId="0" xr:uid="{055C8CDF-8105-4C49-9FF6-9891AE2174CD}">
      <text>
        <r>
          <rPr>
            <sz val="11"/>
            <color theme="1"/>
            <rFont val="Aptos Narrow"/>
            <family val="2"/>
            <scheme val="minor"/>
          </rPr>
          <t>Andres David Ortiz Mejia:
es un id?</t>
        </r>
      </text>
    </comment>
    <comment ref="U4" authorId="0" shapeId="0" xr:uid="{89733C07-3CCA-4DC4-B97E-B1459D56010D}">
      <text>
        <r>
          <rPr>
            <sz val="11"/>
            <color theme="1"/>
            <rFont val="Aptos Narrow"/>
            <family val="2"/>
            <scheme val="minor"/>
          </rPr>
          <t xml:space="preserve">Andres David Ortiz Mejia: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B2E99B8B-D2B8-4080-AB06-37BB49B00C62}">
      <text>
        <r>
          <rPr>
            <sz val="11"/>
            <color theme="1"/>
            <rFont val="Aptos Narrow"/>
            <family val="2"/>
            <scheme val="minor"/>
          </rPr>
          <t xml:space="preserve">Andres David Ortiz Mejia:
es el tipo de dato que se va a manejar o al que corresponde 
</t>
        </r>
      </text>
    </comment>
    <comment ref="C5" authorId="1" shapeId="0" xr:uid="{ACF75BEC-CCE0-465A-941B-621C7CB2BACD}">
      <text>
        <r>
          <rPr>
            <sz val="11"/>
            <color theme="1"/>
            <rFont val="Aptos Narrow"/>
            <family val="2"/>
            <scheme val="minor"/>
          </rPr>
          <t xml:space="preserve">solo aplica para datos tipo texto, siendo esto lo minimo de largo que debe tener
</t>
        </r>
      </text>
    </comment>
    <comment ref="D5" authorId="1" shapeId="0" xr:uid="{60B56EFB-7A4A-4CC6-9B56-95AA34B92AA2}">
      <text>
        <r>
          <rPr>
            <sz val="11"/>
            <color theme="1"/>
            <rFont val="Aptos Narrow"/>
            <family val="2"/>
            <scheme val="minor"/>
          </rPr>
          <t xml:space="preserve">Solo aplica para datos tipo texto, siendo este la mayor longitud que puede tener 
</t>
        </r>
      </text>
    </comment>
    <comment ref="E5" authorId="1" shapeId="0" xr:uid="{CC739A9F-2832-4327-B0EB-3D1D0660B2D5}">
      <text>
        <r>
          <rPr>
            <sz val="11"/>
            <color theme="1"/>
            <rFont val="Aptos Narrow"/>
            <family val="2"/>
            <scheme val="minor"/>
          </rPr>
          <t>Solo aplica para datos decimales, e indica la cantidad de decimales que se van a almacenar.</t>
        </r>
      </text>
    </comment>
    <comment ref="F5" authorId="1" shapeId="0" xr:uid="{771B8F7B-BAE4-461E-A7CB-1DD8E043767C}">
      <text>
        <r>
          <rPr>
            <sz val="11"/>
            <color theme="1"/>
            <rFont val="Aptos Narrow"/>
            <family val="2"/>
            <scheme val="minor"/>
          </rPr>
          <t>son las cifras que se van a almacenar, aplicando esto para datos decimales</t>
        </r>
      </text>
    </comment>
    <comment ref="G5" authorId="0" shapeId="0" xr:uid="{AD888BBC-692B-45DD-B7CF-C0347D8E073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B772C467-E755-456A-B45A-6D668502B51C}">
      <text>
        <r>
          <rPr>
            <sz val="11"/>
            <color theme="1"/>
            <rFont val="Aptos Narrow"/>
            <family val="2"/>
            <scheme val="minor"/>
          </rPr>
          <t>Santiago Buitrago  Alzate:
Aplica para datos numericos, siendo el punto de inicio para el rango que se va a utilizar</t>
        </r>
      </text>
    </comment>
    <comment ref="I5" authorId="1" shapeId="0" xr:uid="{D1E7C4DF-4A5D-4539-9946-62422B1A8483}">
      <text>
        <r>
          <rPr>
            <sz val="11"/>
            <color theme="1"/>
            <rFont val="Aptos Narrow"/>
            <family val="2"/>
            <scheme val="minor"/>
          </rPr>
          <t xml:space="preserve">Santiago Buitrago  Alzate:
Aplica para datos numericos, siendo este el limite para el rango definido </t>
        </r>
      </text>
    </comment>
    <comment ref="J5" authorId="1" shapeId="0" xr:uid="{B58AECC9-BCA2-428B-9242-9A1D2CB0F6EF}">
      <text>
        <r>
          <rPr>
            <sz val="11"/>
            <color theme="1"/>
            <rFont val="Aptos Narrow"/>
            <family val="2"/>
            <scheme val="minor"/>
          </rPr>
          <t>Santiago Buitrago  Alzate:
indica si un dato de tipo de dato debe seguir un formato preestablecido</t>
        </r>
      </text>
    </comment>
    <comment ref="K5" authorId="0" shapeId="0" xr:uid="{91680B26-D99B-40B8-81EA-161FA569D3C5}">
      <text>
        <r>
          <rPr>
            <sz val="11"/>
            <color theme="1"/>
            <rFont val="Aptos Narrow"/>
            <family val="2"/>
            <scheme val="minor"/>
          </rPr>
          <t>Andres David Ortiz Mejia:
es un valor predefinido cuando no se tiene un valor dado</t>
        </r>
      </text>
    </comment>
    <comment ref="L5" authorId="0" shapeId="0" xr:uid="{26CEBBAB-E120-4E90-8234-446D62F9245A}">
      <text>
        <r>
          <rPr>
            <sz val="11"/>
            <color theme="1"/>
            <rFont val="Aptos Narrow"/>
            <family val="2"/>
            <scheme val="minor"/>
          </rPr>
          <t xml:space="preserve">Andres David Ortiz Mejia:
es una forma  o un segura para ingresar algun tipo de dato 
</t>
        </r>
      </text>
    </comment>
    <comment ref="M5" authorId="0" shapeId="0" xr:uid="{41023BBA-F24E-4322-ACFA-08EEFE95ED78}">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718C8A61-6B1C-4D14-A0D7-69EB6B4BB8D4}">
      <text>
        <r>
          <rPr>
            <sz val="11"/>
            <color theme="1"/>
            <rFont val="Aptos Narrow"/>
            <family val="2"/>
            <scheme val="minor"/>
          </rPr>
          <t>Andres David Ortiz Mejia:
es la opcion de quitar los espacios en blanco que se hayan ido por error u a proposito, evitando errores</t>
        </r>
      </text>
    </comment>
    <comment ref="O5" authorId="0" shapeId="0" xr:uid="{4AD2E193-C619-4CE9-8207-F7763E4F08CA}">
      <text>
        <r>
          <rPr>
            <sz val="11"/>
            <color theme="1"/>
            <rFont val="Aptos Narrow"/>
            <family val="2"/>
            <scheme val="minor"/>
          </rPr>
          <t>Andres David Ortiz Mejia:
el dato se autogenera solo(valga la redundancia)</t>
        </r>
      </text>
    </comment>
    <comment ref="P5" authorId="0" shapeId="0" xr:uid="{8AB27FB7-CE7B-42CE-9ABA-620389F23F8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1830D4DF-62E3-4B2A-B8B4-4A272D0251E2}">
      <text>
        <r>
          <rPr>
            <sz val="11"/>
            <color theme="1"/>
            <rFont val="Aptos Narrow"/>
            <family val="2"/>
            <scheme val="minor"/>
          </rPr>
          <t>Andres David Ortiz Mejia:
son datos que si o si siempre tienen que estar</t>
        </r>
      </text>
    </comment>
    <comment ref="R5" authorId="0" shapeId="0" xr:uid="{5C51EB1C-84E6-4D13-9A84-1E16D95B74FC}">
      <text>
        <r>
          <rPr>
            <sz val="11"/>
            <color theme="1"/>
            <rFont val="Aptos Narrow"/>
            <family val="2"/>
            <scheme val="minor"/>
          </rPr>
          <t>Andres David Ortiz Mejia:
el dato se puede modificar de alguna forma?</t>
        </r>
      </text>
    </comment>
    <comment ref="S5" authorId="0" shapeId="0" xr:uid="{F1699BC0-6598-4841-A939-64B3725FC929}">
      <text>
        <r>
          <rPr>
            <sz val="11"/>
            <color theme="1"/>
            <rFont val="Aptos Narrow"/>
            <family val="2"/>
            <scheme val="minor"/>
          </rPr>
          <t>Andres David Ortiz Mejia:
son datos que pueden ser personales o que si necesita n un manejo delicado</t>
        </r>
      </text>
    </comment>
    <comment ref="T5" authorId="0" shapeId="0" xr:uid="{9299AE91-0926-47B6-A09F-CA061345979C}">
      <text>
        <r>
          <rPr>
            <sz val="11"/>
            <color theme="1"/>
            <rFont val="Aptos Narrow"/>
            <family val="2"/>
            <scheme val="minor"/>
          </rPr>
          <t>Andres David Ortiz Mejia:
es un id?</t>
        </r>
      </text>
    </comment>
    <comment ref="U5" authorId="0" shapeId="0" xr:uid="{411B82FD-80BE-4D7A-8B14-7010ACABF04E}">
      <text>
        <r>
          <rPr>
            <sz val="11"/>
            <color theme="1"/>
            <rFont val="Aptos Narrow"/>
            <family val="2"/>
            <scheme val="minor"/>
          </rPr>
          <t xml:space="preserve">Andres David Ortiz Mejia: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Guest User</author>
  </authors>
  <commentList>
    <comment ref="G97" authorId="0" shapeId="0" xr:uid="{805694FF-15F4-4757-99E1-58CE089251BB}">
      <text>
        <r>
          <rPr>
            <sz val="11"/>
            <color theme="1"/>
            <rFont val="Aptos Narrow"/>
            <family val="2"/>
            <scheme val="minor"/>
          </rPr>
          <t xml:space="preserve">Santiago:
Yo considero que se debe revisar el objeto de dominio porque hay unos que no pertenecen a vendedor si no a otros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<sst xmlns="http://schemas.openxmlformats.org/spreadsheetml/2006/main" count="12342" uniqueCount="2980">
  <si>
    <t>&lt;&lt; Ir al listado de objetos de dominio</t>
  </si>
  <si>
    <t>w</t>
  </si>
  <si>
    <t>&lt;&lt; volver al modelo de dominio</t>
  </si>
  <si>
    <t>Nombre</t>
  </si>
  <si>
    <t>Descripción</t>
  </si>
  <si>
    <t>Muestreo de datos</t>
  </si>
  <si>
    <t>Compra</t>
  </si>
  <si>
    <t>Representa a la persona que realiza compras en la plataforma. Contiene información como su nombre, métodos de pago y compras realizadas.</t>
  </si>
  <si>
    <t>Ver</t>
  </si>
  <si>
    <t>Comprador</t>
  </si>
  <si>
    <t>Representa una transacción entre un comprador y un vendedor. Contiene detalles como los productos comprados, el monto total y el estado de la compra.</t>
  </si>
  <si>
    <t>DireccionEntrega</t>
  </si>
  <si>
    <t>Representa la direccion donde se entregará la encomienda</t>
  </si>
  <si>
    <t>Delivery</t>
  </si>
  <si>
    <t>Representa a cada uno de los repartidores o empresas de mensajería los cuales hacen entrega del producto y realizan una verificación</t>
  </si>
  <si>
    <t>DetalleDelivery</t>
  </si>
  <si>
    <t>Representa la información detallada de los envíos</t>
  </si>
  <si>
    <t>Pago</t>
  </si>
  <si>
    <t>Representa la transacción monetaria de una compra.</t>
  </si>
  <si>
    <t>Producto</t>
  </si>
  <si>
    <t xml:space="preserve"> Representa los artículos que se encuentran en venta y debe pasar por todas y cada una de las verificaciones</t>
  </si>
  <si>
    <t>Categoria</t>
  </si>
  <si>
    <t>Representa a las categorias generales a las cuales pertenecen  los productos.</t>
  </si>
  <si>
    <t>DetalleCategoria</t>
  </si>
  <si>
    <t>Describe la categorización de los productos</t>
  </si>
  <si>
    <t>Vendedor</t>
  </si>
  <si>
    <t>Representa a la persona o empresa que publica y vende productos.</t>
  </si>
  <si>
    <t>VendedorProducto</t>
  </si>
  <si>
    <t>Describe la categorización de los productos que vende cada vendedor</t>
  </si>
  <si>
    <t>Verificador</t>
  </si>
  <si>
    <t>Representa a los datos que confirman que el producto ha sido entregado en buen estado al comprador y así poder validar el pago al vendedor</t>
  </si>
  <si>
    <t>Reclamo</t>
  </si>
  <si>
    <t>Precio</t>
  </si>
  <si>
    <t>Representa el valor de cada producto</t>
  </si>
  <si>
    <t>DetalleCompra</t>
  </si>
  <si>
    <t xml:space="preserve">Representa los detalles de cada compra que se realiza </t>
  </si>
  <si>
    <t>Pais</t>
  </si>
  <si>
    <t xml:space="preserve">Representa el pais de donde se realizo la compra </t>
  </si>
  <si>
    <t>Moneda</t>
  </si>
  <si>
    <t>Repsenta la moneda dominante en el pais en contexto, monida principal en cada país</t>
  </si>
  <si>
    <t>ver</t>
  </si>
  <si>
    <t>Motivo</t>
  </si>
  <si>
    <t>Representa el motivo por el cual se esta realizando un reclamo</t>
  </si>
  <si>
    <t>InfoReclamoMotivo</t>
  </si>
  <si>
    <t>Describe la información de los reclamos con relación a los motivos</t>
  </si>
  <si>
    <t xml:space="preserve">EstadoReclamo </t>
  </si>
  <si>
    <t>Representa el estado en el que se encuentra cada uno de los reclamos</t>
  </si>
  <si>
    <t>HistorialReclamo</t>
  </si>
  <si>
    <t>Representa el historial de pasos por los cuales un reclamo ha pasado</t>
  </si>
  <si>
    <t xml:space="preserve">Ciudad </t>
  </si>
  <si>
    <t>Representa la ciudad donde se va a entregar la compra</t>
  </si>
  <si>
    <t>DetalleEntrega</t>
  </si>
  <si>
    <t xml:space="preserve">Describe la direccion proporcionada para la entrega de la compra </t>
  </si>
  <si>
    <t>Factura</t>
  </si>
  <si>
    <t xml:space="preserve">Representa la factura de la compra </t>
  </si>
  <si>
    <t>DetalleFactura</t>
  </si>
  <si>
    <t>Representa los datos de factura de cada compra</t>
  </si>
  <si>
    <t>MetodoPago</t>
  </si>
  <si>
    <t>Describe el metodo de pago elegido para la compra</t>
  </si>
  <si>
    <t>DetallePrecio</t>
  </si>
  <si>
    <t>Representa la descripcion de un precio y las variables a las cuales esta sometido</t>
  </si>
  <si>
    <t>Clase</t>
  </si>
  <si>
    <t>Estereotipo</t>
  </si>
  <si>
    <t>Desripción</t>
  </si>
  <si>
    <t>class</t>
  </si>
  <si>
    <t>Clase que representa el país donde se realiza una compra.</t>
  </si>
  <si>
    <t>Clase que representa la moneda usada en un país.</t>
  </si>
  <si>
    <t>Clase que representa el precio asociado a un producto.</t>
  </si>
  <si>
    <t>Clase que representa un producto disponible para la venta.</t>
  </si>
  <si>
    <t>Clase que representa los productos que forman parte de una compra.</t>
  </si>
  <si>
    <t>Clase que representa la transacción realizada por un comprador.</t>
  </si>
  <si>
    <t>Clase que representa al usuario que realiza una compra.</t>
  </si>
  <si>
    <t>Clase que representa información adicional del vendedor.</t>
  </si>
  <si>
    <t>Clase que representa al usuario que ofrece productos en venta.</t>
  </si>
  <si>
    <t>Clase que representa los detalles de clasificación de un producto.</t>
  </si>
  <si>
    <t>Clase que representa el tipo o grupo al que pertenece un producto.</t>
  </si>
  <si>
    <t>Clase que representa un pago realizado por una compra.</t>
  </si>
  <si>
    <t>Clase que representa al encargado o sistema que verifica un pago.</t>
  </si>
  <si>
    <t>Clase que representa la información del envío de una compra.</t>
  </si>
  <si>
    <t>Clase que representa el método de entrega o transporte.</t>
  </si>
  <si>
    <t>Clase que representa la dirección donde se realiza la entrega.</t>
  </si>
  <si>
    <t>Clase que representa una queja hecha por un comprador.</t>
  </si>
  <si>
    <t>EstadoReclamo</t>
  </si>
  <si>
    <t>Clase que representa el estado actual de un reclamo.</t>
  </si>
  <si>
    <t>Clase que registra el historial de cambios de un reclamo.</t>
  </si>
  <si>
    <t>Clase que representa una razón específica para realizar un reclamo.</t>
  </si>
  <si>
    <t>Clase que relaciona un reclamo con un motivo específico.</t>
  </si>
  <si>
    <t xml:space="preserve">&lt;&lt; Volver al listado de objetos de dominio </t>
  </si>
  <si>
    <t>Corresponde al identificador unico de cada una de las ciudades registradas</t>
  </si>
  <si>
    <t>Corresponde al nombre de la ciudad  a la que se va a enviar la compra</t>
  </si>
  <si>
    <t>Correspomde al departamento donde se va a enviar el compra</t>
  </si>
  <si>
    <t>Corresponde al  Código postal de la dirección</t>
  </si>
  <si>
    <t>Corresponde al identificador unico de cada direccion de entrega</t>
  </si>
  <si>
    <t>Corresponde a la combinacion unica  de este registro</t>
  </si>
  <si>
    <t>id</t>
  </si>
  <si>
    <t>Comprador_id</t>
  </si>
  <si>
    <t>ciudad_id</t>
  </si>
  <si>
    <t>codigo_postal</t>
  </si>
  <si>
    <t>direccion_entrega_id</t>
  </si>
  <si>
    <t>Combinacion unica</t>
  </si>
  <si>
    <t>c19faca7-f183-4d2f-b754-6d41661aa3e2</t>
  </si>
  <si>
    <t>3476a1d7-7273-43b1-a8ab-0dfdf4f0018f</t>
  </si>
  <si>
    <t>ea788760-95bf-4d10-b825-fb8d266809de</t>
  </si>
  <si>
    <t>869c5b5f-7527-4455-8f7a-0c9ea20f027c</t>
  </si>
  <si>
    <t>257563e5-7110-4ad9-a3fe-4bc24808ce4c</t>
  </si>
  <si>
    <t>8e507ae5-56bd-4ceb-8e66-47685360cad2</t>
  </si>
  <si>
    <t>3667b9c4-4fd9-40a9-b92e-421b9f99f420</t>
  </si>
  <si>
    <t xml:space="preserve"> ec875767-3ea2-44d7-89cd-3a332ec6a60b</t>
  </si>
  <si>
    <t>ab7df89c-c842-4090-98a7-c9bf38fa6fed</t>
  </si>
  <si>
    <t>ec875767-3ea2-44d7-89cd-3a332ec6a60b</t>
  </si>
  <si>
    <t>41c4b5ee-8074-4359-9ee5-07c1e29e044c</t>
  </si>
  <si>
    <t>b21a8265-4b66-4618-852d-c941b7d3a8d1</t>
  </si>
  <si>
    <t>e236a971-af9c-42a2-b575-79897541472f</t>
  </si>
  <si>
    <t>188f0271-3a18-4823-a49e-41e2bdacd462</t>
  </si>
  <si>
    <t>d55866f9-1f9f-419b-a2d0-ac24c95eeef3</t>
  </si>
  <si>
    <t>4ef5b45f-9440-4655-96d1-7c252fa5a027</t>
  </si>
  <si>
    <t>eecc70c6-64d3-49fb-bddf-410cda208bfa</t>
  </si>
  <si>
    <t>c9b0b2ee-49c9-4e8d-aab0-0a0e0f23e3ea</t>
  </si>
  <si>
    <t>ea0dee81-0533-4c77-8740-46777152c01e</t>
  </si>
  <si>
    <t>Corresponde al identificador unico de l pais donde se va a enviar la compra</t>
  </si>
  <si>
    <t xml:space="preserve">Nombre </t>
  </si>
  <si>
    <t>Departamento</t>
  </si>
  <si>
    <t>Pais_id</t>
  </si>
  <si>
    <t>Bogotá</t>
  </si>
  <si>
    <t>Cundinamarca</t>
  </si>
  <si>
    <t>a9b4d7f1-3c2e-4985-8d61-5e0a4f7c3b21</t>
  </si>
  <si>
    <t>Barranquilla</t>
  </si>
  <si>
    <t>Atlántico</t>
  </si>
  <si>
    <t>Ciudad de México</t>
  </si>
  <si>
    <t>CDMX</t>
  </si>
  <si>
    <t>d8a3f1c6-4b2e-49d5-87e0-3f9a7b5c1e62</t>
  </si>
  <si>
    <t>Springfield</t>
  </si>
  <si>
    <t>Illinois</t>
  </si>
  <si>
    <t>e2c7d4b9-3a5f-4182-90d1-7f8b6e0a2c35</t>
  </si>
  <si>
    <t>Medellín</t>
  </si>
  <si>
    <t>Antioquia</t>
  </si>
  <si>
    <t>Los Angeles</t>
  </si>
  <si>
    <t>California</t>
  </si>
  <si>
    <t>Objeto de Dominio:</t>
  </si>
  <si>
    <t>Ciudad</t>
  </si>
  <si>
    <t>Descripción:</t>
  </si>
  <si>
    <t>Muestreo de datos…..</t>
  </si>
  <si>
    <t>Actor</t>
  </si>
  <si>
    <t>Action/Command</t>
  </si>
  <si>
    <t>Entity/Aggregate/Object domain</t>
  </si>
  <si>
    <t>Read Model</t>
  </si>
  <si>
    <t>Business Rule/Policy</t>
  </si>
  <si>
    <t>External System</t>
  </si>
  <si>
    <t>Domain Event</t>
  </si>
  <si>
    <t>Hotspot/questions/Risk</t>
  </si>
  <si>
    <t>Eventos Previos</t>
  </si>
  <si>
    <t>Comandos Posteriores</t>
  </si>
  <si>
    <t>Acción</t>
  </si>
  <si>
    <t>Objeto de dominio</t>
  </si>
  <si>
    <t>Información externa</t>
  </si>
  <si>
    <t>Políticas</t>
  </si>
  <si>
    <t>Sistema Externo</t>
  </si>
  <si>
    <t>Evento</t>
  </si>
  <si>
    <t>Aspectos por solucionar</t>
  </si>
  <si>
    <t>Información</t>
  </si>
  <si>
    <t>Número</t>
  </si>
  <si>
    <t>Administrador</t>
  </si>
  <si>
    <t>Registrar ciudad</t>
  </si>
  <si>
    <t>Registrar una ciudad para ser utilizada en las direcciones de entrega</t>
  </si>
  <si>
    <t>Información de ciudad</t>
  </si>
  <si>
    <t>Nombre ciudad, departamento, país</t>
  </si>
  <si>
    <t>Ciudad-POL-0001</t>
  </si>
  <si>
    <t>No se puede registrar una ciudad que ya exista con el mismo nombre en el mismo país</t>
  </si>
  <si>
    <t>Ciudad registrada</t>
  </si>
  <si>
    <t>¿Se validará nombre con tildes o variantes? ¿Qué pasa con ciudades repetidas en distintos países?</t>
  </si>
  <si>
    <t>Ciudad registrado</t>
  </si>
  <si>
    <t>Actualizar datos de ciudad</t>
  </si>
  <si>
    <t xml:space="preserve">Actualizar los datos de alguna ciudad ya registrada anteriormente </t>
  </si>
  <si>
    <t>Ciudad seleccionada a editar</t>
  </si>
  <si>
    <t>Ciudad-POL-0002</t>
  </si>
  <si>
    <t>No se puede modificar la ciudad si está asociada a entregas activas</t>
  </si>
  <si>
    <t>Ciudad actualizada</t>
  </si>
  <si>
    <t>Riesgo de afectar entregas activas. Definir campos modificables</t>
  </si>
  <si>
    <t>Actualizar datos de entrega</t>
  </si>
  <si>
    <t xml:space="preserve">Comprador </t>
  </si>
  <si>
    <t>Seleccionar ciudad entrega</t>
  </si>
  <si>
    <t xml:space="preserve">Seleccionar una ciudad para la entrega de la compra </t>
  </si>
  <si>
    <t>Lista filtrada por país del comprador</t>
  </si>
  <si>
    <t>Lista filtrada por cada pais para la seleccion de la direccion de entrega</t>
  </si>
  <si>
    <t>Ciudad-POL-0003</t>
  </si>
  <si>
    <t>Solo mostrar ciudades activas y disponibles para el país seleccionado</t>
  </si>
  <si>
    <t>Ciudad seleccionada para entrega</t>
  </si>
  <si>
    <t>¿Qué ocurre si una ciudad activa luego es desactivada?</t>
  </si>
  <si>
    <t>Ciudad registrada, país confirmado</t>
  </si>
  <si>
    <t>Crear dirección de entrega</t>
  </si>
  <si>
    <t>&lt;&lt;Volver a muestreo</t>
  </si>
  <si>
    <t>Nombre:</t>
  </si>
  <si>
    <t>Corresponde a la informacion de cada uno de los vendedores</t>
  </si>
  <si>
    <t>Muestreo Datos:</t>
  </si>
  <si>
    <t>Atributo</t>
  </si>
  <si>
    <t>Tipo de dato:</t>
  </si>
  <si>
    <t>Longitud minima</t>
  </si>
  <si>
    <t>Longitud maxima</t>
  </si>
  <si>
    <t>Precision</t>
  </si>
  <si>
    <t>Cantidad de cifras de redondeo</t>
  </si>
  <si>
    <t>Tipo de redondeo</t>
  </si>
  <si>
    <t>Rango inicial</t>
  </si>
  <si>
    <t>Rango final</t>
  </si>
  <si>
    <t>Formato</t>
  </si>
  <si>
    <t>Valor por defecto</t>
  </si>
  <si>
    <t>Regla especial</t>
  </si>
  <si>
    <t>¿Quitar espacios en blanco al inicio?</t>
  </si>
  <si>
    <t>¿Quitar espacios en blanco al fin?</t>
  </si>
  <si>
    <t>¿Autogenerado?</t>
  </si>
  <si>
    <t>¿calculado?</t>
  </si>
  <si>
    <t>¿obligatorios?</t>
  </si>
  <si>
    <t>¿modificable?</t>
  </si>
  <si>
    <t>¿sensible?</t>
  </si>
  <si>
    <t>¿Identifica al registro?</t>
  </si>
  <si>
    <t>Descripcion</t>
  </si>
  <si>
    <t>Alfanumerico</t>
  </si>
  <si>
    <t>No aplica</t>
  </si>
  <si>
    <t>xxxxxxxx-xxxx-Mxxx-Nxxx-xxxxxxxxxxxx
x representa un carácter hexadecimal (0-9, a-f).
M indica la versión del UUID (por ejemplo, "4" para UUID v4).
N indica la variante (normalmente "8", "9", "a" o "b").</t>
  </si>
  <si>
    <t xml:space="preserve">No aplica </t>
  </si>
  <si>
    <t>No</t>
  </si>
  <si>
    <t>Si</t>
  </si>
  <si>
    <t xml:space="preserve">	Atributo que representa el identificador único del comprador. Es un UUID de 36 caracteres utilizado para diferenciar cada comprador en el sistema.</t>
  </si>
  <si>
    <t>Texto</t>
  </si>
  <si>
    <t>Debe corresponder a nombres oficiales</t>
  </si>
  <si>
    <t>Nombre de la ciudad donde se realizará la entrega.</t>
  </si>
  <si>
    <t>Departamento al que pertenece la ciudad. Útil para segmentar regiones.</t>
  </si>
  <si>
    <t>Debe referenciar un país existente</t>
  </si>
  <si>
    <t>Identificador del país asociado a la ciudad. Relación externa.</t>
  </si>
  <si>
    <t>Responsabilidad</t>
  </si>
  <si>
    <t>Entradas</t>
  </si>
  <si>
    <t>Salida</t>
  </si>
  <si>
    <t>Políticas (Reglas de Negocio)</t>
  </si>
  <si>
    <t>Excepción</t>
  </si>
  <si>
    <t>Parámetro</t>
  </si>
  <si>
    <t>Tipo de dato</t>
  </si>
  <si>
    <t>Tipo de Dato</t>
  </si>
  <si>
    <t>Política</t>
  </si>
  <si>
    <t>Detalle</t>
  </si>
  <si>
    <t>¿Qué hago?</t>
  </si>
  <si>
    <t>Acción que permite añadir una nueva ciudad.</t>
  </si>
  <si>
    <t xml:space="preserve">id, nombre, departamentom pais_id </t>
  </si>
  <si>
    <t>Alfanumerico, Texto</t>
  </si>
  <si>
    <t xml:space="preserve">id de la ciudad, nombre de la ciudad, nombre del departamento e id del pais </t>
  </si>
  <si>
    <t>Resultado del registro de la ciudad.</t>
  </si>
  <si>
    <t>Si los datos están incompletos o inválidos.</t>
  </si>
  <si>
    <t>Detener operación</t>
  </si>
  <si>
    <t xml:space="preserve">nombre, departamento, pais_id </t>
  </si>
  <si>
    <t>Alfanumérico</t>
  </si>
  <si>
    <t>ID de la dirección y nueva información.</t>
  </si>
  <si>
    <t>Resultado de la edición.</t>
  </si>
  <si>
    <t>Si la dirección está desactivada.</t>
  </si>
  <si>
    <t>nombre, departamento, pais</t>
  </si>
  <si>
    <t>ciudad</t>
  </si>
  <si>
    <t>Seleccionar ciudad</t>
  </si>
  <si>
    <t>Resultado de la seleccion de la ciudad.</t>
  </si>
  <si>
    <t>Si hay compras activas asociadas.</t>
  </si>
  <si>
    <t xml:space="preserve"> </t>
  </si>
  <si>
    <t>Sistema</t>
  </si>
  <si>
    <t>Calcular detalle de precio</t>
  </si>
  <si>
    <t>Calcula automáticamente los detalles del precio según las reglas definidas</t>
  </si>
  <si>
    <t>Precio base del producto</t>
  </si>
  <si>
    <t>Detalles calculados por tipo</t>
  </si>
  <si>
    <t>DetallePrecio-POL-0001:</t>
  </si>
  <si>
    <t>Aplicar IVA si el producto lo requiere</t>
  </si>
  <si>
    <t>Detalle de precio calculado</t>
  </si>
  <si>
    <t>¿Cómo se comporta si hay más de un impuesto aplicable? ¿Y si cambia el tipo de cambio?</t>
  </si>
  <si>
    <t>Producto publicado</t>
  </si>
  <si>
    <t>Mostrar precio final</t>
  </si>
  <si>
    <t>Aplicar descuento</t>
  </si>
  <si>
    <t>Permite ingresar descuentos temporales o promocionales</t>
  </si>
  <si>
    <t>Motivo y valor del descuento</t>
  </si>
  <si>
    <t>Lista de descuentos</t>
  </si>
  <si>
    <t xml:space="preserve"> No se permiten descuentos acumulables mayores al 70% del precio base</t>
  </si>
  <si>
    <t>Descuento aplicado</t>
  </si>
  <si>
    <t>¿Cómo se controla el orden de aplicación entre recargo, descuento y conversión?</t>
  </si>
  <si>
    <t>Eliminar del catalogo</t>
  </si>
  <si>
    <t>Revisar detalles del precio</t>
  </si>
  <si>
    <t>Permite auditar los detalles aplicados a un precio</t>
  </si>
  <si>
    <t>Todos los detalles registrados</t>
  </si>
  <si>
    <t>Log de auditoría de precios</t>
  </si>
  <si>
    <t>DetallePrecio-POL-0003:</t>
  </si>
  <si>
    <t xml:space="preserve"> Todos los detalles deben estar trazados y justificados</t>
  </si>
  <si>
    <t>Detalle revisado</t>
  </si>
  <si>
    <t>Riesgo de manipulación indebida en descuentos manuales</t>
  </si>
  <si>
    <t>Precio calculado</t>
  </si>
  <si>
    <t>Aprobar publicación</t>
  </si>
  <si>
    <t>Corresponde a la informacion de cada uno de los detalles de un precio</t>
  </si>
  <si>
    <t xml:space="preserve">	Atributo que representa el identificador único del comprador. Es un UUID de 36 caracteres utilizado para diferenciar cada detalle de precio en el sistema.</t>
  </si>
  <si>
    <t>Precio_id</t>
  </si>
  <si>
    <t xml:space="preserve">	Atributo que representa el identificador único del comprador. Es un UUID de 36 caracteres utilizado para diferenciar cada precio en el sistema.</t>
  </si>
  <si>
    <t>TipoDetalle</t>
  </si>
  <si>
    <t>Tipo de detalle (Impuesto, Descuento, Recargo, Conversión, Otro).</t>
  </si>
  <si>
    <t>Descripción libre del detalle (ej. IVA 19%, descuento navideño, etc.).</t>
  </si>
  <si>
    <t>valorTotal</t>
  </si>
  <si>
    <t>Numérico Decimal</t>
  </si>
  <si>
    <t xml:space="preserve">999999999.99	</t>
  </si>
  <si>
    <t xml:space="preserve">###,###,###.## </t>
  </si>
  <si>
    <t>No puede ser negativos</t>
  </si>
  <si>
    <t>Valor del detalle, puede ser positivo (recargo/impuesto) o negativo (descuento).</t>
  </si>
  <si>
    <t>Acción que calcula automáticamente impuestos, recargos o conversiones sobre un precio base.</t>
  </si>
  <si>
    <t>precioBase</t>
  </si>
  <si>
    <t>Precio inicial del producto antes de aplicar detalles.</t>
  </si>
  <si>
    <t>Lista DetallePrecio</t>
  </si>
  <si>
    <t>Detalles generados automáticamente (ej. IVA).</t>
  </si>
  <si>
    <t>DetallePrecio-POL-0001</t>
  </si>
  <si>
    <t>Aplicar IVA si el producto lo requiere.</t>
  </si>
  <si>
    <t>Más de un impuesto aplicable o cambio de tasa inesperado.</t>
  </si>
  <si>
    <t>Mostrar advertencia / Validar tasas.</t>
  </si>
  <si>
    <t>Permite que un vendedor asigne un descuento a un producto.</t>
  </si>
  <si>
    <t>descuento</t>
  </si>
  <si>
    <t>Valor del descuento a aplicar.</t>
  </si>
  <si>
    <t>Descuento aplicado como detalle del precio.</t>
  </si>
  <si>
    <t>DetallePrecio-POL-0002</t>
  </si>
  <si>
    <t>No se permiten descuentos acumulables mayores al 70% del precio base.</t>
  </si>
  <si>
    <t>Descuento supera el 70%.</t>
  </si>
  <si>
    <t>Detener operación / Mostrar error.</t>
  </si>
  <si>
    <t>Permite eliminar un producto si aún no ha sido vendido.</t>
  </si>
  <si>
    <t>idPrecio</t>
  </si>
  <si>
    <t>UUID</t>
  </si>
  <si>
    <t>Identificador del precio a auditar.</t>
  </si>
  <si>
    <t>Log Auditoría</t>
  </si>
  <si>
    <t>Historial de detalles auditados.</t>
  </si>
  <si>
    <t>DetallePrecio-POL-0003</t>
  </si>
  <si>
    <t>Todos los detalles deben estar trazados y justificados.</t>
  </si>
  <si>
    <t>Faltan trazabilidad o justificación de un detalle.</t>
  </si>
  <si>
    <t>Solicitar corrección / Marcar como no aprobado.</t>
  </si>
  <si>
    <t>Corresponde al identificador unico de cada una de los detalles de precio</t>
  </si>
  <si>
    <t>Corrresponde al identificador unico de cada precio</t>
  </si>
  <si>
    <t>Corresponde al tipo de detalle: "Impuesto", "Descuento", "Recargo", "Conversión", "Otro"</t>
  </si>
  <si>
    <t>Descripción libre del detalle (ej. IVA 19%, descuento navideño, etc.)</t>
  </si>
  <si>
    <t>Monto del detalle total (aplicado los descuentos e impuestos)</t>
  </si>
  <si>
    <t>Combinacion unica  para evitar duplicación del mismo detalle dentro de un precio</t>
  </si>
  <si>
    <t>01b9f8e0-9d4b-4f45-a3c4-54df8dcbaabb</t>
  </si>
  <si>
    <t>6acb8fb6-287e-493b-a32e-3f833b9286a1</t>
  </si>
  <si>
    <t>Impuesto</t>
  </si>
  <si>
    <t>IVA 19%</t>
  </si>
  <si>
    <t>2´499.000,00</t>
  </si>
  <si>
    <t>3fcd4eaf-acc9-46e2-a4a6-28bda9b3c157</t>
  </si>
  <si>
    <t>26f87afb-ea2c-46fb-bb78-a0fa1c644a85</t>
  </si>
  <si>
    <t>4´639.000,00</t>
  </si>
  <si>
    <t>2a7df79b-60a6-4e23-8774-11d144cf1b32</t>
  </si>
  <si>
    <t>7d9d6db9-335e-441d-8766-e990bd32c672</t>
  </si>
  <si>
    <t>304.900,00</t>
  </si>
  <si>
    <t>b921c515-d90a-4533-9a2a-bac6c587042c</t>
  </si>
  <si>
    <t>d1a3f280-c1ae-4be7-881a-7d8dca603452</t>
  </si>
  <si>
    <t>Conversion</t>
  </si>
  <si>
    <t>COP-MXN 1 COP = 0.0123 MXN</t>
  </si>
  <si>
    <t>30.673,38</t>
  </si>
  <si>
    <t>aefcb4d0-45c0-46d6-99b6-81c1419ca4a8</t>
  </si>
  <si>
    <t>COP-USD 1 COP = 0.00042 USD</t>
  </si>
  <si>
    <t>1.026,28</t>
  </si>
  <si>
    <t>871d5b8f-5964-4498-b45f-b1aceaf57633</t>
  </si>
  <si>
    <t>COP-USD 1 COP = 0.00126 USD</t>
  </si>
  <si>
    <t>3.147,17</t>
  </si>
  <si>
    <t>Elegir un metodo de pago</t>
  </si>
  <si>
    <t>Permite que un vendedor publique productos .</t>
  </si>
  <si>
    <t xml:space="preserve">Información del Producto </t>
  </si>
  <si>
    <t>Información del Producto a publicar</t>
  </si>
  <si>
    <t>Producto-POL-0001</t>
  </si>
  <si>
    <t>Asegurar que no existe otro producto con el mismo id.</t>
  </si>
  <si>
    <t>Producto-POL-0002</t>
  </si>
  <si>
    <t xml:space="preserve"> El vendedor debe estar registrado y verificado.</t>
  </si>
  <si>
    <t>Producto-POL-0003</t>
  </si>
  <si>
    <t>No se pueden publicar productos prohibidos por la plataforma.</t>
  </si>
  <si>
    <t>Actualizar producto</t>
  </si>
  <si>
    <t>Permite modificar la información de un producto publicado</t>
  </si>
  <si>
    <t>Información del Producto</t>
  </si>
  <si>
    <t>Información del Producto a actualizar</t>
  </si>
  <si>
    <t>Producto-POL-0004</t>
  </si>
  <si>
    <t>No se puede modificar el producto si tiene compras en curso.</t>
  </si>
  <si>
    <t>Producto actualizado</t>
  </si>
  <si>
    <t>Refrescar datos en el catalogo</t>
  </si>
  <si>
    <t>Producto-POL-0005</t>
  </si>
  <si>
    <t>Ciertos campos, como categoría y marca, pueden estar restringidos a ediciones.</t>
  </si>
  <si>
    <t>Eliminar producto</t>
  </si>
  <si>
    <t>Permite quitar un producto del catálogo</t>
  </si>
  <si>
    <t>Información del Producto a eliminar</t>
  </si>
  <si>
    <t>Producto-POL-0006</t>
  </si>
  <si>
    <t>No se puede eliminar un producto si hay compras en curso.</t>
  </si>
  <si>
    <t>Producto eliminado</t>
  </si>
  <si>
    <t>Ver productos</t>
  </si>
  <si>
    <t>Permite que un comprador consulte productos en la plataforma</t>
  </si>
  <si>
    <t>Información del Producto a consultar</t>
  </si>
  <si>
    <t>Producto-POL-0007</t>
  </si>
  <si>
    <t>Solo se muestran productos disponibles para la venta.</t>
  </si>
  <si>
    <t>Ver producto</t>
  </si>
  <si>
    <t>Producto Publicado</t>
  </si>
  <si>
    <t>Añadir al Carrito</t>
  </si>
  <si>
    <t>Producto-POL-0008</t>
  </si>
  <si>
    <t>Se pueden aplicar filtros y ordenamientos según preferencias del usuario.</t>
  </si>
  <si>
    <t>Añadir producto al carrito</t>
  </si>
  <si>
    <t>Permite que un comprador Añada productos en el carrito para la compra</t>
  </si>
  <si>
    <t>Información del Producto a añadir</t>
  </si>
  <si>
    <t>Producto-POL-0009</t>
  </si>
  <si>
    <t>Un comprador solo puede tener hasta 100 productos en el carrito</t>
  </si>
  <si>
    <t>Producto añadido al carrito</t>
  </si>
  <si>
    <t>Comprar producto</t>
  </si>
  <si>
    <t>Corresponde al identificador único del método de pago</t>
  </si>
  <si>
    <t>Corresponde al identificador del comprado</t>
  </si>
  <si>
    <t>Tipo de método de pago</t>
  </si>
  <si>
    <t>Número del medio de pago o referencia</t>
  </si>
  <si>
    <t>Entidad emisora / banco</t>
  </si>
  <si>
    <t>Combinación única</t>
  </si>
  <si>
    <t>TipoMetodoPago</t>
  </si>
  <si>
    <t>NumeroMedio</t>
  </si>
  <si>
    <t>Entidad</t>
  </si>
  <si>
    <t>CombinacionUnica</t>
  </si>
  <si>
    <t>1a45fc7c-dbf5-41b0-bc41-a07339d94b67</t>
  </si>
  <si>
    <t>Tarjeta Débito</t>
  </si>
  <si>
    <t>411111******1111</t>
  </si>
  <si>
    <t>Bancolombia</t>
  </si>
  <si>
    <t>COP</t>
  </si>
  <si>
    <t>2b65de3a-e22a-49b7-a197-0d04acfa967e</t>
  </si>
  <si>
    <t>511122******2222</t>
  </si>
  <si>
    <t>3a7fcf18-7614-490b-b3bc-3d63d0735cb1</t>
  </si>
  <si>
    <t>545454******5454</t>
  </si>
  <si>
    <t>Banco de Bogotá</t>
  </si>
  <si>
    <t>4cd2a231-17f5-49c1-9b90-3479fffa6a22</t>
  </si>
  <si>
    <t>601100******3003</t>
  </si>
  <si>
    <t>BVA México</t>
  </si>
  <si>
    <t>MXN</t>
  </si>
  <si>
    <t>5ea79a42-1267-49c0-80b2-534c3a5c62dc</t>
  </si>
  <si>
    <t>400012******3456</t>
  </si>
  <si>
    <t>Chase Bank</t>
  </si>
  <si>
    <t>USD</t>
  </si>
  <si>
    <t>6b1036e0-99fc-4e13-9df3-cc52470c1379</t>
  </si>
  <si>
    <t>378282******0005</t>
  </si>
  <si>
    <t>Bank of America</t>
  </si>
  <si>
    <t>Publicar producto</t>
  </si>
  <si>
    <t>Corresponde al identificador unico de cada una de los productos</t>
  </si>
  <si>
    <t>Corresponde al identificador unico de cada compra</t>
  </si>
  <si>
    <t>Corresponde al monto total de facturado ya con impuestos</t>
  </si>
  <si>
    <t>Corresponde a la moneda que se facturo</t>
  </si>
  <si>
    <t xml:space="preserve">Corresponde al estado en el que se encuentra la factura </t>
  </si>
  <si>
    <t>Corresponde a la combinacion unica de cada factura</t>
  </si>
  <si>
    <t>Id</t>
  </si>
  <si>
    <t>Compra_id</t>
  </si>
  <si>
    <t>MontoTotalFacturado</t>
  </si>
  <si>
    <t>MonedaUsada</t>
  </si>
  <si>
    <t>EstadoFactura</t>
  </si>
  <si>
    <t>f9a734cd-91c1-4a1e-9bd9-3df749e3b6b2</t>
  </si>
  <si>
    <t xml:space="preserve">2.499.000,00 </t>
  </si>
  <si>
    <t>emitida</t>
  </si>
  <si>
    <t>b9c0348f-2e4a-491e-8125-cc1c918c13b0</t>
  </si>
  <si>
    <t xml:space="preserve">304.900,00 </t>
  </si>
  <si>
    <t>d1ab1ce3-5d46-4f6b-bc8d-dbe8e56a9d62</t>
  </si>
  <si>
    <t xml:space="preserve">4.639.000,00 </t>
  </si>
  <si>
    <t>fe15d86b-6a76-4f11-8e8f-68df8cfc41cf</t>
  </si>
  <si>
    <t xml:space="preserve">30.673,38 </t>
  </si>
  <si>
    <t>aad25d68-9147-4c97-a758-f2f79a3b92ed</t>
  </si>
  <si>
    <t xml:space="preserve">1.026,28 </t>
  </si>
  <si>
    <t>979bad9b-53df-433f-bf95-f3335cbc6ee0</t>
  </si>
  <si>
    <t xml:space="preserve">3.147,17 </t>
  </si>
  <si>
    <t>Corresponde al identificador unico de cada factura a la que se asocia cada detalle</t>
  </si>
  <si>
    <t xml:space="preserve">Corresponde a la combinacion unica de cada producto </t>
  </si>
  <si>
    <t>Corresponde a la descripcion de los productos comprados</t>
  </si>
  <si>
    <t xml:space="preserve">Corresponde a la cantidad de cada producto que se compro </t>
  </si>
  <si>
    <t xml:space="preserve">Corresponde al precio unitario de cada producto </t>
  </si>
  <si>
    <t xml:space="preserve">Corresponde al total de la compra </t>
  </si>
  <si>
    <t>Corresponde a la combinacion unica de cada detalle de factura</t>
  </si>
  <si>
    <t>factura_id</t>
  </si>
  <si>
    <t>Producto_id</t>
  </si>
  <si>
    <t>descripcion</t>
  </si>
  <si>
    <t>cantidad</t>
  </si>
  <si>
    <t>precio_unitario</t>
  </si>
  <si>
    <t>subtotal</t>
  </si>
  <si>
    <t>Combinac</t>
  </si>
  <si>
    <t>2b7dc4e9-1580-4ff8-890e-78c6b2e4ab82</t>
  </si>
  <si>
    <t>a1f3d5c7-9b2e-4e68-bf07-3c9d2a5e6f41</t>
  </si>
  <si>
    <t>AsusROG - Intel i5, 16GB, 512SSD</t>
  </si>
  <si>
    <t>2.499.000,00 COP</t>
  </si>
  <si>
    <t>aac34f29-663a-47e4-86a9-11a41df30c9b</t>
  </si>
  <si>
    <t>d7c4a9f1-3e2b-41f6-85d0-7a5b9c3e8f26</t>
  </si>
  <si>
    <t>Galaxy zFlip - 128GB, Camara 48mp</t>
  </si>
  <si>
    <t>4.639.000,00 COP</t>
  </si>
  <si>
    <t>8c5e58de-d7b0-4f5c-910f-2680d03e9320</t>
  </si>
  <si>
    <t>f5b2d8a7-6c3e-49a1-b0f9-2d7e4c5a3f81</t>
  </si>
  <si>
    <t>Silla de escritorio Ejecutiva Negro Bonno Clásico Niza</t>
  </si>
  <si>
    <t>304.900,00 COP</t>
  </si>
  <si>
    <t>bd60f552-17eb-486d-b353-4a1753b45793</t>
  </si>
  <si>
    <t>9e3d7b5c-2f41-48a6-b0d2-5f8c1a7e9f34</t>
  </si>
  <si>
    <t>iPhone 15 de 256GB 5G | 6GB RAM | Pantalla 6.1 pulgadas</t>
  </si>
  <si>
    <t>30.673,38 MXN</t>
  </si>
  <si>
    <t>90f15e04-55ad-4d5a-ad6e-6b7c09982857</t>
  </si>
  <si>
    <t>c8a5d7e3-1f2b-4b9c-85d0-6e4f7a3d2f91</t>
  </si>
  <si>
    <t>Lenovo Legion Go S AMD Ryzen Z2 GO 32GB 1TB - Blanco</t>
  </si>
  <si>
    <t>1.026,28 USD</t>
  </si>
  <si>
    <t>6d8c8e2d-bc5a-41c6-92da-0e9154c4c9d7</t>
  </si>
  <si>
    <t>2´499.000,00 COP</t>
  </si>
  <si>
    <t>3.147,17 USD</t>
  </si>
  <si>
    <t>6.299.000,00 COP</t>
  </si>
  <si>
    <t>4.259.000,00 COP</t>
  </si>
  <si>
    <t>Tipos de redondeo</t>
  </si>
  <si>
    <t>Respuesta</t>
  </si>
  <si>
    <t xml:space="preserve">Categoria </t>
  </si>
  <si>
    <t>Confirmado?</t>
  </si>
  <si>
    <t>Valores Reclamos</t>
  </si>
  <si>
    <t>Código ISO</t>
  </si>
  <si>
    <t>País o Región</t>
  </si>
  <si>
    <t>ROL</t>
  </si>
  <si>
    <t>País</t>
  </si>
  <si>
    <t>Código Telefónico</t>
  </si>
  <si>
    <t>Nombre Subcategoria</t>
  </si>
  <si>
    <t>Metodos de pago</t>
  </si>
  <si>
    <t>Estados de pago</t>
  </si>
  <si>
    <t>Descripcion Estados Reclamo</t>
  </si>
  <si>
    <t>Lógico</t>
  </si>
  <si>
    <t>Son aquellos que corresponden a verdadero/falso.</t>
  </si>
  <si>
    <t>Por debajo</t>
  </si>
  <si>
    <t>Electrónica</t>
  </si>
  <si>
    <t>confirmado</t>
  </si>
  <si>
    <t>Retraso en la Entrega</t>
  </si>
  <si>
    <t>Dólar estadounidense</t>
  </si>
  <si>
    <t>Estados Unidos, Ecuador, El Salvador</t>
  </si>
  <si>
    <t>comprador</t>
  </si>
  <si>
    <t>Estados Unidos</t>
  </si>
  <si>
    <t>"+1"</t>
  </si>
  <si>
    <t>Teléfonos móviles</t>
  </si>
  <si>
    <t>Tarjeta de Crédito</t>
  </si>
  <si>
    <t>Pendiente</t>
  </si>
  <si>
    <t>Carácter</t>
  </si>
  <si>
    <t>Son aquellos que corresponden a un único carácter de cualquier tipo y forma.</t>
  </si>
  <si>
    <t>Por encima</t>
  </si>
  <si>
    <t>Ropa y Moda</t>
  </si>
  <si>
    <t>no confirmado</t>
  </si>
  <si>
    <t>Pérdida de Encomienda</t>
  </si>
  <si>
    <t>EUR</t>
  </si>
  <si>
    <t>Euro</t>
  </si>
  <si>
    <t>Unión Europea (España, Alemania, Francia...)</t>
  </si>
  <si>
    <t>Ecuador</t>
  </si>
  <si>
    <t>"593"</t>
  </si>
  <si>
    <t>Computadoras portátiles</t>
  </si>
  <si>
    <t>En Proceso</t>
  </si>
  <si>
    <t>Revisión</t>
  </si>
  <si>
    <t>Son aquellos datos que solo contienen caracteres de la A-Z, mayúsculas o minúsculas, junto con espacios</t>
  </si>
  <si>
    <t>Truncar</t>
  </si>
  <si>
    <t>Hogar y Cocina</t>
  </si>
  <si>
    <t>Daño en el Producto o Empaque</t>
  </si>
  <si>
    <t>GBP</t>
  </si>
  <si>
    <t>Libra esterlina</t>
  </si>
  <si>
    <t>Reino Unido</t>
  </si>
  <si>
    <t>El Salvador</t>
  </si>
  <si>
    <t>"503"</t>
  </si>
  <si>
    <t>Televisores</t>
  </si>
  <si>
    <t>PSE</t>
  </si>
  <si>
    <t>Completado</t>
  </si>
  <si>
    <t>Aprobado</t>
  </si>
  <si>
    <t>Son aquellos datos  que contienen cualquier combinación de caracteres</t>
  </si>
  <si>
    <t xml:space="preserve">
Salud y Belleza
</t>
  </si>
  <si>
    <t>Entrega Incorrecta</t>
  </si>
  <si>
    <t>JPY</t>
  </si>
  <si>
    <t xml:space="preserve"> japonés</t>
  </si>
  <si>
    <t>Japón</t>
  </si>
  <si>
    <t>España</t>
  </si>
  <si>
    <t>"+34"</t>
  </si>
  <si>
    <t>Camisetas</t>
  </si>
  <si>
    <t>Rechazado</t>
  </si>
  <si>
    <t>Numérico Entero</t>
  </si>
  <si>
    <t>Son aquellos datos que corresponden a un números enteros.</t>
  </si>
  <si>
    <t>Deportes y Aire Libre</t>
  </si>
  <si>
    <t>Contenido Incompleto o Faltante</t>
  </si>
  <si>
    <t>CNY</t>
  </si>
  <si>
    <t>Yuan Renminbi</t>
  </si>
  <si>
    <t>China</t>
  </si>
  <si>
    <t>Alemania</t>
  </si>
  <si>
    <t>"+49"</t>
  </si>
  <si>
    <t>Pantalones</t>
  </si>
  <si>
    <t>Fallido</t>
  </si>
  <si>
    <t>son aquellos datos que corresponden a números decimales</t>
  </si>
  <si>
    <t>Automotriz</t>
  </si>
  <si>
    <t>Problemas con el Seguimiento</t>
  </si>
  <si>
    <t>AUD</t>
  </si>
  <si>
    <t>Dólar australiano</t>
  </si>
  <si>
    <t>Australia</t>
  </si>
  <si>
    <t>Francia</t>
  </si>
  <si>
    <t>"+33"</t>
  </si>
  <si>
    <t>Chaquetas</t>
  </si>
  <si>
    <t>Cancelado</t>
  </si>
  <si>
    <t>Envío</t>
  </si>
  <si>
    <t>Fecha</t>
  </si>
  <si>
    <t>Son aquellos datos que corresponden a día/mes/año.</t>
  </si>
  <si>
    <t>Juguetes y Juegos</t>
  </si>
  <si>
    <t>Cobros Incorrectos</t>
  </si>
  <si>
    <t>CAD</t>
  </si>
  <si>
    <t>Dólar canadiense</t>
  </si>
  <si>
    <t>Canadá</t>
  </si>
  <si>
    <t>"+44"</t>
  </si>
  <si>
    <t>Muebles</t>
  </si>
  <si>
    <t>Entregado</t>
  </si>
  <si>
    <t>Fecha/Tiempo</t>
  </si>
  <si>
    <t>Son aquellos datos que corresponde a fechas con día,  mes, año, horas, minutos, segundos y milisegundos</t>
  </si>
  <si>
    <t>Alimentos y Bebidas</t>
  </si>
  <si>
    <t>Atención al Cliente Deficiente</t>
  </si>
  <si>
    <t>CHF</t>
  </si>
  <si>
    <t>Franco suizo</t>
  </si>
  <si>
    <t>Suiza</t>
  </si>
  <si>
    <t>"+81"</t>
  </si>
  <si>
    <t>Electrodomésticos</t>
  </si>
  <si>
    <t>Duplicado</t>
  </si>
  <si>
    <t>Tiempo</t>
  </si>
  <si>
    <t>Son aquellos datos que corresponden a fechas con horas, minutos, segundos y/o milisegundos</t>
  </si>
  <si>
    <t>Libros y Papelería</t>
  </si>
  <si>
    <t>Incumplimiento de Condiciones del Servicio</t>
  </si>
  <si>
    <t>Peso mexicano</t>
  </si>
  <si>
    <t>México</t>
  </si>
  <si>
    <t>"+86"</t>
  </si>
  <si>
    <t>Decoración</t>
  </si>
  <si>
    <t>Mascotas</t>
  </si>
  <si>
    <t>Manipulación Inadecuada</t>
  </si>
  <si>
    <t>BRL</t>
  </si>
  <si>
    <t>Real brasileño</t>
  </si>
  <si>
    <t>Brasil</t>
  </si>
  <si>
    <t>"+61"</t>
  </si>
  <si>
    <t>Bicicletas</t>
  </si>
  <si>
    <t>Herramientas y Mejoras del Hogar</t>
  </si>
  <si>
    <t>ARS</t>
  </si>
  <si>
    <t>Peso argentino</t>
  </si>
  <si>
    <t>Argentina</t>
  </si>
  <si>
    <t>Equipamiento de gimnasio</t>
  </si>
  <si>
    <t>Tecnología y Computación</t>
  </si>
  <si>
    <t>CLP</t>
  </si>
  <si>
    <t>Peso chileno</t>
  </si>
  <si>
    <t>Chile</t>
  </si>
  <si>
    <t>"+41"</t>
  </si>
  <si>
    <t>Ropa deportiva</t>
  </si>
  <si>
    <t>Accesorios y Joyería</t>
  </si>
  <si>
    <t>Peso colombiano</t>
  </si>
  <si>
    <t>Colombia</t>
  </si>
  <si>
    <t>"52"</t>
  </si>
  <si>
    <t>Arte y Manualidades</t>
  </si>
  <si>
    <t>PEN</t>
  </si>
  <si>
    <t>Sol peruano</t>
  </si>
  <si>
    <t>Perú</t>
  </si>
  <si>
    <t>"+55"</t>
  </si>
  <si>
    <t>Viajes y Experiencias</t>
  </si>
  <si>
    <t>VES</t>
  </si>
  <si>
    <t>Bolívar soberano</t>
  </si>
  <si>
    <t>Venezuela</t>
  </si>
  <si>
    <t>"+54"</t>
  </si>
  <si>
    <t>INR</t>
  </si>
  <si>
    <t>Rupia india</t>
  </si>
  <si>
    <t>India</t>
  </si>
  <si>
    <t>"+56"</t>
  </si>
  <si>
    <t>KRW</t>
  </si>
  <si>
    <t>Won surcoreano</t>
  </si>
  <si>
    <t>Corea del Sur</t>
  </si>
  <si>
    <t>"57"</t>
  </si>
  <si>
    <t>SEK</t>
  </si>
  <si>
    <t>Corona sueca</t>
  </si>
  <si>
    <t>Suecia</t>
  </si>
  <si>
    <t>"+51"</t>
  </si>
  <si>
    <t>NOK</t>
  </si>
  <si>
    <t>Corona noruega</t>
  </si>
  <si>
    <t>Noruega</t>
  </si>
  <si>
    <t>"+58"</t>
  </si>
  <si>
    <t>RUB</t>
  </si>
  <si>
    <t>Rublo ruso</t>
  </si>
  <si>
    <t>Rusia</t>
  </si>
  <si>
    <t>"+91"</t>
  </si>
  <si>
    <t>TRY</t>
  </si>
  <si>
    <t>Lira turca</t>
  </si>
  <si>
    <t>Turquía</t>
  </si>
  <si>
    <t>"+82"</t>
  </si>
  <si>
    <t>ZAR</t>
  </si>
  <si>
    <t>Rand sudafricano</t>
  </si>
  <si>
    <t>Sudáfrica</t>
  </si>
  <si>
    <t>"+46"</t>
  </si>
  <si>
    <t>NZD</t>
  </si>
  <si>
    <t>Dólar neozelandés</t>
  </si>
  <si>
    <t>Nueva Zelanda</t>
  </si>
  <si>
    <t>"+47"</t>
  </si>
  <si>
    <t>SGD</t>
  </si>
  <si>
    <t>Dólar singapurense</t>
  </si>
  <si>
    <t>Singapur</t>
  </si>
  <si>
    <t>"+7"</t>
  </si>
  <si>
    <t>AED</t>
  </si>
  <si>
    <t>Dirham de Emiratos Árabes</t>
  </si>
  <si>
    <t>Emiratos Árabes Unidos</t>
  </si>
  <si>
    <t>"+90"</t>
  </si>
  <si>
    <t>HKD</t>
  </si>
  <si>
    <t>Dólar de Hong Kong</t>
  </si>
  <si>
    <t>Hong Kong</t>
  </si>
  <si>
    <t>"+27"</t>
  </si>
  <si>
    <t>"+64"</t>
  </si>
  <si>
    <t>"+65"</t>
  </si>
  <si>
    <t>"+971"</t>
  </si>
  <si>
    <t>"+852"</t>
  </si>
  <si>
    <t>Corresponde a la descrpcion del producto que esta en venta</t>
  </si>
  <si>
    <t>Corresponde a la combinacion unica de cada producto siendo esta conformada por varios datos haciendola unica e irrepetible</t>
  </si>
  <si>
    <t>Corresponde a la informacion de cada uno de los productos</t>
  </si>
  <si>
    <t>xxxxxxx@gmail.com donde las "x" son el nombre de usuario, el "@" es el que separa el nombre del dominio y el gmail.com seria el dominio</t>
  </si>
  <si>
    <t>Atributo que identifica como el correo propio, al cual llegara la informacion relevante acerca de su compra o su venta</t>
  </si>
  <si>
    <t>Combinaciones unica</t>
  </si>
  <si>
    <t>Atributos</t>
  </si>
  <si>
    <t xml:space="preserve">Producto unico </t>
  </si>
  <si>
    <t>Registrar un producto</t>
  </si>
  <si>
    <t>Acción que permite registrar un nuevo producto en el sistema.</t>
  </si>
  <si>
    <t>datos</t>
  </si>
  <si>
    <t>Contiene la información necesaria para registrar un producto</t>
  </si>
  <si>
    <t>Contiene los datos del producto registrado.</t>
  </si>
  <si>
    <t>Producto-POL-01</t>
  </si>
  <si>
    <t>No puede existir otro producto con el mismo identificador.</t>
  </si>
  <si>
    <t>Generar un nuevo identificador hasta garantizar que no exista.</t>
  </si>
  <si>
    <t>Continuar operación</t>
  </si>
  <si>
    <t>Producto-POL-02</t>
  </si>
  <si>
    <t>No se pueden registrar productos sin precio definido.</t>
  </si>
  <si>
    <t>Falta información del precio del producto.</t>
  </si>
  <si>
    <t>Producto-POL-03</t>
  </si>
  <si>
    <t>No se pueden registrar productos con stock negativo.</t>
  </si>
  <si>
    <t>El stock ingresado es menor a 0.</t>
  </si>
  <si>
    <t>Actualizar información de un producto</t>
  </si>
  <si>
    <t>id, datos</t>
  </si>
  <si>
    <t>Alfanumérico, producto</t>
  </si>
  <si>
    <t>El ID identifica el producto a modificar y los datos contienen la nueva información.</t>
  </si>
  <si>
    <t>Contiene los datos del producto actualizado.</t>
  </si>
  <si>
    <t>Producto-POL-04</t>
  </si>
  <si>
    <t>No se pueden modificar productos que ya tengan ventas asociadas.</t>
  </si>
  <si>
    <t>El producto ya fue vendido.</t>
  </si>
  <si>
    <t>Producto-POL-05</t>
  </si>
  <si>
    <t>Solo el vendedor original puede modificar su producto.</t>
  </si>
  <si>
    <t>El usuario no es el vendedor del producto</t>
  </si>
  <si>
    <t>Identificador único del producto que se desea eliminar.</t>
  </si>
  <si>
    <t>Producto-POL-06</t>
  </si>
  <si>
    <t>Solo el vendedor original puede eliminar su producto.</t>
  </si>
  <si>
    <t>El usuario no es el vendedor del producto.</t>
  </si>
  <si>
    <t>Consultar producto por ID</t>
  </si>
  <si>
    <t>Permite obtener información de un producto específico.</t>
  </si>
  <si>
    <t>Identificador único del producto a consultar.</t>
  </si>
  <si>
    <t>Contiene la información del producto solicitado.</t>
  </si>
  <si>
    <t>Producto-POL-07</t>
  </si>
  <si>
    <t>Solo los vendedores pueden ver información privada de sus productos.</t>
  </si>
  <si>
    <t>El usuario no tiene permisos para ver esta información.</t>
  </si>
  <si>
    <t>Crear categoria</t>
  </si>
  <si>
    <t>Registra una nueva categoría en el sistema.</t>
  </si>
  <si>
    <t>Nombre, descripción, imagen</t>
  </si>
  <si>
    <t>Información proporcionada por el administrador.</t>
  </si>
  <si>
    <t>Categoria-POL-0001</t>
  </si>
  <si>
    <t>Asegurar que no existe otra categoria con el mismo id.</t>
  </si>
  <si>
    <t>Sistema de Publicacion</t>
  </si>
  <si>
    <t>Categoria creada</t>
  </si>
  <si>
    <t>Categoría duplicada o mal clasificada.</t>
  </si>
  <si>
    <t>Solicitud de creacion</t>
  </si>
  <si>
    <t>Mostrar lista de categorias</t>
  </si>
  <si>
    <t>Categoria-POL-0002</t>
  </si>
  <si>
    <t>El nombre de la categoría debe ser único.</t>
  </si>
  <si>
    <t>Elimina una categoría que ya no se utilizará.</t>
  </si>
  <si>
    <t>idcategoria</t>
  </si>
  <si>
    <t>Verifica si está asociada a productos.</t>
  </si>
  <si>
    <t>No se puede eliminar si está en uso</t>
  </si>
  <si>
    <t>Sistema de Productos</t>
  </si>
  <si>
    <t>Categoria eliminada</t>
  </si>
  <si>
    <t>Productos podrían quedar sin categoría asociada.</t>
  </si>
  <si>
    <t>Verificacion de uso</t>
  </si>
  <si>
    <t>Notificar al administrador</t>
  </si>
  <si>
    <t>Mostrar lista de categorías</t>
  </si>
  <si>
    <t>Despliega las categorías disponibles al momento de publicar o buscar productos.</t>
  </si>
  <si>
    <t>Solo se deben mostrar categorías activas.</t>
  </si>
  <si>
    <t>Sistema de validacion</t>
  </si>
  <si>
    <t>Categoria validada</t>
  </si>
  <si>
    <t>Seleccion de categoria</t>
  </si>
  <si>
    <t>Vaidar categoria seleccionada</t>
  </si>
  <si>
    <t>Validar categoría seleccionada</t>
  </si>
  <si>
    <t>Revisa que la categoría elegida por el vendedor sea válida.</t>
  </si>
  <si>
    <t>Se debe validar que la categoría esté activa y pertenezca al catálogo.</t>
  </si>
  <si>
    <t>Sistema de gestion</t>
  </si>
  <si>
    <t>Modificacion registrada</t>
  </si>
  <si>
    <t>Cambios no comunicados afectan la navegación del usuario o productos asociados.</t>
  </si>
  <si>
    <t>Solicitud de modificacion</t>
  </si>
  <si>
    <t>Actualizar datos del catalogo</t>
  </si>
  <si>
    <t>Corresponde a la informacion de cada uno de las categorias</t>
  </si>
  <si>
    <t xml:space="preserve">	Atributo que representa el identificador único de la categoria</t>
  </si>
  <si>
    <t>categoria</t>
  </si>
  <si>
    <t>Texto libre</t>
  </si>
  <si>
    <t>Sin categoría</t>
  </si>
  <si>
    <t>Valores definidos por catálogo</t>
  </si>
  <si>
    <t>Sí</t>
  </si>
  <si>
    <t>Clasificación del reclamo que permite agrupar tipos similares de incidencias.</t>
  </si>
  <si>
    <t>Registrar categoria</t>
  </si>
  <si>
    <t>Crea una nueva categoría para organizar productos dentro del sistema.</t>
  </si>
  <si>
    <t>Nombre y descripción de la categoría</t>
  </si>
  <si>
    <t>Confirmación de registro exitoso.</t>
  </si>
  <si>
    <t>Categoria-POL-01</t>
  </si>
  <si>
    <t>El nombre debe ser único y la descripción clara.</t>
  </si>
  <si>
    <t>Si el nombre ya está registrado.</t>
  </si>
  <si>
    <t>Consultar categoria</t>
  </si>
  <si>
    <t>Permite visualizar los datos asociados a una categoría registrada.</t>
  </si>
  <si>
    <t>Identificador único de la categoría.</t>
  </si>
  <si>
    <t>Objeto con los datos de la categoría.</t>
  </si>
  <si>
    <t>Categoria-POL-02</t>
  </si>
  <si>
    <t>Solo categorías activas pueden ser consultadas.</t>
  </si>
  <si>
    <t>Si la categoría fue desactivada o eliminada.</t>
  </si>
  <si>
    <t>Mostrar mensaje</t>
  </si>
  <si>
    <t>Actualizar categoria</t>
  </si>
  <si>
    <t>Permite modificar los datos de una categoría registrada.</t>
  </si>
  <si>
    <t>ID de la categoría y nueva descripción.</t>
  </si>
  <si>
    <t>Confirmación de actualización.</t>
  </si>
  <si>
    <t>Categoria-POL-04</t>
  </si>
  <si>
    <t>No se permite cambiar el nombre si hay productos asociados.</t>
  </si>
  <si>
    <t>Si hay productos activos en esa categoría.</t>
  </si>
  <si>
    <t>Eliminar Categoria</t>
  </si>
  <si>
    <t>Elimina una categoría si no tiene productos activos asociados.</t>
  </si>
  <si>
    <t>ID de la categoría a eliminar.</t>
  </si>
  <si>
    <t>Confirmación de eliminación.</t>
  </si>
  <si>
    <t>Categoria-POL-05</t>
  </si>
  <si>
    <t>Solo se eliminan categorías sin productos vinculados.</t>
  </si>
  <si>
    <t>Si existen productos asociados.</t>
  </si>
  <si>
    <t xml:space="preserve">Corresponde al identificador unico de cada una de las categorias </t>
  </si>
  <si>
    <t xml:space="preserve">Corresponde a las categorias generales </t>
  </si>
  <si>
    <t>Corresponde a la combinacion unica de cada categoria siendo esta conformada por varios datos haciendola unica e irrepetible</t>
  </si>
  <si>
    <t xml:space="preserve"> ir al listado de objetos de dominio &gt;&gt;</t>
  </si>
  <si>
    <t>Corresponde a la informacion de cada uno de los detalles de categorias</t>
  </si>
  <si>
    <t>Formato UUID estándar</t>
  </si>
  <si>
    <t>Identificador único del producto o entidad asociada.</t>
  </si>
  <si>
    <t>productoId</t>
  </si>
  <si>
    <t>Debe existir en entidad padre</t>
  </si>
  <si>
    <t>Referencia al identificador único del producto relacionado.</t>
  </si>
  <si>
    <t>categoriaId</t>
  </si>
  <si>
    <t>Debe existir en catálogo</t>
  </si>
  <si>
    <t>Identificador de la categoría del producto.</t>
  </si>
  <si>
    <t>descripcionProducto</t>
  </si>
  <si>
    <t>Vacío</t>
  </si>
  <si>
    <t>Lenguaje claro y conciso</t>
  </si>
  <si>
    <t>Descripción corta del producto brindada por el vendedor.</t>
  </si>
  <si>
    <t>Subcategoria</t>
  </si>
  <si>
    <t>Texto libre o catálogo</t>
  </si>
  <si>
    <t>Valores definidos opcionales</t>
  </si>
  <si>
    <t>Clasificación secundaria que complementa a la categoría principal del producto.</t>
  </si>
  <si>
    <t xml:space="preserve">DetalleCategoria unico </t>
  </si>
  <si>
    <t>mbinación única que indica que el detallecategorai no se puede repetir</t>
  </si>
  <si>
    <t>Asociar producto a categoria</t>
  </si>
  <si>
    <t>Registra la relación entre un producto y una categoría específica dentro de la plataforma.</t>
  </si>
  <si>
    <t>idProducto</t>
  </si>
  <si>
    <t>Identificadores únicos del producto y la categoría.</t>
  </si>
  <si>
    <t>Confirmacion</t>
  </si>
  <si>
    <t>Confirmación de asociación exitosa.</t>
  </si>
  <si>
    <t>DetalleCategoria-POL-01</t>
  </si>
  <si>
    <t>Un producto puede pertenecer a una o más categorías, pero deben estar habilitadas.</t>
  </si>
  <si>
    <t>Si la categoría está inactiva o no existe.</t>
  </si>
  <si>
    <t>Consultar categorías por producto</t>
  </si>
  <si>
    <t>Recupera todas las categorías a las que está asociado un producto.</t>
  </si>
  <si>
    <t>Identificador del producto.</t>
  </si>
  <si>
    <t>Lista&lt;categoria&gt;</t>
  </si>
  <si>
    <t>Lista de categorías asociadas al producto.</t>
  </si>
  <si>
    <t>DetalleCategoria-POL-02</t>
  </si>
  <si>
    <t>Solo se listan categorías activas.</t>
  </si>
  <si>
    <t>Si no hay categorías asociadas.</t>
  </si>
  <si>
    <t xml:space="preserve">Mostrar mensaje </t>
  </si>
  <si>
    <t>Desasociar producto de categoría</t>
  </si>
  <si>
    <t>Permite eliminar la relación entre un producto y una categoría específica.</t>
  </si>
  <si>
    <t>idDetalleCategoria</t>
  </si>
  <si>
    <t>ID de la relación producto-categoría.</t>
  </si>
  <si>
    <t>Confirmación de desasociación</t>
  </si>
  <si>
    <t>DetalleCategoria-POL-03</t>
  </si>
  <si>
    <t>No se puede desasociar si el producto depende de esa categoría para su visibilidad.</t>
  </si>
  <si>
    <t>Si es la única categoría asociada.</t>
  </si>
  <si>
    <t>Corresponde al identificador único de cada una de los detalles categorias</t>
  </si>
  <si>
    <t xml:space="preserve">Corresponde  al identificador del producto que se esta categorizando </t>
  </si>
  <si>
    <t xml:space="preserve">Corresponde a l identificador de la categoria general que se esta utilizando </t>
  </si>
  <si>
    <t>Corresponde a la descripcion del producto</t>
  </si>
  <si>
    <t xml:space="preserve">Correponde a las subcategorias a las que  pertenece el producto dentro de una categoria general </t>
  </si>
  <si>
    <t>Combinación única que indica que el  detalle categoria no se puede repetir</t>
  </si>
  <si>
    <t xml:space="preserve">Subcategoria </t>
  </si>
  <si>
    <t>add6b562-7c9b-4fb4-9da6-6b31202eef74</t>
  </si>
  <si>
    <t>d7ac911e-05bc-476d-9c58-a55863e9d2d0</t>
  </si>
  <si>
    <t>5a64de38-9cae-4c7c-82fe-5ddacdca582b</t>
  </si>
  <si>
    <t>8701a51d-3262-4a1c-9e0a-85815d26832b</t>
  </si>
  <si>
    <t>b6bf173e-9f12-4fe6-82d8-6f521246364b</t>
  </si>
  <si>
    <t>Asociar producto a categoría</t>
  </si>
  <si>
    <t>Registra que un producto pertenece a una categoría determinada.</t>
  </si>
  <si>
    <t>Producto, Categoria</t>
  </si>
  <si>
    <t>Datos del producto y su categoria.</t>
  </si>
  <si>
    <t>Un producto puede pertenecer a múltiples categorías.</t>
  </si>
  <si>
    <t>Producto registrado</t>
  </si>
  <si>
    <t>El producto se publica sin categoría asignada.</t>
  </si>
  <si>
    <t>Registro de producto</t>
  </si>
  <si>
    <t>Seleccionar categoría al publicar</t>
  </si>
  <si>
    <t>Informacion proporcionada por el sistema</t>
  </si>
  <si>
    <t>Las categorías deben existir y estar activas.</t>
  </si>
  <si>
    <t>Categoría eliminada o modificada</t>
  </si>
  <si>
    <t>Productos pueden quedar sin categoría o mal clasificados.</t>
  </si>
  <si>
    <t>Modificación de categoría</t>
  </si>
  <si>
    <t>Actualizar vínculos por cambios</t>
  </si>
  <si>
    <t xml:space="preserve">Verificador </t>
  </si>
  <si>
    <t>Solicitar Verificacion</t>
  </si>
  <si>
    <t>Se solicita que un verificador revise el estado de una transacción antes de liberar el pago al vendedor.</t>
  </si>
  <si>
    <t>compra</t>
  </si>
  <si>
    <t>Contiene detalles de la compra, estado del pedido, y datos del comprador y vendedor.</t>
  </si>
  <si>
    <t>Verificador-POL-0001</t>
  </si>
  <si>
    <t>Solo se puede solicitar verificación si el estado de entrega es "Entregado".</t>
  </si>
  <si>
    <t>Verificacion solicitada</t>
  </si>
  <si>
    <t>Riesgo si se solicita sin cumplimiento de condiciones mínimas, como la entrega confirmada.</t>
  </si>
  <si>
    <t>Pedido entregado</t>
  </si>
  <si>
    <t>Notificar a vendedor</t>
  </si>
  <si>
    <t>verificador</t>
  </si>
  <si>
    <t>Revisar transaccion</t>
  </si>
  <si>
    <t>El verificador analiza la información de la entrega y confirma si fue realizada correctamente.</t>
  </si>
  <si>
    <t>Entrega</t>
  </si>
  <si>
    <t>Fotos, códigos de entrega, firma del receptor, estado de entrega confirmado por delivery.</t>
  </si>
  <si>
    <t>Verificador-POL-0002</t>
  </si>
  <si>
    <t>El verificador debe validar toda la información antes de aprobar la transacción.</t>
  </si>
  <si>
    <t>transaccion verificada</t>
  </si>
  <si>
    <t>Puede fallar si hay información inconsistente o falsificada.</t>
  </si>
  <si>
    <t>Compra verificada y aprobada</t>
  </si>
  <si>
    <t>Confirmar validacion</t>
  </si>
  <si>
    <t>Liberar pago al vendedor</t>
  </si>
  <si>
    <t>Tras validar la entrega, el verificador autoriza la liberación del pago retenido.</t>
  </si>
  <si>
    <t>Referencia de pago, cuentas asociadas, monto total, información del vendedor.</t>
  </si>
  <si>
    <t>Verificador-POL-0003</t>
  </si>
  <si>
    <t>El pago solo se libera si no existe reclamo pendiente y la entrega fue exitosa.</t>
  </si>
  <si>
    <t>Pago liberado al vendedor</t>
  </si>
  <si>
    <t>Riesgo de liberar el pago sin haber resuelto reclamos o sin validación adecuada.</t>
  </si>
  <si>
    <t>Verifiacion exitosa</t>
  </si>
  <si>
    <t>Transferir fondos al vendedor</t>
  </si>
  <si>
    <t>&lt;&lt; volver al listado de objetos de dominio</t>
  </si>
  <si>
    <t xml:space="preserve">&lt;&lt;ir al listado de compradores </t>
  </si>
  <si>
    <t>&lt;&lt;ir al listado de delivery</t>
  </si>
  <si>
    <t xml:space="preserve">&lt;&lt;ir a el listado de vendedores </t>
  </si>
  <si>
    <t>Corresponde al identificador unico de cada  verificacion</t>
  </si>
  <si>
    <t xml:space="preserve">Corresponde a la verificacion dada por el dilevery para cada compra la cual sirve para la validacion de la entrega </t>
  </si>
  <si>
    <t>Corresponde a la verificacacion dada por el vendedor frente a una venta de un producto a la cual es sirve para la validacion del despacho del producto</t>
  </si>
  <si>
    <t xml:space="preserve">Corresponde a la verificaion dada por el comprador afirmando que el producto le llego en buenas condiciones y cumpliedno las condiciones antes propuestas </t>
  </si>
  <si>
    <t>Corresponde al identificador unico del pago, siendo ese una pieza para la validacion</t>
  </si>
  <si>
    <t xml:space="preserve">Corresponde al estado de la verificacion, si no se han recibido todas las verificaiones, el dinero no sera liberado al comprador </t>
  </si>
  <si>
    <t xml:space="preserve">Corresponde a las combinaciones unicas de cada compra que se da por la union de las llaves o verificaciones del delivery, comprador y vendedor </t>
  </si>
  <si>
    <t>Keydelivery_recepcion</t>
  </si>
  <si>
    <t>Keydelivery_entrega</t>
  </si>
  <si>
    <t>key del vendedor</t>
  </si>
  <si>
    <t>key del comprador</t>
  </si>
  <si>
    <t>IdPago</t>
  </si>
  <si>
    <t xml:space="preserve">Aprobacion </t>
  </si>
  <si>
    <t xml:space="preserve">Combinacion unica </t>
  </si>
  <si>
    <t>d9848135-220a-4028-8d10-db25849ca80b</t>
  </si>
  <si>
    <t>5aa4b52c-7644-48ee-9687-0f24c4f7bfe3</t>
  </si>
  <si>
    <t>5aa4b52c-7644-48ee-9687-0f24c4f7bfe4</t>
  </si>
  <si>
    <t xml:space="preserve">sin enviar </t>
  </si>
  <si>
    <t>sin recibir</t>
  </si>
  <si>
    <t xml:space="preserve">5d6810e1-705e-4e03-9081-58d44f0db237
</t>
  </si>
  <si>
    <t>No aprobada</t>
  </si>
  <si>
    <t>2373c9df-2939-4ed2-a220-69b557681e23</t>
  </si>
  <si>
    <t>7b2d750f-3dcd-463b-949d-b94078bfda33</t>
  </si>
  <si>
    <t>7b2d750f-3dcd-463b-949d-b94078bfda34</t>
  </si>
  <si>
    <t>b3a8f1d5-9c2f-4e1a-a8e7-2d6c9f0b7e4f</t>
  </si>
  <si>
    <t>aprobada</t>
  </si>
  <si>
    <t>64736846-e8ff-4c94-8297-c217f62f70e3</t>
  </si>
  <si>
    <t>d7f6a30e-8b9c-4e2e-a0f5-3c4d92ab7889</t>
  </si>
  <si>
    <t>d7f6a30e-8b9c-4e2e-a0f5-3c4d92ab7890</t>
  </si>
  <si>
    <t xml:space="preserve">2bbaa6af-d615-492a-a558-3f74b94d1c4c
</t>
  </si>
  <si>
    <t>7468fa52-b9cc-418a-ae7e-4a7bfb2b8b9e</t>
  </si>
  <si>
    <t>9c8e12af-2d44-45b3-bfd7-1a6e89dc4566</t>
  </si>
  <si>
    <t>9c8e12af-2d44-45b3-bfd7-1a6e89dc4567</t>
  </si>
  <si>
    <t xml:space="preserve">e6046baf-9bd6-4b87-8817-65edc3eaca6b
</t>
  </si>
  <si>
    <t>4b395e34-4db0-464a-bf3c-af3bfde9e3f8</t>
  </si>
  <si>
    <t>f3a9b27d-5c1e-4d8e-91a2-a8d6e7fbb122</t>
  </si>
  <si>
    <t>f3a9b27d-5c1e-4d8e-91a2-a8d6e7fbb123</t>
  </si>
  <si>
    <t xml:space="preserve">819b5008-feb4-417c-a322-4041d2b7c8a9
</t>
  </si>
  <si>
    <t>5d0626a4-e9df-456d-9564-a1d625bba70d</t>
  </si>
  <si>
    <t>a00400a7-8b42-4c77-a469-e1ab4dbed5f3</t>
  </si>
  <si>
    <t>a00400a7-8b42-4c77-a469-e1ab4dbed5f4</t>
  </si>
  <si>
    <t>41cbdea1-3800-4fc9-bf4f-c952c9652058</t>
  </si>
  <si>
    <t>Generado automaticamente</t>
  </si>
  <si>
    <t>Unico</t>
  </si>
  <si>
    <t>Atributo que representa el dentificador del servicio de recepcion</t>
  </si>
  <si>
    <t>Atributo que representa el dentificador del servicio de entrega</t>
  </si>
  <si>
    <t>Atributo que representa el Identificador del vendedor en el sistema</t>
  </si>
  <si>
    <t>Atributo que representa el identificador del comprador en el sistema</t>
  </si>
  <si>
    <t xml:space="preserve">Atributo que representa el identificador de cada pago </t>
  </si>
  <si>
    <t>Aprobacion</t>
  </si>
  <si>
    <t>Catálogo</t>
  </si>
  <si>
    <t>Valores: Aprobado, Rechazado, Pendiente</t>
  </si>
  <si>
    <t>Estado de aprobación de una acción de la verificacion</t>
  </si>
  <si>
    <t>Verificador unico</t>
  </si>
  <si>
    <t>Solicitar verificacion</t>
  </si>
  <si>
    <t>Acción que permite iniciar el proceso de verificación para asegurar la correcta entrega del producto.</t>
  </si>
  <si>
    <t>idcompra, idvendedor, idcomprador</t>
  </si>
  <si>
    <t>Contiene la información de los datos de la compra y los actores involucrados.</t>
  </si>
  <si>
    <t>Confirmación de que se inició el proceso de verificación.</t>
  </si>
  <si>
    <t>Verificador-POL-01</t>
  </si>
  <si>
    <t>Toda transacción debe pasar por un proceso de verificación antes de liberar el pago.</t>
  </si>
  <si>
    <t>Datos incompletos para verificación.</t>
  </si>
  <si>
    <t>Solicitar datos faltantes</t>
  </si>
  <si>
    <t>Validar entrega</t>
  </si>
  <si>
    <t>Accion que valúa si el producto fue entregado correctamente al comprador.</t>
  </si>
  <si>
    <t>idcompra</t>
  </si>
  <si>
    <t>Contiene la informacion del identificador de la compra y comprobantes</t>
  </si>
  <si>
    <t>Resultado del análisis de la evidencia.</t>
  </si>
  <si>
    <t>Verificador-POL-02</t>
  </si>
  <si>
    <t>La evidencia debe ser clara y verificable.</t>
  </si>
  <si>
    <t>Evidencia ilegible o insuficiente.</t>
  </si>
  <si>
    <t>Solicitar evidencia</t>
  </si>
  <si>
    <t>Emitir decisión de verificación</t>
  </si>
  <si>
    <t>Dictamina si la compra debe ser aceptada, rechazada o si requiere más pruebas.</t>
  </si>
  <si>
    <t>Contiene la información del identificador y estado de verificación .</t>
  </si>
  <si>
    <t>Estado final de la verificación.</t>
  </si>
  <si>
    <t>Verificador-POL-03</t>
  </si>
  <si>
    <t>La decisión debe tomarse en un tiempo máximo definido.</t>
  </si>
  <si>
    <t>El verificador excede el tiempo límite.</t>
  </si>
  <si>
    <t>Autoriza la transferencia del pago al vendedor tras la aprobación.</t>
  </si>
  <si>
    <t>Categoría</t>
  </si>
  <si>
    <t>Contiene la información del identificador de la compra aprobada.</t>
  </si>
  <si>
    <t>Confirmación de que se liberó el dinero al vendedor.</t>
  </si>
  <si>
    <t>Verificador-POL-04</t>
  </si>
  <si>
    <t>Solo se libera el pago si la verificación es exitosa.</t>
  </si>
  <si>
    <t>Estado de verificación no es “aprobado”.</t>
  </si>
  <si>
    <t>Retener pago por conflicto</t>
  </si>
  <si>
    <t>Bloquea la transferencia de fondos si hay disputa entre comprador y vendedor.</t>
  </si>
  <si>
    <t>idcompra, motivo</t>
  </si>
  <si>
    <t>Contiene la información del identificador de la compra y causa de la retención.</t>
  </si>
  <si>
    <t>Indicador de que el pago fue suspendido temporalmente.</t>
  </si>
  <si>
    <t>Verificador-POL-05</t>
  </si>
  <si>
    <t>Las disputas activas bloquean automáticamente la liberación de pago.</t>
  </si>
  <si>
    <t>Disputa no registrada pero se genera conflicto.</t>
  </si>
  <si>
    <t xml:space="preserve">Vendedor </t>
  </si>
  <si>
    <t xml:space="preserve">Registrar  nuevo vendedor </t>
  </si>
  <si>
    <t xml:space="preserve">Permite registrar un nuevo vendedor </t>
  </si>
  <si>
    <t>Información del vendedor</t>
  </si>
  <si>
    <t>Información del vendedor a registrar</t>
  </si>
  <si>
    <t>Vendedor-POL-0001</t>
  </si>
  <si>
    <t>Asegurar que no existe otro Vendedor con el mismo id.</t>
  </si>
  <si>
    <t>Nuevo Vendedor registrado</t>
  </si>
  <si>
    <t>Vendedor-POL-0002</t>
  </si>
  <si>
    <t>Asegurar que no existe otro Vendedor con el mismo correo electrónico.</t>
  </si>
  <si>
    <t>Vendedor-POL-0003</t>
  </si>
  <si>
    <t>Asegurar que los datos requeridos para llevar a cabo la acción sean válidos a nivel de tipo de dato, longitud, obligatoriedad, formato y rango.</t>
  </si>
  <si>
    <t xml:space="preserve">Modificar  producto </t>
  </si>
  <si>
    <t>Permitir modificar un producto del catalogo</t>
  </si>
  <si>
    <t xml:space="preserve">Productos de un vendedor </t>
  </si>
  <si>
    <t xml:space="preserve">Catalogo de productos ofrecidos por el vendedor </t>
  </si>
  <si>
    <t>Vendedor-POL-0004</t>
  </si>
  <si>
    <t>Solo se pueden modificar productos que no tengan compras en proceso.</t>
  </si>
  <si>
    <t xml:space="preserve">Producto Modificado </t>
  </si>
  <si>
    <t>Vendedor-POL-0005</t>
  </si>
  <si>
    <t xml:space="preserve">Registrar  nuevo producto </t>
  </si>
  <si>
    <t xml:space="preserve">Permitir agregar un nuevo producto al catologo </t>
  </si>
  <si>
    <t xml:space="preserve">Información del producto
</t>
  </si>
  <si>
    <t>Información del Producto a registrar</t>
  </si>
  <si>
    <t>Vendedor-POL-0006</t>
  </si>
  <si>
    <t>Vendedor-POL-0007</t>
  </si>
  <si>
    <t xml:space="preserve">Asegurarse de que el producto no sea ilegal </t>
  </si>
  <si>
    <t>Vendedor-POL-0008</t>
  </si>
  <si>
    <t xml:space="preserve">Solo se puede subir un producto si el vendedor esta verificado </t>
  </si>
  <si>
    <t xml:space="preserve">Eliminar }  producto </t>
  </si>
  <si>
    <t>Permitir eliminar un producto del catologo de productos</t>
  </si>
  <si>
    <t>Vendedor-POL-0009</t>
  </si>
  <si>
    <t>Tiene que estar una confirmacion antes del proceso de eliminacion</t>
  </si>
  <si>
    <t>Vendedor-POL-0010</t>
  </si>
  <si>
    <t xml:space="preserve">Asegurar que la verificacion que envia acerca de una venta coincida con las verificaciones de el comprador y las del delivery. </t>
  </si>
  <si>
    <t>Vender  un producto</t>
  </si>
  <si>
    <t xml:space="preserve">Permitir vender un producto </t>
  </si>
  <si>
    <t>Información del comprado</t>
  </si>
  <si>
    <t xml:space="preserve">Informacion correspondiente al comprador </t>
  </si>
  <si>
    <t>Vendedor-POL-0011</t>
  </si>
  <si>
    <t>Un producto solo puede venderse si está disponible.</t>
  </si>
  <si>
    <t>Producto vendido</t>
  </si>
  <si>
    <t>pago</t>
  </si>
  <si>
    <t>método de pago</t>
  </si>
  <si>
    <t>forma en la que va a pagar la compra</t>
  </si>
  <si>
    <t>Vendedor-POL-0012</t>
  </si>
  <si>
    <t xml:space="preserve">Se debe enviar la verificacion de la compra </t>
  </si>
  <si>
    <t>dirección de envío</t>
  </si>
  <si>
    <t>direccion donde se va a enviar una compra</t>
  </si>
  <si>
    <t>Vendedor-POL-0013</t>
  </si>
  <si>
    <t>Se debe generar un registro de la compra y actualizar el estado del producto</t>
  </si>
  <si>
    <t>detallecompra</t>
  </si>
  <si>
    <t>pais de la compra</t>
  </si>
  <si>
    <t>informacion acerca del pais como su tipo de moneda, zzona horario etc</t>
  </si>
  <si>
    <t>delivery</t>
  </si>
  <si>
    <t>Formato UUID v4</t>
  </si>
  <si>
    <t>Identificador único</t>
  </si>
  <si>
    <t>Nombre representante</t>
  </si>
  <si>
    <t>Solo letras y espacios</t>
  </si>
  <si>
    <t>Nombre completo del representante legal o comercial.</t>
  </si>
  <si>
    <t>DNI</t>
  </si>
  <si>
    <t>Numérico</t>
  </si>
  <si>
    <t>Solo dígitos</t>
  </si>
  <si>
    <t>Documento Nacional de Identidad del representante.</t>
  </si>
  <si>
    <t>DNIValidado</t>
  </si>
  <si>
    <t>Booleano</t>
  </si>
  <si>
    <t>TRUE / FALSE</t>
  </si>
  <si>
    <t>Validación externa del DNI</t>
  </si>
  <si>
    <t>Indica si el DNI fue validado por el sistema o un tercero.</t>
  </si>
  <si>
    <t>Correo Electrónico</t>
  </si>
  <si>
    <t>texto@dominio.com</t>
  </si>
  <si>
    <t>Debe ser un email válido</t>
  </si>
  <si>
    <t>Dirección de correo electrónico del representante.</t>
  </si>
  <si>
    <t>Correo confirmado</t>
  </si>
  <si>
    <t>Confirmación mediante enlace de validación</t>
  </si>
  <si>
    <t>Indica si el correo electrónico fue confirmado.</t>
  </si>
  <si>
    <t>Teléfono</t>
  </si>
  <si>
    <t>Código país + número</t>
  </si>
  <si>
    <t>-</t>
  </si>
  <si>
    <t>Número de contacto del representante.</t>
  </si>
  <si>
    <t>TelefonoVerificado</t>
  </si>
  <si>
    <t>Confirmación por código (SMS o llamada)</t>
  </si>
  <si>
    <t>Indica si el número fue verificado correctamente.</t>
  </si>
  <si>
    <t>Verificación de la compra</t>
  </si>
  <si>
    <t>Verificación asociada a una compra</t>
  </si>
  <si>
    <t>Relación con la validación del proceso de compra por parte del representante.</t>
  </si>
  <si>
    <t>Nombre vendedor unico</t>
  </si>
  <si>
    <t>Registrar información de un nuevo vendedor</t>
  </si>
  <si>
    <t>Crea un nuevo perfil de vendedor en el sistema.</t>
  </si>
  <si>
    <t>Contiene la información requerida para llevar a cabo el registro de un nuevo vendedor.</t>
  </si>
  <si>
    <t>Contiene los datos del vendedor registrado.</t>
  </si>
  <si>
    <t>Vendedor-POL-01</t>
  </si>
  <si>
    <t>No puede existir otro vendedor con el mismo identificador.</t>
  </si>
  <si>
    <t>Vendedor-POL-02</t>
  </si>
  <si>
    <t>El correo y teléfono deben ser únicos por vendedor.</t>
  </si>
  <si>
    <t>Generar una excepción indicándole al usuario que ya existe ya existe un vendedor con ese correo o teléfono.</t>
  </si>
  <si>
    <t>Vendedor-POL-03</t>
  </si>
  <si>
    <t>Generar una excepción indicándole al usuario que existen problemas con los datos y de ser posible indicarle cómo solucionarlos.</t>
  </si>
  <si>
    <t>Actualizar datos del vendedor</t>
  </si>
  <si>
    <t>Permite modificar información del perfil del vendedor.</t>
  </si>
  <si>
    <t>Alfanumérico, vendedor</t>
  </si>
  <si>
    <t>ID del vendedor y datos nuevos a actualizar.</t>
  </si>
  <si>
    <t>Contiene los datos del vendedor actualizado.</t>
  </si>
  <si>
    <t>Vendedor-POL-04</t>
  </si>
  <si>
    <t>Solo el vendedor o un administrador pueden actualizar el perfil.</t>
  </si>
  <si>
    <t>Generar una excepción indicando que otro usuario intenta modificar el perfil de un vendedor.</t>
  </si>
  <si>
    <t>Vendedor-POL-05</t>
  </si>
  <si>
    <t>Generar una excepcion indicando que los datos del vendedor estan incompletos o mal formateados al actualizar.</t>
  </si>
  <si>
    <t xml:space="preserve">Detener operación </t>
  </si>
  <si>
    <t>Consultar vendedor por ID</t>
  </si>
  <si>
    <t>Permite consultar los datos del vendedor.</t>
  </si>
  <si>
    <t>Contiene la información del identificador del vendedor que se va a consultar</t>
  </si>
  <si>
    <t>Contiene los datos del vendedor consultado por su id.</t>
  </si>
  <si>
    <t>Vendedor-POL-06</t>
  </si>
  <si>
    <t>Eliminar cuenta de vendedor</t>
  </si>
  <si>
    <t>Permite eliminar el perfil si no tiene productos activos ni ventas realizadas.</t>
  </si>
  <si>
    <t>Identificador único del vendedor.</t>
  </si>
  <si>
    <t>Indica si el proceso de eliminación fue exitoso.</t>
  </si>
  <si>
    <t>Categoría-POL-07</t>
  </si>
  <si>
    <t>No se puede eliminar vendedor con productos activos o ventas.</t>
  </si>
  <si>
    <t>Generar una excepción indicándole al vendedor que tiene productos activos.</t>
  </si>
  <si>
    <t>Detener operación e informar</t>
  </si>
  <si>
    <t>Categoría-POL-08</t>
  </si>
  <si>
    <t>Solo el vendedor o un administrador pueden eliminar la cuenta.</t>
  </si>
  <si>
    <t>Generar una excepción indicando que otro usuario intenta eliminar la cuenta de un vendedor.</t>
  </si>
  <si>
    <t>Detener operacion</t>
  </si>
  <si>
    <t>Ir a caracterizacion&gt;&gt;</t>
  </si>
  <si>
    <t>Corresponde al identificador único de cada una de las vendedores</t>
  </si>
  <si>
    <t>Corresponde al nombre completo de cada uno de los vendedores</t>
  </si>
  <si>
    <t>Corresponde al Documento Nacional de Identidad de cada vendedor</t>
  </si>
  <si>
    <t>Corresponde a la validacion de cada dni</t>
  </si>
  <si>
    <t>Corresponde al correo electrónico de cada uno de los vendedores</t>
  </si>
  <si>
    <t>Representa el correo confirmado de un registro</t>
  </si>
  <si>
    <t xml:space="preserve">Corresponde al telefono de cada vendedor </t>
  </si>
  <si>
    <t xml:space="preserve">Corresponde ala verificacion del telefono </t>
  </si>
  <si>
    <t>Corresponde a la verificación que envía el vendedor la cual es necesaria para realizar la validación y liberación del dinero</t>
  </si>
  <si>
    <t>Combinación única que indica que el nombre de un vendedor  no se puede repetir</t>
  </si>
  <si>
    <t xml:space="preserve">Verificación de la compra </t>
  </si>
  <si>
    <t>Juan Esteban Giraldo</t>
  </si>
  <si>
    <t>estebanjuan1@gmail.com</t>
  </si>
  <si>
    <t>+57 300 123 4567</t>
  </si>
  <si>
    <t>Andrés Ortiz</t>
  </si>
  <si>
    <t>andres456@gmail.com</t>
  </si>
  <si>
    <t>310 987 6543</t>
  </si>
  <si>
    <t>Miguel Urrea</t>
  </si>
  <si>
    <t>miguelito@gmail.com</t>
  </si>
  <si>
    <t>+57 320 555 1122</t>
  </si>
  <si>
    <t>Santiago Buitrago</t>
  </si>
  <si>
    <t>santi1234@gmail.com</t>
  </si>
  <si>
    <t>+57 315 778 8990</t>
  </si>
  <si>
    <t/>
  </si>
  <si>
    <t>Asociar producto</t>
  </si>
  <si>
    <t>El vendedor asocia un producto a su catálogo para que esté disponible en la plataforma.</t>
  </si>
  <si>
    <t>Datos</t>
  </si>
  <si>
    <t>Incluye identificador del producto, categoría, precio, inventario, descripción, entre otros.</t>
  </si>
  <si>
    <t>VendedorProducto-POL-0001</t>
  </si>
  <si>
    <t>Solo se puede asociar un producto si está previamente registrado y validado.</t>
  </si>
  <si>
    <t>Producto asociado al vendedor</t>
  </si>
  <si>
    <t>Fallo si el producto no existe o ya está asociado a otro vendedor sin validación.</t>
  </si>
  <si>
    <t>Registro del producto</t>
  </si>
  <si>
    <t>Confirmar asociación en sistema</t>
  </si>
  <si>
    <t>Actualizar datos de producto</t>
  </si>
  <si>
    <t>El vendedor edita información del producto ya publicado en su perfil.</t>
  </si>
  <si>
    <t>Se puede editar descripción, precio, imágenes, disponibilidad y condiciones.</t>
  </si>
  <si>
    <t>El vendedor solo puede actualizar productos que le pertenecen.</t>
  </si>
  <si>
    <t>Producto actualizado por vendedor</t>
  </si>
  <si>
    <t>Error si se intenta editar un producto que no le pertenece o si hay problemas de integridad con los datos.</t>
  </si>
  <si>
    <t>Asociación previa</t>
  </si>
  <si>
    <t>Notificar actualización</t>
  </si>
  <si>
    <t>Desactivar producto</t>
  </si>
  <si>
    <t>El producto es retirado del catálogo del vendedor.</t>
  </si>
  <si>
    <t>Lista de productos activos relacionados al vendedor.</t>
  </si>
  <si>
    <t>No se puede desasociar un producto con compras activas o en proceso.</t>
  </si>
  <si>
    <t>Producto desasociado del vendedor</t>
  </si>
  <si>
    <t>Puede causar inconsistencias si hay ventas pendientes; riesgo de eliminar datos necesarios para historial.</t>
  </si>
  <si>
    <t>Verificación de ventas activas</t>
  </si>
  <si>
    <t>Confirmar desasociación</t>
  </si>
  <si>
    <t>Corresponde al identificador unico del registro</t>
  </si>
  <si>
    <t xml:space="preserve">Corresponde al identificador unico de cada vendedor </t>
  </si>
  <si>
    <t xml:space="preserve">Corresponde al identificador unico de cada producto que es vendido por su respectivo vendedor </t>
  </si>
  <si>
    <t>Corresponde a la identificacion unica del registro</t>
  </si>
  <si>
    <t>IdVendedor</t>
  </si>
  <si>
    <t>IdProducto</t>
  </si>
  <si>
    <t>550e8400-e29b-41d4-a716-446655440000</t>
  </si>
  <si>
    <t>6ba7b810-9dad-11d1-80b4-00c04fd430c8</t>
  </si>
  <si>
    <t>123e4567-e89b-12d3-a456-426614174000</t>
  </si>
  <si>
    <t>a1b2c3d4-e5f6-7a8b-9c0d-1e2f3a4b5c6d</t>
  </si>
  <si>
    <t>Corresponde a la informacion de vendeder producto</t>
  </si>
  <si>
    <t xml:space="preserve">	Atributo que representa el identificador único de el comprador</t>
  </si>
  <si>
    <t xml:space="preserve">	Atributo que representa el identificador único de el producto</t>
  </si>
  <si>
    <t>identificador de un vendedor producto</t>
  </si>
  <si>
    <t>Identificador que asegura que un vendedor producto sea irrepetible</t>
  </si>
  <si>
    <t>Asociar producto a vendedor</t>
  </si>
  <si>
    <t>Permite registrar la relación entre un vendedor y un producto específico que desea ofrecer en la plataforma.</t>
  </si>
  <si>
    <t>idVendedor, idProducto</t>
  </si>
  <si>
    <t>Identificadores únicos del vendedor y del producto a asociar.</t>
  </si>
  <si>
    <t>Mensaje de confirmación de asociación exitosa.</t>
  </si>
  <si>
    <t>VendedorProducto-POL-01</t>
  </si>
  <si>
    <t>Un vendedor solo puede asociar productos que estén activos y validados por el sistema.</t>
  </si>
  <si>
    <t>Si el producto no existe o no está validado.</t>
  </si>
  <si>
    <t>Actualizar estado de producto</t>
  </si>
  <si>
    <t>Permite al vendedor modificar el estado de disponibilidad del producto.</t>
  </si>
  <si>
    <t>idVendedor</t>
  </si>
  <si>
    <t>ID de la relación y el nuevo estado del producto.</t>
  </si>
  <si>
    <t>Confirmación de actualización del estado</t>
  </si>
  <si>
    <t>Solo el vendedor asociado puede modificar el estado del producto.</t>
  </si>
  <si>
    <t>Si otro usuario intenta modificar el estado.</t>
  </si>
  <si>
    <t>Consultar productos por vendedor</t>
  </si>
  <si>
    <t>Recupera todos los productos que un vendedor tiene asociados en la plataforma, para mostrarlos en su perfil o tienda.</t>
  </si>
  <si>
    <t>ID del vendedor.</t>
  </si>
  <si>
    <t>Lista&lt;Producto&gt;</t>
  </si>
  <si>
    <t>Lista de productos activos y registrados por el vendedor.</t>
  </si>
  <si>
    <t>Solo productos no eliminados ni bloqueados serán mostrados al comprador.</t>
  </si>
  <si>
    <t>Si no se encuentran productos asociados.</t>
  </si>
  <si>
    <t>Corresponde a la informacion de cada precio</t>
  </si>
  <si>
    <t>MontoBase</t>
  </si>
  <si>
    <t>###,###,###.## COP</t>
  </si>
  <si>
    <t>No puede ser negativo</t>
  </si>
  <si>
    <t>Atributo que representa el monto total de la transacción en pesos colombianos (COP)</t>
  </si>
  <si>
    <t>CodigoMonedaVenta</t>
  </si>
  <si>
    <t>codigo respectivo de cada moneda ejemplo: usd, cop etc</t>
  </si>
  <si>
    <t>Null</t>
  </si>
  <si>
    <t>debe ser un codigo valido</t>
  </si>
  <si>
    <t>Atributo que especifica el simbolo de la moneda correspondiente a la venta</t>
  </si>
  <si>
    <t>identificador de un pago en especifico</t>
  </si>
  <si>
    <t>Asignar precio a producto</t>
  </si>
  <si>
    <t>Acción que permite definir un precio base para un producto recién creado.</t>
  </si>
  <si>
    <t>idproducto</t>
  </si>
  <si>
    <t>Contiene la información requerida del código del producto al que se asignará el precio.</t>
  </si>
  <si>
    <t>Objeto con valor, moneda y fecha de asignación.</t>
  </si>
  <si>
    <t>Precio-POL-01</t>
  </si>
  <si>
    <t>Solo se pueden asignar precios positivos mayores a cero.</t>
  </si>
  <si>
    <t>Precio negativo o cero.</t>
  </si>
  <si>
    <t>Consultar precio de producto</t>
  </si>
  <si>
    <t>Accion que devuelve el precio actual asignado a un producto.</t>
  </si>
  <si>
    <t>Contiene la información del identificador del producto a consultar.</t>
  </si>
  <si>
    <t>precio</t>
  </si>
  <si>
    <t>Valor monetario actual del producto.</t>
  </si>
  <si>
    <t>Precio-POL-04</t>
  </si>
  <si>
    <t>Asegurar que solo productos activos y publicados deben devolver un precio.</t>
  </si>
  <si>
    <t>Generar una excepción indicando que el producto esta inactivo o no publicado.</t>
  </si>
  <si>
    <t>Actualizar precio</t>
  </si>
  <si>
    <t>Permite modificar el precio de un producto existente.</t>
  </si>
  <si>
    <t>Contiene la información del producto el cual desea actualizar el precio.</t>
  </si>
  <si>
    <t>Objeto con los nuevos datos de precio.</t>
  </si>
  <si>
    <t>Precio-POL-03</t>
  </si>
  <si>
    <t>Solo el vendedor del producto puede actualizar su precio.</t>
  </si>
  <si>
    <t>Usuario no autorizado o producto no encontrado.</t>
  </si>
  <si>
    <t>&lt;&lt;&lt;&lt;Volver a los objetos de dominio</t>
  </si>
  <si>
    <t>Corresponde al identificador único de cada  precio</t>
  </si>
  <si>
    <t xml:space="preserve">Código ISO de la moneda utilizada para la venta </t>
  </si>
  <si>
    <t xml:space="preserve">Valor base de la compra, definido por el vendedor 	</t>
  </si>
  <si>
    <t>Combinación única que indica que el identificador de los precios , no se puede repetir</t>
  </si>
  <si>
    <t>2´100.840,34 COP</t>
  </si>
  <si>
    <t>3´894.958,82 COP</t>
  </si>
  <si>
    <t>256.216,81 COP</t>
  </si>
  <si>
    <t>5,412,646.88 COP</t>
  </si>
  <si>
    <t>3,786,729.41 COP</t>
  </si>
  <si>
    <t>Establecer precio de producto</t>
  </si>
  <si>
    <t>Permite que un vendedor asigne un precio al publicar un producto.</t>
  </si>
  <si>
    <t>Precio-POL-0001</t>
  </si>
  <si>
    <t>Asegurar que no el precio ingresado por el vendedor no sea 0 o menor a este.</t>
  </si>
  <si>
    <t>Asignar un precio a un producto</t>
  </si>
  <si>
    <t>Notificar creacion</t>
  </si>
  <si>
    <t>Precio-POL-0002</t>
  </si>
  <si>
    <t>Asegurar que al ingresar el nuevo precio se elija la moneda correcta.</t>
  </si>
  <si>
    <t>Precio-POL-0003</t>
  </si>
  <si>
    <t>Asegurar que el precio sea digitado solo con numeros.</t>
  </si>
  <si>
    <t>Precio-POL-0004</t>
  </si>
  <si>
    <t>El precio debe cumplir con las normas de redondeo del sistema.</t>
  </si>
  <si>
    <t>Actualizar precio de un producto</t>
  </si>
  <si>
    <t>Permite que un vendedor modifique el precio de su producto</t>
  </si>
  <si>
    <t xml:space="preserve">Precio-POL-0005 </t>
  </si>
  <si>
    <t>No se puede modificar el precio si hay pedidos en curso.</t>
  </si>
  <si>
    <t>Precio actualizado</t>
  </si>
  <si>
    <t>Precio establecido</t>
  </si>
  <si>
    <t>Notificar cambios</t>
  </si>
  <si>
    <t xml:space="preserve">Precio-POL-0006 </t>
  </si>
  <si>
    <t>Solo usuarios con rol de administrador pueden actualizar precios.</t>
  </si>
  <si>
    <t>Ver precio de producto</t>
  </si>
  <si>
    <t>Permite que un comprador consulte el precio de un producto antes de comprarlo</t>
  </si>
  <si>
    <t>Precio-POL-0009</t>
  </si>
  <si>
    <t>Los precios deben mostrarse con impuestos incluidos si la normativa lo exige.</t>
  </si>
  <si>
    <t>Precio consultado</t>
  </si>
  <si>
    <t>Mostrar detalle del precio en la UI</t>
  </si>
  <si>
    <t>Precio-POL-0010</t>
  </si>
  <si>
    <t>Se debe mostrar el precio original y el descuento si aplica.</t>
  </si>
  <si>
    <t>Corresponde a la informacion de cada reclamo</t>
  </si>
  <si>
    <t>InfoReclamoMotivoId</t>
  </si>
  <si>
    <t>Referencia a motivo de reclamo</t>
  </si>
  <si>
    <t>Identificador del motivo del reclamo asociado.</t>
  </si>
  <si>
    <t>Debe existir en Compra</t>
  </si>
  <si>
    <t>Referencia a la compra reclamada.</t>
  </si>
  <si>
    <t>Rol</t>
  </si>
  <si>
    <t>Texto plano</t>
  </si>
  <si>
    <t>Valores esperados: comprador, vendedor</t>
  </si>
  <si>
    <t>Define quién presenta el reclamo.</t>
  </si>
  <si>
    <t>Descripcion dada por comprador</t>
  </si>
  <si>
    <t>Redactado por el usuario final</t>
  </si>
  <si>
    <t>Detalle brindado por el comprador respecto al reclamo.</t>
  </si>
  <si>
    <t>Evidencias</t>
  </si>
  <si>
    <t>Texto/URL</t>
  </si>
  <si>
    <t>Enlaces o rutas</t>
  </si>
  <si>
    <t>Puede incluir enlaces o descripciones</t>
  </si>
  <si>
    <t>Soportes del reclamo: capturas, links, documentos.</t>
  </si>
  <si>
    <t>id_reclamante</t>
  </si>
  <si>
    <t>Puede coincidir con usuario/vendedor</t>
  </si>
  <si>
    <t>Identificador de quien presenta el reclamo.</t>
  </si>
  <si>
    <t>Reclamo unico</t>
  </si>
  <si>
    <t xml:space="preserve">    </t>
  </si>
  <si>
    <t>Registrar reclamo</t>
  </si>
  <si>
    <t>Acción que permite al comprador registrar un reclamo sobre una compra.</t>
  </si>
  <si>
    <t>alfanumerico, datos</t>
  </si>
  <si>
    <t>Contiene la información del identificador de la compra afectada, descripción del reclamo y motivo.</t>
  </si>
  <si>
    <t>El reclamo queda almacenado en el sistema con estado "pendiente".</t>
  </si>
  <si>
    <t>Reclamo-POL-01</t>
  </si>
  <si>
    <t>Solo se permiten reclamos dentro de los 7 días posteriores a la compra.</t>
  </si>
  <si>
    <t>Reclamo fuera del tiempo permitido.</t>
  </si>
  <si>
    <t>Notificar al comprador que reclamo ha expirado.</t>
  </si>
  <si>
    <t>Evaluar reclamo</t>
  </si>
  <si>
    <t>Analiza la validez del reclamo por parte del sistema/verificador.</t>
  </si>
  <si>
    <t>idreclamo</t>
  </si>
  <si>
    <t>Contiene la información del identificador del reclamo y evidencia (fotos, mensajes, etc.).</t>
  </si>
  <si>
    <t>Se determina si el reclamo procede o se rechaza.</t>
  </si>
  <si>
    <t>Reclamo-POL-02</t>
  </si>
  <si>
    <t>El reclamo debe incluir evidencia clara del problema reportado.</t>
  </si>
  <si>
    <t>Evidencia insuficiente.</t>
  </si>
  <si>
    <t>Solicitar as informacion o cerrar el caso.</t>
  </si>
  <si>
    <t>Cambiar estado del reclamo</t>
  </si>
  <si>
    <t>Actualiza el estado del reclamo (Ej. Aprobado, Rechazado, En revisión).</t>
  </si>
  <si>
    <t>Contiene la información del identificador del reclamo y nuevo estado.</t>
  </si>
  <si>
    <t>Estadoreclamo</t>
  </si>
  <si>
    <t>El reclamo cambia de estado en el sistema.</t>
  </si>
  <si>
    <t>Reclamo-POL-03</t>
  </si>
  <si>
    <t>Solo administradores o verificadores pueden modificar el estado.</t>
  </si>
  <si>
    <t>Estado no válido.</t>
  </si>
  <si>
    <t>Notificar intento invalido y mantener estado anterior.</t>
  </si>
  <si>
    <t>Asignar reclamo a verificador</t>
  </si>
  <si>
    <t>Designa a una persona encargada de evaluar el reclamo.</t>
  </si>
  <si>
    <t>alfanumerico</t>
  </si>
  <si>
    <t>Contiene la información del reclamo asignado a un verificador específico.</t>
  </si>
  <si>
    <t>El sistema registra al verificador responsable del caso.</t>
  </si>
  <si>
    <t>Reclamo-POL-04</t>
  </si>
  <si>
    <t>Un verificador no puede tener más de cierta cantidad de casos activos.</t>
  </si>
  <si>
    <t>Verificador sobrecargado.</t>
  </si>
  <si>
    <t>Reasignar otro verificador.</t>
  </si>
  <si>
    <t>Generar resolucion</t>
  </si>
  <si>
    <t>Emite la decisión final del reclamo con base en la evaluación.</t>
  </si>
  <si>
    <t>Contiene la información del identificador  del reclamo, decisión y observaciones.</t>
  </si>
  <si>
    <t>Se guarda la decisión final en el expediente del reclamo.</t>
  </si>
  <si>
    <t>Reclamo-POL-05</t>
  </si>
  <si>
    <t>Toda resolución debe estar sustentada con evidencia registrada.</t>
  </si>
  <si>
    <t>Decisión sin justificación.</t>
  </si>
  <si>
    <t>Rechazar resolucion hasta recibir justificacion valida.</t>
  </si>
  <si>
    <t xml:space="preserve">Reclamo </t>
  </si>
  <si>
    <t>Crear reclamo</t>
  </si>
  <si>
    <t>Permite que el comprador, vendedor, deliver generen un reclamo por algun percanse presentado.</t>
  </si>
  <si>
    <t>motivo_id</t>
  </si>
  <si>
    <t>Identificador unico de el motivo por el cual se genero el reclamo.</t>
  </si>
  <si>
    <t>Reclamo-POL-0001</t>
  </si>
  <si>
    <r>
      <t xml:space="preserve">No se puede registrar un reclamo si ya existe otro con el mismo </t>
    </r>
    <r>
      <rPr>
        <b/>
        <sz val="11"/>
        <color theme="1"/>
        <rFont val="Aptos Narrow"/>
        <family val="2"/>
        <scheme val="minor"/>
      </rPr>
      <t>motivo</t>
    </r>
    <r>
      <rPr>
        <sz val="11"/>
        <color theme="1"/>
        <rFont val="Aptos Narrow"/>
        <family val="2"/>
        <scheme val="minor"/>
      </rPr>
      <t xml:space="preserve"> y </t>
    </r>
    <r>
      <rPr>
        <b/>
        <sz val="11"/>
        <color theme="1"/>
        <rFont val="Aptos Narrow"/>
        <family val="2"/>
        <scheme val="minor"/>
      </rPr>
      <t>compra_id</t>
    </r>
  </si>
  <si>
    <t xml:space="preserve">Reclamo creado </t>
  </si>
  <si>
    <t>Identificador unico de la compra por la cual se genero el reclamo.</t>
  </si>
  <si>
    <t>Reclamo-POL-0002</t>
  </si>
  <si>
    <r>
      <t xml:space="preserve">Solo el </t>
    </r>
    <r>
      <rPr>
        <b/>
        <sz val="11"/>
        <color theme="1"/>
        <rFont val="Aptos Narrow"/>
        <family val="2"/>
        <scheme val="minor"/>
      </rPr>
      <t>comprador</t>
    </r>
    <r>
      <rPr>
        <sz val="11"/>
        <color theme="1"/>
        <rFont val="Aptos Narrow"/>
        <family val="2"/>
        <scheme val="minor"/>
      </rPr>
      <t xml:space="preserve">, </t>
    </r>
    <r>
      <rPr>
        <b/>
        <sz val="11"/>
        <color theme="1"/>
        <rFont val="Aptos Narrow"/>
        <family val="2"/>
        <scheme val="minor"/>
      </rPr>
      <t>vendedor</t>
    </r>
    <r>
      <rPr>
        <sz val="11"/>
        <color theme="1"/>
        <rFont val="Aptos Narrow"/>
        <family val="2"/>
        <scheme val="minor"/>
      </rPr>
      <t xml:space="preserve"> o </t>
    </r>
    <r>
      <rPr>
        <b/>
        <sz val="11"/>
        <color theme="1"/>
        <rFont val="Aptos Narrow"/>
        <family val="2"/>
        <scheme val="minor"/>
      </rPr>
      <t>delivery</t>
    </r>
    <r>
      <rPr>
        <sz val="11"/>
        <color theme="1"/>
        <rFont val="Aptos Narrow"/>
        <family val="2"/>
        <scheme val="minor"/>
      </rPr>
      <t xml:space="preserve"> pueden generar un reclamo</t>
    </r>
  </si>
  <si>
    <t xml:space="preserve">Delivery </t>
  </si>
  <si>
    <t>PaisTransaccionid</t>
  </si>
  <si>
    <t xml:space="preserve">Identificador unico de el pais donde se realizo la compra. </t>
  </si>
  <si>
    <t>Reclamo-POL-0003</t>
  </si>
  <si>
    <t>Se deben validar los datos del reclamo: tipo de dato, longitud, obligatoriedad, formato y rango</t>
  </si>
  <si>
    <t xml:space="preserve">Identificador unico </t>
  </si>
  <si>
    <t>Reclamo-POL-0004</t>
  </si>
  <si>
    <t>Un reclamo solo puede pasar a estado "Resuelto" si se ha proporcionado una solución documentada</t>
  </si>
  <si>
    <t>Reclamo-POL-0005</t>
  </si>
  <si>
    <t>Si el reclamo es sobre un reembolso, debe estar vinculado a un método de pago válido</t>
  </si>
  <si>
    <t>Adjuntar evidencias</t>
  </si>
  <si>
    <t xml:space="preserve">adjuntar las evidencias del poque se creo un reclamo </t>
  </si>
  <si>
    <t>Reclamao</t>
  </si>
  <si>
    <t>Reclamo-POL-0006</t>
  </si>
  <si>
    <r>
      <t xml:space="preserve">Solo el </t>
    </r>
    <r>
      <rPr>
        <b/>
        <sz val="11"/>
        <color theme="1"/>
        <rFont val="Aptos Narrow"/>
        <family val="2"/>
        <scheme val="minor"/>
      </rPr>
      <t>comprador, vendedor o delivery</t>
    </r>
    <r>
      <rPr>
        <sz val="11"/>
        <color theme="1"/>
        <rFont val="Aptos Narrow"/>
        <family val="2"/>
        <scheme val="minor"/>
      </rPr>
      <t xml:space="preserve"> pueden adjuntar evidencias al reclamo</t>
    </r>
  </si>
  <si>
    <t xml:space="preserve">Evidencia adjuntada </t>
  </si>
  <si>
    <t>Reclamo-POL-0007</t>
  </si>
  <si>
    <t>No se puede modificar ni eliminar una evidencia una vez adjuntada, salvo por un administrador</t>
  </si>
  <si>
    <t>Reclamo-POL-0008</t>
  </si>
  <si>
    <r>
      <t xml:space="preserve">No se pueden adjuntar archivos mayores a </t>
    </r>
    <r>
      <rPr>
        <b/>
        <sz val="11"/>
        <color theme="1"/>
        <rFont val="Aptos Narrow"/>
        <family val="2"/>
        <scheme val="minor"/>
      </rPr>
      <t>X MB</t>
    </r>
  </si>
  <si>
    <t>&lt;&lt;volver al listado de compras</t>
  </si>
  <si>
    <t>Corresponde al id de cada reclamo, disputa o problema que puedan ocurrir</t>
  </si>
  <si>
    <t xml:space="preserve">Identificador único del motivo del reclamo.	</t>
  </si>
  <si>
    <t xml:space="preserve">Identificador único del producto involucrado en la disputa.	</t>
  </si>
  <si>
    <t xml:space="preserve">Rol de quien hace el reclamo (ej. comprador, vendedor, repartidor).	</t>
  </si>
  <si>
    <t xml:space="preserve">Texto que describe el estado o categoría del reclamo.	</t>
  </si>
  <si>
    <t xml:space="preserve">Lista de archivos o enlaces que sirven como pruebas del reclamo.	</t>
  </si>
  <si>
    <t xml:space="preserve">Identificador único de la persona que realiza el reclamo.	</t>
  </si>
  <si>
    <t>Corresponde a una combinacion unica con los datos y el estado del reclamo o la disputa, haciendo la misma unica e irrepetibe</t>
  </si>
  <si>
    <t>ID</t>
  </si>
  <si>
    <t>9f3b2e8c-1d7a-4f1e-8e3b-7d6d5b9f4c2a</t>
  </si>
  <si>
    <t>8b7e4c12-3f41-4b9d-8a67-9e3f91e4a7c2</t>
  </si>
  <si>
    <t>f6e0f79b-4c3f-47ad-9da2-2b87429d7731</t>
  </si>
  <si>
    <t>hasta la fecha de hoy, no he recibido el producto ni he obtenido actualizaciones sobre su estado. He intentado contactar con la empresa de envíos, pero no he recibido una respuesta clara sobre el paradero del paquete.</t>
  </si>
  <si>
    <t xml:space="preserve">Sin evidencias </t>
  </si>
  <si>
    <t>d4e6a1b0-9c3f-42b8-bf7d-2a8e9f1d0c5e</t>
  </si>
  <si>
    <t>d1f6a9b8-2c3e-4f0d-9b7e-6a4c2d1e9f53</t>
  </si>
  <si>
    <t>e3051e0d-589b-4bb9-ac99-14610588a964</t>
  </si>
  <si>
    <t xml:space="preserve">Me llegaron los productos en un muy mal estado </t>
  </si>
  <si>
    <t>Fotosadjuntas.jpg</t>
  </si>
  <si>
    <t xml:space="preserve">c9b0b2ee-49c9-4e8d-aab0-0a0e0f23e3ea
</t>
  </si>
  <si>
    <t>Registrar motivo de reclamo</t>
  </si>
  <si>
    <t>Permite registrar y guardar los diferentes motivos disponibles para un reclamo.</t>
  </si>
  <si>
    <t>Catalogo de motivos</t>
  </si>
  <si>
    <t>Se define un listado de razones por las cuales un usuario puede generar un reclamo.</t>
  </si>
  <si>
    <t>InfoReclamoMotivo-POL-0001</t>
  </si>
  <si>
    <t>Todos los motivos deben estar previamente definidos en el sistema y asociados a un tipo de reclamo.</t>
  </si>
  <si>
    <t>Motivo de reclamo registrado</t>
  </si>
  <si>
    <t>Error al guardar en base de datos, duplicidad de descripciones.</t>
  </si>
  <si>
    <t>Actualizar motivo de reclamo</t>
  </si>
  <si>
    <t>Permite modificar la descripción o estado de un motivo existente.</t>
  </si>
  <si>
    <t>El administrador puede modificar el texto o la disponibilidad del motivo para los reclamos.</t>
  </si>
  <si>
    <t>InfoReclamoMotivo-POL-0002</t>
  </si>
  <si>
    <t>No se puede eliminar un motivo si está relacionado con un reclamo ya existente.</t>
  </si>
  <si>
    <t>Motivo de reclamo actualizado</t>
  </si>
  <si>
    <t>Inconsistencias entre registros anteriores y nuevos textos.</t>
  </si>
  <si>
    <t>Validar relación con reclamos activos</t>
  </si>
  <si>
    <t>Desactivar motivo</t>
  </si>
  <si>
    <t>Inactiva un motivo para que ya no aparezca como opción disponible.</t>
  </si>
  <si>
    <t>El motivo permanece en base de datos, pero no se muestra en nuevas solicitudes de reclamo.</t>
  </si>
  <si>
    <t>InfoReclamoMotivo-POL-0003</t>
  </si>
  <si>
    <t>Los motivos inactivos deben mantenerse visibles solo en reportes históricos.</t>
  </si>
  <si>
    <t>Motivo de reclamo desactivado</t>
  </si>
  <si>
    <t>El motivo está asociado a reclamos en proceso, lo que impide su inactivación.</t>
  </si>
  <si>
    <t>Ocultar de selección en nuevos reclamos</t>
  </si>
  <si>
    <t>InfoReclamoMotiv</t>
  </si>
  <si>
    <t xml:space="preserve">	Atributo que representa el identificador único del comprador. Es un UUID de 36 caracteres utilizado para diferenciar cada infoReclamomotivo en el sistema.</t>
  </si>
  <si>
    <t>MotivoId</t>
  </si>
  <si>
    <t xml:space="preserve">Identificador unico de cada  motivo </t>
  </si>
  <si>
    <t>Reclamoid</t>
  </si>
  <si>
    <t>Identificador unico de cada  reclamo</t>
  </si>
  <si>
    <t>EsReembolsable</t>
  </si>
  <si>
    <t>TRUE/FALSE</t>
  </si>
  <si>
    <t>Determina si hay reembolso</t>
  </si>
  <si>
    <t>Indica si el reclamo da lugar a un reembolso para el comprador.</t>
  </si>
  <si>
    <t>Estado</t>
  </si>
  <si>
    <t>Estados definidos del sistema</t>
  </si>
  <si>
    <t>Describe el estado actual del reclamo (Ej: Pendiente, Resuelto, Cerrado).</t>
  </si>
  <si>
    <t>Registrar información de reclamo</t>
  </si>
  <si>
    <t>Almacena la información asociada a un reclamo generado por un comprador respecto a una compra.</t>
  </si>
  <si>
    <t>Identificador de la compra, motivo del reclamo y descripción del reclamo.</t>
  </si>
  <si>
    <t>Confirmación de que el reclamo ha sido registrado exitosamente.</t>
  </si>
  <si>
    <t>InfoReclamoMotivo-POL-01</t>
  </si>
  <si>
    <t>Solo se puede registrar un reclamo dentro del periodo de cobertura posterior a la compra.</t>
  </si>
  <si>
    <t>Si el tiempo para reclamar ha expirado.</t>
  </si>
  <si>
    <t>Rechazar y notificar al usuario.</t>
  </si>
  <si>
    <t>Consultar detalles del reclamo</t>
  </si>
  <si>
    <t>Permite obtener todos los detalles relacionados con un reclamo específico.</t>
  </si>
  <si>
    <t>Identificador del reclamo</t>
  </si>
  <si>
    <t>Objeto con la información completa del reclamo.</t>
  </si>
  <si>
    <t>InfoReclamoMotivo-POL-02</t>
  </si>
  <si>
    <t>Solo pueden consultar reclamos el comprador afectado, el vendedor y el verificador.</t>
  </si>
  <si>
    <t>Si el usuario no tiene permisos para ver el reclamo.</t>
  </si>
  <si>
    <t>Denegar acceso y registrar intento.</t>
  </si>
  <si>
    <t>Actualizar información del reclamo</t>
  </si>
  <si>
    <t>Modifica la información previamente registrada de un reclamo, únicamente si aún no ha sido procesado.</t>
  </si>
  <si>
    <t>Identificador del reclamo y nueva descripción.</t>
  </si>
  <si>
    <t>InfoReclamoMotivo-POL-03</t>
  </si>
  <si>
    <t>Solo se permite actualizar si el estado del reclamo es “Pendiente” o “En revisión”.</t>
  </si>
  <si>
    <t>Si el reclamo ya ha sido resuelto.</t>
  </si>
  <si>
    <t>Bloquear edición y notificar al usuario.</t>
  </si>
  <si>
    <t>Validar información del reclamo</t>
  </si>
  <si>
    <t>Verifica que los datos ingresados cumplan con los requisitos mínimos para registrar un reclamo válido.</t>
  </si>
  <si>
    <t>Inforeclamomotivo</t>
  </si>
  <si>
    <t>Descripción del reclamo.</t>
  </si>
  <si>
    <t>Resultado de validación: verdadero o falso.</t>
  </si>
  <si>
    <t>InfoReclamoMotivo-POL-04</t>
  </si>
  <si>
    <t>La descripción debe tener mínimo 20 caracteres y no contener lenguaje ofensivo.</t>
  </si>
  <si>
    <t>Si la descripción es ambigua o inadecuada.</t>
  </si>
  <si>
    <t>Solicitar al usuario que reformule el texto.</t>
  </si>
  <si>
    <t>Eliminar información del reclamo</t>
  </si>
  <si>
    <t>Elimina la información registrada de un reclamo solo si fue creado erróneamente y no ha iniciado ningún proceso de verificación.</t>
  </si>
  <si>
    <t>Identificador del reclamo a eliminar.</t>
  </si>
  <si>
    <t>InfoReclamoMotivo-POL-05</t>
  </si>
  <si>
    <t>No se puede eliminar si el reclamo ya fue evaluado o está en seguimiento.</t>
  </si>
  <si>
    <t>Si ya ha sido procesado por el verificador.</t>
  </si>
  <si>
    <t>Impedir operación y alertar al usuario.</t>
  </si>
  <si>
    <t>Identificador único de cada info de raclamo</t>
  </si>
  <si>
    <t>Corresponde a el identificador unico de cada motivo</t>
  </si>
  <si>
    <t>Corresponde a el identificador unico de cada raclamo</t>
  </si>
  <si>
    <t>Nos indica si la compra es reembolsable</t>
  </si>
  <si>
    <t>Corresponde al estado en el que se encuetra el reclamo</t>
  </si>
  <si>
    <t xml:space="preserve">Corresponde a la combinacion unica </t>
  </si>
  <si>
    <t>e9d1f6a2-7b4c-41d8-a3f2-5c8e9b0d3f7a</t>
  </si>
  <si>
    <t>Activo</t>
  </si>
  <si>
    <t>3a7f9b8d-5c2e-4d1a-9e6f-8b3d2c7f1e4a</t>
  </si>
  <si>
    <t>Crear Motivo</t>
  </si>
  <si>
    <t>Permite registrar un nuevo motivo que será usado al momento de crear un reclamo.</t>
  </si>
  <si>
    <t>Contiene razones como "Producto defectuoso", "No llegó", "Error en descripción", entre otros.</t>
  </si>
  <si>
    <t>Motivo-POL-0001</t>
  </si>
  <si>
    <t>Todo motivo debe ser aprobado por el área de servicio al cliente antes de ser publicado.</t>
  </si>
  <si>
    <t>Motivo creado</t>
  </si>
  <si>
    <t>Posible duplicación de motivos si no se valida correctamente; motivo innecesario o poco claro.</t>
  </si>
  <si>
    <t>Solicitud creacion</t>
  </si>
  <si>
    <t>Habilitar motivo en la interfaz</t>
  </si>
  <si>
    <t>Validar motivo</t>
  </si>
  <si>
    <t>Verifica que el motivo seleccionado por el usuario esté registrado en el sistema.</t>
  </si>
  <si>
    <t>Se asegura que el usuario seleccione únicamente motivos válidos definidos por el sistema.</t>
  </si>
  <si>
    <t>Motivo-POL-0002</t>
  </si>
  <si>
    <t>No se pueden utilizar motivos personalizados por el usuario. Solo los del sistema.</t>
  </si>
  <si>
    <t>Motivo validado</t>
  </si>
  <si>
    <t>El motivo no está en la base de datos, o fue deshabilitado.</t>
  </si>
  <si>
    <t>Motivo seleccionado</t>
  </si>
  <si>
    <t>Continuar con registro de reclamo</t>
  </si>
  <si>
    <t>Asociar motivo a reclamo</t>
  </si>
  <si>
    <t>Asigna el motivo seleccionado al reclamo creado por el comprador.</t>
  </si>
  <si>
    <t>El motivo queda asociado para posterior análisis y estadísticas.</t>
  </si>
  <si>
    <t>Motivo-POL-0003</t>
  </si>
  <si>
    <t>Cada reclamo debe tener un único motivo principal que no puede ser modificado luego de enviado.</t>
  </si>
  <si>
    <t>Motivo asociado a reclamo</t>
  </si>
  <si>
    <t>Error en la asociación si el reclamo no fue creado correctamente o si el motivo es inválido.</t>
  </si>
  <si>
    <t>Reclamo creado</t>
  </si>
  <si>
    <t>Notificar al sistema para seguimiento</t>
  </si>
  <si>
    <t>no</t>
  </si>
  <si>
    <t>Descripción dada por comprador</t>
  </si>
  <si>
    <t>Sin descripción</t>
  </si>
  <si>
    <t>Debe ser clara y objetiva</t>
  </si>
  <si>
    <t>Texto libre que el comprador usa para explicar el motivo del reclamo.</t>
  </si>
  <si>
    <t>CategoríaMotivo</t>
  </si>
  <si>
    <t>Otro</t>
  </si>
  <si>
    <t>Validar con catálogo</t>
  </si>
  <si>
    <t>C</t>
  </si>
  <si>
    <t>Motivo unico</t>
  </si>
  <si>
    <t>Crear motivo</t>
  </si>
  <si>
    <t>Acción que permite registrar un nuevo motivo de reclamo o cancelación disponible en el sistema.</t>
  </si>
  <si>
    <t>Contiene la información requerida como el nombre identificador y explicación del motivo.</t>
  </si>
  <si>
    <t>Indica si el motivo fue registrado exitosamente.</t>
  </si>
  <si>
    <t>Motivo-POL-01</t>
  </si>
  <si>
    <t>No puede existir otro motivocon el mismo identificador.</t>
  </si>
  <si>
    <t>Motivo-POL-02</t>
  </si>
  <si>
    <t>Solo administradores pueden crear motivos nuevos.</t>
  </si>
  <si>
    <t>Usuario no autorizado.</t>
  </si>
  <si>
    <t>Consultar motivos</t>
  </si>
  <si>
    <t>Accion que permite listar todos los motivos disponibles y activos en el sistema.</t>
  </si>
  <si>
    <t>No requiere parámetros de entrada.</t>
  </si>
  <si>
    <t>Lista&lt;Motivo&gt;</t>
  </si>
  <si>
    <t>Devuelve todos los motivos registrados y habilitados.</t>
  </si>
  <si>
    <t>Motivo-POL-03</t>
  </si>
  <si>
    <t>Mostrar solo motivos activos para selección.</t>
  </si>
  <si>
    <t>Error al consultar.</t>
  </si>
  <si>
    <t>Detener operación y permitir reintento.</t>
  </si>
  <si>
    <t>Actualizar motivo</t>
  </si>
  <si>
    <t>Accion que permite modificar nombre o descripción de un motivo existente.</t>
  </si>
  <si>
    <t>idMotivo</t>
  </si>
  <si>
    <t>Contiene los parámetros para actualizar el motivo.</t>
  </si>
  <si>
    <t>El sistema indica si la actualización fue exitosa.</t>
  </si>
  <si>
    <t>Motivo-POL-04</t>
  </si>
  <si>
    <t>No se puede modificar un motivo en uso en reclamos activos o cerrados.</t>
  </si>
  <si>
    <t>Motivo en uso.</t>
  </si>
  <si>
    <t>Detener operación y notificar al usuario</t>
  </si>
  <si>
    <t>Eliminar motivo</t>
  </si>
  <si>
    <t>Elimina un motivo si no ha sido utilizado en ningún proceso.</t>
  </si>
  <si>
    <t>IdMotivo</t>
  </si>
  <si>
    <t>Contiene la información del Identificador del motivo a eliminar.</t>
  </si>
  <si>
    <t>El sistema informa si se eliminó correctamente.</t>
  </si>
  <si>
    <t>Motivo-POL-05</t>
  </si>
  <si>
    <t>Solo se pueden eliminar motivos no referenciados.</t>
  </si>
  <si>
    <t>Motivo asociado a reclamos.</t>
  </si>
  <si>
    <t>Corresponde al identificador único de cada  compra</t>
  </si>
  <si>
    <t xml:space="preserve">Clasificación del reclamo o estado en el sistema.	</t>
  </si>
  <si>
    <t>Combinación única que indica que el identificador de una compra, no se puede repetir</t>
  </si>
  <si>
    <t>CategoriaMotivo</t>
  </si>
  <si>
    <t>Registrar direccion</t>
  </si>
  <si>
    <t>Permite al comprador guardar una nueva dirección de entrega.</t>
  </si>
  <si>
    <t>Dirección física proporcionada por el comprador.</t>
  </si>
  <si>
    <t>DireccionEntrega-POL-0001</t>
  </si>
  <si>
    <t>El país debe estar habilitado para entregas.</t>
  </si>
  <si>
    <t>Sistema validacion</t>
  </si>
  <si>
    <t>Direccion registrada</t>
  </si>
  <si>
    <t>Direccion incompleta</t>
  </si>
  <si>
    <t>Registro de direccion</t>
  </si>
  <si>
    <t>Validar direccion</t>
  </si>
  <si>
    <t>Modificar direccion</t>
  </si>
  <si>
    <t>Actualiza una dirección previamente guardada.</t>
  </si>
  <si>
    <t>IdDireccion</t>
  </si>
  <si>
    <t>Se debe validar que la dirección exista y pertenezca al comprador.</t>
  </si>
  <si>
    <t>DireccionEntrega-POL-0002</t>
  </si>
  <si>
    <t>Solo se puede modificar si no está vinculada a una compra en curso.</t>
  </si>
  <si>
    <t>Direccion modificada</t>
  </si>
  <si>
    <t>Cambio puede afectar entregas pendientes.</t>
  </si>
  <si>
    <t>Eliminar direccion</t>
  </si>
  <si>
    <t>Elimina una dirección que ya no desea conservar.</t>
  </si>
  <si>
    <t>El sistema verifica que no esté asociada a compras activas.</t>
  </si>
  <si>
    <t>DireccionEntrega-POL-0003</t>
  </si>
  <si>
    <t>No se puede eliminar si hay envíos en proceso hacia esa dirección.</t>
  </si>
  <si>
    <t>Direccion eliminada</t>
  </si>
  <si>
    <t>Eliminación de dirección usada en compras pasadas.</t>
  </si>
  <si>
    <t>Verificacion de vinculos</t>
  </si>
  <si>
    <t>Notificar al usuario</t>
  </si>
  <si>
    <t>Seleccionar direccion entrega</t>
  </si>
  <si>
    <t>Permite al comprador elegir la dirección para una compra específica.</t>
  </si>
  <si>
    <t>Se utiliza al momento de confirmar la compra.</t>
  </si>
  <si>
    <t>DireccionEntrega-POL-0004</t>
  </si>
  <si>
    <t>La dirección debe estar activa y validada.</t>
  </si>
  <si>
    <t>Direccion seleccionada</t>
  </si>
  <si>
    <t>Dirección no válida o no disponible para envío.</t>
  </si>
  <si>
    <t>Selección de dirección</t>
  </si>
  <si>
    <t>Asociar dirección a la compra</t>
  </si>
  <si>
    <t>sistema</t>
  </si>
  <si>
    <t>Verifica que la dirección sea coherente y esté completa.</t>
  </si>
  <si>
    <t>Pais, Codigo Postal</t>
  </si>
  <si>
    <t>Se realiza automáticamente antes de confirmar el envío.</t>
  </si>
  <si>
    <t>DireccionEntrega-POL-0005</t>
  </si>
  <si>
    <t>El formato de la dirección debe cumplir con las normas del país seleccionado.</t>
  </si>
  <si>
    <t>Direccion validada</t>
  </si>
  <si>
    <t>Error en el formato, país no admitido, dirección no existente o incompleta.</t>
  </si>
  <si>
    <t>Confirmar registro de direccion</t>
  </si>
  <si>
    <t xml:space="preserve">Corresponde a la informacion de entrega </t>
  </si>
  <si>
    <t>CompradorID</t>
  </si>
  <si>
    <t>Identificador único del comprador.</t>
  </si>
  <si>
    <t>codigoPostal</t>
  </si>
  <si>
    <t>null</t>
  </si>
  <si>
    <t>Validar según país</t>
  </si>
  <si>
    <t>Código postal del domicilio del comprador.</t>
  </si>
  <si>
    <t>Calle</t>
  </si>
  <si>
    <t>Nombre y número de la calle del domicilio.</t>
  </si>
  <si>
    <t>InformacionAdicional</t>
  </si>
  <si>
    <t>Opcional</t>
  </si>
  <si>
    <t>Detalles extra como piso, departamento, referencias.</t>
  </si>
  <si>
    <t>Acción que permite añadir una nueva dirección de entrega al perfil del comprador.</t>
  </si>
  <si>
    <t>id, direccion entrega</t>
  </si>
  <si>
    <t>ID del comprador y datos de la dirección (calle, ciudad, país, código postal).</t>
  </si>
  <si>
    <t>Resultado del registro de la dirección.</t>
  </si>
  <si>
    <t>DireccionEntrega-POL-01</t>
  </si>
  <si>
    <t>Editar direccion</t>
  </si>
  <si>
    <t>Permite modificar una dirección ya registrada.</t>
  </si>
  <si>
    <t>DireccionEntrega-POL-02</t>
  </si>
  <si>
    <t>Desactiva una dirección de entrega registrada.</t>
  </si>
  <si>
    <t>Identificador de la dirección.</t>
  </si>
  <si>
    <t>Resultado de la eliminación.</t>
  </si>
  <si>
    <t>DireccionEntrega-POL-03</t>
  </si>
  <si>
    <t>Corresponde al identificador único de cada uno de las direcciones de entrega</t>
  </si>
  <si>
    <t>Corresponde al identificador de cada uno de los compradores</t>
  </si>
  <si>
    <t xml:space="preserve">Corresponde  al codigo postal </t>
  </si>
  <si>
    <t>Corresponde a la calle para la direccion de entrega</t>
  </si>
  <si>
    <t xml:space="preserve">Corresponde  a la informacion adicional </t>
  </si>
  <si>
    <t xml:space="preserve">Corresponde a la combinación única de cada direccion de entrega sin la posibilidad de repetirse </t>
  </si>
  <si>
    <t>Calle a #34-23</t>
  </si>
  <si>
    <t xml:space="preserve">Primer piso </t>
  </si>
  <si>
    <t>Calle 5 #18-03</t>
  </si>
  <si>
    <t>Apartamento 803</t>
  </si>
  <si>
    <t>Calle 5 de Febrero 123</t>
  </si>
  <si>
    <t>1234 Elm Street, Suite 56</t>
  </si>
  <si>
    <t>Cra #53-13</t>
  </si>
  <si>
    <t>123 Main St</t>
  </si>
  <si>
    <t>El comprador agrega un producto a su compra en curso</t>
  </si>
  <si>
    <t>Detallecompra</t>
  </si>
  <si>
    <t>Detallecompra-POL-0001</t>
  </si>
  <si>
    <t>Asegurar que no existe otro detalle de compra con el mismo id.</t>
  </si>
  <si>
    <t>Validar disponibilidad</t>
  </si>
  <si>
    <t>Detallecompra-POL-0002</t>
  </si>
  <si>
    <t>No se puede agregar más productos que el stock disponible.</t>
  </si>
  <si>
    <t>Eliminar producto del carrito</t>
  </si>
  <si>
    <t>Quita un producto del carrito</t>
  </si>
  <si>
    <t>Detallecompra-POL-0003</t>
  </si>
  <si>
    <t>Si un producto es eliminado, se libera su stock reservado.</t>
  </si>
  <si>
    <t>Producto eliminado del carrito</t>
  </si>
  <si>
    <t>Actualizar stock</t>
  </si>
  <si>
    <t>Verifica que el stock aún esté disponible</t>
  </si>
  <si>
    <t>Detallecompra-POL-0004</t>
  </si>
  <si>
    <t>Si no hay stock suficiente, se debe notificar al comprador.</t>
  </si>
  <si>
    <t>Disponibilidad validada</t>
  </si>
  <si>
    <t>Notificar al comprador si no hay stock</t>
  </si>
  <si>
    <t>Generar resumen de compra</t>
  </si>
  <si>
    <t>Crea un resumen con todos los productos agregados</t>
  </si>
  <si>
    <t>Detallecompra-POL-0005</t>
  </si>
  <si>
    <t>El total debe incluir impuestos y costos de envío.</t>
  </si>
  <si>
    <t>Resumen de compra generado</t>
  </si>
  <si>
    <t>Mostrar detalle con impuestos y envío</t>
  </si>
  <si>
    <t>Cancelar compra</t>
  </si>
  <si>
    <t>Se eliminan los productos de la compra en curso</t>
  </si>
  <si>
    <t>Detallecompra-POL-0006</t>
  </si>
  <si>
    <t xml:space="preserve">Si la compra se cancela, el stock reservado se libera.
</t>
  </si>
  <si>
    <t>Compra cancelada</t>
  </si>
  <si>
    <t>Asociar detalle a compra</t>
  </si>
  <si>
    <t>Liberar stock reservado</t>
  </si>
  <si>
    <t>Corresponde al identificador único de cada  detalle de compra</t>
  </si>
  <si>
    <t xml:space="preserve">Identificador único de la compra a la que pertenece este detalle.	</t>
  </si>
  <si>
    <t xml:space="preserve">Identificador único del producto dentro de la compra.	</t>
  </si>
  <si>
    <t xml:space="preserve">Cantidad de unidades del producto compradas.	</t>
  </si>
  <si>
    <t xml:space="preserve">Precio unitario del producto al momento de la compra.	</t>
  </si>
  <si>
    <t xml:space="preserve">Corresponde a los productos que ha adquirido el comprador </t>
  </si>
  <si>
    <t xml:space="preserve">Corresponde a la fecha en la que se realizo la compra </t>
  </si>
  <si>
    <t>Corresponde a la fecha  de  entrega de cada una de las  compras</t>
  </si>
  <si>
    <t xml:space="preserve">productoId </t>
  </si>
  <si>
    <t xml:space="preserve">cantidad </t>
  </si>
  <si>
    <t xml:space="preserve">precioUnitario </t>
  </si>
  <si>
    <t>ProductosComprados</t>
  </si>
  <si>
    <t>FechaCompra</t>
  </si>
  <si>
    <t>FechaEntrega</t>
  </si>
  <si>
    <t>b3f8a5a4-7c62-4a1d-a6f3-9fba6c4b2e92</t>
  </si>
  <si>
    <t>1dd50760-29bf-4cb0-b222-cd5a3739b600</t>
  </si>
  <si>
    <t>1 .</t>
  </si>
  <si>
    <t>12/1/2000  - 12:13:00 PM</t>
  </si>
  <si>
    <t>13/02/2000 09:15:00 AM</t>
  </si>
  <si>
    <t>d9e4c2f5-14e7-42b8-bf31-6b0a8393a8cb</t>
  </si>
  <si>
    <t>Galaxy zFlip - 128GB, Cámara 48mp</t>
  </si>
  <si>
    <t>12/2/2024 - 11:22:00 AM</t>
  </si>
  <si>
    <t xml:space="preserve">sin entregar </t>
  </si>
  <si>
    <t>7a0d2b69-34c1-4a3f-a0c7-2f9e58b1b5d4</t>
  </si>
  <si>
    <t>f077ddde-9bdf-40c8-a367-16378c931017</t>
  </si>
  <si>
    <t>4´639.000,00 COP</t>
  </si>
  <si>
    <t>27/02/2010 - 13:22:00 AM</t>
  </si>
  <si>
    <t>27/03/2010 10:05:00 AM</t>
  </si>
  <si>
    <t>5fbe9e21-8b52-4674-bf6b-c3e59374d9ad</t>
  </si>
  <si>
    <t>2857a62b-d278-48b5-acbe-4929d529142e</t>
  </si>
  <si>
    <t>12/1/2000  - 12:11:00 PM</t>
  </si>
  <si>
    <t>10/12/2012  - 04:30:00 PM</t>
  </si>
  <si>
    <t>c4e1a2f7-3b8d-4e69-ae9b-5f2c7d93f0ab</t>
  </si>
  <si>
    <t>3a7d5e94-1f2c-4b8a-b0e6-5d49a8f7c3e2</t>
  </si>
  <si>
    <t>4´259.000,00 COP</t>
  </si>
  <si>
    <t>12/2/2024 - 11:02:00 AM</t>
  </si>
  <si>
    <t xml:space="preserve"> 1/11/2023  06:45:00 PM</t>
  </si>
  <si>
    <t>8d52f1e3-6c7b-41a5-bf29-3e7c8a0d9f41</t>
  </si>
  <si>
    <t>27/02/2010 - 13:15:00 AM</t>
  </si>
  <si>
    <t>22/12/2024 08:20:00 AM</t>
  </si>
  <si>
    <t xml:space="preserve">	Atributo que representa el identificador único del comprador. Es un UUID de 36 caracteres utilizado para diferenciar cada compra en el sistema.</t>
  </si>
  <si>
    <t xml:space="preserve">	Atributo que representa el identificador único del registro de cada compra</t>
  </si>
  <si>
    <t xml:space="preserve">	Atributo que representa el identificador único del registro de cada producto</t>
  </si>
  <si>
    <t xml:space="preserve">### </t>
  </si>
  <si>
    <t xml:space="preserve">Atributo que representa la cantidad de productos comprados </t>
  </si>
  <si>
    <t>999999999,99</t>
  </si>
  <si>
    <t>0000000000,00</t>
  </si>
  <si>
    <t>#########,##cop</t>
  </si>
  <si>
    <t>0cop</t>
  </si>
  <si>
    <t xml:space="preserve">Atributo que representa el valor unitario de cada producto </t>
  </si>
  <si>
    <t>1000-01-01</t>
  </si>
  <si>
    <t>9999 12 31</t>
  </si>
  <si>
    <t>DD/MM/YYYY hh:mi:ss AM/PM</t>
  </si>
  <si>
    <t>1000-01-01  00:00:00 am</t>
  </si>
  <si>
    <t>Puede estar vacio hasta que se establezca</t>
  </si>
  <si>
    <t>Atributo que representa la fecha de compra</t>
  </si>
  <si>
    <t>Atributo que representa la fecha de entrega</t>
  </si>
  <si>
    <t>Libre</t>
  </si>
  <si>
    <t>Debe ser legible</t>
  </si>
  <si>
    <t>Descripción libre del producto adquirido</t>
  </si>
  <si>
    <t>DetalleCompra unico</t>
  </si>
  <si>
    <t>Agregar Producto</t>
  </si>
  <si>
    <t>Añade un producto a la lista de detalle de una compra en proceso.</t>
  </si>
  <si>
    <t>idproducto, cantidad</t>
  </si>
  <si>
    <t>Alfanumérico, entero</t>
  </si>
  <si>
    <t>Contiene la información requerida para llevar a cabo el registro de una nueva Categoría</t>
  </si>
  <si>
    <t>Lista con los productos y cantidades actuales en el detalle.</t>
  </si>
  <si>
    <t>DetCom-POL-01</t>
  </si>
  <si>
    <t>Solo se puede agregar un producto disponible y con stock suficiente.</t>
  </si>
  <si>
    <t>Producto no disponible o sin stock.</t>
  </si>
  <si>
    <t>Eliminar producto del detalle</t>
  </si>
  <si>
    <t xml:space="preserve">Permite quitar un producto del detalle de compra.	</t>
  </si>
  <si>
    <t>Contiene la información del identificador de la categoría que se va a eliminar de forma definitiva</t>
  </si>
  <si>
    <t>Lista del detalle con el producto removido.</t>
  </si>
  <si>
    <t>DetCom-POL-04</t>
  </si>
  <si>
    <t>Solo se pueden eliminar productos antes de confirmar la compra.</t>
  </si>
  <si>
    <t>La compra ya fue confirmada.</t>
  </si>
  <si>
    <t>Detener operación y notificar al usuario.</t>
  </si>
  <si>
    <t>Verifica si todos los productos en el detalle tienen stock suficiente.</t>
  </si>
  <si>
    <t>producto</t>
  </si>
  <si>
    <t>lista&lt;producto&gt;</t>
  </si>
  <si>
    <t>Contiene la información del identificador de la categoría que se va a consultar</t>
  </si>
  <si>
    <t>Verdadero si todos los productos tienen stock.</t>
  </si>
  <si>
    <t>DetCom-POL-03</t>
  </si>
  <si>
    <t>No se puede confirmar una compra si hay productos sin disponibilidad.</t>
  </si>
  <si>
    <t>Al menos un producto sin disponibilidad.</t>
  </si>
  <si>
    <t xml:space="preserve">Pais </t>
  </si>
  <si>
    <t xml:space="preserve">Seleccionar pais </t>
  </si>
  <si>
    <t>Indica desde qué país realizará la compra</t>
  </si>
  <si>
    <t xml:space="preserve">Información del País </t>
  </si>
  <si>
    <t>Información del País a seleccionar</t>
  </si>
  <si>
    <t>Pais-POL-0001</t>
  </si>
  <si>
    <t>Asegurar que no existe otro pais con el mismo id.</t>
  </si>
  <si>
    <t>Pais de transaccion seleccionado</t>
  </si>
  <si>
    <t>Compra iniciada</t>
  </si>
  <si>
    <t>Validar pais</t>
  </si>
  <si>
    <t>Pais-POL-0002</t>
  </si>
  <si>
    <t>Asegurar que no existe otro pais con el mismo nombre y codigo ISO.</t>
  </si>
  <si>
    <t>Pais-POL-0003</t>
  </si>
  <si>
    <t>Solo pueden seleccionarse países habilitados.</t>
  </si>
  <si>
    <t xml:space="preserve">Validar pais </t>
  </si>
  <si>
    <t>El sistema verifica si el país se encuentra habilitado en la plataforma.</t>
  </si>
  <si>
    <t>Información del País a validar</t>
  </si>
  <si>
    <t>Pais-POL-0004</t>
  </si>
  <si>
    <t>El país debe estar habilitado en la lista interna de países permitidos.</t>
  </si>
  <si>
    <t>Servicio GeoPolitico</t>
  </si>
  <si>
    <t>Pais validado</t>
  </si>
  <si>
    <t>País  seleccionado</t>
  </si>
  <si>
    <t>Determinar moneda y normativas</t>
  </si>
  <si>
    <t>Determinar monedas y normativas</t>
  </si>
  <si>
    <t>Asigna la moneda nacional predeterminada al país seleccionado.</t>
  </si>
  <si>
    <t xml:space="preserve">Información de las monedas y normativas del País </t>
  </si>
  <si>
    <t>Información del País a det</t>
  </si>
  <si>
    <t>Pais-POL-0005</t>
  </si>
  <si>
    <t>El país debe tener una moneda registrada y operativa para calcular precios y procesar pagos.</t>
  </si>
  <si>
    <t>Proveedor Monetario</t>
  </si>
  <si>
    <t>Moneda asignada</t>
  </si>
  <si>
    <t>Incompatibilidad con pasarelas de pago si no está registrada</t>
  </si>
  <si>
    <t>País validado</t>
  </si>
  <si>
    <t>Mostrar precios de moneda local</t>
  </si>
  <si>
    <t>Evaluar impuestos locales</t>
  </si>
  <si>
    <t>El sistema consulta si el país requiere la aplicación de impuestos sobre compras en línea.</t>
  </si>
  <si>
    <t>Pais-POL-0006</t>
  </si>
  <si>
    <t>Si el país tiene normativas fiscales, los impuestos deben calcularse y reflejarse correctamente en la compra.</t>
  </si>
  <si>
    <t>Impuestos aplicados</t>
  </si>
  <si>
    <t>Errores en cálculos si la legislación cambia o no está actualizad</t>
  </si>
  <si>
    <t>Moneda determinada</t>
  </si>
  <si>
    <t>Generar factura con impuestos</t>
  </si>
  <si>
    <t>Corresponde a la informacion de cada pais correspondiente a cada pais</t>
  </si>
  <si>
    <t xml:space="preserve">	Atributo que representa el identificador único del comprador. Es un UUID de 36 caracteres utilizado para diferenciar cada pais en el sistema.</t>
  </si>
  <si>
    <t>nombrePais</t>
  </si>
  <si>
    <t xml:space="preserve">Nombre del pais </t>
  </si>
  <si>
    <t>Nombre completo del país.</t>
  </si>
  <si>
    <t>CodigoPais</t>
  </si>
  <si>
    <t>numero del codigo del pais con el + adelante</t>
  </si>
  <si>
    <t>Código internacional del país (ej. "57", "+1", "52").</t>
  </si>
  <si>
    <t xml:space="preserve">ActivoTransaccion </t>
  </si>
  <si>
    <t xml:space="preserve">Confirmado / no confirmado </t>
  </si>
  <si>
    <t xml:space="preserve">no confirmado </t>
  </si>
  <si>
    <t>debe estar confirmado para poder realizar compras</t>
  </si>
  <si>
    <t>Indica si el país está habilitado para realizar transacciones.</t>
  </si>
  <si>
    <t>Pais unico</t>
  </si>
  <si>
    <t>Registrar pais</t>
  </si>
  <si>
    <t>Permite guardar en el sistema los datos de un nuevo país, incluyendo su nombre, código y moneda asociada.</t>
  </si>
  <si>
    <t>alfanumérico, pais</t>
  </si>
  <si>
    <t>Nombre oficial del país, código ISO 3166-1 alfa-2, y tipo de moneda utilizada.</t>
  </si>
  <si>
    <t>Confirmación de que el país fue registrado exitosamente.</t>
  </si>
  <si>
    <t>Pais-POL-01</t>
  </si>
  <si>
    <t>Solo se permite registrar países válidos y reconocidos por el sistema internacional.</t>
  </si>
  <si>
    <t>Si el código ISO ya está registrado o es inválido.</t>
  </si>
  <si>
    <t>Verifica si un país registrado existe en la base de datos del sistema, para permitir operaciones relacionadas (envíos, impuestos, monedas, etc.).</t>
  </si>
  <si>
    <t>Código del país que se desea validar.</t>
  </si>
  <si>
    <t>pais</t>
  </si>
  <si>
    <t>Resultado de la validación</t>
  </si>
  <si>
    <t>Pais-POL-02</t>
  </si>
  <si>
    <t>Un país debe existir en la base para ser utilizado en otras entidades o procesos.</t>
  </si>
  <si>
    <t>Si el país no existe en la base de datos.</t>
  </si>
  <si>
    <t>Eliminar pais</t>
  </si>
  <si>
    <t>Permite borrar un país del sistema si no se encuentra vinculado a registros de compras, usuarios o direcciones.</t>
  </si>
  <si>
    <t>Código del país a eliminar</t>
  </si>
  <si>
    <t>Confirmación de eliminación exitosa.</t>
  </si>
  <si>
    <t>Pais-POL-03</t>
  </si>
  <si>
    <t>No se permite eliminar países en uso o con historial relacionado a transacciones.</t>
  </si>
  <si>
    <t>Si el país está asociado a alguna transacción o usuario.</t>
  </si>
  <si>
    <t xml:space="preserve">Nombre completo del país.	</t>
  </si>
  <si>
    <t xml:space="preserve">Nombre oficial de la moneda del país.	</t>
  </si>
  <si>
    <t xml:space="preserve">Indica si el pais esta disponible para trasaccionar </t>
  </si>
  <si>
    <t>Combinación única que indica que el identificador de un pais transaccion, no se puede repetir</t>
  </si>
  <si>
    <t>Seleccionar moneda de transaccion</t>
  </si>
  <si>
    <t>Indica cuál será la moneda con la que desea realizar la compra</t>
  </si>
  <si>
    <t>Moneda-POL-0001</t>
  </si>
  <si>
    <t>Asegurar que no exista otra moneda con el mismo nombre e identificador dentro del sistema.</t>
  </si>
  <si>
    <t>Moneda de transacción seleccionada</t>
  </si>
  <si>
    <t>Validar si la moneda corresponde con el país</t>
  </si>
  <si>
    <t>Validar moneda seleccionada</t>
  </si>
  <si>
    <t>Validar moneda de transaccion</t>
  </si>
  <si>
    <t>Verifica si la moneda seleccionada es válida y está soportada por la tienda</t>
  </si>
  <si>
    <t>Se consulta si la moneda corresponde a una permitida en el país seleccionado</t>
  </si>
  <si>
    <t>Moneda-POL-0002</t>
  </si>
  <si>
    <t>Solo se permiten monedas oficialmente aceptadas por la plataforma según país de origen.</t>
  </si>
  <si>
    <t>Banco central</t>
  </si>
  <si>
    <t>Riesgo por fluctuación de valor</t>
  </si>
  <si>
    <t>Moneda seleccionada</t>
  </si>
  <si>
    <t>Consultar tipo de cambio</t>
  </si>
  <si>
    <t>Verificar restricciones monetarias</t>
  </si>
  <si>
    <t>Verifica si existen restricciones legales o comerciales asociadas a la moneda</t>
  </si>
  <si>
    <t>Normativa</t>
  </si>
  <si>
    <t>Se evalúan normativas vigentes que pudieran impedir el uso de la moneda seleccionada</t>
  </si>
  <si>
    <t>Moneda-POL-0003</t>
  </si>
  <si>
    <t>Si la moneda está restringida por normas internacionales, debe bloquearse su uso para la compra.</t>
  </si>
  <si>
    <t>Ministerio de hacienda</t>
  </si>
  <si>
    <t>Restricción monetaria detectada</t>
  </si>
  <si>
    <t>Revisar restricciones locales e internacionales</t>
  </si>
  <si>
    <t>Tipo de cambio aplicado</t>
  </si>
  <si>
    <t>Notificar error o continuar proceso de compra</t>
  </si>
  <si>
    <t>Obtiene la tasa de cambio con respecto a la moneda base del sistema</t>
  </si>
  <si>
    <t>Tipo</t>
  </si>
  <si>
    <t>Se obtiene la equivalencia actualizada para calcular el precio total en la moneda del comprador</t>
  </si>
  <si>
    <t>Moneda-POL-0004</t>
  </si>
  <si>
    <t>Se deben usar tasas de cambio oficiales y actualizadas diariamente.</t>
  </si>
  <si>
    <t>API Bancaria</t>
  </si>
  <si>
    <t>Moneda validada</t>
  </si>
  <si>
    <t>Determinar el precio en moneda base</t>
  </si>
  <si>
    <t>Corresponde a la informacion de cada moneda</t>
  </si>
  <si>
    <t xml:space="preserve">	Atributo que representa el identificador único del comprador. Es un UUID de 36 caracteres utilizado para diferenciar cada Moneda en el sistema.</t>
  </si>
  <si>
    <t>codigoMoneda</t>
  </si>
  <si>
    <t xml:space="preserve">Atributo que especifica el simbolo de la moneda </t>
  </si>
  <si>
    <t>Registrar Informacion de una nueva moneda</t>
  </si>
  <si>
    <t>Acción que permite llevar a cabo el registro de la información de una nueva Moneda aceptada por el sistema para realizar transacciones.</t>
  </si>
  <si>
    <t>moneda</t>
  </si>
  <si>
    <t>Contiene la información requerida para llevar a cabo el registro de una nueva moneda, como el nombre, símbolo y código ISO.</t>
  </si>
  <si>
    <t>Resultado exitoso del registro de la nueva moneda.</t>
  </si>
  <si>
    <t>Moneda-POL-01</t>
  </si>
  <si>
    <t>No puede existir otra moneda con el mismo identificador.</t>
  </si>
  <si>
    <t>Generar un nuevo identificador</t>
  </si>
  <si>
    <t>Moneda-POL-02</t>
  </si>
  <si>
    <t>No puede existir otra moneda con el mismo código ISO.</t>
  </si>
  <si>
    <t>Generar una excepción por código duplicado</t>
  </si>
  <si>
    <t>Moneda-POL-03</t>
  </si>
  <si>
    <t>Asegurar que los datos requeridos sean válidos</t>
  </si>
  <si>
    <t>Generar una excepción por datos inválidos</t>
  </si>
  <si>
    <t>Eliminar de forma definitiva la informacion de una moneda</t>
  </si>
  <si>
    <t>Contiene la información del identificador de la moneda que se va a eliminar de forma definitiva.</t>
  </si>
  <si>
    <t>Asegurar que la moneda no esté siendo usada en ninguna transacción activa.</t>
  </si>
  <si>
    <t>Generar una excepción indicando que la moneda está asociada a transacciones en curso</t>
  </si>
  <si>
    <t xml:space="preserve">Código ISO 4217 de la moneda.	</t>
  </si>
  <si>
    <t>Corresponde al pais desde donde se realizo la compra</t>
  </si>
  <si>
    <t>1b4f7c3e-2a6d-41e2-94b8-6cf7de1f9a12</t>
  </si>
  <si>
    <t xml:space="preserve">e019b2f5-a1c4-496d-b8c2-3afde498e3c9  </t>
  </si>
  <si>
    <t>5d7e2c9a-bb4f-4428-87e2-1c3fd95aaf67</t>
  </si>
  <si>
    <t>Registrar historial</t>
  </si>
  <si>
    <t>Crea un nuevo registro en el historial de un reclamo para llevar seguimiento de los cambios.</t>
  </si>
  <si>
    <t>reclamo</t>
  </si>
  <si>
    <t>Contiene los diferentes eventos y estados por los que ha pasado un reclamo.</t>
  </si>
  <si>
    <t>HistorialReclamo-POL-0001</t>
  </si>
  <si>
    <t>Cada cambio en el estado del reclamo debe registrarse con fecha, usuario responsable y descripción del cambio.</t>
  </si>
  <si>
    <t>Historial de reclamo registrado</t>
  </si>
  <si>
    <t>Puede perderse trazabilidad si no se registra un evento; posibilidad de datos inconsistentes sin validación.</t>
  </si>
  <si>
    <t>Cambio de estado</t>
  </si>
  <si>
    <t>Notificar actualización del reclamo</t>
  </si>
  <si>
    <t>Consultar historial</t>
  </si>
  <si>
    <t>Permite recuperar el historial de un reclamo específico.</t>
  </si>
  <si>
    <t>Se utiliza para visualizar la trazabilidad completa del proceso del reclamo.</t>
  </si>
  <si>
    <t>HistorialReclamo-POL-0002</t>
  </si>
  <si>
    <t>El historial debe estar disponible para el comprador, vendedor y personal de soporte.</t>
  </si>
  <si>
    <t>Historial consultado</t>
  </si>
  <si>
    <t>Puede acceder alguien sin permisos adecuados si no hay validación de roles.</t>
  </si>
  <si>
    <t>Solicitud de usuario</t>
  </si>
  <si>
    <t>Mostrar historial en interfaz</t>
  </si>
  <si>
    <t>Actualizar Historial</t>
  </si>
  <si>
    <t>Permite incluir observaciones o ajustes administrativos en el historial del reclamo.</t>
  </si>
  <si>
    <t>Observacion</t>
  </si>
  <si>
    <t>Solo autorizado para personal de soporte autorizado.</t>
  </si>
  <si>
    <t>HistorialReclamo-POL-0003</t>
  </si>
  <si>
    <t>Las observaciones no pueden ser modificadas una vez registradas, solo se permiten adiciones.</t>
  </si>
  <si>
    <t>Historial actualizado</t>
  </si>
  <si>
    <t>Riesgo de error humano al registrar observaciones; posible pérdida de integridad si se permite editar en lugar de añadir.</t>
  </si>
  <si>
    <t>Cambio administrativo</t>
  </si>
  <si>
    <t>Almacenar nuevo registro en base de datos</t>
  </si>
  <si>
    <t>&lt;&lt;&lt;&lt;Volver a objetos de dominio</t>
  </si>
  <si>
    <t xml:space="preserve">Corresponde al identificador único de cada registro en el historial de cambios de estado del reclamo.	</t>
  </si>
  <si>
    <t>Identificador del reclamo al que pertenece el cambio de estado.</t>
  </si>
  <si>
    <t xml:space="preserve">Fecha y hora exacta en la que se registró el cambio de estado del reclamo.	</t>
  </si>
  <si>
    <t xml:space="preserve">Estado del reclamo antes del cambio.	</t>
  </si>
  <si>
    <t xml:space="preserve">Estado actualizado del reclamo después del cambio.	</t>
  </si>
  <si>
    <t xml:space="preserve">Fecha y hora en la que el registro fue creado o se volvió vigente.	</t>
  </si>
  <si>
    <t xml:space="preserve">Fecha en la que dejó de estar vigente (puede ser NULL si sigue activo).	</t>
  </si>
  <si>
    <t xml:space="preserve">Combinación única generada con el identificador del reclamo y la fecha del cambio para evitar duplicados.	</t>
  </si>
  <si>
    <t>reclamo_id</t>
  </si>
  <si>
    <t>fechaCambio</t>
  </si>
  <si>
    <t xml:space="preserve">estadoAnterior </t>
  </si>
  <si>
    <t xml:space="preserve">estadoNuevo </t>
  </si>
  <si>
    <t xml:space="preserve">fechaInicio </t>
  </si>
  <si>
    <t xml:space="preserve">fechaFin </t>
  </si>
  <si>
    <t>f2a6d8e1-9c4b-47e3-b1f5-6d7a9e3c2b8d</t>
  </si>
  <si>
    <t xml:space="preserve">En Revision </t>
  </si>
  <si>
    <t xml:space="preserve">En revision </t>
  </si>
  <si>
    <t>15/03/2024 07:30:00 PM</t>
  </si>
  <si>
    <t>a7c3e9d4-5f2b-41d6-8b0f-3e7a9c1d8f2e</t>
  </si>
  <si>
    <t>23/12/2024 08:20:00 AM</t>
  </si>
  <si>
    <t xml:space="preserve">En Revision adicional </t>
  </si>
  <si>
    <t xml:space="preserve">	Atributo que representa el identificador único del comprador. Es un UUID de 36 caracteres utilizado para diferenciar cada Historialreclamo en el sistema.</t>
  </si>
  <si>
    <t>Atributo que representa el identificador unico de cada reclamo.</t>
  </si>
  <si>
    <t>Atributo que representa la fecha del ultimo cambio realizado.</t>
  </si>
  <si>
    <t>texto</t>
  </si>
  <si>
    <t>En revision/en revision adicional/ rechazado / aprobado</t>
  </si>
  <si>
    <t>En revision</t>
  </si>
  <si>
    <t>Atributo que se representa el estado anterior del proceso</t>
  </si>
  <si>
    <t>Atributo que se representa al nuevo estado del proceso</t>
  </si>
  <si>
    <t xml:space="preserve">comentarioCambio </t>
  </si>
  <si>
    <t>Comentario acerca del avance del proceso.</t>
  </si>
  <si>
    <t>Atributo que corresponde a los comentarios dejados para informa acerca del avance del proceso.</t>
  </si>
  <si>
    <t>fechaInicio</t>
  </si>
  <si>
    <t>Atributo que representa la fecha del inicio del reclamo</t>
  </si>
  <si>
    <t>fechaFin</t>
  </si>
  <si>
    <t>Atributo que representa la fecha del fin del reclamo</t>
  </si>
  <si>
    <t>HistorialReclamo  unico</t>
  </si>
  <si>
    <t>Registrar evento en historial</t>
  </si>
  <si>
    <t>Registra un nuevo evento que representa un cambio en el estado o en la gestión de un reclamo.</t>
  </si>
  <si>
    <t>Contiene la información relacionada con la acción realizada sobre el reclamo.</t>
  </si>
  <si>
    <t>Indica si el evento fue añadido exitosamente al historial.</t>
  </si>
  <si>
    <t>HistorialReclamo-POL-01</t>
  </si>
  <si>
    <t>Todo cambio en el reclamo debe registrarse en el historial sin omisión.</t>
  </si>
  <si>
    <t>Reclamo no encontrado o inactivo.</t>
  </si>
  <si>
    <t>Consultar historial por reclamo</t>
  </si>
  <si>
    <t>Obtiene todos los eventos del historial asociados a un reclamo específico.</t>
  </si>
  <si>
    <t>idReclamo</t>
  </si>
  <si>
    <t>Contiene la información del identificador del reclamo.</t>
  </si>
  <si>
    <t>Lista&lt;Reclamo&gt;</t>
  </si>
  <si>
    <t>Devuelve la trazabilidad completa del reclamo seleccionado.</t>
  </si>
  <si>
    <t>HistorialReclamo-POL-02</t>
  </si>
  <si>
    <t>Solo usuarios autorizados pueden acceder al historial.</t>
  </si>
  <si>
    <t>Usuario no autorizado o reclamo inexistente.</t>
  </si>
  <si>
    <t>Validar coherencia del historial</t>
  </si>
  <si>
    <t>Revisa que los estados registrados en el historial sigan una secuencia lógica y permitida.</t>
  </si>
  <si>
    <t>Contiene la información que permite validar que no haya cambios de estado inválidos o fuera de orden.</t>
  </si>
  <si>
    <t>Indica si el historial cumple con las reglas de transición de estados.</t>
  </si>
  <si>
    <t>HistorialReclamo-POL-03</t>
  </si>
  <si>
    <t>No puede haber retroceso de estados o transiciones no autorizadas.</t>
  </si>
  <si>
    <t>Secuencia de estados inválida.</t>
  </si>
  <si>
    <t xml:space="preserve">Sistema </t>
  </si>
  <si>
    <t>Registrar detalle delivery</t>
  </si>
  <si>
    <t>Registra la información específica del envío asociado a una compra.</t>
  </si>
  <si>
    <t>Se recopilan los datos del método de entrega que seleccionó el comprador.</t>
  </si>
  <si>
    <t>DetalleDelivery-POL-0001</t>
  </si>
  <si>
    <t>El detalle del delivery debe registrarse en el momento de confirmar la compra.</t>
  </si>
  <si>
    <t>Sistema delivery</t>
  </si>
  <si>
    <t>Detalle delivery registrado</t>
  </si>
  <si>
    <t>Confirmacion compra</t>
  </si>
  <si>
    <t>Asignar transportadora</t>
  </si>
  <si>
    <t>Selecciona la empresa encargada de realizar el envío.</t>
  </si>
  <si>
    <t>Transportadora</t>
  </si>
  <si>
    <t>Evalúa según cobertura, tiempos y disponibilidad.</t>
  </si>
  <si>
    <t>DetalleDelivery-POL-0002</t>
  </si>
  <si>
    <t>La transportadora se asigna automáticamente con base en reglas de ubicación y disponibilidad.</t>
  </si>
  <si>
    <t>Transportadora asignada</t>
  </si>
  <si>
    <t>No hay cobertura disponible en la zona seleccionada.</t>
  </si>
  <si>
    <t>Estimar tiempo de entrega</t>
  </si>
  <si>
    <t>Calcula el rango estimado en el cual el pedido será entregado.</t>
  </si>
  <si>
    <t>Condiciones logisticas</t>
  </si>
  <si>
    <t>El sistema estima los días hábiles de entrega.</t>
  </si>
  <si>
    <t>DetalleDelivery-POL-0003</t>
  </si>
  <si>
    <t>Se debe mostrar el tiempo estimado de entrega antes de confirmar la compra.</t>
  </si>
  <si>
    <t>Tiempo de entrega estimado</t>
  </si>
  <si>
    <t>Cambios logísticos repentinos, condiciones externas (clima, tráfico) afectan el cálculo.</t>
  </si>
  <si>
    <t>Mostrar tiempo estimado al comprador</t>
  </si>
  <si>
    <t>Representa los detalle de cada delivery</t>
  </si>
  <si>
    <t>compra_id</t>
  </si>
  <si>
    <t>Atributo que representa el identificador unico de la compra.</t>
  </si>
  <si>
    <t>delivery_id</t>
  </si>
  <si>
    <t>Atributo que representa el identificador unico de cada delivery.</t>
  </si>
  <si>
    <t>estado</t>
  </si>
  <si>
    <t xml:space="preserve">Entregado/ En camino / En almacen / por recojer </t>
  </si>
  <si>
    <t>por recojer</t>
  </si>
  <si>
    <t>Atributo que se representa al estado del proceso</t>
  </si>
  <si>
    <t>Fecha_Recepcion</t>
  </si>
  <si>
    <t>Atributo que representa la fecha de recepcion.</t>
  </si>
  <si>
    <t>Fecha_Entrega</t>
  </si>
  <si>
    <t>Atributo que se representa la fecha de entrega.</t>
  </si>
  <si>
    <t>DetalleDelivery  unico</t>
  </si>
  <si>
    <t>Combinacion unica creada a partir del id de detalledelivery y el id de la compra</t>
  </si>
  <si>
    <t>Registrar detalle de delivery</t>
  </si>
  <si>
    <t>Permite almacenar de manera formal los datos correspondientes al envío de una compra, tales como empresa encargada y fecha estimada de entrega.</t>
  </si>
  <si>
    <t>idDelivery</t>
  </si>
  <si>
    <t>Identificador único del envío, nombre de la empresa que gestiona el envío y fecha en que se espera la entrega.</t>
  </si>
  <si>
    <t>Confirmación de que el detalle fue registrado correctamente.</t>
  </si>
  <si>
    <t>DetalleDelivery-POL-01</t>
  </si>
  <si>
    <t>Todo pedido debe estar vinculado a un detalle de envío para su trazabilidad y control logístico.</t>
  </si>
  <si>
    <t>Cuando no se suministra uno o más datos obligatorios para el registro.</t>
  </si>
  <si>
    <t>Validar datos</t>
  </si>
  <si>
    <t>Editar detalle de delivery</t>
  </si>
  <si>
    <t>Permite realizar modificaciones en los datos registrados del envío, siempre y cuando el paquete no haya sido recogido por la empresa de reparto.</t>
  </si>
  <si>
    <t>idDetalleDelivery</t>
  </si>
  <si>
    <t>Identificador del detalle a editar y los nuevos valores que se desean actualizar.</t>
  </si>
  <si>
    <t>Confirmación de que los datos fueron modificados exitosamente.</t>
  </si>
  <si>
    <t>DetalleDelivery-POL-02</t>
  </si>
  <si>
    <t>Solo es posible editar información logística antes de iniciar el proceso de recolección.</t>
  </si>
  <si>
    <t>Si el estado del envío ya fue marcado como “recogido”.</t>
  </si>
  <si>
    <t>Consultar detalle de delivery</t>
  </si>
  <si>
    <t>Proporciona acceso a la información completa del envío asociado a una compra, incluyendo estado, empresa y fechas.</t>
  </si>
  <si>
    <t>Identificador del detalle a consultar.</t>
  </si>
  <si>
    <t>Objeto que contiene toda la información del envío.</t>
  </si>
  <si>
    <t>DetalleDelivery-POL-03</t>
  </si>
  <si>
    <t>Solo los usuarios autorizados (comprador, vendedor o soporte) pueden acceder a esta información.</t>
  </si>
  <si>
    <t>Si un usuario no autorizado intenta acceder a los datos.</t>
  </si>
  <si>
    <t>Eliminar detalle de delivery</t>
  </si>
  <si>
    <t>Permite eliminar el detalle asociado a un envío si el proceso aún no ha sido iniciado (es decir, antes de su recolección por la empresa).</t>
  </si>
  <si>
    <t>Identificador del detalle a eliminar.</t>
  </si>
  <si>
    <t>Confirmación de que el detalle fue eliminado correctamente.</t>
  </si>
  <si>
    <t>DetalleDelivery-POL-04</t>
  </si>
  <si>
    <t>No se permite eliminar detalles de envíos que ya están en tránsito o han sido entregados.</t>
  </si>
  <si>
    <t>Si el envío ya se encuentra en estado "recogido", "en tránsito" o "entregado".</t>
  </si>
  <si>
    <t>Corresponde al identificador unico de cada uno de los detalles de delivery</t>
  </si>
  <si>
    <t>Corresponde al identificador unico de cada delivery</t>
  </si>
  <si>
    <t>Corresponde al  estado único de cada uno de los envíos.</t>
  </si>
  <si>
    <t xml:space="preserve">Corresponde a la fecha en la que se recogio el producto, por lo genreral de 2 a 3 dias </t>
  </si>
  <si>
    <t xml:space="preserve">Corrresponde a la fecha en el que el delivery entrego la compra a el comprador </t>
  </si>
  <si>
    <t xml:space="preserve">1f3e6c8a-9d4b-4c1a-b2fd-7e0a45f91a3e  </t>
  </si>
  <si>
    <t>e1e2a351-853f-4a0d-a76e-1391ae6af080</t>
  </si>
  <si>
    <t>15/01/2000 08:23:00 AM</t>
  </si>
  <si>
    <t xml:space="preserve">b2e7d9c6-1f35-44d6-b6ce-037d1b1457cd  </t>
  </si>
  <si>
    <t xml:space="preserve">d5b898a6-b7ef-45dc-94fe-dd42c80e5001
</t>
  </si>
  <si>
    <t>15/10/2012 03:45:00 PM</t>
  </si>
  <si>
    <t xml:space="preserve">d3c8baf2-a689-41d7-b18c-eae96742be6f  </t>
  </si>
  <si>
    <t xml:space="preserve">356de0b9-3bb7-444c-a07a-bf50d90fc11c
</t>
  </si>
  <si>
    <t>28/02/2010 04:05:00 PM</t>
  </si>
  <si>
    <t xml:space="preserve">f88d539e-4f3f-4e62-b7c2-8ed10b57e5d3  </t>
  </si>
  <si>
    <t xml:space="preserve">daec7587-7c32-4b6f-8f30-83c9eae94d72
</t>
  </si>
  <si>
    <t>14/09/2023 11:10:00 AM</t>
  </si>
  <si>
    <t xml:space="preserve">49e71af6-29d1-4210-b3de-95c7c3f6258b  </t>
  </si>
  <si>
    <t xml:space="preserve">d8403b0b-c532-4b6f-aed1-11ccee6f6802
</t>
  </si>
  <si>
    <t>En camino</t>
  </si>
  <si>
    <t>15/02/2024 07:30:00 PM</t>
  </si>
  <si>
    <t>sin entregar</t>
  </si>
  <si>
    <t xml:space="preserve">cc8c4e35-96e6-4df6-90f2-ef31c2c0f02a </t>
  </si>
  <si>
    <t>b146a068-cd18-4392-92d6-b823ff26ed0a</t>
  </si>
  <si>
    <t>21/11/2024 05:55:00 AM</t>
  </si>
  <si>
    <t xml:space="preserve">registrar informacion de un nuevo lector </t>
  </si>
  <si>
    <t xml:space="preserve">lector   </t>
  </si>
  <si>
    <t>Registrar comprador</t>
  </si>
  <si>
    <t>Permite registrar un nuevo comprador en el sistema</t>
  </si>
  <si>
    <t>Comprador-POL-0001</t>
  </si>
  <si>
    <t>Asegurar que no existe otro comprador con el mismo id.</t>
  </si>
  <si>
    <t>Información de un nuevo comprador registrada</t>
  </si>
  <si>
    <t>Notificar bienvenida</t>
  </si>
  <si>
    <t>Comprador-POL-0002</t>
  </si>
  <si>
    <t>Asegurar que no existe otro comprador con el mismo correo electrónico.</t>
  </si>
  <si>
    <t>Comprador-POL-0003</t>
  </si>
  <si>
    <t>Asegurar que no existe otro comprador con el mismo numero de telefono.</t>
  </si>
  <si>
    <t>Comprador-POL-0004</t>
  </si>
  <si>
    <t>Verificar los datos del comprador</t>
  </si>
  <si>
    <t xml:space="preserve">Permite verificar los datos del comprador para poder continuar con los procesos </t>
  </si>
  <si>
    <t>Datos Ingresados por el comprador</t>
  </si>
  <si>
    <t xml:space="preserve">Validacion externa a la aplicacion para la verificacion de los datos </t>
  </si>
  <si>
    <t>Comprador-POL-0005</t>
  </si>
  <si>
    <t>Asegurarse que la validacion de los datos sea correcta y que los datos sean validos y existentes.</t>
  </si>
  <si>
    <t>Validación automática  (correo, teléfono, DNI) y posibles validaciones externas (ej: autenticación de correo o DNI a través de un servicio externo).</t>
  </si>
  <si>
    <t>Datos del comprador validados</t>
  </si>
  <si>
    <t>Servicio externo de validacion</t>
  </si>
  <si>
    <t>Comprador registrado</t>
  </si>
  <si>
    <t>Notificar la validacion</t>
  </si>
  <si>
    <t>Actualizar datos</t>
  </si>
  <si>
    <t>Permite modificarl los datos del comprador</t>
  </si>
  <si>
    <t>Comprador-POL-0006</t>
  </si>
  <si>
    <t>No se puede modificar el correo si hay compras en curso.</t>
  </si>
  <si>
    <t>Datos de comprador actualizados</t>
  </si>
  <si>
    <t>Comprador-POL-0007</t>
  </si>
  <si>
    <t>Los datos deben cumplir con validaciones de formato y seguridad.</t>
  </si>
  <si>
    <t>Ver historial de compras</t>
  </si>
  <si>
    <t>Permite que el comprador consulte sus compras pasada</t>
  </si>
  <si>
    <t>Comprador-POL-0008</t>
  </si>
  <si>
    <t>Solo el comprador puede acceder a su historial.</t>
  </si>
  <si>
    <t>Historial de compras consultado</t>
  </si>
  <si>
    <t>Eliminar cuenta</t>
  </si>
  <si>
    <t>Permite que el comprador elimine su cuenta</t>
  </si>
  <si>
    <t>Comprador-POL-0009</t>
  </si>
  <si>
    <t>No puede eliminar su cuenta si tiene compras en curso o reclamos abiertos.</t>
  </si>
  <si>
    <t>Cuenta de comprador eliminada</t>
  </si>
  <si>
    <t>Eliminar datos de pago y compras si es legalmente posible</t>
  </si>
  <si>
    <t xml:space="preserve">Corresponde al identificador único de cada uno de los compradores </t>
  </si>
  <si>
    <t>Corresponde al nombre de cada uno de los compradores</t>
  </si>
  <si>
    <t xml:space="preserve">Corresponde al Documento Nacional de Identidad de cada comprador </t>
  </si>
  <si>
    <t>Corresponde al correo electrónico de cada uno de los compradores</t>
  </si>
  <si>
    <t xml:space="preserve">Corresponde  al estado de verificacion del correo </t>
  </si>
  <si>
    <t xml:space="preserve">Corresponde al número único de contacto de cada uno de los  compradores  con el cual se pueden contactar directamente </t>
  </si>
  <si>
    <t>Corresponde  al estado de verificacion del telefono</t>
  </si>
  <si>
    <t>Corresponde a la verificación que envía el comprador si el paquete llego en buen estado</t>
  </si>
  <si>
    <t xml:space="preserve">Corresponde a la combinación única de cada comprador sin la posibilidad de repetirse </t>
  </si>
  <si>
    <t>Correo electrónico</t>
  </si>
  <si>
    <t>Telefono</t>
  </si>
  <si>
    <t>Telefono Confirmado</t>
  </si>
  <si>
    <t>Verificacion</t>
  </si>
  <si>
    <t>Ana María Yepes</t>
  </si>
  <si>
    <t>anayep1@gmail.com</t>
  </si>
  <si>
    <t>+57 4567889931</t>
  </si>
  <si>
    <t>Carlos Betancourt</t>
  </si>
  <si>
    <t>betancourt54@gmail.com</t>
  </si>
  <si>
    <t>+57 2345678729</t>
  </si>
  <si>
    <t>Pedro Benítez</t>
  </si>
  <si>
    <t>BEPB920101HDFLNR03</t>
  </si>
  <si>
    <t>Benitop12@outlook.com</t>
  </si>
  <si>
    <t>+52 55 1234 5678</t>
  </si>
  <si>
    <t>Manuela García</t>
  </si>
  <si>
    <t>123-45-6789</t>
  </si>
  <si>
    <t>Manu12garcia@gmail.com</t>
  </si>
  <si>
    <t>+57 5246807533</t>
  </si>
  <si>
    <t>Samuel Moncada</t>
  </si>
  <si>
    <t>samuel2334monq@gmail.com</t>
  </si>
  <si>
    <t>+57 3234624677</t>
  </si>
  <si>
    <t>Paula Andrea zuluaga</t>
  </si>
  <si>
    <t>987-65-4321</t>
  </si>
  <si>
    <t>paulazuluaga@hotamil.com</t>
  </si>
  <si>
    <t>+1 213 555 0198</t>
  </si>
  <si>
    <t>¿obligatorio?</t>
  </si>
  <si>
    <t>Nombre completo</t>
  </si>
  <si>
    <t>Atributo que representa el nombre de la persona o empresa que realiza la compra.</t>
  </si>
  <si>
    <t>Dni</t>
  </si>
  <si>
    <t>Puede ser un número o una combinación alfanumérica. Ejemplo: 1023456789 (número) o BEPB920101HDFLNR03 (alfanumérico).</t>
  </si>
  <si>
    <t>Puede contener números y letras dependiendo del país (por ejemplo, en algunos países puede ser un número único, mientras que en otros puede ser un formato más complejo).</t>
  </si>
  <si>
    <t>Documento Nacional de Identidad del comprador. Puede ser un número o un código alfanumérico dependiendo del país</t>
  </si>
  <si>
    <t>True / False</t>
  </si>
  <si>
    <t xml:space="preserve">Confirmacion del DNI </t>
  </si>
  <si>
    <t xml:space="preserve">Debe ser una direccion de correo valida </t>
  </si>
  <si>
    <t>Atributo que representa la dirección de correo electrónico del comprador.</t>
  </si>
  <si>
    <t>Confirmacion del correo</t>
  </si>
  <si>
    <t xml:space="preserve">+## ##########, EL +## CORRESPONDE AL IDENTIFICADOR DEL PAIS Y EL RESTO AL NUMERO DE TELEFONO </t>
  </si>
  <si>
    <t>+## El Identificador del pais seguido del numero de telefono</t>
  </si>
  <si>
    <t>Atributo que representa el número de teléfono del comprador, incluyendo el código del país.</t>
  </si>
  <si>
    <t>Confirmacion del Telefono</t>
  </si>
  <si>
    <t>Atributo que representa la confirmación de que el comprador recibió el producto en buen estado.</t>
  </si>
  <si>
    <t xml:space="preserve">Comprador Unico </t>
  </si>
  <si>
    <t>Registra cuenta del comprador</t>
  </si>
  <si>
    <t>Permite crear un nuevo perfil de comprador en el sistema.</t>
  </si>
  <si>
    <t>Contiene los datos del comprador registrado.</t>
  </si>
  <si>
    <t>Comprador-POL-01</t>
  </si>
  <si>
    <t>No puede existir otro comprador con el mismo identificador.</t>
  </si>
  <si>
    <t>Comprador-POL-02</t>
  </si>
  <si>
    <t>El correo y telefono debe ser único por usuario.</t>
  </si>
  <si>
    <t>Generar una excepción indicándole al usuario que ya existe un correo y un telefono deseado.</t>
  </si>
  <si>
    <t>Comprador-POL-03</t>
  </si>
  <si>
    <t>Verificar datos del comprador</t>
  </si>
  <si>
    <t>Permite que el comprador verifique los datos para poder realizar las compras .</t>
  </si>
  <si>
    <t>Boolean</t>
  </si>
  <si>
    <t>Permite al comprador validar los datos para poder realizar compras y continuar con los procesos.</t>
  </si>
  <si>
    <t>Contiene los datos verificados del comprador.</t>
  </si>
  <si>
    <t>Comprador-POL-04</t>
  </si>
  <si>
    <t>Generar una excepcion indicandole al usuario que no ha validado alguno de sus datos, ya sea correo, DNI, telefono etc. y dandole una solucion para la pronta validacion</t>
  </si>
  <si>
    <t>Actualizar datos del comprador</t>
  </si>
  <si>
    <t>Permite modificar información del perfil del comprador.</t>
  </si>
  <si>
    <t>Alfanumérico, Comprador</t>
  </si>
  <si>
    <t>ID del comprador y datos a actualizar.</t>
  </si>
  <si>
    <t>Comprador-POL-05</t>
  </si>
  <si>
    <t>El comprador solo puede actualizar su propio perfil.</t>
  </si>
  <si>
    <t>El usuario actual intenta modificar otro perfil.</t>
  </si>
  <si>
    <t>Comprador-POL-06</t>
  </si>
  <si>
    <t>No se pueden eliminar datos críticos como correo.</t>
  </si>
  <si>
    <t>Se intenta dejar datos obligatorios en blanco.</t>
  </si>
  <si>
    <t>Consultar comprador por su identificador</t>
  </si>
  <si>
    <t>Retorna los datos del comprador.</t>
  </si>
  <si>
    <t>Contiene la información del identificador del comprador.</t>
  </si>
  <si>
    <t>Contiene los datos del comprador.</t>
  </si>
  <si>
    <t>Comprador-POL-07</t>
  </si>
  <si>
    <t>Solo el comprador o un administrador puede consultar el perfil.</t>
  </si>
  <si>
    <t>Otro usuario intenta acceder.</t>
  </si>
  <si>
    <t>Eliminar cuenta del comprador</t>
  </si>
  <si>
    <t>Elimina la cuenta del comprador si no hay compras activas o pendientes.</t>
  </si>
  <si>
    <t>Contiene la información del Identificador del comprador.</t>
  </si>
  <si>
    <t>Mensaje que indica que la cuenta fue eliminada.</t>
  </si>
  <si>
    <t>Comprador-POL-08</t>
  </si>
  <si>
    <t>No se puede eliminar una cuenta con compras activas o reclamos activos.</t>
  </si>
  <si>
    <t>Tiene pedidos en curso o reclamos abiertos.</t>
  </si>
  <si>
    <t>Comprador-POL-09</t>
  </si>
  <si>
    <t>El comprador debe confirmar con cuenta y contraseña antes de eliminar.</t>
  </si>
  <si>
    <t>No se verifica la identidad correctamente.</t>
  </si>
  <si>
    <t>Iniciar compra</t>
  </si>
  <si>
    <t>Permite que un comprador agregue un producto al carrito y continúe con el proceso de pago</t>
  </si>
  <si>
    <t>Compra-POL-0001</t>
  </si>
  <si>
    <t>Asegurar que no existe otra compra con el mismo id.</t>
  </si>
  <si>
    <t>Productos en catalogo</t>
  </si>
  <si>
    <t>Bloquear stock temporalmente</t>
  </si>
  <si>
    <t>Compra-POL-0002</t>
  </si>
  <si>
    <t>El producto debe estar disponible y con stock suficiente.</t>
  </si>
  <si>
    <t>Compra-POL-0003</t>
  </si>
  <si>
    <t>Se deben calcular impuestos y tarifas adicionales antes de proceder.</t>
  </si>
  <si>
    <t>Confirmar compra</t>
  </si>
  <si>
    <t>Permite que el comprador finalice el proceso de pago y confirme la transacción</t>
  </si>
  <si>
    <t xml:space="preserve">Compra-POL-0004 </t>
  </si>
  <si>
    <t>No se puede confirmar una compra sin un método de pago válido.</t>
  </si>
  <si>
    <t>Compra confirmada</t>
  </si>
  <si>
    <t>Generar factura y descontar dinero</t>
  </si>
  <si>
    <t>Compra-POL-0005</t>
  </si>
  <si>
    <t>El sistema debe generar un comprobante de compra.</t>
  </si>
  <si>
    <t>Compra-POL-0006</t>
  </si>
  <si>
    <t xml:space="preserve"> Se debe validar la identidad del comprador si el monto supera un límite establecido.</t>
  </si>
  <si>
    <t>Permite que un comprador cancele la compra antes de ser enviada</t>
  </si>
  <si>
    <t xml:space="preserve">Compra-POL-0007 </t>
  </si>
  <si>
    <t>Solo se pueden cancelar compras antes del envío.</t>
  </si>
  <si>
    <t>Notificar comprador y vendedor</t>
  </si>
  <si>
    <t>Compra-POL-0008</t>
  </si>
  <si>
    <t>Se debe gestionar la devolución del dinero si aplica.</t>
  </si>
  <si>
    <t>Compra-POL-0009</t>
  </si>
  <si>
    <t>Si la compra incluía un cupón de descuento, este no podrá reutilizarse en otra compra.</t>
  </si>
  <si>
    <t>Confirmar envio</t>
  </si>
  <si>
    <t>Permite que el vendedor notifique que ha enviado el producto</t>
  </si>
  <si>
    <t>Compra-POL-0010</t>
  </si>
  <si>
    <t>Compra enviada</t>
  </si>
  <si>
    <t>Notificar comprador y generar número de seguimiento</t>
  </si>
  <si>
    <t>Compra-POL-0011</t>
  </si>
  <si>
    <t>El comprador debe ser notificado del estado de su compra.</t>
  </si>
  <si>
    <t>Actualizar estado de compra</t>
  </si>
  <si>
    <t>Cambia el estado de la compra dependiendo de la acción del comprador o vendedor</t>
  </si>
  <si>
    <t>Compra-POL-0012</t>
  </si>
  <si>
    <t>El estado debe cambiar automáticamente si se detecta entrega confirmada.</t>
  </si>
  <si>
    <t>Estado de compra actualizado</t>
  </si>
  <si>
    <t>Compra iniciada o confirmada</t>
  </si>
  <si>
    <t>Notificar cambios al usuario y actualizar reportes</t>
  </si>
  <si>
    <t>Compra-POL-0013</t>
  </si>
  <si>
    <t>Las compras entregadas deben pasar a estado "Entregado".</t>
  </si>
  <si>
    <t>Confirmar recepción del producto</t>
  </si>
  <si>
    <t>Permite que el comprador indique que recibió su pedido</t>
  </si>
  <si>
    <t xml:space="preserve">Compra-POL-0014 </t>
  </si>
  <si>
    <t>Solo el comprador puede confirmar la recepción.</t>
  </si>
  <si>
    <t>Compra completada</t>
  </si>
  <si>
    <t>Liberar el pago al vendedor</t>
  </si>
  <si>
    <t>Compra-POL-0015</t>
  </si>
  <si>
    <t>Se libera el pago al vendedor tras confirmación.</t>
  </si>
  <si>
    <t>Solicitar reembolso</t>
  </si>
  <si>
    <t>Permite que un comprador solicite un reembolso por producto defectuoso o no recibido</t>
  </si>
  <si>
    <t>Compra-POL-0016</t>
  </si>
  <si>
    <t>Se debe evaluar la solicitud antes de proceder con la devolución.</t>
  </si>
  <si>
    <t>Rembolso solicitado</t>
  </si>
  <si>
    <t>Compra completada o en reclamo</t>
  </si>
  <si>
    <t>Notificar soporte y analizar el caso</t>
  </si>
  <si>
    <t xml:space="preserve">Compra-POL-0017 </t>
  </si>
  <si>
    <t>La plataforma decide si el reembolso procede según las políticas.</t>
  </si>
  <si>
    <t>Corresponde al identificador unico del comprador  al que pertenece cada compra</t>
  </si>
  <si>
    <t xml:space="preserve">Corresponde al  valor total de cada compra, es un valor calculado y convertido </t>
  </si>
  <si>
    <t>CompradorId</t>
  </si>
  <si>
    <t>MontoTotal</t>
  </si>
  <si>
    <t>Representa todas las compras realizadas por un comprador</t>
  </si>
  <si>
    <t>Atributo que representa el identificador único de la compra. Es un UUID de 36 caracteres utilizado para diferenciar cada comprador en el sistema.</t>
  </si>
  <si>
    <t>Atributo que representa el identificador único del comprador. Es un UUID de 36 caracteres utilizado para diferenciar cada comprador en el sistema.</t>
  </si>
  <si>
    <t>###,###,###.##, decimal puro</t>
  </si>
  <si>
    <t>Compra unico</t>
  </si>
  <si>
    <t>Registrar nueva compra</t>
  </si>
  <si>
    <t>Acción que permite registrar una nueva orden de compra con sus datos iniciales.</t>
  </si>
  <si>
    <t>Contiene la información requerida para llevar a cabo el registro de una nueva compra.</t>
  </si>
  <si>
    <t>Contiene los datos del comprador, los productos seleccionados, dirección de envío y total de la compra.</t>
  </si>
  <si>
    <t>Compra-POL-01</t>
  </si>
  <si>
    <t>No puede existir otra compra con el mismo identificador.</t>
  </si>
  <si>
    <t>Compra-POL-02</t>
  </si>
  <si>
    <t>Se debe validar que todos los productos estén disponibles al momento de la compra.</t>
  </si>
  <si>
    <t>Uno o varios productos sin disponibilidad.</t>
  </si>
  <si>
    <t>Compra-POL-03</t>
  </si>
  <si>
    <t>Los datos de la compra deben ser válidos, completos y con el formato adecuado.</t>
  </si>
  <si>
    <t>Datos incompletos o con errores de validación.</t>
  </si>
  <si>
    <t>Validar disponibilidad de productos</t>
  </si>
  <si>
    <t>Evalúa la disponibilidad de los productos incluidos en la orden antes de proceder con el registro.</t>
  </si>
  <si>
    <t>Lista&lt;producto&gt;</t>
  </si>
  <si>
    <t>Lista de productos seleccionados por el usuario.</t>
  </si>
  <si>
    <t> </t>
  </si>
  <si>
    <t>Compra-POL-04</t>
  </si>
  <si>
    <t>No se permite continuar con el proceso si algún producto no cuenta con inventario suficiente.</t>
  </si>
  <si>
    <t>Producto agotado o fuera de catálogo.</t>
  </si>
  <si>
    <t>Calcula el resumen detallado de la orden de compra, incluyendo subtotales, impuestos y total.</t>
  </si>
  <si>
    <t>Contiene la información de productos, cantidades, precios y datos de envío.</t>
  </si>
  <si>
    <t>Información de productos, cantidades, precios y datos de envío.</t>
  </si>
  <si>
    <t>Compra-POL-05</t>
  </si>
  <si>
    <t>El resumen debe incluir todos los costos asociados y reflejar correctamente los impuestos aplicables.</t>
  </si>
  <si>
    <t>Error en el cálculo o inconsistencia en los datos.</t>
  </si>
  <si>
    <t>Solicitar verificación</t>
  </si>
  <si>
    <t>Inicia el proceso de verificación por parte del verificador antes de autorizar el pago.</t>
  </si>
  <si>
    <t>Idcompra</t>
  </si>
  <si>
    <t>Contiene la información del Identificador único de la orden de compra.</t>
  </si>
  <si>
    <t>Identificador único de la orden de compra.</t>
  </si>
  <si>
    <t>Compra-POL-06</t>
  </si>
  <si>
    <t>Solo se puede solicitar verificación cuando la orden ha sido generada y pagada correctamente.</t>
  </si>
  <si>
    <t>Compra aún sin finalizar o con errores.</t>
  </si>
  <si>
    <t>Ejecuta la transferencia de fondos al vendedor tras la confirmación de recepción por parte del comprador.</t>
  </si>
  <si>
    <t>idcompa</t>
  </si>
  <si>
    <t>Contiene la información del Identificador de la compra verificada.</t>
  </si>
  <si>
    <t>Identificador de la compra verificada.</t>
  </si>
  <si>
    <t>Compra-POL-07</t>
  </si>
  <si>
    <t>El pago solo puede liberarse cuando el comprador haya confirmado la recepción satisfactoria del producto.</t>
  </si>
  <si>
    <t>No hay confirmación de entrega o hay un reclamo activo.</t>
  </si>
  <si>
    <t>consultar compra por ID</t>
  </si>
  <si>
    <t>Permite recuperar los datos completos de una compra específica utilizando su identificador.</t>
  </si>
  <si>
    <t>Contiene la informacion del código único asignado a la orden de compra.</t>
  </si>
  <si>
    <t>Código único asignado a la orden de compra.</t>
  </si>
  <si>
    <t>Compra-POL-08</t>
  </si>
  <si>
    <t>Solo usuarios autenticados y autorizados (comprador o administrador) pueden consultar la compra.</t>
  </si>
  <si>
    <t>Intento de acceso no autorizado.</t>
  </si>
  <si>
    <t>Solicitar recoleccion</t>
  </si>
  <si>
    <t>El vendedor solicita que un repartidor recoja el producto</t>
  </si>
  <si>
    <t>Delivery-POL-0001</t>
  </si>
  <si>
    <t>Asegurar que no existe otro delivery con el mismo id.</t>
  </si>
  <si>
    <t>Recoleccion asignada</t>
  </si>
  <si>
    <t>Solicitud de envio</t>
  </si>
  <si>
    <t>Enviar repartidor</t>
  </si>
  <si>
    <t>Delivery-POL-0002</t>
  </si>
  <si>
    <t>Solo se procesan envíos con pago confirmado.</t>
  </si>
  <si>
    <t>Repartidor</t>
  </si>
  <si>
    <t>Recoger paquete</t>
  </si>
  <si>
    <t>El repartidor recoge el paquete del vendedor</t>
  </si>
  <si>
    <t>Delivery-POL-0003</t>
  </si>
  <si>
    <t>El repartidor debe confirmar la recolección con una key o codigo UUID.</t>
  </si>
  <si>
    <t xml:space="preserve">Paquete recogido </t>
  </si>
  <si>
    <t>Actualizar estado</t>
  </si>
  <si>
    <t>Actualizar estado de entrega</t>
  </si>
  <si>
    <t>Se informa sobre el estado de la entrega</t>
  </si>
  <si>
    <t>Delivery-POL-0004</t>
  </si>
  <si>
    <t>Se deben reportar retrasos si el tiempo estimado se supera en más de X minutos.</t>
  </si>
  <si>
    <t>Estado de entrega actualizado</t>
  </si>
  <si>
    <t>Pedido en transito</t>
  </si>
  <si>
    <t>Notificar retraso si aplica</t>
  </si>
  <si>
    <t>Entregar paquete</t>
  </si>
  <si>
    <t>Se finaliza la entrega con confirmación del comprador</t>
  </si>
  <si>
    <t>Delivery-POL-0005</t>
  </si>
  <si>
    <t>La entrega debe ser validada con una key o codigo UUID</t>
  </si>
  <si>
    <t>Paquete entregado</t>
  </si>
  <si>
    <t>Solicitar confirmacion</t>
  </si>
  <si>
    <t xml:space="preserve">Corresponde a la informacion de cada compra llevada por el delivery </t>
  </si>
  <si>
    <t>Verificacion_recepcion</t>
  </si>
  <si>
    <t xml:space="preserve">Atributo que representa el dentificador del servicio de entrega en la recepcion del producto </t>
  </si>
  <si>
    <t>Verificacion_entrega</t>
  </si>
  <si>
    <t>Atributo que representa el dentificador del servicio en la entrega</t>
  </si>
  <si>
    <t>Documento Nacional de Identidad del DELIVERY. Puede ser un número o un código alfanumérico dependiendo del país</t>
  </si>
  <si>
    <t xml:space="preserve">Nombre Delivery Unico </t>
  </si>
  <si>
    <t>z</t>
  </si>
  <si>
    <t>Programar entrega</t>
  </si>
  <si>
    <t>Coordina el día, hora y lugar de entrega del producto.</t>
  </si>
  <si>
    <t>Idcompra, direccionentrega</t>
  </si>
  <si>
    <t>Contiene la información de los datos de la compra, dirección y hora acordada.</t>
  </si>
  <si>
    <t>Confirmación de que se agendó la entrega.</t>
  </si>
  <si>
    <t>Delivery-POL-01</t>
  </si>
  <si>
    <t>Toda compra debe tener fecha y lugar de entrega confirmados.</t>
  </si>
  <si>
    <t>Dirección inválida o incompleta.</t>
  </si>
  <si>
    <t>Solicitar corrección</t>
  </si>
  <si>
    <t>El repartidor recoge el producto en el punto de envío.</t>
  </si>
  <si>
    <t>iddelivery, idproducto</t>
  </si>
  <si>
    <t>Contiene la información del identificador del producto y la entrega.</t>
  </si>
  <si>
    <t>Confirmación de recolección del paquete.</t>
  </si>
  <si>
    <t>Delivery-POL-02</t>
  </si>
  <si>
    <t>El producto debe estar listo en el punto de origen para su retiro.</t>
  </si>
  <si>
    <t>Producto no está disponible al momento acordado.</t>
  </si>
  <si>
    <t xml:space="preserve">Reprogramar y notificar al vendedor y al comprador </t>
  </si>
  <si>
    <t>El repartidor entrega el producto al comprador.</t>
  </si>
  <si>
    <t>idproducto, iddireccionentrega</t>
  </si>
  <si>
    <t>Contiene la información del identificador de entrega y confirmación por parte del receptor.</t>
  </si>
  <si>
    <t>Estado de entrega completada.</t>
  </si>
  <si>
    <t>Delivery-POL-03</t>
  </si>
  <si>
    <t>La entrega debe ser confirmada por el comprador con firma o evidencia.</t>
  </si>
  <si>
    <t>El comprador no se encuentra o no entrega la key.</t>
  </si>
  <si>
    <t>Reintentar entrega</t>
  </si>
  <si>
    <t>Cambia el estado de la entrega según el avance (en tránsito, entregado, fallido).</t>
  </si>
  <si>
    <t>idcompra, idproducto</t>
  </si>
  <si>
    <t xml:space="preserve">Contiene la información del identificador y nuevo estado logístico.	</t>
  </si>
  <si>
    <t>Estado actualizado en sistema.</t>
  </si>
  <si>
    <t>Delivery-POL-04</t>
  </si>
  <si>
    <t>Los cambios deben estar soportados por eventos reales en la ruta.</t>
  </si>
  <si>
    <t>Error al sincronizar estado del sistema.</t>
  </si>
  <si>
    <t>Enviar informe</t>
  </si>
  <si>
    <t>Corresponde al identificador único de cada uno de los deliverys.</t>
  </si>
  <si>
    <t>Corresponde al dni de cada delivery</t>
  </si>
  <si>
    <t>Corresponde a una de las verificación que se deben aprobar para poder liberar el dinero al vendedor siendo esta la validacion de que el producto fue entregado al delivery</t>
  </si>
  <si>
    <t xml:space="preserve">Corresponde a una de las verificación que se deben aprobar para poder liberar el dinero al vendedor siendo esta la validacion de que el producto fue entregado al comprador </t>
  </si>
  <si>
    <t>Corresponde a una combinación única de los datos del delivery haciéndola irrepetible</t>
  </si>
  <si>
    <t xml:space="preserve">Combinacion Unica </t>
  </si>
  <si>
    <t>Sin enviar</t>
  </si>
  <si>
    <t>p</t>
  </si>
  <si>
    <t>Seleccionar método de pago</t>
  </si>
  <si>
    <t>Elige cómo pagará la compra</t>
  </si>
  <si>
    <t>Pago-POL-0001</t>
  </si>
  <si>
    <t>Solo se pueden usar métodos de pago aprobados por la plataforma.</t>
  </si>
  <si>
    <t>Metodo de pago seleccionado</t>
  </si>
  <si>
    <t>Validar disponibilidad de fondos</t>
  </si>
  <si>
    <t>Pago-POL-0002</t>
  </si>
  <si>
    <t>El sistema debe validar la disponibilidad de fondos o crédito antes de continuar.</t>
  </si>
  <si>
    <t>Confirmar pago</t>
  </si>
  <si>
    <t>Completa la transacción y se descuenta el dinero</t>
  </si>
  <si>
    <t>Pago-POL-0003</t>
  </si>
  <si>
    <t>El pago solo se confirma si la validación bancaria es exitosa.</t>
  </si>
  <si>
    <t>Pago confirmado</t>
  </si>
  <si>
    <t>Procesar pago</t>
  </si>
  <si>
    <t>Pago-POL-0004</t>
  </si>
  <si>
    <t>Se debe generar un recibo digital tras la confirmación.</t>
  </si>
  <si>
    <t>Interactúa con el procesador de pagos</t>
  </si>
  <si>
    <t>Pago-POL-0005</t>
  </si>
  <si>
    <t xml:space="preserve"> Se debe verificar contra fraude antes de aprobar.</t>
  </si>
  <si>
    <t>Pago procesado</t>
  </si>
  <si>
    <t>Aprobar o rechazar pago</t>
  </si>
  <si>
    <t>Aprobar pago</t>
  </si>
  <si>
    <t>Valida y confirma que el pago fue exitoso</t>
  </si>
  <si>
    <t>Pago-POL-0006</t>
  </si>
  <si>
    <t>Solo se aprueba si todos los criterios de seguridad y verificación se cumplen.</t>
  </si>
  <si>
    <t>Pago aprobado</t>
  </si>
  <si>
    <t>Pago iniciado</t>
  </si>
  <si>
    <t>Retener fondos</t>
  </si>
  <si>
    <t>Rechazar pago</t>
  </si>
  <si>
    <t>Declina el pago por problemas de validación</t>
  </si>
  <si>
    <t>Pago-POL-0007</t>
  </si>
  <si>
    <t>Notificar al usuario el motivo del rechazo y permitir intentar otro método de pago.</t>
  </si>
  <si>
    <t>Pago rechazado</t>
  </si>
  <si>
    <t xml:space="preserve">Notificar usuario </t>
  </si>
  <si>
    <t>Pago-POL-0008</t>
  </si>
  <si>
    <t>Si el pago es rechazado más de 3 veces, se debe bloquear temporalmente la cuenta para revisar.</t>
  </si>
  <si>
    <t>Congela temporalmente el pago hasta la entrega</t>
  </si>
  <si>
    <t>El pago no se libera hasta que el comprador confirme la entrega del producto.</t>
  </si>
  <si>
    <t>Pago retenido</t>
  </si>
  <si>
    <t>Esperar confirmacion de entrega</t>
  </si>
  <si>
    <t>Transfiere el dinero al vendedor</t>
  </si>
  <si>
    <t>Pago-POL-0009</t>
  </si>
  <si>
    <t>Solo se libera el pago cuando el comprador confirma la entrega o después del tiempo de protección.</t>
  </si>
  <si>
    <t>Pago liberado</t>
  </si>
  <si>
    <t>Transferir dinero al vendedor</t>
  </si>
  <si>
    <t>Pago-POL-0010</t>
  </si>
  <si>
    <t>Si hay un reclamo abierto, el pago se mantiene retenido.</t>
  </si>
  <si>
    <t>Inicia el proceso de devolución del dinero</t>
  </si>
  <si>
    <t>Pago-POL-0011</t>
  </si>
  <si>
    <t>Solicitud de reembolso registrada</t>
  </si>
  <si>
    <t>Compra en reclamo</t>
  </si>
  <si>
    <t>Analizar y procesar reembolso</t>
  </si>
  <si>
    <t>Pago-POL-0012</t>
  </si>
  <si>
    <t>Si el reclamo es aceptado, el sistema ejecuta el reembolso automáticamente.</t>
  </si>
  <si>
    <t>Ejecutar rembolso</t>
  </si>
  <si>
    <t>Devuelve el dinero al comprador</t>
  </si>
  <si>
    <t>Pago-POL-0013</t>
  </si>
  <si>
    <t>La devolución debe realizarse en el mismo método de pago usado.</t>
  </si>
  <si>
    <t>Reembolso ejecutado</t>
  </si>
  <si>
    <t>Pago en disputa</t>
  </si>
  <si>
    <t>Confirmar devolución exitosa</t>
  </si>
  <si>
    <t>Pago-POL-0014</t>
  </si>
  <si>
    <t>Los tiempos de reembolso varían según el método de pago.</t>
  </si>
  <si>
    <t>Corresponde a la informacion de cada pago realizado</t>
  </si>
  <si>
    <t>Monto</t>
  </si>
  <si>
    <t>MetodoPago_ID</t>
  </si>
  <si>
    <t>identificador unico del metodo que utilizp para pagar.</t>
  </si>
  <si>
    <t>EstadoPago</t>
  </si>
  <si>
    <t>Ej: "Completado", "Pendiente", "Fallido"</t>
  </si>
  <si>
    <t>Debe coincidir con estados válidos definidos en sistema</t>
  </si>
  <si>
    <t>Estado actual del pago.</t>
  </si>
  <si>
    <t>Debe tener minimo 5 caracteres</t>
  </si>
  <si>
    <t xml:space="preserve">Atributo que especifica el nombre de algun vendedor </t>
  </si>
  <si>
    <t xml:space="preserve">Atributo que especifica el nombre de algun comprador </t>
  </si>
  <si>
    <t xml:space="preserve">  </t>
  </si>
  <si>
    <t>Acción que Permite al comprador elegir cómo desea pagar su compra.</t>
  </si>
  <si>
    <t>ID de la compra y tipo de método (tarjeta, transferencia, etc.).</t>
  </si>
  <si>
    <t>Objeto que representa la opción elegida por el usuario.</t>
  </si>
  <si>
    <t>Pago-POL-01</t>
  </si>
  <si>
    <t>Solo se permiten métodos de pago previamente configurados.</t>
  </si>
  <si>
    <t>Método no soportado por el sistema.</t>
  </si>
  <si>
    <t>Valida y registra el pago de una compra.</t>
  </si>
  <si>
    <t>ID de la compra y datos del método elegido (tarjeta, cuenta, etc.).</t>
  </si>
  <si>
    <t>Resultado de la confirmación del pago.</t>
  </si>
  <si>
    <t>Pago-POL-02</t>
  </si>
  <si>
    <t>El pago debe realizarse en un entorno seguro y validado.</t>
  </si>
  <si>
    <t>Datos inválidos o error en la pasarela.</t>
  </si>
  <si>
    <t xml:space="preserve">Procesar pago </t>
  </si>
  <si>
    <t>Interactúa con el sistema de pagos/verificador para realizar la transacción.</t>
  </si>
  <si>
    <t>Datos de la compra, monto a pagar y medio de pago.</t>
  </si>
  <si>
    <t>Confirmación del movimiento financiero.</t>
  </si>
  <si>
    <t>Pago-POL-03</t>
  </si>
  <si>
    <t>El pago se procesa a través de una pasarela segura y confiable.</t>
  </si>
  <si>
    <t>Fallo de conexión con la pasarela de pago.</t>
  </si>
  <si>
    <t>Una vez verificada la entrega, se transfiere el dinero al vendedor.</t>
  </si>
  <si>
    <t>ID de la compra que fue entregada con éxito.</t>
  </si>
  <si>
    <t>Confirmación de que el dinero fue enviado al vendedor.</t>
  </si>
  <si>
    <t>Pago-POL-04</t>
  </si>
  <si>
    <t>El pago solo se libera si el comprador confirma recepción o pasa tiempo límite.</t>
  </si>
  <si>
    <t>Entrega no confirmada por el comprador.</t>
  </si>
  <si>
    <t>Cancelar pago</t>
  </si>
  <si>
    <t>Anula el proceso de pago antes de la confirmación final.</t>
  </si>
  <si>
    <t>ID de la compra a cancelar.</t>
  </si>
  <si>
    <t>Resultado de la cancelación.</t>
  </si>
  <si>
    <t>Pago-POL-05</t>
  </si>
  <si>
    <t>No se puede cancelar un pago ya confirmado o liberado.</t>
  </si>
  <si>
    <t>El pago ya fue procesado.</t>
  </si>
  <si>
    <t>Corresponde al identificador unico de cada pago</t>
  </si>
  <si>
    <t>Corresponde a la cantidad de dinero que se pago por la compra</t>
  </si>
  <si>
    <t>corresponde al metodo por el cual se realizo el pago</t>
  </si>
  <si>
    <t>Corresponde al estado en el que se encuentra el pago</t>
  </si>
  <si>
    <t>Corresponde al vendedor que efectuo la venta</t>
  </si>
  <si>
    <t xml:space="preserve">Corresponde al vendedor que efuectuo la compra </t>
  </si>
  <si>
    <t>Corresponde a una combinacion unica e irrepetible con los datos del pago</t>
  </si>
  <si>
    <t>Combinacion Unica</t>
  </si>
  <si>
    <t>Ana Maria Yepes</t>
  </si>
  <si>
    <t>Andres Ortiz</t>
  </si>
  <si>
    <t>Pedro Benitez</t>
  </si>
  <si>
    <t>Manuela Garcia</t>
  </si>
  <si>
    <t>s</t>
  </si>
  <si>
    <t xml:space="preserve">	Atributo que representa el identificador único del registro de cada reclamo</t>
  </si>
  <si>
    <t>Texto en mayúsculas o con capitalización estándar</t>
  </si>
  <si>
    <t>"En revision"</t>
  </si>
  <si>
    <t>Debe coincidir con un estado válido predefinido en el sistema</t>
  </si>
  <si>
    <t xml:space="preserve">Atributo que identifica el esetado en el cual se encuentra el proceso de reclamo. </t>
  </si>
  <si>
    <t>DescripcionEstado</t>
  </si>
  <si>
    <t>Descripcion del estado, Activo etc</t>
  </si>
  <si>
    <t>Corresponde al estado en que se encuentra el reclamo</t>
  </si>
  <si>
    <t>EstadoReclamo unico</t>
  </si>
  <si>
    <t xml:space="preserve">Combinacion unica del id y del estado haciednola unica </t>
  </si>
  <si>
    <t>Actualizar estado de reclamo</t>
  </si>
  <si>
    <t>Acción que permite modificar la información de un estado ya existente.</t>
  </si>
  <si>
    <t>IdEstadoReclamo</t>
  </si>
  <si>
    <t>Contiene la información requerida del identificador del estado, nombre y/o descripción.</t>
  </si>
  <si>
    <t>El estado queda actualizado con la nueva información.</t>
  </si>
  <si>
    <t>EstadoReclamo-POL-01</t>
  </si>
  <si>
    <t>No se permite modificar estados ya utilizados en reclamos finalizados.</t>
  </si>
  <si>
    <t>Impedir modificacion del estado ya utilizado.</t>
  </si>
  <si>
    <t>Notificar al usuario.</t>
  </si>
  <si>
    <t>Consultar estados disponibles</t>
  </si>
  <si>
    <t>Lista todos los estados de reclamos disponibles en el sistema.</t>
  </si>
  <si>
    <t>No se requiere entrada.</t>
  </si>
  <si>
    <t>Lista&lt;EstadoReclamo&gt;</t>
  </si>
  <si>
    <t>Devuelve los estados para selección en formularios o validaciones.</t>
  </si>
  <si>
    <t>EstadoReclamo-POL-02</t>
  </si>
  <si>
    <t>La lista solo debe mostrar estados activos.</t>
  </si>
  <si>
    <t>Mostrar mensaje de error al consultar.</t>
  </si>
  <si>
    <t>Solicitar reintento.</t>
  </si>
  <si>
    <t>Eliminar estado de reclamo</t>
  </si>
  <si>
    <t>Permite eliminar un estado no utilizado ni referenciado.</t>
  </si>
  <si>
    <t>idEstadoReclamo</t>
  </si>
  <si>
    <t>Contiene la información requerida del identificador del estado a eliminar.</t>
  </si>
  <si>
    <t>El estado se borra del sistema.</t>
  </si>
  <si>
    <t>EstadoReclamo-POL-03</t>
  </si>
  <si>
    <t>No se pueden eliminar estados asociados a reclamos existentes.</t>
  </si>
  <si>
    <t>Bloquear ekiminacion del estado con referencias activas.</t>
  </si>
  <si>
    <t>Bloquear eliminacion</t>
  </si>
  <si>
    <t>Corresponde al identificador unico de cada  estado</t>
  </si>
  <si>
    <t>Corresponde a la descripcion de cada estado</t>
  </si>
  <si>
    <t>Corresponde al identificador de cada reclamo</t>
  </si>
  <si>
    <t>Reclamo_id</t>
  </si>
  <si>
    <t>ACTIVO</t>
  </si>
  <si>
    <t xml:space="preserve">	Cambiar estado de reclamo</t>
  </si>
  <si>
    <t>Cambiar el estado en el cual se encuentra un reclamo</t>
  </si>
  <si>
    <t xml:space="preserve">identificador unico de cada uno de los reclamos </t>
  </si>
  <si>
    <t>EstadoReclamo-POL-0001</t>
  </si>
  <si>
    <t>No se permite retroceder estados</t>
  </si>
  <si>
    <t xml:space="preserve">Estado actualizado </t>
  </si>
  <si>
    <t>EstadoReclamo-POL-0002</t>
  </si>
  <si>
    <t>Solo usuarios autorizados pueden cambiar estados</t>
  </si>
  <si>
    <t>EstadoReclamo-POL-0003</t>
  </si>
  <si>
    <t xml:space="preserve">Asegurar que los estados sean validos </t>
  </si>
  <si>
    <t>&lt;&lt;&lt;&lt;Flujo eventos en el tiempo</t>
  </si>
  <si>
    <t xml:space="preserve"> Nombre Proyecto </t>
  </si>
  <si>
    <t>SafeBuy</t>
  </si>
  <si>
    <t xml:space="preserve">Descripcion Proyecto </t>
  </si>
  <si>
    <t xml:space="preserve">Descripcion </t>
  </si>
  <si>
    <t>Comprador </t>
  </si>
  <si>
    <t>DetalleVendedor</t>
  </si>
  <si>
    <t>Vendedor </t>
  </si>
  <si>
    <t>Verificador </t>
  </si>
  <si>
    <t xml:space="preserve">accion </t>
  </si>
  <si>
    <t>create</t>
  </si>
  <si>
    <t>read</t>
  </si>
  <si>
    <t>update</t>
  </si>
  <si>
    <t>delete</t>
  </si>
  <si>
    <t xml:space="preserve">vendedor </t>
  </si>
  <si>
    <t>confirmar envio (Vendedor)</t>
  </si>
  <si>
    <t xml:space="preserve">Crear envio </t>
  </si>
  <si>
    <t xml:space="preserve">Aprobar el envio </t>
  </si>
  <si>
    <t>Confirmar el envio</t>
  </si>
  <si>
    <t>Eliminar el envio</t>
  </si>
  <si>
    <t>subir producto</t>
  </si>
  <si>
    <t xml:space="preserve">Ver productos </t>
  </si>
  <si>
    <t>confirmar recibo(Vendedor - delivery) key</t>
  </si>
  <si>
    <t>Crear recibo</t>
  </si>
  <si>
    <t>Aprobar el recibo</t>
  </si>
  <si>
    <t>Confirmar el recibo</t>
  </si>
  <si>
    <t xml:space="preserve">Eliminar el recibo </t>
  </si>
  <si>
    <t>modificar un producto( stock, descripcion, categoria, precio )</t>
  </si>
  <si>
    <t xml:space="preserve">Comprar un producto </t>
  </si>
  <si>
    <t>confirmar entrega (delivery - Comprador)</t>
  </si>
  <si>
    <t>Crear Entrega</t>
  </si>
  <si>
    <t xml:space="preserve">ver productos </t>
  </si>
  <si>
    <t xml:space="preserve">Pagar una compra </t>
  </si>
  <si>
    <t>confrimar recibo (Comprador)</t>
  </si>
  <si>
    <t>Crear Recibo</t>
  </si>
  <si>
    <t xml:space="preserve">eliminar un producto </t>
  </si>
  <si>
    <t xml:space="preserve">Ver compras </t>
  </si>
  <si>
    <t>pagar la compra (Verificador)</t>
  </si>
  <si>
    <t xml:space="preserve">Crear Pago </t>
  </si>
  <si>
    <t xml:space="preserve">enviar el producto </t>
  </si>
  <si>
    <t>Cancelar una compra</t>
  </si>
  <si>
    <t>retener el dinero (Verificador)</t>
  </si>
  <si>
    <t>enviar validacion de vendedor a delivery</t>
  </si>
  <si>
    <t>Rastrear las compras realizadas</t>
  </si>
  <si>
    <t>crear usuario</t>
  </si>
  <si>
    <t>confirmar el pago (validar que si se le libero el pago)</t>
  </si>
  <si>
    <t xml:space="preserve">a </t>
  </si>
  <si>
    <t>modificar usuario</t>
  </si>
  <si>
    <t>Solicitar un reclamo</t>
  </si>
  <si>
    <t>eliminar usuario</t>
  </si>
  <si>
    <t xml:space="preserve">subir productos </t>
  </si>
  <si>
    <t xml:space="preserve">eliminar productos </t>
  </si>
  <si>
    <t xml:space="preserve">modificar producto (precio y descripcion) </t>
  </si>
  <si>
    <t>Crear entrega</t>
  </si>
  <si>
    <t>Gestionar Usuarios</t>
  </si>
  <si>
    <t>Crear Usuario</t>
  </si>
  <si>
    <t>ver Usuario</t>
  </si>
  <si>
    <t>modificaUsuario</t>
  </si>
  <si>
    <t>Crear Vendedor</t>
  </si>
  <si>
    <t xml:space="preserve">ver Vendedor </t>
  </si>
  <si>
    <t>modificar Vendedor</t>
  </si>
  <si>
    <t>Crear Comprador</t>
  </si>
  <si>
    <t>ver Comprador</t>
  </si>
  <si>
    <t>modificar Comprador</t>
  </si>
  <si>
    <t xml:space="preserve">Crear Delivery (empresa) </t>
  </si>
  <si>
    <t xml:space="preserve">ver Delivery </t>
  </si>
  <si>
    <t>modificar Delivery</t>
  </si>
  <si>
    <t>principio yagni (haga lo necesario)</t>
  </si>
  <si>
    <t xml:space="preserve">customer jorney map </t>
  </si>
  <si>
    <t>prototipado</t>
  </si>
  <si>
    <t xml:space="preserve">event storming </t>
  </si>
  <si>
    <t>Evento = Ya pasó</t>
  </si>
  <si>
    <t>ACCIÓN -- OBJETO DE DOMINIO -- EVENTO</t>
  </si>
  <si>
    <t>Actor --&gt; Acción</t>
  </si>
  <si>
    <t>Acción --&gt;Objeto dominio --&gt; Evento</t>
  </si>
  <si>
    <t>Acción Trigger, disparadores, comandos</t>
  </si>
  <si>
    <t>--&gt; Evento</t>
  </si>
  <si>
    <t>Causa --&gt; Efecto</t>
  </si>
  <si>
    <t xml:space="preserve">tareas pendientes </t>
  </si>
  <si>
    <t>Comentarios</t>
  </si>
  <si>
    <t xml:space="preserve">Event storming </t>
  </si>
  <si>
    <t xml:space="preserve">pendiente </t>
  </si>
  <si>
    <t xml:space="preserve">por terminar </t>
  </si>
  <si>
    <t xml:space="preserve">Falta revisar si le agregamos mas o lo dejamos asi </t>
  </si>
  <si>
    <t xml:space="preserve">Estados </t>
  </si>
  <si>
    <t>Revisar</t>
  </si>
  <si>
    <t>PaisTransaccion</t>
  </si>
  <si>
    <t>Revisar linea de flujo</t>
  </si>
  <si>
    <t xml:space="preserve">Pendiente </t>
  </si>
  <si>
    <t>Caracterizacion del event storming</t>
  </si>
  <si>
    <t>Tabla de combinaciones unicas de la caracterizacion</t>
  </si>
  <si>
    <t xml:space="preserve">bs </t>
  </si>
  <si>
    <t xml:space="preserve">Revisar e implementar conexiones de las paginas </t>
  </si>
  <si>
    <t>Organizar todos las paginas del exel</t>
  </si>
  <si>
    <t>Entity</t>
  </si>
  <si>
    <t>Modificador acceso:</t>
  </si>
  <si>
    <t>default</t>
  </si>
  <si>
    <t>Tipo clase:</t>
  </si>
  <si>
    <t>no final</t>
  </si>
  <si>
    <t>Relaciones</t>
  </si>
  <si>
    <t>Relación</t>
  </si>
  <si>
    <t>Tipo relación</t>
  </si>
  <si>
    <t>Estructura</t>
  </si>
  <si>
    <t>Necesita de</t>
  </si>
  <si>
    <t>Asociación</t>
  </si>
  <si>
    <t>Es usada por</t>
  </si>
  <si>
    <t>Agregación</t>
  </si>
  <si>
    <t>Modificador de aceso</t>
  </si>
  <si>
    <t>Tipo modificación atributo</t>
  </si>
  <si>
    <t>Tipo acceso atributo</t>
  </si>
  <si>
    <t>Descripción atributo</t>
  </si>
  <si>
    <t>¿Cuál?</t>
  </si>
  <si>
    <t>private</t>
  </si>
  <si>
    <t>long</t>
  </si>
  <si>
    <t>no static</t>
  </si>
  <si>
    <t>Identificador unico del pais</t>
  </si>
  <si>
    <t>nombre</t>
  </si>
  <si>
    <t>string</t>
  </si>
  <si>
    <t>Nombre del pais</t>
  </si>
  <si>
    <t>CodigoISO</t>
  </si>
  <si>
    <t>Codigo ISO del pais</t>
  </si>
  <si>
    <t>final</t>
  </si>
  <si>
    <t>Moneda usada en el pais</t>
  </si>
  <si>
    <t>Constructores</t>
  </si>
  <si>
    <t>Tipo constructor</t>
  </si>
  <si>
    <t>Parámetros</t>
  </si>
  <si>
    <t>Excepciones</t>
  </si>
  <si>
    <t>Tipo parámetro</t>
  </si>
  <si>
    <t>public</t>
  </si>
  <si>
    <t>Defecto</t>
  </si>
  <si>
    <t xml:space="preserve">Constructor por defecto </t>
  </si>
  <si>
    <t>Parametrizado</t>
  </si>
  <si>
    <t>valorAtributoUno</t>
  </si>
  <si>
    <t>short/Short</t>
  </si>
  <si>
    <t>Por valor</t>
  </si>
  <si>
    <t>Parámetro que…</t>
  </si>
  <si>
    <t>Métodos accesores</t>
  </si>
  <si>
    <t>Tipo método accesor</t>
  </si>
  <si>
    <t>Tipo modificación método</t>
  </si>
  <si>
    <t>Tipo dato de retorno</t>
  </si>
  <si>
    <t>getAtributoUno</t>
  </si>
  <si>
    <t>getter</t>
  </si>
  <si>
    <t>Método encargado de obtener el valor del atributo atributoUno</t>
  </si>
  <si>
    <t>setAtributoUno</t>
  </si>
  <si>
    <t>setter</t>
  </si>
  <si>
    <t>Método encargado de colocar el valor al atributo atributoUno</t>
  </si>
  <si>
    <t>Métodos</t>
  </si>
  <si>
    <t>Tipo acceso método</t>
  </si>
  <si>
    <t>hacerAlgo</t>
  </si>
  <si>
    <t>Método encargado de hacer algo</t>
  </si>
  <si>
    <t>void</t>
  </si>
  <si>
    <t>imprimirAlgo</t>
  </si>
  <si>
    <t>static</t>
  </si>
  <si>
    <t>Método encargado de imprimir algo</t>
  </si>
  <si>
    <t>String</t>
  </si>
  <si>
    <t>Parámetro que se va a imprimir</t>
  </si>
  <si>
    <t>En caso de que el valor recibido por parámetro llegue vacío</t>
  </si>
  <si>
    <t>&lt;-Volver al inicio</t>
  </si>
  <si>
    <t>Public</t>
  </si>
  <si>
    <t>Final</t>
  </si>
  <si>
    <t>Codigo</t>
  </si>
  <si>
    <t>Constructor por defecto que instancia una moneda sin valores iniciales.</t>
  </si>
  <si>
    <t>Código identificador de la moneda</t>
  </si>
  <si>
    <t>Constructor que permite establecer código, nombre, símbolo e país asociado.</t>
  </si>
  <si>
    <t>País al que pertenece la moneda.</t>
  </si>
  <si>
    <t>Valor</t>
  </si>
  <si>
    <t>bigdecimal</t>
  </si>
  <si>
    <t>Constructor por defecto que instancia un precio sin valores iniciales.</t>
  </si>
  <si>
    <t>Bigdecimal</t>
  </si>
  <si>
    <t>Valor numérico del precio.</t>
  </si>
  <si>
    <t>Constructor que permite establecer el valor y la moneda del precio.</t>
  </si>
  <si>
    <t>Moneda en la que se expresa el precio.</t>
  </si>
  <si>
    <t>getvalor</t>
  </si>
  <si>
    <t>Constructor por defecto que instancia un producto sin valores iniciales.</t>
  </si>
  <si>
    <t>Nombre del producto.</t>
  </si>
  <si>
    <t>Constructor que permite establecer nombre, descripción y precio del producto.</t>
  </si>
  <si>
    <t>Precio asociado al producto.</t>
  </si>
  <si>
    <t>Cantidad</t>
  </si>
  <si>
    <t>int</t>
  </si>
  <si>
    <t>Subtotak</t>
  </si>
  <si>
    <t>Constructor por defecto que instancia un detalle de compra vacío.</t>
  </si>
  <si>
    <t>Producto incluido en el detalle.</t>
  </si>
  <si>
    <t>Constructor que permite establecer producto, cantidad y subtotal.</t>
  </si>
  <si>
    <t>Cantidad de productos comprados</t>
  </si>
  <si>
    <t>List&lt;DetalleCompra&gt;</t>
  </si>
  <si>
    <t>PrecioTotal</t>
  </si>
  <si>
    <t>Usuario</t>
  </si>
  <si>
    <t>Uusario</t>
  </si>
  <si>
    <t>Constructor por defecto que instancia una compra vacía.</t>
  </si>
  <si>
    <t>list&lt;DetalleCompra&gt;</t>
  </si>
  <si>
    <t>Lista de productos detallados en la compra.</t>
  </si>
  <si>
    <t>Constructor que permite establecer los detalles de compra, el precio total y el usuario.</t>
  </si>
  <si>
    <t>Precio total de la compra.</t>
  </si>
  <si>
    <t>usuario</t>
  </si>
  <si>
    <t>Compras</t>
  </si>
  <si>
    <t>list&lt;compra&gt;</t>
  </si>
  <si>
    <t>Constructor por defecto que instancia un comprador sin compras asociadas.</t>
  </si>
  <si>
    <t>List&lt;Compra&gt;</t>
  </si>
  <si>
    <t>Lista de compras realizadas por el comprador.</t>
  </si>
  <si>
    <t>Constructor que permite establecer los datos heredados del usuario y las compras realizadas.</t>
  </si>
  <si>
    <t>getcompra</t>
  </si>
  <si>
    <t>Devuelve la lista de compras del comprador.</t>
  </si>
  <si>
    <t>setcompra</t>
  </si>
  <si>
    <t>Establece la lista de compras del comprador.</t>
  </si>
  <si>
    <t>reputacion</t>
  </si>
  <si>
    <t>double</t>
  </si>
  <si>
    <t>VentaTotales</t>
  </si>
  <si>
    <t>Constructor por defecto que crea un objeto con valores por defecto.</t>
  </si>
  <si>
    <t>Reputacion</t>
  </si>
  <si>
    <t>Double</t>
  </si>
  <si>
    <t>por valor</t>
  </si>
  <si>
    <t>Reputación del vendedor.</t>
  </si>
  <si>
    <t>Constructor que permite establecer la reputación y cantidad de ventas.</t>
  </si>
  <si>
    <t>VentasTotales</t>
  </si>
  <si>
    <t>Int</t>
  </si>
  <si>
    <t>Nofinal</t>
  </si>
  <si>
    <t>Número total de ventas realizadas.</t>
  </si>
  <si>
    <t>R</t>
  </si>
  <si>
    <t>set</t>
  </si>
  <si>
    <t>list&lt;producto&gt;</t>
  </si>
  <si>
    <t>Constructor por defecto que instancia un vendedor sin detalles ni productos.</t>
  </si>
  <si>
    <t>Detalles del vendedor.</t>
  </si>
  <si>
    <t>Constructor que permite establecer el detalle y los productos ofrecidos.</t>
  </si>
  <si>
    <t>List&lt;Producto&gt;</t>
  </si>
  <si>
    <t>Lista de productos ofrecidos.</t>
  </si>
  <si>
    <t>Constructor por defecto que crea un objeto sin información cargada.</t>
  </si>
  <si>
    <t>Descripción extendida de la categoría.</t>
  </si>
  <si>
    <t>Constructor que permite definir la descripción y condiciones específicas.</t>
  </si>
  <si>
    <t>Condiciones</t>
  </si>
  <si>
    <t>Condiciones asociadas a la categoría.</t>
  </si>
  <si>
    <t>Constructor por defecto que instancia una categoría vacía.</t>
  </si>
  <si>
    <t>Nombre de la categoría.</t>
  </si>
  <si>
    <t>Constructor que permite establecer el nombre, detalle y lista de productos.</t>
  </si>
  <si>
    <t>Detalle adicional asociado a la categoría</t>
  </si>
  <si>
    <t>monto</t>
  </si>
  <si>
    <t>doube</t>
  </si>
  <si>
    <t>Constructor por defecto que crea un pago sin información inicial.</t>
  </si>
  <si>
    <t>Monto pagado.</t>
  </si>
  <si>
    <t>Estado del pago</t>
  </si>
  <si>
    <t>Constructor que permite establecer el monto, estado, moneda y compra.</t>
  </si>
  <si>
    <t>Moneda utilizada para el pago.</t>
  </si>
  <si>
    <t>Compra a la que pertenece el pago.</t>
  </si>
  <si>
    <t>TipoVerificacion</t>
  </si>
  <si>
    <t>Constructor por defecto que crea un verificador inactivo y sin tipo.</t>
  </si>
  <si>
    <t>Tipo de verificación que realiza</t>
  </si>
  <si>
    <t>parametrizado</t>
  </si>
  <si>
    <t>Constructor que permite establecer el tipo de verificación y estado.</t>
  </si>
  <si>
    <t>activo</t>
  </si>
  <si>
    <t>Indica si el verificador está activo.</t>
  </si>
  <si>
    <t>Direccion</t>
  </si>
  <si>
    <t>empresaenvio</t>
  </si>
  <si>
    <t>Constructor por defecto que crea un detalle de entrega vacío.</t>
  </si>
  <si>
    <t>direccion</t>
  </si>
  <si>
    <t>Dirección a donde se realizará la entrega.</t>
  </si>
  <si>
    <t>Empresa responsable del envío.</t>
  </si>
  <si>
    <t>Constructor que permite definir dirección, empresa, estado y compra.</t>
  </si>
  <si>
    <t>Estado actual del proceso de entrega.</t>
  </si>
  <si>
    <t>Compra relacionada a esta entrega.</t>
  </si>
  <si>
    <t>Tiene muchos</t>
  </si>
  <si>
    <t>composicion</t>
  </si>
  <si>
    <t>FechaEnvio</t>
  </si>
  <si>
    <t>date</t>
  </si>
  <si>
    <t>list&lt;detalledelivery&gt;</t>
  </si>
  <si>
    <t>Constructor por defecto que crea un delivery sin detalles ni fecha.</t>
  </si>
  <si>
    <t>fechaenvio</t>
  </si>
  <si>
    <t>Fecha en que se realiza el envío.</t>
  </si>
  <si>
    <t>Constructor que permite establecer la fecha de envío y los detalles.</t>
  </si>
  <si>
    <t>detalle</t>
  </si>
  <si>
    <t>list&lt;DetalleDelivery&gt;</t>
  </si>
  <si>
    <t>Lista de detalles de entregas asociadas.</t>
  </si>
  <si>
    <t>codigopostal</t>
  </si>
  <si>
    <t>Constructor vacío que crea una dirección sin datos definidos.</t>
  </si>
  <si>
    <t>CodigoPostal</t>
  </si>
  <si>
    <t>Código postal correspondiente</t>
  </si>
  <si>
    <t>Constructor que permite establecer todos los campos de la dirección.</t>
  </si>
  <si>
    <t>País donde se encuentra la dirección.</t>
  </si>
  <si>
    <t>No final</t>
  </si>
  <si>
    <t>Puede responder</t>
  </si>
  <si>
    <t>motivo</t>
  </si>
  <si>
    <t>respuesta</t>
  </si>
  <si>
    <t>Constructor vacío que crea un reclamo sin motivo ni estado definidos.</t>
  </si>
  <si>
    <t>Motivo del reclamo.</t>
  </si>
  <si>
    <t>Estado actual del reclamo</t>
  </si>
  <si>
    <t>Constructor que permite establecer motivo, estado, respuesta y compra</t>
  </si>
  <si>
    <t>respusta</t>
  </si>
  <si>
    <t>Respuesta al reclamo, si existe.</t>
  </si>
  <si>
    <t>Compra a la que está asociado el reclamo.</t>
  </si>
  <si>
    <t>usador por</t>
  </si>
  <si>
    <t>Constructor vacío que crea un estado sin nombre ni estado de activación.</t>
  </si>
  <si>
    <t>Nombre del estado</t>
  </si>
  <si>
    <t>Constructor que permite definir el nombre del estado y si está activo.</t>
  </si>
  <si>
    <t>Indica si el estado está habilitado.</t>
  </si>
  <si>
    <t>pertenece a</t>
  </si>
  <si>
    <t>Tiene un</t>
  </si>
  <si>
    <t>fechacambio</t>
  </si>
  <si>
    <t>comentario</t>
  </si>
  <si>
    <t>Constructor vacío que inicializa el historial sin valores definidos.</t>
  </si>
  <si>
    <t>FechaCambio</t>
  </si>
  <si>
    <t>Fecha en la que se realizó el cambio.</t>
  </si>
  <si>
    <t>Comentario asociado al cambio.</t>
  </si>
  <si>
    <t>Constructor que permite definir la fecha del cambio, comentario, reclamo y estado.</t>
  </si>
  <si>
    <t>Reclamo al que pertenece el historial.</t>
  </si>
  <si>
    <t>Estado que se asignó en ese momento.</t>
  </si>
  <si>
    <t>asociacion</t>
  </si>
  <si>
    <t>boolean</t>
  </si>
  <si>
    <t>nofinal</t>
  </si>
  <si>
    <t>Constructor vacío que permite crear un motivo sin valores asignados.</t>
  </si>
  <si>
    <t>Nombre o descripción del motivo.</t>
  </si>
  <si>
    <t>Constructor que permite establecer nombre del motivo y estado activo.</t>
  </si>
  <si>
    <t>Indica si el motivo está habilitado</t>
  </si>
  <si>
    <t>Pertenece</t>
  </si>
  <si>
    <t>Constructor vacío que permite inicializar el objeto sin valores definidos.</t>
  </si>
  <si>
    <t>Reclamo asociado a este motivo.</t>
  </si>
  <si>
    <t>Motivo seleccionado para el reclamo</t>
  </si>
  <si>
    <t>Constructor que permite definir reclamo, motivo y detalle adicional.</t>
  </si>
  <si>
    <t>Texto adicional que describe el motivo.</t>
  </si>
  <si>
    <t>Longitud</t>
  </si>
  <si>
    <t>Cantidad dígitos parte entera</t>
  </si>
  <si>
    <t>Cantidad dígitos parte decimal (Precisión)</t>
  </si>
  <si>
    <t>¿Es autoincremento?</t>
  </si>
  <si>
    <t>¿Es obligatorio?</t>
  </si>
  <si>
    <t>¿Es llave primeria o es parte de ella?</t>
  </si>
  <si>
    <t>Llave Foránea</t>
  </si>
  <si>
    <t>Restricciones de unicidad</t>
  </si>
  <si>
    <t>Restricciones de chequeo</t>
  </si>
  <si>
    <t>Restricciones de índice</t>
  </si>
  <si>
    <t>Alias</t>
  </si>
  <si>
    <t>Descripción del campo</t>
  </si>
  <si>
    <t>¿Es llave foránea?</t>
  </si>
  <si>
    <t>Columna(s)</t>
  </si>
  <si>
    <t>¿Posee restricción de unicidad o es parte de ella?</t>
  </si>
  <si>
    <t>Nombre restricción unicidad a la que pertenece</t>
  </si>
  <si>
    <t>¿Posee restricción de chequeo o es parte de ella?</t>
  </si>
  <si>
    <t>Nombre restricción chequeo a la que pertenece</t>
  </si>
  <si>
    <t>¿Posee restricción de índice o es parte de ella?</t>
  </si>
  <si>
    <t>Nombre restricción índice a la que pertenece</t>
  </si>
  <si>
    <t>NO</t>
  </si>
  <si>
    <t>SI</t>
  </si>
  <si>
    <t>Correo</t>
  </si>
  <si>
    <t>Precio Unitario</t>
  </si>
  <si>
    <t>Productos</t>
  </si>
  <si>
    <t>compraid</t>
  </si>
  <si>
    <t xml:space="preserve">fechaActualizacion </t>
  </si>
  <si>
    <t>Serial del pago</t>
  </si>
  <si>
    <t>UltimaActualizacion</t>
  </si>
  <si>
    <t xml:space="preserve">paisTransaccionId </t>
  </si>
  <si>
    <t>Atributo que representa nombre que el mismo usuario a elegido para si mismo</t>
  </si>
  <si>
    <t>Atributo que representa la fecha estimada en la que fue entregado el producto al delivery</t>
  </si>
  <si>
    <t>Atributo que representa la fecha estimada de llegada del producto</t>
  </si>
  <si>
    <t>Consecutivo_compra</t>
  </si>
  <si>
    <t xml:space="preserve">	Atributo que representa el consecutivo de cada compra realizida</t>
  </si>
  <si>
    <t>CodigoMonedaCompra</t>
  </si>
  <si>
    <t xml:space="preserve">TipoPrecio </t>
  </si>
  <si>
    <t>simboloMoneda</t>
  </si>
  <si>
    <t>idiomaPrincipal</t>
  </si>
  <si>
    <t>zonaHoraria</t>
  </si>
  <si>
    <t>fechaRegistro</t>
  </si>
  <si>
    <t>fechaActualizacion</t>
  </si>
  <si>
    <t>Fecha de compra</t>
  </si>
  <si>
    <t>Fecha de entrega</t>
  </si>
  <si>
    <t>Consecutivo</t>
  </si>
  <si>
    <t>PaisId</t>
  </si>
  <si>
    <t>Estado / provincia / departamento</t>
  </si>
  <si>
    <t>FechaInicio</t>
  </si>
  <si>
    <t>FechaActualizacion</t>
  </si>
  <si>
    <t>FechaFin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</si>
</sst>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Aptos Narrow"/>
      <family val="2"/>
      <scheme val="minor"/>
    </font>
    <font>
      <sz val="11"/>
      <color theme="1"/>
      <name val="Calibri"/>
      <scheme val="minor"/>
    </font>
    <font>
      <sz val="11"/>
      <color theme="1"/>
      <name val="Aptos Narrow"/>
      <scheme val="minor"/>
    </font>
    <font>
      <b/>
      <sz val="11"/>
      <color theme="1"/>
      <name val="Aptos Narrow"/>
      <family val="2"/>
      <scheme val="minor"/>
    </font>
    <font>
      <u/>
      <sz val="11"/>
      <color theme="10"/>
      <name val="Aptos Narrow"/>
      <family val="2"/>
      <scheme val="minor"/>
    </font>
    <font>
      <b/>
      <u/>
      <sz val="11"/>
      <color theme="10"/>
      <name val="Aptos Narrow"/>
      <family val="2"/>
      <scheme val="minor"/>
    </font>
    <font>
      <i/>
      <sz val="8"/>
      <color theme="1" tint="0.499984740745262"/>
      <name val="Aptos Narrow"/>
      <family val="2"/>
      <scheme val="minor"/>
    </font>
    <font>
      <b/>
      <sz val="11"/>
      <color theme="8" tint="-0.249977111117893"/>
      <name val="Aptos Narrow"/>
      <family val="2"/>
      <scheme val="minor"/>
    </font>
    <font>
      <sz val="11"/>
      <color theme="8" tint="-0.249977111117893"/>
      <name val="Aptos Narrow"/>
      <family val="2"/>
      <scheme val="minor"/>
    </font>
    <font>
      <b/>
      <sz val="11"/>
      <color theme="9" tint="-0.249977111117893"/>
      <name val="Aptos Narrow"/>
      <family val="2"/>
      <scheme val="minor"/>
    </font>
    <font>
      <b/>
      <sz val="11"/>
      <color rgb="FF000000"/>
      <name val="Aptos Narrow"/>
      <family val="2"/>
      <scheme val="minor"/>
    </font>
    <font>
      <sz val="11"/>
      <color rgb="FF782170"/>
      <name val="Aptos Narrow"/>
      <charset val="1"/>
    </font>
    <font>
      <i/>
      <sz val="8"/>
      <color rgb="FF808080"/>
      <name val="Aptos Narrow"/>
      <scheme val="minor"/>
    </font>
    <font>
      <sz val="11"/>
      <color rgb="FF000000"/>
      <name val="Aptos Narrow"/>
      <charset val="1"/>
    </font>
    <font>
      <b/>
      <sz val="11"/>
      <color rgb="FF000000"/>
      <name val="Aptos Narrow"/>
      <scheme val="minor"/>
    </font>
    <font>
      <b/>
      <sz val="11"/>
      <color rgb="FF000000"/>
      <name val="Aptos Narrow"/>
      <charset val="1"/>
    </font>
    <font>
      <sz val="11"/>
      <color rgb="FF000000"/>
      <name val="Aptos Narrow"/>
      <family val="2"/>
      <scheme val="minor"/>
    </font>
    <font>
      <b/>
      <i/>
      <sz val="8"/>
      <color theme="1" tint="0.499984740745262"/>
      <name val="Aptos Narrow"/>
      <family val="2"/>
      <scheme val="minor"/>
    </font>
    <font>
      <b/>
      <i/>
      <sz val="8"/>
      <color rgb="FF808080"/>
      <name val="Aptos Narrow"/>
      <scheme val="minor"/>
    </font>
    <font>
      <b/>
      <u/>
      <sz val="11"/>
      <color theme="8" tint="-0.249977111117893"/>
      <name val="Aptos Narrow"/>
      <family val="2"/>
      <scheme val="minor"/>
    </font>
    <font>
      <b/>
      <u/>
      <sz val="11"/>
      <color theme="9" tint="-0.249977111117893"/>
      <name val="Aptos Narrow"/>
      <family val="2"/>
      <scheme val="minor"/>
    </font>
    <font>
      <b/>
      <sz val="10"/>
      <color rgb="FF000000"/>
      <name val="Calibri"/>
      <family val="2"/>
    </font>
    <font>
      <sz val="10"/>
      <color rgb="FF000000"/>
      <name val="Calibri"/>
      <family val="2"/>
    </font>
    <font>
      <b/>
      <sz val="11"/>
      <color rgb="FF000000"/>
      <name val="Calibri"/>
      <family val="2"/>
    </font>
    <font>
      <sz val="11"/>
      <color rgb="FF000000"/>
      <name val="Calibri"/>
      <family val="2"/>
    </font>
    <font>
      <b/>
      <u/>
      <sz val="11"/>
      <color theme="1"/>
      <name val="Aptos Narrow"/>
      <family val="2"/>
      <scheme val="minor"/>
    </font>
    <font>
      <b/>
      <sz val="11"/>
      <color rgb="FF782170"/>
      <name val="Aptos Narrow"/>
      <charset val="1"/>
    </font>
    <font>
      <b/>
      <u/>
      <sz val="11"/>
      <color theme="4"/>
      <name val="Aptos Narrow"/>
      <family val="2"/>
      <scheme val="minor"/>
    </font>
    <font>
      <b/>
      <i/>
      <sz val="8"/>
      <color rgb="FF808080"/>
      <name val="Aptos Narrow"/>
      <charset val="1"/>
    </font>
    <font>
      <b/>
      <i/>
      <sz val="8"/>
      <color rgb="FF808080"/>
      <name val="Aptos Display"/>
      <scheme val="major"/>
    </font>
    <font>
      <b/>
      <sz val="10"/>
      <color rgb="FF000000"/>
      <name val="Calibri"/>
    </font>
    <font>
      <sz val="10"/>
      <color rgb="FF000000"/>
      <name val="Calibri"/>
    </font>
    <font>
      <b/>
      <sz val="11"/>
      <color rgb="FF000000"/>
      <name val="Calibri"/>
    </font>
    <font>
      <sz val="11"/>
      <color rgb="FF000000"/>
      <name val="Calibri"/>
    </font>
    <font>
      <b/>
      <sz val="11"/>
      <color rgb="FFFF0000"/>
      <name val="Aptos Narrow"/>
      <family val="2"/>
      <scheme val="minor"/>
    </font>
    <font>
      <sz val="11"/>
      <color rgb="FF000000"/>
      <name val="Calibri"/>
      <charset val="1"/>
    </font>
    <font>
      <sz val="11"/>
      <color theme="1"/>
      <name val="Calibri"/>
    </font>
    <font>
      <sz val="11"/>
      <color rgb="FF000000"/>
      <name val="Aptos Narrow"/>
      <scheme val="minor"/>
    </font>
    <font>
      <b/>
      <u/>
      <sz val="11"/>
      <color theme="10"/>
      <name val="Aptos Narrow"/>
      <scheme val="minor"/>
    </font>
    <font>
      <b/>
      <sz val="11"/>
      <color theme="1"/>
      <name val="Aptos Narrow"/>
      <scheme val="minor"/>
    </font>
    <font>
      <b/>
      <sz val="11"/>
      <color rgb="FF00B050"/>
      <name val="Aptos Narrow"/>
      <family val="2"/>
      <scheme val="minor"/>
    </font>
    <font>
      <b/>
      <sz val="11"/>
      <color theme="4"/>
      <name val="Aptos Narrow"/>
      <family val="2"/>
      <scheme val="minor"/>
    </font>
    <font>
      <sz val="10"/>
      <color rgb="FF000000"/>
      <name val="Calibri"/>
      <charset val="1"/>
    </font>
    <font>
      <b/>
      <sz val="10"/>
      <color theme="1"/>
      <name val="Calibri"/>
    </font>
    <font>
      <sz val="10"/>
      <color theme="1"/>
      <name val="Calibri"/>
    </font>
    <font>
      <b/>
      <sz val="11"/>
      <color theme="1"/>
      <name val="Calibri"/>
    </font>
    <font>
      <sz val="11"/>
      <color theme="1"/>
      <name val="Calibri"/>
      <charset val="1"/>
    </font>
    <font>
      <sz val="11"/>
      <color theme="1"/>
      <name val="Aptos Narrow"/>
      <charset val="1"/>
    </font>
    <font>
      <b/>
      <sz val="11"/>
      <color rgb="FF000000"/>
      <name val="Aptos Narrow"/>
      <family val="2"/>
    </font>
    <font>
      <sz val="11"/>
      <color rgb="FF000000"/>
      <name val="Aptos Narrow"/>
      <family val="2"/>
    </font>
    <font>
      <sz val="10"/>
      <color rgb="FF000000"/>
      <name val="Aptos Narrow"/>
      <family val="2"/>
    </font>
    <font>
      <u/>
      <sz val="11"/>
      <color rgb="FF467886"/>
      <name val="Aptos Narrow"/>
      <family val="2"/>
    </font>
    <font>
      <sz val="11"/>
      <color rgb="FF000000"/>
      <name val="Aptos Narrow"/>
    </font>
    <font>
      <b/>
      <i/>
      <sz val="8"/>
      <color rgb="FF808080"/>
      <name val="Aptos Narrow"/>
      <family val="2"/>
      <scheme val="minor"/>
    </font>
    <font>
      <b/>
      <i/>
      <sz val="11"/>
      <color theme="1"/>
      <name val="Aptos Narrow"/>
      <family val="2"/>
      <scheme val="minor"/>
    </font>
    <font>
      <sz val="9"/>
      <color theme="1"/>
      <name val="Helvetica"/>
      <charset val="1"/>
    </font>
    <font>
      <u/>
      <sz val="11"/>
      <color rgb="FF000000"/>
      <name val="Aptos Narrow"/>
      <family val="2"/>
    </font>
    <font>
      <b/>
      <u/>
      <sz val="11"/>
      <color rgb="FF467886"/>
      <name val="Aptos Narrow"/>
      <charset val="1"/>
    </font>
    <font>
      <b/>
      <sz val="11"/>
      <color rgb="FF000000"/>
      <name val="Aptos Narrow"/>
    </font>
    <font>
      <i/>
      <sz val="8"/>
      <color theme="1"/>
      <name val="Aptos Narrow"/>
      <family val="2"/>
      <scheme val="minor"/>
    </font>
    <font>
      <b/>
      <i/>
      <sz val="8"/>
      <color theme="1"/>
      <name val="Aptos Narrow"/>
      <family val="2"/>
      <scheme val="minor"/>
    </font>
    <font>
      <b/>
      <sz val="11"/>
      <color theme="1"/>
      <name val="Calibri"/>
      <family val="2"/>
      <scheme val="minor"/>
    </font>
    <font>
      <b/>
      <i/>
      <sz val="8"/>
      <color theme="1" tint="0.499984740745262"/>
      <name val="Aptos Narrow"/>
      <scheme val="minor"/>
    </font>
    <font>
      <b/>
      <i/>
      <sz val="8"/>
      <color theme="1"/>
      <name val="Aptos Narrow"/>
      <scheme val="minor"/>
    </font>
    <font>
      <i/>
      <sz val="8"/>
      <color theme="1"/>
      <name val="Aptos Narrow"/>
      <scheme val="minor"/>
    </font>
    <font>
      <b/>
      <sz val="10"/>
      <color rgb="FF000000"/>
      <name val="Aptos Narrow"/>
      <family val="2"/>
    </font>
  </fonts>
  <fills count="56">
    <fill>
      <patternFill patternType="none"/>
    </fill>
    <fill>
      <patternFill patternType="gray125"/>
    </fill>
    <fill>
      <patternFill patternType="solid">
        <fgColor theme="0"/>
        <bgColor indexed="64"/>
      </patternFill>
    </fill>
    <fill>
      <patternFill patternType="solid">
        <fgColor rgb="FFDCF4F7"/>
        <bgColor indexed="64"/>
      </patternFill>
    </fill>
    <fill>
      <patternFill patternType="solid">
        <fgColor theme="3" tint="0.89999084444715716"/>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EDEDED"/>
        <bgColor rgb="FF000000"/>
      </patternFill>
    </fill>
    <fill>
      <patternFill patternType="solid">
        <fgColor rgb="FFE2EFDA"/>
        <bgColor rgb="FF000000"/>
      </patternFill>
    </fill>
    <fill>
      <patternFill patternType="solid">
        <fgColor rgb="FFFCFCAA"/>
        <bgColor rgb="FF000000"/>
      </patternFill>
    </fill>
    <fill>
      <patternFill patternType="solid">
        <fgColor rgb="FFBDD7EE"/>
        <bgColor rgb="FF000000"/>
      </patternFill>
    </fill>
    <fill>
      <patternFill patternType="solid">
        <fgColor rgb="FFFFFF00"/>
        <bgColor rgb="FF000000"/>
      </patternFill>
    </fill>
    <fill>
      <patternFill patternType="solid">
        <fgColor rgb="FF92D050"/>
        <bgColor rgb="FF000000"/>
      </patternFill>
    </fill>
    <fill>
      <patternFill patternType="solid">
        <fgColor rgb="FFCC99FF"/>
        <bgColor rgb="FF000000"/>
      </patternFill>
    </fill>
    <fill>
      <patternFill patternType="solid">
        <fgColor rgb="FFFDD3FA"/>
        <bgColor rgb="FF000000"/>
      </patternFill>
    </fill>
    <fill>
      <patternFill patternType="solid">
        <fgColor rgb="FFFFC000"/>
        <bgColor rgb="FF000000"/>
      </patternFill>
    </fill>
    <fill>
      <patternFill patternType="solid">
        <fgColor rgb="FFFA90B1"/>
        <bgColor rgb="FF000000"/>
      </patternFill>
    </fill>
    <fill>
      <patternFill patternType="solid">
        <fgColor rgb="FFD6DCE4"/>
        <bgColor rgb="FF000000"/>
      </patternFill>
    </fill>
    <fill>
      <patternFill patternType="solid">
        <fgColor rgb="FFC3895D"/>
        <bgColor rgb="FF000000"/>
      </patternFill>
    </fill>
    <fill>
      <patternFill patternType="solid">
        <fgColor rgb="FFF2F2F2"/>
        <bgColor rgb="FF000000"/>
      </patternFill>
    </fill>
    <fill>
      <patternFill patternType="solid">
        <fgColor theme="4" tint="0.79998168889431442"/>
        <bgColor indexed="65"/>
      </patternFill>
    </fill>
    <fill>
      <patternFill patternType="solid">
        <fgColor theme="4" tint="0.59999389629810485"/>
        <bgColor indexed="65"/>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tint="0.749992370372631"/>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rgb="FFBAB777"/>
        <bgColor indexed="64"/>
      </patternFill>
    </fill>
    <fill>
      <patternFill patternType="solid">
        <fgColor rgb="FFCF7272"/>
        <bgColor indexed="64"/>
      </patternFill>
    </fill>
    <fill>
      <patternFill patternType="solid">
        <fgColor rgb="FFDBAE60"/>
        <bgColor indexed="64"/>
      </patternFill>
    </fill>
    <fill>
      <patternFill patternType="solid">
        <fgColor theme="6" tint="0.79998168889431442"/>
        <bgColor indexed="64"/>
      </patternFill>
    </fill>
    <fill>
      <patternFill patternType="solid">
        <fgColor rgb="FFCAEDFB"/>
        <bgColor rgb="FF000000"/>
      </patternFill>
    </fill>
    <fill>
      <patternFill patternType="solid">
        <fgColor rgb="FFDAF2D0"/>
        <bgColor rgb="FF000000"/>
      </patternFill>
    </fill>
    <fill>
      <patternFill patternType="solid">
        <fgColor rgb="FFF2CEEF"/>
        <bgColor rgb="FF000000"/>
      </patternFill>
    </fill>
    <fill>
      <patternFill patternType="solid">
        <fgColor rgb="FFE49EDD"/>
        <bgColor rgb="FF000000"/>
      </patternFill>
    </fill>
    <fill>
      <patternFill patternType="solid">
        <fgColor rgb="FFD9D9D9"/>
        <bgColor rgb="FF000000"/>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CFF"/>
        <bgColor rgb="FF000000"/>
      </patternFill>
    </fill>
    <fill>
      <patternFill patternType="solid">
        <fgColor rgb="FFD0CECE"/>
        <bgColor rgb="FF000000"/>
      </patternFill>
    </fill>
    <fill>
      <patternFill patternType="solid">
        <fgColor rgb="FFFFCCFF"/>
        <bgColor indexed="64"/>
      </patternFill>
    </fill>
    <fill>
      <patternFill patternType="solid">
        <fgColor theme="6" tint="0.79998168889431442"/>
        <bgColor indexed="65"/>
      </patternFill>
    </fill>
    <fill>
      <patternFill patternType="solid">
        <fgColor theme="8" tint="0.39997558519241921"/>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s>
  <borders count="110">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medium">
        <color rgb="FF000000"/>
      </left>
      <right style="medium">
        <color rgb="FF000000"/>
      </right>
      <top/>
      <bottom/>
      <diagonal/>
    </border>
    <border>
      <left style="medium">
        <color rgb="FF000000"/>
      </left>
      <right/>
      <top/>
      <bottom/>
      <diagonal/>
    </border>
    <border>
      <left style="medium">
        <color rgb="FF000000"/>
      </left>
      <right style="medium">
        <color rgb="FF000000"/>
      </right>
      <top style="thin">
        <color rgb="FF000000"/>
      </top>
      <bottom/>
      <diagonal/>
    </border>
    <border>
      <left style="thin">
        <color rgb="FF000000"/>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medium">
        <color rgb="FF000000"/>
      </left>
      <right/>
      <top style="thin">
        <color rgb="FF000000"/>
      </top>
      <bottom style="thin">
        <color rgb="FF000000"/>
      </bottom>
      <diagonal/>
    </border>
    <border>
      <left/>
      <right style="thin">
        <color rgb="FF000000"/>
      </right>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rgb="FF000000"/>
      </left>
      <right style="thin">
        <color rgb="FF000000"/>
      </right>
      <top/>
      <bottom/>
      <diagonal/>
    </border>
    <border>
      <left style="medium">
        <color rgb="FF000000"/>
      </left>
      <right/>
      <top style="thin">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style="thin">
        <color rgb="FF000000"/>
      </left>
      <right style="medium">
        <color rgb="FF000000"/>
      </right>
      <top style="medium">
        <color rgb="FF000000"/>
      </top>
      <bottom/>
      <diagonal/>
    </border>
    <border>
      <left/>
      <right style="medium">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right style="medium">
        <color indexed="64"/>
      </right>
      <top style="thin">
        <color indexed="64"/>
      </top>
      <bottom style="thin">
        <color indexed="64"/>
      </bottom>
      <diagonal/>
    </border>
    <border>
      <left style="medium">
        <color rgb="FF000000"/>
      </left>
      <right style="thin">
        <color rgb="FF000000"/>
      </right>
      <top/>
      <bottom style="thin">
        <color rgb="FF000000"/>
      </bottom>
      <diagonal/>
    </border>
    <border>
      <left/>
      <right style="medium">
        <color indexed="64"/>
      </right>
      <top style="thin">
        <color indexed="64"/>
      </top>
      <bottom/>
      <diagonal/>
    </border>
    <border>
      <left style="thin">
        <color rgb="FF000000"/>
      </left>
      <right style="medium">
        <color rgb="FF000000"/>
      </right>
      <top/>
      <bottom style="thin">
        <color rgb="FF000000"/>
      </bottom>
      <diagonal/>
    </border>
    <border>
      <left/>
      <right/>
      <top style="thin">
        <color indexed="64"/>
      </top>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thin">
        <color indexed="64"/>
      </left>
      <right/>
      <top style="thin">
        <color indexed="64"/>
      </top>
      <bottom/>
      <diagonal/>
    </border>
    <border>
      <left/>
      <right style="thin">
        <color indexed="64"/>
      </right>
      <top style="thin">
        <color indexed="64"/>
      </top>
      <bottom/>
      <diagonal/>
    </border>
    <border>
      <left style="medium">
        <color rgb="FF000000"/>
      </left>
      <right style="thin">
        <color rgb="FF000000"/>
      </right>
      <top/>
      <bottom style="medium">
        <color rgb="FF000000"/>
      </bottom>
      <diagonal/>
    </border>
    <border>
      <left style="medium">
        <color indexed="64"/>
      </left>
      <right/>
      <top style="medium">
        <color indexed="64"/>
      </top>
      <bottom/>
      <diagonal/>
    </border>
    <border>
      <left/>
      <right style="thin">
        <color indexed="64"/>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medium">
        <color indexed="64"/>
      </top>
      <bottom/>
      <diagonal/>
    </border>
    <border>
      <left/>
      <right/>
      <top style="medium">
        <color indexed="64"/>
      </top>
      <bottom/>
      <diagonal/>
    </border>
    <border>
      <left style="thin">
        <color indexed="64"/>
      </left>
      <right/>
      <top/>
      <bottom style="thin">
        <color indexed="64"/>
      </bottom>
      <diagonal/>
    </border>
    <border>
      <left/>
      <right/>
      <top/>
      <bottom style="thin">
        <color indexed="64"/>
      </bottom>
      <diagonal/>
    </border>
    <border>
      <left/>
      <right style="medium">
        <color rgb="FF000000"/>
      </right>
      <top style="medium">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rgb="FF000000"/>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indexed="64"/>
      </right>
      <top/>
      <bottom/>
      <diagonal/>
    </border>
    <border>
      <left/>
      <right style="thin">
        <color rgb="FF000000"/>
      </right>
      <top style="medium">
        <color rgb="FF000000"/>
      </top>
      <bottom style="thin">
        <color rgb="FF000000"/>
      </bottom>
      <diagonal/>
    </border>
    <border>
      <left/>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rgb="FF000000"/>
      </left>
      <right/>
      <top/>
      <bottom style="thin">
        <color rgb="FF000000"/>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0000"/>
      </left>
      <right/>
      <top/>
      <bottom style="medium">
        <color rgb="FF000000"/>
      </bottom>
      <diagonal/>
    </border>
  </borders>
  <cellStyleXfs count="5">
    <xf numFmtId="0" fontId="0" fillId="0" borderId="0"/>
    <xf numFmtId="0" fontId="4" fillId="0" borderId="0" applyNumberFormat="0" applyFill="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47" borderId="0" applyNumberFormat="0" applyBorder="0" applyAlignment="0" applyProtection="0"/>
  </cellStyleXfs>
  <cellXfs count="2275">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5" fillId="0" borderId="0" xfId="1" applyFont="1" applyAlignment="1">
      <alignment horizontal="center"/>
    </xf>
    <xf numFmtId="0" fontId="5" fillId="0" borderId="0" xfId="1" applyFont="1" applyAlignment="1"/>
    <xf numFmtId="0" fontId="0" fillId="2" borderId="0" xfId="0" applyFill="1"/>
    <xf numFmtId="0" fontId="3" fillId="0" borderId="1" xfId="0" applyFont="1" applyBorder="1" applyAlignment="1">
      <alignment horizontal="center" vertical="center"/>
    </xf>
    <xf numFmtId="0" fontId="0" fillId="0" borderId="0" xfId="0" applyAlignment="1">
      <alignment horizontal="center" vertical="center"/>
    </xf>
    <xf numFmtId="0" fontId="3"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1" applyBorder="1" applyAlignment="1">
      <alignment horizontal="center" vertical="center" wrapText="1"/>
    </xf>
    <xf numFmtId="0" fontId="3" fillId="0" borderId="5" xfId="0" applyFont="1" applyBorder="1" applyAlignment="1">
      <alignment horizontal="center" vertical="center" wrapText="1"/>
    </xf>
    <xf numFmtId="0" fontId="7" fillId="0" borderId="6" xfId="0" applyFont="1" applyBorder="1" applyAlignment="1">
      <alignment horizontal="center" vertical="center" wrapText="1"/>
    </xf>
    <xf numFmtId="0" fontId="3" fillId="0" borderId="1" xfId="0" applyFont="1" applyBorder="1" applyAlignment="1">
      <alignment horizontal="center"/>
    </xf>
    <xf numFmtId="14" fontId="0" fillId="0" borderId="1" xfId="0" applyNumberFormat="1" applyBorder="1" applyAlignment="1">
      <alignment horizontal="center" vertical="center" wrapText="1"/>
    </xf>
    <xf numFmtId="0" fontId="9" fillId="0" borderId="0" xfId="0" applyFont="1" applyAlignment="1">
      <alignment horizontal="center" vertical="center"/>
    </xf>
    <xf numFmtId="0" fontId="3" fillId="0" borderId="5" xfId="0" applyFont="1" applyBorder="1" applyAlignment="1">
      <alignment horizontal="center" vertical="center"/>
    </xf>
    <xf numFmtId="0" fontId="7" fillId="0" borderId="6" xfId="0" applyFont="1" applyBorder="1" applyAlignment="1">
      <alignment horizontal="center" vertical="center"/>
    </xf>
    <xf numFmtId="0" fontId="5" fillId="0" borderId="0" xfId="1" applyFont="1" applyBorder="1" applyAlignment="1">
      <alignment horizontal="center"/>
    </xf>
    <xf numFmtId="0" fontId="0" fillId="0" borderId="0" xfId="0" applyAlignment="1">
      <alignment horizontal="center"/>
    </xf>
    <xf numFmtId="0" fontId="3" fillId="0" borderId="5" xfId="0" applyFont="1" applyBorder="1" applyAlignment="1">
      <alignment horizontal="center"/>
    </xf>
    <xf numFmtId="0" fontId="0" fillId="0" borderId="1" xfId="0" applyBorder="1" applyAlignment="1">
      <alignment horizontal="center" vertical="center"/>
    </xf>
    <xf numFmtId="0" fontId="10" fillId="0" borderId="6" xfId="0" applyFont="1" applyBorder="1" applyAlignment="1">
      <alignment horizontal="center" vertical="center"/>
    </xf>
    <xf numFmtId="0" fontId="3" fillId="0" borderId="0" xfId="0" applyFont="1" applyAlignment="1">
      <alignment horizontal="center"/>
    </xf>
    <xf numFmtId="0" fontId="10" fillId="0" borderId="1" xfId="0" applyFont="1" applyBorder="1" applyAlignment="1">
      <alignment horizontal="center" vertical="center" wrapText="1"/>
    </xf>
    <xf numFmtId="0" fontId="7" fillId="0" borderId="6" xfId="0" applyFont="1" applyBorder="1" applyAlignment="1">
      <alignment wrapText="1"/>
    </xf>
    <xf numFmtId="0" fontId="6" fillId="3" borderId="2"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12" fillId="3" borderId="2" xfId="1" applyFont="1" applyFill="1" applyBorder="1" applyAlignment="1">
      <alignment horizontal="center" vertical="center" wrapText="1"/>
    </xf>
    <xf numFmtId="0" fontId="6" fillId="3" borderId="3" xfId="1" applyFont="1" applyFill="1" applyBorder="1" applyAlignment="1">
      <alignment horizontal="center" vertical="center" wrapText="1"/>
    </xf>
    <xf numFmtId="0" fontId="6" fillId="3" borderId="4" xfId="1" applyFont="1" applyFill="1" applyBorder="1" applyAlignment="1">
      <alignment horizontal="center" vertical="center" wrapText="1"/>
    </xf>
    <xf numFmtId="0" fontId="12" fillId="3" borderId="3" xfId="1" applyFont="1" applyFill="1" applyBorder="1" applyAlignment="1">
      <alignment horizontal="center" vertical="center" wrapText="1"/>
    </xf>
    <xf numFmtId="0" fontId="12" fillId="3" borderId="4" xfId="1" applyFont="1" applyFill="1" applyBorder="1" applyAlignment="1">
      <alignment horizontal="center" vertical="center" wrapText="1"/>
    </xf>
    <xf numFmtId="0" fontId="5" fillId="0" borderId="13" xfId="1" applyFont="1" applyBorder="1" applyAlignment="1">
      <alignment horizontal="center" vertical="center"/>
    </xf>
    <xf numFmtId="0" fontId="5" fillId="2" borderId="15" xfId="1" applyFont="1" applyFill="1" applyBorder="1" applyAlignment="1">
      <alignment horizontal="center" vertical="center"/>
    </xf>
    <xf numFmtId="0" fontId="5" fillId="0" borderId="0" xfId="1" applyFont="1" applyBorder="1" applyAlignment="1"/>
    <xf numFmtId="0" fontId="5" fillId="0" borderId="12" xfId="1" applyFont="1" applyBorder="1" applyAlignment="1"/>
    <xf numFmtId="0" fontId="11" fillId="0" borderId="1" xfId="0" applyFont="1" applyBorder="1" applyAlignment="1">
      <alignment horizontal="center" vertical="center" wrapText="1"/>
    </xf>
    <xf numFmtId="0" fontId="3" fillId="0" borderId="1" xfId="0" applyFont="1" applyBorder="1"/>
    <xf numFmtId="0" fontId="3" fillId="0" borderId="1" xfId="0" applyFont="1" applyBorder="1" applyAlignment="1">
      <alignment vertical="center"/>
    </xf>
    <xf numFmtId="0" fontId="0" fillId="4" borderId="0" xfId="0" applyFill="1"/>
    <xf numFmtId="0" fontId="3" fillId="3" borderId="1" xfId="0" applyFont="1" applyFill="1" applyBorder="1"/>
    <xf numFmtId="0" fontId="0" fillId="0" borderId="1" xfId="0" applyBorder="1"/>
    <xf numFmtId="0" fontId="3" fillId="3" borderId="2" xfId="0" applyFont="1" applyFill="1" applyBorder="1"/>
    <xf numFmtId="0" fontId="3" fillId="3" borderId="5" xfId="0" applyFont="1" applyFill="1" applyBorder="1"/>
    <xf numFmtId="0" fontId="3" fillId="3" borderId="19" xfId="0" applyFont="1" applyFill="1" applyBorder="1"/>
    <xf numFmtId="0" fontId="3" fillId="0" borderId="26" xfId="0" applyFont="1" applyBorder="1" applyAlignment="1">
      <alignment horizontal="center" vertical="center" wrapText="1"/>
    </xf>
    <xf numFmtId="0" fontId="3" fillId="0" borderId="0" xfId="0" applyFont="1"/>
    <xf numFmtId="0" fontId="10" fillId="0" borderId="18" xfId="0" applyFont="1" applyBorder="1"/>
    <xf numFmtId="0" fontId="3" fillId="0" borderId="18" xfId="0" applyFont="1" applyBorder="1"/>
    <xf numFmtId="0" fontId="3" fillId="0" borderId="18" xfId="0" applyFont="1" applyBorder="1" applyAlignment="1">
      <alignment horizontal="center"/>
    </xf>
    <xf numFmtId="0" fontId="15" fillId="0" borderId="18" xfId="0" applyFont="1" applyBorder="1" applyAlignment="1">
      <alignment horizontal="center"/>
    </xf>
    <xf numFmtId="0" fontId="0" fillId="0" borderId="1"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wrapText="1"/>
    </xf>
    <xf numFmtId="0" fontId="13" fillId="0" borderId="0" xfId="0" applyFont="1"/>
    <xf numFmtId="0" fontId="3" fillId="0" borderId="1" xfId="0" applyFont="1" applyBorder="1" applyAlignment="1">
      <alignment horizontal="left" vertical="center" wrapText="1"/>
    </xf>
    <xf numFmtId="0" fontId="3" fillId="0" borderId="27" xfId="0" applyFont="1" applyBorder="1"/>
    <xf numFmtId="0" fontId="0" fillId="0" borderId="17" xfId="0" applyBorder="1" applyAlignment="1">
      <alignment horizontal="left" vertical="center" wrapText="1"/>
    </xf>
    <xf numFmtId="0" fontId="3" fillId="0" borderId="28" xfId="0" applyFont="1" applyBorder="1"/>
    <xf numFmtId="0" fontId="3" fillId="0" borderId="29"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30" xfId="0" applyFont="1" applyBorder="1" applyAlignment="1">
      <alignment horizontal="left" vertical="center"/>
    </xf>
    <xf numFmtId="0" fontId="4" fillId="0" borderId="0" xfId="1"/>
    <xf numFmtId="0" fontId="3" fillId="0" borderId="1" xfId="0" applyFont="1" applyBorder="1" applyAlignment="1">
      <alignment horizontal="center" wrapText="1"/>
    </xf>
    <xf numFmtId="0" fontId="15" fillId="0" borderId="1"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vertical="center" wrapText="1"/>
    </xf>
    <xf numFmtId="0" fontId="3" fillId="0" borderId="0" xfId="0" applyFont="1" applyAlignment="1">
      <alignment horizontal="center" vertical="center" wrapText="1"/>
    </xf>
    <xf numFmtId="0" fontId="3" fillId="0" borderId="26" xfId="0" applyFont="1" applyBorder="1" applyAlignment="1">
      <alignment horizontal="center" vertical="center"/>
    </xf>
    <xf numFmtId="0" fontId="0" fillId="0" borderId="0" xfId="0"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center" vertical="center" wrapText="1"/>
    </xf>
    <xf numFmtId="0" fontId="3" fillId="0" borderId="9" xfId="0" applyFont="1" applyBorder="1" applyAlignment="1">
      <alignment horizontal="center" vertical="center" wrapText="1"/>
    </xf>
    <xf numFmtId="0" fontId="3" fillId="0" borderId="0" xfId="0" quotePrefix="1" applyFont="1" applyAlignment="1">
      <alignment horizontal="center" vertical="center" wrapText="1"/>
    </xf>
    <xf numFmtId="0" fontId="3" fillId="3" borderId="2"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19" xfId="0" applyFont="1" applyFill="1" applyBorder="1" applyAlignment="1">
      <alignment horizontal="center" vertical="center"/>
    </xf>
    <xf numFmtId="0" fontId="10" fillId="0" borderId="1" xfId="0" applyFont="1" applyBorder="1" applyAlignment="1">
      <alignment horizontal="center" vertical="center"/>
    </xf>
    <xf numFmtId="0" fontId="3" fillId="3" borderId="1" xfId="0" applyFont="1" applyFill="1" applyBorder="1" applyAlignment="1">
      <alignment horizontal="center" vertical="center"/>
    </xf>
    <xf numFmtId="0" fontId="3" fillId="0" borderId="0" xfId="0" applyFont="1" applyAlignment="1">
      <alignment wrapText="1"/>
    </xf>
    <xf numFmtId="0" fontId="3" fillId="0" borderId="18" xfId="0" applyFont="1" applyBorder="1" applyAlignment="1">
      <alignment horizontal="center" vertical="center"/>
    </xf>
    <xf numFmtId="0" fontId="15" fillId="0" borderId="18" xfId="0" applyFont="1" applyBorder="1" applyAlignment="1">
      <alignment horizontal="center" vertical="center"/>
    </xf>
    <xf numFmtId="0" fontId="10" fillId="0" borderId="18" xfId="0" applyFont="1" applyBorder="1" applyAlignment="1">
      <alignment horizontal="center" vertical="center"/>
    </xf>
    <xf numFmtId="0" fontId="3" fillId="3" borderId="18" xfId="0" applyFont="1" applyFill="1" applyBorder="1" applyAlignment="1">
      <alignment horizontal="center" vertical="center"/>
    </xf>
    <xf numFmtId="0" fontId="3" fillId="3" borderId="20" xfId="0" applyFont="1" applyFill="1" applyBorder="1" applyAlignment="1">
      <alignment horizontal="center" vertical="center"/>
    </xf>
    <xf numFmtId="0" fontId="15" fillId="0" borderId="1" xfId="0" applyFont="1" applyBorder="1" applyAlignment="1">
      <alignment horizontal="center" vertical="center" wrapText="1"/>
    </xf>
    <xf numFmtId="0" fontId="3" fillId="3"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5" fillId="0" borderId="0" xfId="1" applyFont="1" applyAlignment="1">
      <alignment horizontal="center" vertical="center" wrapText="1"/>
    </xf>
    <xf numFmtId="0" fontId="17" fillId="3" borderId="2" xfId="0" applyFont="1" applyFill="1" applyBorder="1" applyAlignment="1">
      <alignment horizontal="center" vertical="center" wrapText="1"/>
    </xf>
    <xf numFmtId="0" fontId="17" fillId="3" borderId="3" xfId="0" applyFont="1" applyFill="1" applyBorder="1" applyAlignment="1">
      <alignment horizontal="center" vertical="center" wrapText="1"/>
    </xf>
    <xf numFmtId="0" fontId="18" fillId="3" borderId="4" xfId="0" applyFont="1" applyFill="1" applyBorder="1" applyAlignment="1">
      <alignment horizontal="center" vertical="center" wrapText="1"/>
    </xf>
    <xf numFmtId="0" fontId="3" fillId="0" borderId="1" xfId="1" applyFont="1" applyBorder="1" applyAlignment="1">
      <alignment horizontal="center" vertical="center"/>
    </xf>
    <xf numFmtId="0" fontId="5" fillId="0" borderId="1" xfId="1" applyFont="1" applyBorder="1" applyAlignment="1">
      <alignment horizontal="center" vertical="center"/>
    </xf>
    <xf numFmtId="0" fontId="19" fillId="0" borderId="6" xfId="1" applyFont="1" applyBorder="1" applyAlignment="1">
      <alignment horizontal="center" vertical="center"/>
    </xf>
    <xf numFmtId="0" fontId="20" fillId="0" borderId="0" xfId="1" applyFont="1" applyBorder="1"/>
    <xf numFmtId="0" fontId="0" fillId="7" borderId="0" xfId="0" applyFill="1"/>
    <xf numFmtId="0" fontId="3" fillId="0" borderId="1" xfId="0" applyFont="1" applyBorder="1" applyAlignment="1">
      <alignment wrapText="1"/>
    </xf>
    <xf numFmtId="0" fontId="3" fillId="3" borderId="1" xfId="0" applyFont="1" applyFill="1" applyBorder="1" applyAlignment="1">
      <alignment vertical="center"/>
    </xf>
    <xf numFmtId="0" fontId="3" fillId="0" borderId="18" xfId="0" applyFont="1" applyBorder="1" applyAlignment="1">
      <alignment vertical="center" wrapText="1"/>
    </xf>
    <xf numFmtId="0" fontId="3" fillId="0" borderId="17" xfId="0" applyFont="1" applyBorder="1" applyAlignment="1">
      <alignment horizontal="center" vertical="center" wrapText="1"/>
    </xf>
    <xf numFmtId="0" fontId="5" fillId="0" borderId="0" xfId="1" applyFont="1" applyBorder="1" applyAlignment="1">
      <alignment horizontal="center" vertical="center" wrapText="1"/>
    </xf>
    <xf numFmtId="0" fontId="6" fillId="3" borderId="0" xfId="0" applyFont="1" applyFill="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center" vertical="center" wrapText="1"/>
    </xf>
    <xf numFmtId="0" fontId="3" fillId="0" borderId="34" xfId="0" applyFont="1" applyBorder="1" applyAlignment="1">
      <alignment horizontal="center" vertical="center" wrapText="1"/>
    </xf>
    <xf numFmtId="0" fontId="10" fillId="3" borderId="1" xfId="0" applyFont="1" applyFill="1" applyBorder="1" applyAlignment="1">
      <alignment horizontal="left" wrapText="1"/>
    </xf>
    <xf numFmtId="0" fontId="5" fillId="0" borderId="1" xfId="1" applyFont="1" applyBorder="1" applyAlignment="1">
      <alignment horizontal="center" wrapText="1"/>
    </xf>
    <xf numFmtId="0" fontId="0" fillId="0" borderId="1" xfId="0" applyBorder="1" applyAlignment="1">
      <alignment wrapText="1"/>
    </xf>
    <xf numFmtId="0" fontId="0" fillId="0" borderId="1" xfId="0" applyBorder="1" applyAlignment="1">
      <alignment horizontal="center" wrapText="1"/>
    </xf>
    <xf numFmtId="0" fontId="3" fillId="3" borderId="1" xfId="0" applyFont="1" applyFill="1" applyBorder="1" applyAlignment="1">
      <alignment wrapText="1"/>
    </xf>
    <xf numFmtId="0" fontId="10" fillId="0" borderId="1" xfId="0" applyFont="1" applyBorder="1" applyAlignment="1">
      <alignment wrapText="1"/>
    </xf>
    <xf numFmtId="0" fontId="15" fillId="0" borderId="1" xfId="0" applyFont="1" applyBorder="1" applyAlignment="1">
      <alignment horizontal="center" wrapText="1"/>
    </xf>
    <xf numFmtId="0" fontId="3" fillId="0" borderId="1" xfId="0" quotePrefix="1" applyFont="1" applyBorder="1" applyAlignment="1">
      <alignment horizontal="center" vertical="center" wrapText="1"/>
    </xf>
    <xf numFmtId="0" fontId="4" fillId="6" borderId="0" xfId="1" applyFill="1" applyBorder="1" applyAlignment="1">
      <alignment horizontal="center" vertical="center" wrapText="1"/>
    </xf>
    <xf numFmtId="0" fontId="4" fillId="6" borderId="0" xfId="1" applyFill="1" applyBorder="1" applyAlignment="1">
      <alignment vertical="center" wrapText="1"/>
    </xf>
    <xf numFmtId="0" fontId="21" fillId="8" borderId="35" xfId="0" applyFont="1" applyFill="1" applyBorder="1"/>
    <xf numFmtId="0" fontId="21" fillId="8" borderId="39" xfId="0" applyFont="1" applyFill="1" applyBorder="1"/>
    <xf numFmtId="0" fontId="21" fillId="10" borderId="39" xfId="0" applyFont="1" applyFill="1" applyBorder="1"/>
    <xf numFmtId="0" fontId="21" fillId="12" borderId="40" xfId="0" applyFont="1" applyFill="1" applyBorder="1" applyAlignment="1">
      <alignment wrapText="1"/>
    </xf>
    <xf numFmtId="0" fontId="21" fillId="15" borderId="40" xfId="0" applyFont="1" applyFill="1" applyBorder="1" applyAlignment="1">
      <alignment wrapText="1"/>
    </xf>
    <xf numFmtId="0" fontId="21" fillId="16" borderId="40" xfId="0" applyFont="1" applyFill="1" applyBorder="1" applyAlignment="1">
      <alignment wrapText="1"/>
    </xf>
    <xf numFmtId="0" fontId="21" fillId="17" borderId="40" xfId="0" applyFont="1" applyFill="1" applyBorder="1" applyAlignment="1">
      <alignment wrapText="1"/>
    </xf>
    <xf numFmtId="0" fontId="21" fillId="14" borderId="40" xfId="0" applyFont="1" applyFill="1" applyBorder="1"/>
    <xf numFmtId="0" fontId="5" fillId="0" borderId="1" xfId="1" applyFont="1" applyBorder="1" applyAlignment="1">
      <alignment horizontal="center" vertical="center" wrapText="1"/>
    </xf>
    <xf numFmtId="0" fontId="4" fillId="0" borderId="0" xfId="1" applyFill="1" applyBorder="1" applyAlignment="1">
      <alignment horizontal="center" vertical="center" wrapText="1"/>
    </xf>
    <xf numFmtId="0" fontId="3" fillId="0" borderId="19" xfId="0" applyFont="1" applyBorder="1" applyAlignment="1">
      <alignment horizontal="center" vertical="center" wrapText="1"/>
    </xf>
    <xf numFmtId="0" fontId="6" fillId="3"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25" fillId="0" borderId="1" xfId="0" applyFont="1" applyBorder="1" applyAlignment="1">
      <alignment horizontal="center" vertical="center" wrapText="1"/>
    </xf>
    <xf numFmtId="14" fontId="25" fillId="0" borderId="1" xfId="0" applyNumberFormat="1" applyFont="1" applyBorder="1" applyAlignment="1">
      <alignment horizontal="center" vertical="center" wrapText="1"/>
    </xf>
    <xf numFmtId="0" fontId="3" fillId="0" borderId="27" xfId="0" applyFont="1" applyBorder="1" applyAlignment="1">
      <alignment horizontal="center" vertical="center" wrapText="1"/>
    </xf>
    <xf numFmtId="0" fontId="3" fillId="0" borderId="18" xfId="0" applyFont="1" applyBorder="1" applyAlignment="1">
      <alignment horizontal="center" wrapText="1"/>
    </xf>
    <xf numFmtId="0" fontId="3" fillId="0" borderId="33" xfId="0" applyFont="1" applyBorder="1" applyAlignment="1">
      <alignment horizontal="center" vertical="center" wrapText="1"/>
    </xf>
    <xf numFmtId="0" fontId="0" fillId="0" borderId="0" xfId="0" quotePrefix="1"/>
    <xf numFmtId="9" fontId="3" fillId="0" borderId="0" xfId="0" applyNumberFormat="1" applyFont="1" applyAlignment="1">
      <alignment horizontal="center" vertical="center"/>
    </xf>
    <xf numFmtId="0" fontId="8" fillId="0" borderId="1" xfId="0" applyFont="1" applyBorder="1" applyAlignment="1">
      <alignment horizontal="center" vertical="center" wrapText="1"/>
    </xf>
    <xf numFmtId="0" fontId="3" fillId="0" borderId="27" xfId="0" applyFont="1" applyBorder="1" applyAlignment="1">
      <alignment horizontal="center" vertical="center"/>
    </xf>
    <xf numFmtId="0" fontId="3" fillId="0" borderId="19" xfId="0" applyFont="1" applyBorder="1" applyAlignment="1">
      <alignment horizontal="center" vertical="center"/>
    </xf>
    <xf numFmtId="0" fontId="3" fillId="0" borderId="52" xfId="0" applyFont="1" applyBorder="1" applyAlignment="1">
      <alignment horizontal="center" vertical="center" wrapText="1"/>
    </xf>
    <xf numFmtId="0" fontId="4" fillId="0" borderId="0" xfId="1" applyBorder="1" applyAlignment="1">
      <alignment horizontal="center" vertical="center"/>
    </xf>
    <xf numFmtId="0" fontId="6" fillId="3" borderId="54" xfId="0" applyFont="1" applyFill="1" applyBorder="1" applyAlignment="1">
      <alignment horizontal="center" vertical="center" wrapText="1"/>
    </xf>
    <xf numFmtId="0" fontId="6" fillId="3" borderId="53" xfId="0" applyFont="1" applyFill="1" applyBorder="1" applyAlignment="1">
      <alignment horizontal="center" vertical="center" wrapText="1"/>
    </xf>
    <xf numFmtId="0" fontId="6" fillId="3" borderId="55"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7" fillId="0" borderId="20" xfId="0" applyFont="1" applyBorder="1" applyAlignment="1">
      <alignment horizontal="center" vertical="center"/>
    </xf>
    <xf numFmtId="0" fontId="3" fillId="0" borderId="17" xfId="0" applyFont="1" applyBorder="1" applyAlignment="1">
      <alignment horizontal="center"/>
    </xf>
    <xf numFmtId="0" fontId="10" fillId="0" borderId="17" xfId="1" applyFont="1" applyBorder="1" applyAlignment="1">
      <alignment horizontal="center"/>
    </xf>
    <xf numFmtId="0" fontId="5" fillId="0" borderId="18" xfId="1" applyFont="1" applyBorder="1" applyAlignment="1">
      <alignment horizontal="center" vertical="center"/>
    </xf>
    <xf numFmtId="0" fontId="5" fillId="0" borderId="18" xfId="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vertical="center"/>
    </xf>
    <xf numFmtId="0" fontId="3" fillId="3" borderId="2"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19" xfId="0" applyFont="1" applyFill="1" applyBorder="1" applyAlignment="1">
      <alignment horizontal="center" vertical="center" wrapText="1"/>
    </xf>
    <xf numFmtId="0" fontId="3" fillId="3" borderId="1" xfId="0" applyFont="1" applyFill="1" applyBorder="1" applyAlignment="1">
      <alignment horizontal="left" vertical="top" wrapText="1"/>
    </xf>
    <xf numFmtId="0" fontId="7" fillId="0" borderId="20" xfId="0" applyFont="1" applyBorder="1" applyAlignment="1">
      <alignment horizontal="center" vertical="center" wrapText="1"/>
    </xf>
    <xf numFmtId="0" fontId="5" fillId="0" borderId="1" xfId="1" applyFont="1" applyFill="1" applyBorder="1" applyAlignment="1">
      <alignment horizontal="center" vertical="center" wrapText="1"/>
    </xf>
    <xf numFmtId="0" fontId="5" fillId="6" borderId="1" xfId="1" applyFont="1" applyFill="1" applyBorder="1" applyAlignment="1">
      <alignment horizontal="center" vertical="center" wrapText="1"/>
    </xf>
    <xf numFmtId="0" fontId="17" fillId="3" borderId="1" xfId="0" applyFont="1" applyFill="1" applyBorder="1" applyAlignment="1">
      <alignment horizontal="center" vertical="center" wrapText="1"/>
    </xf>
    <xf numFmtId="0" fontId="15" fillId="0" borderId="0" xfId="0" applyFont="1" applyAlignment="1">
      <alignment horizontal="center" vertical="center"/>
    </xf>
    <xf numFmtId="0" fontId="3" fillId="3" borderId="17" xfId="0" applyFont="1" applyFill="1" applyBorder="1" applyAlignment="1">
      <alignment wrapText="1"/>
    </xf>
    <xf numFmtId="0" fontId="28" fillId="0" borderId="0" xfId="0" applyFont="1"/>
    <xf numFmtId="0" fontId="3" fillId="0" borderId="34" xfId="0" applyFont="1" applyBorder="1" applyAlignment="1">
      <alignment wrapText="1"/>
    </xf>
    <xf numFmtId="0" fontId="10" fillId="0" borderId="18" xfId="0" applyFont="1" applyBorder="1" applyAlignment="1">
      <alignment wrapText="1"/>
    </xf>
    <xf numFmtId="0" fontId="3" fillId="0" borderId="18" xfId="0" applyFont="1" applyBorder="1" applyAlignment="1">
      <alignment wrapText="1"/>
    </xf>
    <xf numFmtId="0" fontId="15" fillId="0" borderId="18" xfId="0" applyFont="1" applyBorder="1" applyAlignment="1">
      <alignment horizontal="center" wrapText="1"/>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9" fillId="3" borderId="4" xfId="0" applyFont="1" applyFill="1" applyBorder="1" applyAlignment="1">
      <alignment horizontal="center" vertical="center" wrapText="1"/>
    </xf>
    <xf numFmtId="14" fontId="5" fillId="0" borderId="1" xfId="1" applyNumberFormat="1" applyFont="1" applyFill="1" applyBorder="1" applyAlignment="1">
      <alignment horizontal="center" vertical="center" wrapText="1"/>
    </xf>
    <xf numFmtId="0" fontId="5" fillId="0" borderId="8" xfId="1" applyFont="1" applyBorder="1" applyAlignment="1">
      <alignment horizontal="center" vertical="center" wrapText="1"/>
    </xf>
    <xf numFmtId="14" fontId="5" fillId="0" borderId="8" xfId="1" applyNumberFormat="1" applyFont="1" applyBorder="1" applyAlignment="1">
      <alignment horizontal="center" vertical="center" wrapText="1"/>
    </xf>
    <xf numFmtId="0" fontId="5" fillId="0" borderId="18" xfId="1" applyFont="1" applyFill="1" applyBorder="1" applyAlignment="1">
      <alignment horizontal="center" vertical="center" wrapText="1"/>
    </xf>
    <xf numFmtId="0" fontId="2" fillId="22" borderId="0" xfId="3"/>
    <xf numFmtId="0" fontId="2" fillId="21" borderId="0" xfId="2"/>
    <xf numFmtId="0" fontId="21" fillId="12" borderId="40" xfId="0" applyFont="1" applyFill="1" applyBorder="1" applyAlignment="1">
      <alignment vertical="center" wrapText="1"/>
    </xf>
    <xf numFmtId="0" fontId="21" fillId="15" borderId="40" xfId="0" applyFont="1" applyFill="1" applyBorder="1" applyAlignment="1">
      <alignment vertical="center" wrapText="1"/>
    </xf>
    <xf numFmtId="0" fontId="21" fillId="16" borderId="40" xfId="0" applyFont="1" applyFill="1" applyBorder="1" applyAlignment="1">
      <alignment vertical="center" wrapText="1"/>
    </xf>
    <xf numFmtId="0" fontId="21" fillId="17" borderId="40" xfId="0" applyFont="1" applyFill="1" applyBorder="1" applyAlignment="1">
      <alignment vertical="center" wrapText="1"/>
    </xf>
    <xf numFmtId="0" fontId="21" fillId="13" borderId="44" xfId="0" applyFont="1" applyFill="1" applyBorder="1" applyAlignment="1">
      <alignment vertical="center" wrapText="1"/>
    </xf>
    <xf numFmtId="0" fontId="26" fillId="0" borderId="18" xfId="0" applyFont="1" applyBorder="1" applyAlignment="1">
      <alignment horizontal="center" vertical="center" wrapText="1"/>
    </xf>
    <xf numFmtId="0" fontId="0" fillId="23" borderId="18" xfId="0" applyFill="1" applyBorder="1" applyAlignment="1">
      <alignment horizontal="center" vertical="center" wrapText="1"/>
    </xf>
    <xf numFmtId="0" fontId="0" fillId="23" borderId="1" xfId="0" applyFill="1" applyBorder="1" applyAlignment="1">
      <alignment horizontal="center" vertical="center" wrapText="1"/>
    </xf>
    <xf numFmtId="0" fontId="24" fillId="23" borderId="1" xfId="0" applyFont="1" applyFill="1" applyBorder="1" applyAlignment="1">
      <alignment horizontal="center" vertical="center" wrapText="1"/>
    </xf>
    <xf numFmtId="0" fontId="0" fillId="24" borderId="1" xfId="0" applyFill="1" applyBorder="1" applyAlignment="1">
      <alignment horizontal="center" vertical="center" wrapText="1"/>
    </xf>
    <xf numFmtId="0" fontId="0" fillId="24" borderId="18" xfId="0" applyFill="1" applyBorder="1" applyAlignment="1">
      <alignment horizontal="center" vertical="center" wrapText="1"/>
    </xf>
    <xf numFmtId="0" fontId="0" fillId="4" borderId="18" xfId="0" applyFill="1" applyBorder="1" applyAlignment="1">
      <alignment horizontal="center" vertical="center" wrapText="1"/>
    </xf>
    <xf numFmtId="0" fontId="0" fillId="4" borderId="1" xfId="0" applyFill="1" applyBorder="1" applyAlignment="1">
      <alignment horizontal="center" vertical="center" wrapText="1"/>
    </xf>
    <xf numFmtId="0" fontId="0" fillId="4" borderId="32" xfId="0" applyFill="1" applyBorder="1" applyAlignment="1">
      <alignment vertical="center" wrapText="1"/>
    </xf>
    <xf numFmtId="0" fontId="0" fillId="25" borderId="1" xfId="0" applyFill="1" applyBorder="1" applyAlignment="1">
      <alignment horizontal="center" vertical="center" wrapText="1"/>
    </xf>
    <xf numFmtId="0" fontId="0" fillId="25" borderId="1" xfId="0" applyFill="1" applyBorder="1" applyAlignment="1">
      <alignment vertical="center" wrapText="1"/>
    </xf>
    <xf numFmtId="0" fontId="0" fillId="25" borderId="18" xfId="0" applyFill="1" applyBorder="1" applyAlignment="1">
      <alignment horizontal="center" vertical="center" wrapText="1"/>
    </xf>
    <xf numFmtId="0" fontId="0" fillId="25" borderId="28" xfId="0" applyFill="1" applyBorder="1" applyAlignment="1">
      <alignment horizontal="center" vertical="center" wrapText="1"/>
    </xf>
    <xf numFmtId="0" fontId="0" fillId="7" borderId="1" xfId="0" applyFill="1" applyBorder="1" applyAlignment="1">
      <alignment horizontal="center" vertical="center" wrapText="1"/>
    </xf>
    <xf numFmtId="0" fontId="21" fillId="8" borderId="35" xfId="0" applyFont="1" applyFill="1" applyBorder="1" applyAlignment="1">
      <alignment vertical="center" wrapText="1"/>
    </xf>
    <xf numFmtId="0" fontId="21" fillId="8" borderId="39" xfId="0" applyFont="1" applyFill="1" applyBorder="1" applyAlignment="1">
      <alignment vertical="center" wrapText="1"/>
    </xf>
    <xf numFmtId="0" fontId="21" fillId="10" borderId="39" xfId="0" applyFont="1" applyFill="1" applyBorder="1" applyAlignment="1">
      <alignment vertical="center" wrapText="1"/>
    </xf>
    <xf numFmtId="0" fontId="21" fillId="14" borderId="44" xfId="0" applyFont="1" applyFill="1" applyBorder="1" applyAlignment="1">
      <alignment vertical="center" wrapText="1"/>
    </xf>
    <xf numFmtId="0" fontId="13" fillId="4" borderId="1" xfId="0" applyFont="1" applyFill="1" applyBorder="1" applyAlignment="1">
      <alignment horizontal="center" vertical="center" wrapText="1"/>
    </xf>
    <xf numFmtId="0" fontId="0" fillId="7" borderId="1" xfId="0" applyFill="1" applyBorder="1" applyAlignment="1">
      <alignment vertical="center" wrapText="1"/>
    </xf>
    <xf numFmtId="0" fontId="0" fillId="24" borderId="1" xfId="0" applyFill="1" applyBorder="1" applyAlignment="1">
      <alignment vertical="center" wrapText="1"/>
    </xf>
    <xf numFmtId="0" fontId="0" fillId="2" borderId="0" xfId="0" applyFill="1" applyAlignment="1">
      <alignment vertical="center" wrapText="1"/>
    </xf>
    <xf numFmtId="0" fontId="30" fillId="8" borderId="35" xfId="0" applyFont="1" applyFill="1" applyBorder="1"/>
    <xf numFmtId="0" fontId="30" fillId="8" borderId="39" xfId="0" applyFont="1" applyFill="1" applyBorder="1"/>
    <xf numFmtId="0" fontId="30" fillId="10" borderId="39" xfId="0" applyFont="1" applyFill="1" applyBorder="1"/>
    <xf numFmtId="0" fontId="30" fillId="12" borderId="40" xfId="0" applyFont="1" applyFill="1" applyBorder="1" applyAlignment="1">
      <alignment wrapText="1"/>
    </xf>
    <xf numFmtId="0" fontId="30" fillId="15" borderId="40" xfId="0" applyFont="1" applyFill="1" applyBorder="1" applyAlignment="1">
      <alignment wrapText="1"/>
    </xf>
    <xf numFmtId="0" fontId="30" fillId="16" borderId="40" xfId="0" applyFont="1" applyFill="1" applyBorder="1" applyAlignment="1">
      <alignment wrapText="1"/>
    </xf>
    <xf numFmtId="0" fontId="30" fillId="17" borderId="40" xfId="0" applyFont="1" applyFill="1" applyBorder="1" applyAlignment="1">
      <alignment wrapText="1"/>
    </xf>
    <xf numFmtId="0" fontId="30" fillId="12" borderId="40" xfId="0" applyFont="1" applyFill="1" applyBorder="1" applyAlignment="1">
      <alignment horizontal="center" vertical="center" wrapText="1"/>
    </xf>
    <xf numFmtId="0" fontId="30" fillId="15" borderId="40" xfId="0" applyFont="1" applyFill="1" applyBorder="1" applyAlignment="1">
      <alignment horizontal="center" vertical="center" wrapText="1"/>
    </xf>
    <xf numFmtId="0" fontId="30" fillId="16" borderId="40" xfId="0" applyFont="1" applyFill="1" applyBorder="1" applyAlignment="1">
      <alignment horizontal="center" vertical="center" wrapText="1"/>
    </xf>
    <xf numFmtId="0" fontId="30" fillId="17" borderId="40" xfId="0" applyFont="1" applyFill="1" applyBorder="1" applyAlignment="1">
      <alignment horizontal="center" vertical="center" wrapText="1"/>
    </xf>
    <xf numFmtId="0" fontId="33" fillId="20" borderId="1" xfId="0" applyFont="1" applyFill="1" applyBorder="1" applyAlignment="1">
      <alignment horizontal="center" vertical="center" wrapText="1"/>
    </xf>
    <xf numFmtId="0" fontId="30" fillId="13" borderId="44" xfId="0" applyFont="1" applyFill="1" applyBorder="1" applyAlignment="1">
      <alignment horizontal="center" vertical="center" wrapText="1"/>
    </xf>
    <xf numFmtId="0" fontId="36" fillId="6" borderId="1" xfId="0" applyFont="1" applyFill="1" applyBorder="1" applyAlignment="1">
      <alignment wrapText="1"/>
    </xf>
    <xf numFmtId="0" fontId="33" fillId="6" borderId="1" xfId="0" applyFont="1" applyFill="1" applyBorder="1" applyAlignment="1">
      <alignment wrapText="1"/>
    </xf>
    <xf numFmtId="0" fontId="33" fillId="6" borderId="1" xfId="0" applyFont="1" applyFill="1" applyBorder="1"/>
    <xf numFmtId="0" fontId="35" fillId="6" borderId="1" xfId="0" applyFont="1" applyFill="1" applyBorder="1" applyAlignment="1">
      <alignment wrapText="1"/>
    </xf>
    <xf numFmtId="0" fontId="35" fillId="0" borderId="1" xfId="0" applyFont="1" applyBorder="1" applyAlignment="1">
      <alignment horizontal="left"/>
    </xf>
    <xf numFmtId="0" fontId="35" fillId="0" borderId="1" xfId="0" applyFont="1" applyBorder="1" applyAlignment="1">
      <alignment horizontal="left" wrapText="1"/>
    </xf>
    <xf numFmtId="0" fontId="33" fillId="23" borderId="1" xfId="0" applyFont="1" applyFill="1" applyBorder="1" applyAlignment="1">
      <alignment horizontal="center" vertical="center" wrapText="1"/>
    </xf>
    <xf numFmtId="0" fontId="30" fillId="8" borderId="35" xfId="0" applyFont="1" applyFill="1" applyBorder="1" applyAlignment="1">
      <alignment horizontal="center" vertical="center"/>
    </xf>
    <xf numFmtId="0" fontId="30" fillId="8" borderId="39" xfId="0" applyFont="1" applyFill="1" applyBorder="1" applyAlignment="1">
      <alignment horizontal="center" vertical="center"/>
    </xf>
    <xf numFmtId="0" fontId="30" fillId="10" borderId="39" xfId="0" applyFont="1" applyFill="1" applyBorder="1" applyAlignment="1">
      <alignment horizontal="center" vertical="center"/>
    </xf>
    <xf numFmtId="0" fontId="0" fillId="23" borderId="1" xfId="0" applyFill="1" applyBorder="1" applyAlignment="1">
      <alignment wrapText="1"/>
    </xf>
    <xf numFmtId="0" fontId="13" fillId="28" borderId="1" xfId="0" applyFont="1" applyFill="1" applyBorder="1"/>
    <xf numFmtId="0" fontId="0" fillId="28" borderId="1" xfId="0" applyFill="1" applyBorder="1"/>
    <xf numFmtId="0" fontId="0" fillId="28" borderId="1" xfId="0" applyFill="1" applyBorder="1" applyAlignment="1">
      <alignment wrapText="1"/>
    </xf>
    <xf numFmtId="0" fontId="33" fillId="28" borderId="1" xfId="0" applyFont="1" applyFill="1" applyBorder="1"/>
    <xf numFmtId="0" fontId="34" fillId="0" borderId="0" xfId="0" applyFont="1" applyAlignment="1">
      <alignment horizontal="center" vertical="center"/>
    </xf>
    <xf numFmtId="0" fontId="21" fillId="12" borderId="1" xfId="0" applyFont="1" applyFill="1" applyBorder="1" applyAlignment="1">
      <alignment wrapText="1"/>
    </xf>
    <xf numFmtId="0" fontId="21" fillId="13" borderId="1" xfId="0" applyFont="1" applyFill="1" applyBorder="1" applyAlignment="1">
      <alignment wrapText="1"/>
    </xf>
    <xf numFmtId="0" fontId="21" fillId="15" borderId="1" xfId="0" applyFont="1" applyFill="1" applyBorder="1" applyAlignment="1">
      <alignment wrapText="1"/>
    </xf>
    <xf numFmtId="0" fontId="21" fillId="16" borderId="1" xfId="0" applyFont="1" applyFill="1" applyBorder="1" applyAlignment="1">
      <alignment wrapText="1"/>
    </xf>
    <xf numFmtId="0" fontId="21" fillId="17" borderId="1" xfId="0" applyFont="1" applyFill="1" applyBorder="1" applyAlignment="1">
      <alignment wrapText="1"/>
    </xf>
    <xf numFmtId="0" fontId="21" fillId="14" borderId="1" xfId="0" applyFont="1" applyFill="1" applyBorder="1"/>
    <xf numFmtId="0" fontId="24" fillId="20" borderId="1" xfId="0" applyFont="1" applyFill="1" applyBorder="1" applyAlignment="1">
      <alignment horizontal="left"/>
    </xf>
    <xf numFmtId="0" fontId="24" fillId="20" borderId="1" xfId="0" applyFont="1" applyFill="1" applyBorder="1" applyAlignment="1">
      <alignment horizontal="left" wrapText="1"/>
    </xf>
    <xf numFmtId="0" fontId="21" fillId="8" borderId="2" xfId="0" applyFont="1" applyFill="1" applyBorder="1"/>
    <xf numFmtId="0" fontId="21" fillId="8" borderId="5" xfId="0" applyFont="1" applyFill="1" applyBorder="1"/>
    <xf numFmtId="0" fontId="21" fillId="10" borderId="5" xfId="0" applyFont="1" applyFill="1" applyBorder="1"/>
    <xf numFmtId="0" fontId="0" fillId="29" borderId="8" xfId="0" applyFill="1" applyBorder="1"/>
    <xf numFmtId="0" fontId="0" fillId="29" borderId="8" xfId="0" applyFill="1" applyBorder="1" applyAlignment="1">
      <alignment wrapText="1"/>
    </xf>
    <xf numFmtId="0" fontId="3" fillId="0" borderId="7" xfId="0" applyFont="1" applyBorder="1" applyAlignment="1">
      <alignment horizontal="center" vertical="center" wrapText="1"/>
    </xf>
    <xf numFmtId="0" fontId="5" fillId="0" borderId="10" xfId="1" applyFont="1" applyBorder="1" applyAlignment="1"/>
    <xf numFmtId="0" fontId="38" fillId="0" borderId="0" xfId="1" applyFont="1" applyBorder="1" applyAlignment="1">
      <alignment horizontal="center" vertical="center" wrapText="1"/>
    </xf>
    <xf numFmtId="0" fontId="38" fillId="0" borderId="28" xfId="1" applyFont="1" applyBorder="1" applyAlignment="1">
      <alignment horizontal="center" vertical="center" wrapText="1"/>
    </xf>
    <xf numFmtId="0" fontId="39" fillId="3" borderId="1" xfId="0" applyFont="1" applyFill="1" applyBorder="1" applyAlignment="1">
      <alignment horizontal="center" vertical="center" wrapText="1"/>
    </xf>
    <xf numFmtId="0" fontId="39" fillId="3" borderId="51" xfId="0" applyFont="1" applyFill="1" applyBorder="1" applyAlignment="1">
      <alignment horizontal="center" vertical="center" wrapText="1"/>
    </xf>
    <xf numFmtId="0" fontId="40" fillId="0" borderId="0" xfId="0" applyFont="1" applyAlignment="1">
      <alignment horizontal="center" vertical="center"/>
    </xf>
    <xf numFmtId="0" fontId="41" fillId="0" borderId="0" xfId="0" applyFont="1" applyAlignment="1">
      <alignment horizontal="center" vertical="center"/>
    </xf>
    <xf numFmtId="0" fontId="10" fillId="0" borderId="0" xfId="0" applyFont="1" applyAlignment="1">
      <alignment horizontal="center" vertical="center"/>
    </xf>
    <xf numFmtId="0" fontId="37" fillId="6" borderId="1" xfId="0" applyFont="1" applyFill="1" applyBorder="1" applyAlignment="1">
      <alignment wrapText="1"/>
    </xf>
    <xf numFmtId="0" fontId="35" fillId="6" borderId="1" xfId="0" applyFont="1" applyFill="1" applyBorder="1"/>
    <xf numFmtId="0" fontId="37" fillId="0" borderId="0" xfId="0" applyFont="1"/>
    <xf numFmtId="0" fontId="37" fillId="6" borderId="1" xfId="0" applyFont="1" applyFill="1" applyBorder="1" applyAlignment="1">
      <alignment horizontal="left" wrapText="1"/>
    </xf>
    <xf numFmtId="0" fontId="35" fillId="28" borderId="1" xfId="0" applyFont="1" applyFill="1" applyBorder="1"/>
    <xf numFmtId="0" fontId="0" fillId="29" borderId="1" xfId="0" applyFill="1" applyBorder="1" applyAlignment="1">
      <alignment horizontal="left"/>
    </xf>
    <xf numFmtId="0" fontId="13" fillId="29" borderId="1" xfId="0" applyFont="1" applyFill="1" applyBorder="1" applyAlignment="1">
      <alignment horizontal="left"/>
    </xf>
    <xf numFmtId="0" fontId="13" fillId="29" borderId="1" xfId="0" applyFont="1" applyFill="1" applyBorder="1" applyAlignment="1">
      <alignment horizontal="left" wrapText="1"/>
    </xf>
    <xf numFmtId="0" fontId="33" fillId="20" borderId="1" xfId="0" applyFont="1" applyFill="1" applyBorder="1"/>
    <xf numFmtId="0" fontId="33" fillId="20" borderId="1" xfId="0" applyFont="1" applyFill="1" applyBorder="1" applyAlignment="1">
      <alignment wrapText="1"/>
    </xf>
    <xf numFmtId="0" fontId="37" fillId="23" borderId="1" xfId="0" applyFont="1" applyFill="1" applyBorder="1" applyAlignment="1">
      <alignment wrapText="1"/>
    </xf>
    <xf numFmtId="0" fontId="0" fillId="28" borderId="1" xfId="0" applyFill="1" applyBorder="1" applyAlignment="1">
      <alignment horizontal="left" vertical="center"/>
    </xf>
    <xf numFmtId="0" fontId="0" fillId="28" borderId="1" xfId="0" applyFill="1" applyBorder="1" applyAlignment="1">
      <alignment horizontal="left" vertical="center" wrapText="1"/>
    </xf>
    <xf numFmtId="0" fontId="30" fillId="13" borderId="44" xfId="0" applyFont="1" applyFill="1" applyBorder="1" applyAlignment="1">
      <alignment wrapText="1"/>
    </xf>
    <xf numFmtId="0" fontId="30" fillId="14" borderId="44" xfId="0" applyFont="1" applyFill="1" applyBorder="1"/>
    <xf numFmtId="0" fontId="30" fillId="8" borderId="2" xfId="0" applyFont="1" applyFill="1" applyBorder="1"/>
    <xf numFmtId="0" fontId="30" fillId="8" borderId="5" xfId="0" applyFont="1" applyFill="1" applyBorder="1"/>
    <xf numFmtId="0" fontId="30" fillId="10" borderId="5" xfId="0" applyFont="1" applyFill="1" applyBorder="1"/>
    <xf numFmtId="0" fontId="30" fillId="12" borderId="1" xfId="0" applyFont="1" applyFill="1" applyBorder="1" applyAlignment="1">
      <alignment wrapText="1"/>
    </xf>
    <xf numFmtId="0" fontId="30" fillId="13" borderId="1" xfId="0" applyFont="1" applyFill="1" applyBorder="1" applyAlignment="1">
      <alignment wrapText="1"/>
    </xf>
    <xf numFmtId="0" fontId="30" fillId="15" borderId="1" xfId="0" applyFont="1" applyFill="1" applyBorder="1" applyAlignment="1">
      <alignment wrapText="1"/>
    </xf>
    <xf numFmtId="0" fontId="30" fillId="16" borderId="1" xfId="0" applyFont="1" applyFill="1" applyBorder="1" applyAlignment="1">
      <alignment wrapText="1"/>
    </xf>
    <xf numFmtId="0" fontId="30" fillId="17" borderId="1" xfId="0" applyFont="1" applyFill="1" applyBorder="1" applyAlignment="1">
      <alignment wrapText="1"/>
    </xf>
    <xf numFmtId="0" fontId="30" fillId="14" borderId="1" xfId="0" applyFont="1" applyFill="1" applyBorder="1"/>
    <xf numFmtId="0" fontId="33" fillId="20" borderId="1" xfId="0" applyFont="1" applyFill="1" applyBorder="1" applyAlignment="1">
      <alignment horizontal="center" vertical="center"/>
    </xf>
    <xf numFmtId="0" fontId="30" fillId="14" borderId="44" xfId="0" applyFont="1" applyFill="1" applyBorder="1" applyAlignment="1">
      <alignment horizontal="center" vertical="center"/>
    </xf>
    <xf numFmtId="0" fontId="0" fillId="28" borderId="5" xfId="0" applyFill="1" applyBorder="1" applyAlignment="1">
      <alignment horizontal="left" vertical="center"/>
    </xf>
    <xf numFmtId="0" fontId="0" fillId="28" borderId="6" xfId="0" applyFill="1" applyBorder="1" applyAlignment="1">
      <alignment horizontal="left" vertical="center"/>
    </xf>
    <xf numFmtId="0" fontId="0" fillId="30" borderId="7" xfId="0" applyFill="1" applyBorder="1" applyAlignment="1">
      <alignment horizontal="left" vertical="center"/>
    </xf>
    <xf numFmtId="0" fontId="0" fillId="30" borderId="8" xfId="0" applyFill="1" applyBorder="1" applyAlignment="1">
      <alignment horizontal="left" vertical="center"/>
    </xf>
    <xf numFmtId="0" fontId="0" fillId="30" borderId="8" xfId="0" applyFill="1" applyBorder="1" applyAlignment="1">
      <alignment horizontal="left" vertical="center" wrapText="1"/>
    </xf>
    <xf numFmtId="0" fontId="0" fillId="30" borderId="8" xfId="0" applyFill="1" applyBorder="1"/>
    <xf numFmtId="0" fontId="37" fillId="30" borderId="8" xfId="0" applyFont="1" applyFill="1" applyBorder="1"/>
    <xf numFmtId="0" fontId="0" fillId="30" borderId="8" xfId="0" applyFill="1" applyBorder="1" applyAlignment="1">
      <alignment wrapText="1"/>
    </xf>
    <xf numFmtId="0" fontId="0" fillId="30" borderId="8" xfId="0" applyFill="1" applyBorder="1" applyAlignment="1">
      <alignment vertical="center"/>
    </xf>
    <xf numFmtId="0" fontId="0" fillId="30" borderId="9" xfId="0" applyFill="1" applyBorder="1" applyAlignment="1">
      <alignment horizontal="left" vertical="center"/>
    </xf>
    <xf numFmtId="0" fontId="43" fillId="8" borderId="2" xfId="0" applyFont="1" applyFill="1" applyBorder="1"/>
    <xf numFmtId="0" fontId="43" fillId="8" borderId="5" xfId="0" applyFont="1" applyFill="1" applyBorder="1"/>
    <xf numFmtId="0" fontId="43" fillId="10" borderId="5" xfId="0" applyFont="1" applyFill="1" applyBorder="1"/>
    <xf numFmtId="0" fontId="43" fillId="12" borderId="1" xfId="0" applyFont="1" applyFill="1" applyBorder="1" applyAlignment="1">
      <alignment wrapText="1"/>
    </xf>
    <xf numFmtId="0" fontId="43" fillId="13" borderId="1" xfId="0" applyFont="1" applyFill="1" applyBorder="1" applyAlignment="1">
      <alignment wrapText="1"/>
    </xf>
    <xf numFmtId="0" fontId="43" fillId="15" borderId="1" xfId="0" applyFont="1" applyFill="1" applyBorder="1" applyAlignment="1">
      <alignment wrapText="1"/>
    </xf>
    <xf numFmtId="0" fontId="43" fillId="16" borderId="1" xfId="0" applyFont="1" applyFill="1" applyBorder="1" applyAlignment="1">
      <alignment wrapText="1"/>
    </xf>
    <xf numFmtId="0" fontId="43" fillId="17" borderId="1" xfId="0" applyFont="1" applyFill="1" applyBorder="1" applyAlignment="1">
      <alignment wrapText="1"/>
    </xf>
    <xf numFmtId="0" fontId="43" fillId="14" borderId="1" xfId="0" applyFont="1" applyFill="1" applyBorder="1"/>
    <xf numFmtId="0" fontId="36" fillId="20" borderId="1" xfId="0" applyFont="1" applyFill="1" applyBorder="1" applyAlignment="1">
      <alignment horizontal="left"/>
    </xf>
    <xf numFmtId="0" fontId="36" fillId="20" borderId="1" xfId="0" applyFont="1" applyFill="1" applyBorder="1" applyAlignment="1">
      <alignment horizontal="left" wrapText="1"/>
    </xf>
    <xf numFmtId="0" fontId="46" fillId="0" borderId="1" xfId="0" applyFont="1" applyBorder="1" applyAlignment="1">
      <alignment horizontal="left"/>
    </xf>
    <xf numFmtId="0" fontId="46" fillId="0" borderId="1" xfId="0" applyFont="1" applyBorder="1" applyAlignment="1">
      <alignment horizontal="left" wrapText="1"/>
    </xf>
    <xf numFmtId="0" fontId="36" fillId="6" borderId="1" xfId="0" applyFont="1" applyFill="1" applyBorder="1"/>
    <xf numFmtId="0" fontId="46" fillId="6" borderId="1" xfId="0" applyFont="1" applyFill="1" applyBorder="1" applyAlignment="1">
      <alignment wrapText="1"/>
    </xf>
    <xf numFmtId="0" fontId="47" fillId="23" borderId="0" xfId="0" applyFont="1" applyFill="1"/>
    <xf numFmtId="0" fontId="36" fillId="20" borderId="18" xfId="0" applyFont="1" applyFill="1" applyBorder="1" applyAlignment="1">
      <alignment horizontal="left"/>
    </xf>
    <xf numFmtId="0" fontId="36" fillId="20" borderId="51" xfId="0" applyFont="1" applyFill="1" applyBorder="1" applyAlignment="1">
      <alignment horizontal="left"/>
    </xf>
    <xf numFmtId="0" fontId="36" fillId="20" borderId="32" xfId="0" applyFont="1" applyFill="1" applyBorder="1" applyAlignment="1">
      <alignment horizontal="left"/>
    </xf>
    <xf numFmtId="0" fontId="33" fillId="28" borderId="1" xfId="0" applyFont="1" applyFill="1" applyBorder="1" applyAlignment="1">
      <alignment wrapText="1"/>
    </xf>
    <xf numFmtId="0" fontId="0" fillId="29" borderId="1" xfId="0" applyFill="1" applyBorder="1" applyAlignment="1">
      <alignment horizontal="center" vertical="center"/>
    </xf>
    <xf numFmtId="0" fontId="0" fillId="29" borderId="1" xfId="0" applyFill="1" applyBorder="1"/>
    <xf numFmtId="0" fontId="0" fillId="29" borderId="1" xfId="0" applyFill="1" applyBorder="1" applyAlignment="1">
      <alignment wrapText="1"/>
    </xf>
    <xf numFmtId="0" fontId="21" fillId="13" borderId="44" xfId="0" applyFont="1" applyFill="1" applyBorder="1" applyAlignment="1">
      <alignment wrapText="1"/>
    </xf>
    <xf numFmtId="0" fontId="24" fillId="23" borderId="1" xfId="0" applyFont="1" applyFill="1" applyBorder="1" applyAlignment="1">
      <alignment horizontal="center" vertical="center"/>
    </xf>
    <xf numFmtId="0" fontId="24" fillId="23" borderId="1" xfId="0" applyFont="1" applyFill="1" applyBorder="1"/>
    <xf numFmtId="0" fontId="24" fillId="23" borderId="62" xfId="0" applyFont="1" applyFill="1" applyBorder="1"/>
    <xf numFmtId="0" fontId="3" fillId="23" borderId="27" xfId="0" applyFont="1" applyFill="1" applyBorder="1" applyAlignment="1">
      <alignment horizontal="center" vertical="center" wrapText="1"/>
    </xf>
    <xf numFmtId="0" fontId="23" fillId="23" borderId="27" xfId="0" applyFont="1" applyFill="1" applyBorder="1" applyAlignment="1">
      <alignment horizontal="center" vertical="center"/>
    </xf>
    <xf numFmtId="0" fontId="33" fillId="28" borderId="18" xfId="0" applyFont="1" applyFill="1" applyBorder="1"/>
    <xf numFmtId="0" fontId="33" fillId="28" borderId="18" xfId="0" applyFont="1" applyFill="1" applyBorder="1" applyAlignment="1">
      <alignment wrapText="1"/>
    </xf>
    <xf numFmtId="0" fontId="24" fillId="23" borderId="18" xfId="0" applyFont="1" applyFill="1" applyBorder="1" applyAlignment="1">
      <alignment horizontal="center" vertical="center" wrapText="1"/>
    </xf>
    <xf numFmtId="0" fontId="24" fillId="23" borderId="18" xfId="0" applyFont="1" applyFill="1" applyBorder="1"/>
    <xf numFmtId="0" fontId="24" fillId="23" borderId="64" xfId="0" applyFont="1" applyFill="1" applyBorder="1"/>
    <xf numFmtId="0" fontId="0" fillId="30" borderId="1" xfId="0" applyFill="1" applyBorder="1"/>
    <xf numFmtId="0" fontId="0" fillId="30" borderId="1" xfId="0" applyFill="1" applyBorder="1" applyAlignment="1">
      <alignment wrapText="1"/>
    </xf>
    <xf numFmtId="0" fontId="0" fillId="32" borderId="1" xfId="0" applyFill="1" applyBorder="1"/>
    <xf numFmtId="0" fontId="0" fillId="32" borderId="1" xfId="0" applyFill="1" applyBorder="1" applyAlignment="1">
      <alignment wrapText="1"/>
    </xf>
    <xf numFmtId="0" fontId="0" fillId="33" borderId="1" xfId="0" applyFill="1" applyBorder="1"/>
    <xf numFmtId="0" fontId="0" fillId="33" borderId="1" xfId="0" applyFill="1" applyBorder="1" applyAlignment="1">
      <alignment wrapText="1"/>
    </xf>
    <xf numFmtId="0" fontId="0" fillId="32" borderId="18" xfId="0" applyFill="1" applyBorder="1"/>
    <xf numFmtId="0" fontId="0" fillId="32" borderId="18" xfId="0" applyFill="1" applyBorder="1" applyAlignment="1">
      <alignment wrapText="1"/>
    </xf>
    <xf numFmtId="0" fontId="0" fillId="32" borderId="1" xfId="0" applyFill="1" applyBorder="1" applyAlignment="1">
      <alignment horizontal="center" vertical="center"/>
    </xf>
    <xf numFmtId="0" fontId="33" fillId="6" borderId="1" xfId="0" applyFont="1" applyFill="1" applyBorder="1" applyAlignment="1">
      <alignment horizontal="center" vertical="center"/>
    </xf>
    <xf numFmtId="0" fontId="24" fillId="23" borderId="0" xfId="0" applyFont="1" applyFill="1"/>
    <xf numFmtId="0" fontId="24" fillId="23" borderId="42" xfId="0" applyFont="1" applyFill="1" applyBorder="1" applyAlignment="1">
      <alignment horizontal="center" vertical="center"/>
    </xf>
    <xf numFmtId="0" fontId="24" fillId="23" borderId="66" xfId="0" applyFont="1" applyFill="1" applyBorder="1" applyAlignment="1">
      <alignment horizontal="center" vertical="center"/>
    </xf>
    <xf numFmtId="0" fontId="24" fillId="23" borderId="28" xfId="0" applyFont="1" applyFill="1" applyBorder="1"/>
    <xf numFmtId="0" fontId="21" fillId="14" borderId="44" xfId="0" applyFont="1" applyFill="1" applyBorder="1"/>
    <xf numFmtId="0" fontId="0" fillId="30" borderId="1" xfId="0" applyFill="1" applyBorder="1" applyAlignment="1">
      <alignment horizontal="center" vertical="center"/>
    </xf>
    <xf numFmtId="0" fontId="0" fillId="30" borderId="1" xfId="0" applyFill="1" applyBorder="1" applyAlignment="1">
      <alignment horizontal="center" vertical="center" wrapText="1"/>
    </xf>
    <xf numFmtId="0" fontId="30" fillId="8" borderId="2" xfId="0" applyFont="1" applyFill="1" applyBorder="1" applyAlignment="1">
      <alignment horizontal="center" vertical="center"/>
    </xf>
    <xf numFmtId="0" fontId="30" fillId="8" borderId="5" xfId="0" applyFont="1" applyFill="1" applyBorder="1" applyAlignment="1">
      <alignment horizontal="center" vertical="center"/>
    </xf>
    <xf numFmtId="0" fontId="30" fillId="10" borderId="5" xfId="0" applyFont="1" applyFill="1" applyBorder="1" applyAlignment="1">
      <alignment horizontal="center" vertical="center"/>
    </xf>
    <xf numFmtId="0" fontId="30" fillId="12" borderId="1" xfId="0" applyFont="1" applyFill="1" applyBorder="1" applyAlignment="1">
      <alignment horizontal="center" vertical="center" wrapText="1"/>
    </xf>
    <xf numFmtId="0" fontId="30" fillId="13" borderId="1" xfId="0" applyFont="1" applyFill="1" applyBorder="1" applyAlignment="1">
      <alignment horizontal="center" vertical="center" wrapText="1"/>
    </xf>
    <xf numFmtId="0" fontId="30" fillId="15" borderId="1" xfId="0" applyFont="1" applyFill="1" applyBorder="1" applyAlignment="1">
      <alignment horizontal="center" vertical="center" wrapText="1"/>
    </xf>
    <xf numFmtId="0" fontId="30" fillId="16" borderId="1" xfId="0" applyFont="1" applyFill="1" applyBorder="1" applyAlignment="1">
      <alignment horizontal="center" vertical="center" wrapText="1"/>
    </xf>
    <xf numFmtId="0" fontId="30" fillId="17" borderId="1" xfId="0" applyFont="1" applyFill="1" applyBorder="1" applyAlignment="1">
      <alignment horizontal="center" vertical="center" wrapText="1"/>
    </xf>
    <xf numFmtId="0" fontId="30" fillId="14" borderId="1" xfId="0" applyFont="1" applyFill="1" applyBorder="1" applyAlignment="1">
      <alignment horizontal="center" vertical="center"/>
    </xf>
    <xf numFmtId="0" fontId="35" fillId="0" borderId="1" xfId="0" applyFont="1" applyBorder="1" applyAlignment="1">
      <alignment horizontal="center" vertical="center"/>
    </xf>
    <xf numFmtId="0" fontId="35" fillId="0" borderId="1" xfId="0" applyFont="1" applyBorder="1" applyAlignment="1">
      <alignment horizontal="center" vertical="center" wrapText="1"/>
    </xf>
    <xf numFmtId="0" fontId="36" fillId="6" borderId="1" xfId="0" applyFont="1" applyFill="1" applyBorder="1" applyAlignment="1">
      <alignment horizontal="center" vertical="center" wrapText="1"/>
    </xf>
    <xf numFmtId="0" fontId="33" fillId="6" borderId="1" xfId="0" applyFont="1" applyFill="1" applyBorder="1" applyAlignment="1">
      <alignment horizontal="center" vertical="center" wrapText="1"/>
    </xf>
    <xf numFmtId="0" fontId="35" fillId="6" borderId="1" xfId="0" applyFont="1" applyFill="1" applyBorder="1" applyAlignment="1">
      <alignment horizontal="center" vertical="center" wrapText="1"/>
    </xf>
    <xf numFmtId="0" fontId="13" fillId="28" borderId="5" xfId="0" applyFont="1" applyFill="1" applyBorder="1" applyAlignment="1">
      <alignment horizontal="center" vertical="center"/>
    </xf>
    <xf numFmtId="0" fontId="0" fillId="28" borderId="1" xfId="0" applyFill="1" applyBorder="1" applyAlignment="1">
      <alignment horizontal="center" vertical="center"/>
    </xf>
    <xf numFmtId="0" fontId="0" fillId="28" borderId="1" xfId="0" applyFill="1" applyBorder="1" applyAlignment="1">
      <alignment horizontal="center" vertical="center" wrapText="1"/>
    </xf>
    <xf numFmtId="0" fontId="33" fillId="28" borderId="1" xfId="0" applyFont="1" applyFill="1" applyBorder="1" applyAlignment="1">
      <alignment horizontal="center" vertical="center"/>
    </xf>
    <xf numFmtId="0" fontId="33" fillId="28" borderId="1" xfId="0" applyFont="1" applyFill="1" applyBorder="1" applyAlignment="1">
      <alignment horizontal="center" vertical="center" wrapText="1"/>
    </xf>
    <xf numFmtId="0" fontId="0" fillId="28" borderId="6" xfId="0" applyFill="1" applyBorder="1" applyAlignment="1">
      <alignment horizontal="center" vertical="center"/>
    </xf>
    <xf numFmtId="0" fontId="0" fillId="29" borderId="1" xfId="0" applyFill="1" applyBorder="1" applyAlignment="1">
      <alignment horizontal="center" vertical="center" wrapText="1"/>
    </xf>
    <xf numFmtId="0" fontId="0" fillId="32" borderId="1" xfId="0" applyFill="1" applyBorder="1" applyAlignment="1">
      <alignment horizontal="center" vertical="center" wrapText="1"/>
    </xf>
    <xf numFmtId="0" fontId="0" fillId="33" borderId="1" xfId="0" applyFill="1" applyBorder="1" applyAlignment="1">
      <alignment horizontal="center" vertical="center"/>
    </xf>
    <xf numFmtId="0" fontId="0" fillId="33" borderId="1" xfId="0" applyFill="1" applyBorder="1" applyAlignment="1">
      <alignment horizontal="center" vertical="center" wrapText="1"/>
    </xf>
    <xf numFmtId="0" fontId="0" fillId="34" borderId="1" xfId="0" applyFill="1" applyBorder="1" applyAlignment="1">
      <alignment horizontal="center" vertical="center"/>
    </xf>
    <xf numFmtId="0" fontId="0" fillId="34" borderId="1" xfId="0" applyFill="1" applyBorder="1" applyAlignment="1">
      <alignment horizontal="center" vertical="center" wrapText="1"/>
    </xf>
    <xf numFmtId="0" fontId="0" fillId="35" borderId="1" xfId="0" applyFill="1" applyBorder="1" applyAlignment="1">
      <alignment horizontal="center" vertical="center"/>
    </xf>
    <xf numFmtId="0" fontId="0" fillId="35" borderId="1" xfId="0" applyFill="1" applyBorder="1" applyAlignment="1">
      <alignment horizontal="center" vertical="center" wrapText="1"/>
    </xf>
    <xf numFmtId="0" fontId="0" fillId="29" borderId="5" xfId="0" applyFill="1" applyBorder="1" applyAlignment="1">
      <alignment horizontal="center" vertical="center"/>
    </xf>
    <xf numFmtId="0" fontId="33" fillId="29" borderId="6" xfId="0" applyFont="1" applyFill="1" applyBorder="1" applyAlignment="1">
      <alignment horizontal="center" vertical="center" wrapText="1"/>
    </xf>
    <xf numFmtId="0" fontId="0" fillId="32" borderId="5" xfId="0" applyFill="1" applyBorder="1" applyAlignment="1">
      <alignment horizontal="center" vertical="center"/>
    </xf>
    <xf numFmtId="0" fontId="0" fillId="32" borderId="6" xfId="0" applyFill="1" applyBorder="1" applyAlignment="1">
      <alignment horizontal="center" vertical="center"/>
    </xf>
    <xf numFmtId="0" fontId="0" fillId="35" borderId="8" xfId="0" applyFill="1" applyBorder="1" applyAlignment="1">
      <alignment horizontal="center" vertical="center"/>
    </xf>
    <xf numFmtId="0" fontId="0" fillId="35" borderId="8" xfId="0" applyFill="1" applyBorder="1" applyAlignment="1">
      <alignment horizontal="center" vertical="center" wrapText="1"/>
    </xf>
    <xf numFmtId="0" fontId="24" fillId="36" borderId="17" xfId="0" applyFont="1" applyFill="1" applyBorder="1" applyAlignment="1">
      <alignment horizontal="center" vertical="center"/>
    </xf>
    <xf numFmtId="0" fontId="0" fillId="36" borderId="1" xfId="0" applyFill="1" applyBorder="1" applyAlignment="1">
      <alignment horizontal="center" vertical="center" wrapText="1"/>
    </xf>
    <xf numFmtId="0" fontId="0" fillId="36" borderId="27" xfId="0" applyFill="1" applyBorder="1"/>
    <xf numFmtId="0" fontId="0" fillId="36" borderId="17" xfId="0" applyFill="1" applyBorder="1"/>
    <xf numFmtId="0" fontId="24" fillId="36" borderId="1" xfId="0" applyFont="1" applyFill="1" applyBorder="1" applyAlignment="1">
      <alignment horizontal="center" vertical="center"/>
    </xf>
    <xf numFmtId="0" fontId="0" fillId="36" borderId="1" xfId="0" applyFill="1" applyBorder="1"/>
    <xf numFmtId="0" fontId="0" fillId="36" borderId="27" xfId="0" applyFill="1" applyBorder="1" applyAlignment="1">
      <alignment horizontal="center"/>
    </xf>
    <xf numFmtId="0" fontId="0" fillId="6" borderId="1" xfId="0" applyFill="1" applyBorder="1" applyAlignment="1">
      <alignment horizontal="center" vertical="center" wrapText="1"/>
    </xf>
    <xf numFmtId="0" fontId="30" fillId="8" borderId="2" xfId="0" applyFont="1" applyFill="1" applyBorder="1" applyAlignment="1">
      <alignment horizontal="center" vertical="center" wrapText="1"/>
    </xf>
    <xf numFmtId="0" fontId="30" fillId="8" borderId="5" xfId="0" applyFont="1" applyFill="1" applyBorder="1" applyAlignment="1">
      <alignment horizontal="center" vertical="center" wrapText="1"/>
    </xf>
    <xf numFmtId="0" fontId="30" fillId="10" borderId="5" xfId="0" applyFont="1" applyFill="1" applyBorder="1" applyAlignment="1">
      <alignment horizontal="center" vertical="center" wrapText="1"/>
    </xf>
    <xf numFmtId="0" fontId="0" fillId="6" borderId="5" xfId="0" applyFill="1" applyBorder="1" applyAlignment="1">
      <alignment horizontal="center" vertical="center" wrapText="1"/>
    </xf>
    <xf numFmtId="0" fontId="0" fillId="6" borderId="6" xfId="0" applyFill="1" applyBorder="1" applyAlignment="1">
      <alignment horizontal="center" vertical="center" wrapText="1"/>
    </xf>
    <xf numFmtId="0" fontId="0" fillId="28" borderId="5" xfId="0" applyFill="1" applyBorder="1" applyAlignment="1">
      <alignment horizontal="center" vertical="center" wrapText="1"/>
    </xf>
    <xf numFmtId="0" fontId="0" fillId="28" borderId="6" xfId="0" applyFill="1" applyBorder="1" applyAlignment="1">
      <alignment horizontal="center" vertical="center" wrapText="1"/>
    </xf>
    <xf numFmtId="0" fontId="0" fillId="29" borderId="6" xfId="0" applyFill="1" applyBorder="1" applyAlignment="1">
      <alignment horizontal="center" vertical="center" wrapText="1"/>
    </xf>
    <xf numFmtId="0" fontId="0" fillId="30" borderId="8" xfId="0" applyFill="1" applyBorder="1" applyAlignment="1">
      <alignment horizontal="center" vertical="center" wrapText="1"/>
    </xf>
    <xf numFmtId="0" fontId="30" fillId="13" borderId="18" xfId="0" applyFont="1" applyFill="1" applyBorder="1" applyAlignment="1">
      <alignment horizontal="center" vertical="center" wrapText="1"/>
    </xf>
    <xf numFmtId="0" fontId="30" fillId="14" borderId="18" xfId="0" applyFont="1" applyFill="1" applyBorder="1" applyAlignment="1">
      <alignment horizontal="center" vertical="center" wrapText="1"/>
    </xf>
    <xf numFmtId="0" fontId="33" fillId="20" borderId="3" xfId="0" applyFont="1" applyFill="1" applyBorder="1" applyAlignment="1">
      <alignment horizontal="center" vertical="center" wrapText="1"/>
    </xf>
    <xf numFmtId="0" fontId="0" fillId="29" borderId="8" xfId="0" applyFill="1" applyBorder="1" applyAlignment="1">
      <alignment horizontal="center" vertical="center"/>
    </xf>
    <xf numFmtId="0" fontId="0" fillId="6" borderId="5" xfId="0" applyFill="1" applyBorder="1" applyAlignment="1">
      <alignment horizontal="center" vertical="center"/>
    </xf>
    <xf numFmtId="0" fontId="0" fillId="6" borderId="1" xfId="0" applyFill="1" applyBorder="1" applyAlignment="1">
      <alignment horizontal="center" vertical="center"/>
    </xf>
    <xf numFmtId="0" fontId="0" fillId="6" borderId="6" xfId="0" applyFill="1" applyBorder="1" applyAlignment="1">
      <alignment horizontal="center" vertical="center"/>
    </xf>
    <xf numFmtId="0" fontId="30" fillId="14" borderId="1" xfId="0" applyFont="1" applyFill="1" applyBorder="1" applyAlignment="1">
      <alignment horizontal="center" vertical="center" wrapText="1"/>
    </xf>
    <xf numFmtId="0" fontId="0" fillId="28" borderId="5" xfId="0" applyFill="1" applyBorder="1" applyAlignment="1">
      <alignment horizontal="center" vertical="center"/>
    </xf>
    <xf numFmtId="0" fontId="0" fillId="29" borderId="7" xfId="0" applyFill="1" applyBorder="1" applyAlignment="1">
      <alignment horizontal="center" vertical="center"/>
    </xf>
    <xf numFmtId="0" fontId="0" fillId="29" borderId="8" xfId="0" applyFill="1" applyBorder="1" applyAlignment="1">
      <alignment horizontal="center" vertical="center" wrapText="1"/>
    </xf>
    <xf numFmtId="0" fontId="0" fillId="29" borderId="9" xfId="0" applyFill="1" applyBorder="1" applyAlignment="1">
      <alignment horizontal="center" vertical="center"/>
    </xf>
    <xf numFmtId="0" fontId="37" fillId="20" borderId="1" xfId="0" applyFont="1" applyFill="1" applyBorder="1" applyAlignment="1">
      <alignment horizontal="center" vertical="center" wrapText="1"/>
    </xf>
    <xf numFmtId="0" fontId="0" fillId="30" borderId="7" xfId="0" applyFill="1" applyBorder="1" applyAlignment="1">
      <alignment horizontal="center" vertical="center"/>
    </xf>
    <xf numFmtId="0" fontId="0" fillId="30" borderId="8" xfId="0" applyFill="1" applyBorder="1" applyAlignment="1">
      <alignment horizontal="center" vertical="center"/>
    </xf>
    <xf numFmtId="0" fontId="0" fillId="30" borderId="9" xfId="0" applyFill="1" applyBorder="1" applyAlignment="1">
      <alignment horizontal="center" vertical="center"/>
    </xf>
    <xf numFmtId="0" fontId="21" fillId="13" borderId="1" xfId="0" applyFont="1" applyFill="1" applyBorder="1" applyAlignment="1">
      <alignment horizontal="center" vertical="center" wrapText="1"/>
    </xf>
    <xf numFmtId="0" fontId="21" fillId="14" borderId="1" xfId="0" applyFont="1" applyFill="1" applyBorder="1" applyAlignment="1">
      <alignment horizontal="center" vertical="center"/>
    </xf>
    <xf numFmtId="0" fontId="3" fillId="0" borderId="1" xfId="0" quotePrefix="1" applyFont="1" applyBorder="1" applyAlignment="1">
      <alignment vertical="center" wrapText="1"/>
    </xf>
    <xf numFmtId="0" fontId="3" fillId="0" borderId="18" xfId="0" applyFont="1" applyBorder="1" applyAlignment="1">
      <alignment vertical="center"/>
    </xf>
    <xf numFmtId="0" fontId="3" fillId="0" borderId="32" xfId="0" applyFont="1" applyBorder="1" applyAlignment="1">
      <alignment horizontal="center" vertical="center"/>
    </xf>
    <xf numFmtId="0" fontId="3" fillId="0" borderId="8" xfId="0" applyFont="1" applyBorder="1" applyAlignment="1">
      <alignment horizontal="center" vertical="center" wrapText="1"/>
    </xf>
    <xf numFmtId="0" fontId="3" fillId="0" borderId="28" xfId="0" applyFont="1" applyBorder="1" applyAlignment="1">
      <alignment horizontal="center" vertical="center"/>
    </xf>
    <xf numFmtId="0" fontId="3" fillId="0" borderId="31" xfId="0" applyFont="1" applyBorder="1" applyAlignment="1">
      <alignment horizontal="center" vertical="center"/>
    </xf>
    <xf numFmtId="0" fontId="3" fillId="3" borderId="6" xfId="0" applyFont="1" applyFill="1" applyBorder="1" applyAlignment="1">
      <alignment horizontal="center" vertical="center"/>
    </xf>
    <xf numFmtId="0" fontId="3" fillId="0" borderId="9" xfId="0" applyFont="1" applyBorder="1" applyAlignment="1">
      <alignment horizontal="center" vertical="center"/>
    </xf>
    <xf numFmtId="0" fontId="48" fillId="37" borderId="75" xfId="0" applyFont="1" applyFill="1" applyBorder="1"/>
    <xf numFmtId="0" fontId="48" fillId="37" borderId="82" xfId="0" applyFont="1" applyFill="1" applyBorder="1"/>
    <xf numFmtId="0" fontId="49" fillId="38" borderId="82" xfId="0" applyFont="1" applyFill="1" applyBorder="1"/>
    <xf numFmtId="0" fontId="49" fillId="39" borderId="75" xfId="0" applyFont="1" applyFill="1" applyBorder="1"/>
    <xf numFmtId="0" fontId="49" fillId="39" borderId="75" xfId="0" applyFont="1" applyFill="1" applyBorder="1" applyAlignment="1">
      <alignment wrapText="1"/>
    </xf>
    <xf numFmtId="0" fontId="49" fillId="39" borderId="82" xfId="0" applyFont="1" applyFill="1" applyBorder="1"/>
    <xf numFmtId="0" fontId="49" fillId="40" borderId="75" xfId="0" applyFont="1" applyFill="1" applyBorder="1"/>
    <xf numFmtId="0" fontId="49" fillId="40" borderId="75" xfId="0" applyFont="1" applyFill="1" applyBorder="1" applyAlignment="1">
      <alignment wrapText="1"/>
    </xf>
    <xf numFmtId="0" fontId="49" fillId="40" borderId="82" xfId="0" applyFont="1" applyFill="1" applyBorder="1"/>
    <xf numFmtId="0" fontId="49" fillId="41" borderId="75" xfId="0" applyFont="1" applyFill="1" applyBorder="1"/>
    <xf numFmtId="0" fontId="49" fillId="41" borderId="75" xfId="0" applyFont="1" applyFill="1" applyBorder="1" applyAlignment="1">
      <alignment wrapText="1"/>
    </xf>
    <xf numFmtId="0" fontId="49" fillId="41" borderId="82" xfId="0" applyFont="1" applyFill="1" applyBorder="1"/>
    <xf numFmtId="0" fontId="49" fillId="37" borderId="75" xfId="0" applyFont="1" applyFill="1" applyBorder="1"/>
    <xf numFmtId="0" fontId="49" fillId="37" borderId="75" xfId="0" applyFont="1" applyFill="1" applyBorder="1" applyAlignment="1">
      <alignment wrapText="1"/>
    </xf>
    <xf numFmtId="0" fontId="49" fillId="37" borderId="82" xfId="0" applyFont="1" applyFill="1" applyBorder="1"/>
    <xf numFmtId="0" fontId="3" fillId="3" borderId="18" xfId="0" applyFont="1" applyFill="1" applyBorder="1" applyAlignment="1">
      <alignment horizontal="center" vertical="center" wrapText="1"/>
    </xf>
    <xf numFmtId="0" fontId="3" fillId="3" borderId="20" xfId="0" applyFont="1" applyFill="1" applyBorder="1" applyAlignment="1">
      <alignment horizontal="center" vertical="center" wrapText="1"/>
    </xf>
    <xf numFmtId="0" fontId="15" fillId="0" borderId="6" xfId="0" applyFont="1" applyBorder="1" applyAlignment="1">
      <alignment horizontal="center" vertical="center" wrapText="1"/>
    </xf>
    <xf numFmtId="0" fontId="3" fillId="0" borderId="30" xfId="0" applyFont="1" applyBorder="1" applyAlignment="1">
      <alignment vertical="center" wrapText="1"/>
    </xf>
    <xf numFmtId="0" fontId="15" fillId="0" borderId="9" xfId="0" applyFont="1" applyBorder="1" applyAlignment="1">
      <alignment horizontal="center" vertical="center" wrapText="1"/>
    </xf>
    <xf numFmtId="0" fontId="3" fillId="0" borderId="30" xfId="0" applyFont="1" applyBorder="1" applyAlignment="1">
      <alignment horizontal="center" vertical="center"/>
    </xf>
    <xf numFmtId="0" fontId="3" fillId="42" borderId="0" xfId="0" applyFont="1" applyFill="1" applyAlignment="1">
      <alignment horizontal="center" vertical="center"/>
    </xf>
    <xf numFmtId="0" fontId="3" fillId="42" borderId="0" xfId="0" applyFont="1" applyFill="1" applyAlignment="1">
      <alignment horizontal="center" vertical="center" wrapText="1"/>
    </xf>
    <xf numFmtId="0" fontId="5" fillId="42" borderId="0" xfId="1" applyFont="1" applyFill="1" applyAlignment="1">
      <alignment horizontal="center" vertical="center"/>
    </xf>
    <xf numFmtId="0" fontId="5" fillId="43" borderId="0" xfId="1" applyFont="1" applyFill="1" applyAlignment="1">
      <alignment horizontal="center" vertical="center"/>
    </xf>
    <xf numFmtId="0" fontId="3" fillId="43" borderId="0" xfId="0" applyFont="1" applyFill="1" applyAlignment="1">
      <alignment horizontal="center" vertical="center"/>
    </xf>
    <xf numFmtId="0" fontId="5" fillId="0" borderId="59" xfId="1" applyFont="1" applyBorder="1" applyAlignment="1">
      <alignment horizontal="center" vertical="center" wrapText="1"/>
    </xf>
    <xf numFmtId="0" fontId="5" fillId="0" borderId="14" xfId="1" applyFont="1" applyBorder="1" applyAlignment="1">
      <alignment horizontal="center"/>
    </xf>
    <xf numFmtId="0" fontId="3" fillId="0" borderId="28" xfId="0" applyFont="1" applyBorder="1" applyAlignment="1">
      <alignment horizontal="center" vertical="center" wrapText="1"/>
    </xf>
    <xf numFmtId="0" fontId="15" fillId="0" borderId="1" xfId="0" applyFont="1" applyBorder="1" applyAlignment="1">
      <alignment vertical="center" wrapText="1"/>
    </xf>
    <xf numFmtId="0" fontId="0" fillId="2" borderId="0" xfId="0" applyFill="1" applyAlignment="1">
      <alignment horizontal="center" vertical="center"/>
    </xf>
    <xf numFmtId="0" fontId="3" fillId="2" borderId="1" xfId="0" applyFont="1" applyFill="1" applyBorder="1" applyAlignment="1">
      <alignment horizontal="center" vertical="center" wrapText="1"/>
    </xf>
    <xf numFmtId="0" fontId="3" fillId="2" borderId="18"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0" fillId="2" borderId="0" xfId="0" applyFill="1" applyAlignment="1">
      <alignment horizontal="center" vertical="center" wrapText="1"/>
    </xf>
    <xf numFmtId="0" fontId="5" fillId="2" borderId="1" xfId="1"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0" fontId="15"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14" fontId="5" fillId="2" borderId="1" xfId="1" applyNumberFormat="1" applyFont="1" applyFill="1" applyBorder="1" applyAlignment="1">
      <alignment horizontal="center" vertical="center" wrapText="1"/>
    </xf>
    <xf numFmtId="0" fontId="3" fillId="2" borderId="0" xfId="0" applyFont="1" applyFill="1" applyAlignment="1">
      <alignment horizontal="center" vertical="center" wrapText="1"/>
    </xf>
    <xf numFmtId="0" fontId="3" fillId="2" borderId="17" xfId="0" applyFont="1" applyFill="1" applyBorder="1" applyAlignment="1">
      <alignment horizontal="center" vertical="center"/>
    </xf>
    <xf numFmtId="0" fontId="3" fillId="2" borderId="27" xfId="0" applyFont="1" applyFill="1" applyBorder="1" applyAlignment="1">
      <alignment horizontal="center" vertical="center" wrapText="1"/>
    </xf>
    <xf numFmtId="0" fontId="2" fillId="0" borderId="18" xfId="0" applyFont="1" applyBorder="1" applyAlignment="1">
      <alignment horizontal="center" vertical="center" wrapText="1"/>
    </xf>
    <xf numFmtId="0" fontId="2" fillId="7" borderId="0" xfId="0" applyFont="1" applyFill="1"/>
    <xf numFmtId="0" fontId="49" fillId="40" borderId="75" xfId="0" applyFont="1" applyFill="1" applyBorder="1" applyAlignment="1">
      <alignment horizontal="center" vertical="center"/>
    </xf>
    <xf numFmtId="0" fontId="49" fillId="38" borderId="1" xfId="0" applyFont="1" applyFill="1" applyBorder="1" applyAlignment="1">
      <alignment horizontal="center" vertical="center" wrapText="1"/>
    </xf>
    <xf numFmtId="0" fontId="49" fillId="38" borderId="1" xfId="0" applyFont="1" applyFill="1" applyBorder="1" applyAlignment="1">
      <alignment horizontal="center" vertical="center"/>
    </xf>
    <xf numFmtId="0" fontId="49" fillId="39" borderId="1" xfId="0" applyFont="1" applyFill="1" applyBorder="1" applyAlignment="1">
      <alignment horizontal="center" vertical="center"/>
    </xf>
    <xf numFmtId="0" fontId="49" fillId="40" borderId="1" xfId="0" applyFont="1" applyFill="1" applyBorder="1" applyAlignment="1">
      <alignment horizontal="center" vertical="center"/>
    </xf>
    <xf numFmtId="0" fontId="49" fillId="41" borderId="1" xfId="0" applyFont="1" applyFill="1" applyBorder="1" applyAlignment="1">
      <alignment horizontal="center" vertical="center"/>
    </xf>
    <xf numFmtId="0" fontId="48" fillId="37" borderId="90" xfId="0" applyFont="1" applyFill="1" applyBorder="1"/>
    <xf numFmtId="0" fontId="52" fillId="39" borderId="1" xfId="0" applyFont="1" applyFill="1" applyBorder="1" applyAlignment="1">
      <alignment horizontal="center" vertical="center"/>
    </xf>
    <xf numFmtId="0" fontId="3" fillId="0" borderId="17" xfId="0" applyFont="1" applyBorder="1"/>
    <xf numFmtId="0" fontId="53" fillId="3" borderId="4" xfId="0" applyFont="1" applyFill="1" applyBorder="1" applyAlignment="1">
      <alignment horizontal="center" vertical="center" wrapText="1"/>
    </xf>
    <xf numFmtId="0" fontId="3" fillId="0" borderId="17" xfId="0" applyFont="1" applyBorder="1" applyAlignment="1">
      <alignment wrapText="1"/>
    </xf>
    <xf numFmtId="0" fontId="54" fillId="0" borderId="1" xfId="0" applyFont="1" applyBorder="1"/>
    <xf numFmtId="0" fontId="19" fillId="0" borderId="1" xfId="1" applyFont="1" applyBorder="1" applyAlignment="1">
      <alignment horizontal="center" vertical="center"/>
    </xf>
    <xf numFmtId="0" fontId="4" fillId="0" borderId="0" xfId="1" applyBorder="1" applyAlignment="1">
      <alignment vertical="center"/>
    </xf>
    <xf numFmtId="0" fontId="25" fillId="0" borderId="27" xfId="0" applyFont="1" applyBorder="1" applyAlignment="1">
      <alignment horizontal="center" vertical="center" wrapText="1"/>
    </xf>
    <xf numFmtId="0" fontId="6" fillId="3" borderId="18" xfId="0" applyFont="1" applyFill="1" applyBorder="1" applyAlignment="1">
      <alignment horizontal="center" vertical="center" wrapText="1"/>
    </xf>
    <xf numFmtId="0" fontId="5" fillId="2" borderId="14" xfId="1" applyFont="1" applyFill="1" applyBorder="1" applyAlignment="1">
      <alignment vertical="center"/>
    </xf>
    <xf numFmtId="0" fontId="3" fillId="32" borderId="0" xfId="0" applyFont="1" applyFill="1" applyAlignment="1">
      <alignment horizontal="center" vertical="center"/>
    </xf>
    <xf numFmtId="0" fontId="5" fillId="32" borderId="0" xfId="1" applyFont="1" applyFill="1" applyAlignment="1">
      <alignment horizontal="center" vertical="center"/>
    </xf>
    <xf numFmtId="0" fontId="3" fillId="6" borderId="0" xfId="0" applyFont="1" applyFill="1" applyAlignment="1">
      <alignment horizontal="center" vertical="center"/>
    </xf>
    <xf numFmtId="0" fontId="48" fillId="37" borderId="1" xfId="0" applyFont="1" applyFill="1" applyBorder="1"/>
    <xf numFmtId="0" fontId="48" fillId="37" borderId="6" xfId="0" applyFont="1" applyFill="1" applyBorder="1"/>
    <xf numFmtId="0" fontId="48" fillId="37" borderId="1" xfId="0" applyFont="1" applyFill="1" applyBorder="1" applyAlignment="1">
      <alignment horizontal="center" vertical="center"/>
    </xf>
    <xf numFmtId="0" fontId="0" fillId="43" borderId="1" xfId="0" applyFill="1" applyBorder="1" applyAlignment="1">
      <alignment horizontal="center" vertical="center" wrapText="1"/>
    </xf>
    <xf numFmtId="0" fontId="48" fillId="37" borderId="6" xfId="0" applyFont="1" applyFill="1" applyBorder="1" applyAlignment="1">
      <alignment horizontal="center" vertical="center"/>
    </xf>
    <xf numFmtId="0" fontId="49" fillId="38" borderId="6" xfId="0" applyFont="1" applyFill="1" applyBorder="1" applyAlignment="1">
      <alignment horizontal="center" vertical="center"/>
    </xf>
    <xf numFmtId="0" fontId="52" fillId="39" borderId="6" xfId="0" applyFont="1" applyFill="1" applyBorder="1" applyAlignment="1">
      <alignment horizontal="center" vertical="center"/>
    </xf>
    <xf numFmtId="0" fontId="49" fillId="40" borderId="6" xfId="0" applyFont="1" applyFill="1" applyBorder="1" applyAlignment="1">
      <alignment horizontal="center" vertical="center"/>
    </xf>
    <xf numFmtId="0" fontId="49" fillId="41" borderId="8" xfId="0" applyFont="1" applyFill="1" applyBorder="1" applyAlignment="1">
      <alignment horizontal="center" vertical="center"/>
    </xf>
    <xf numFmtId="0" fontId="0" fillId="6" borderId="8" xfId="0" applyFill="1" applyBorder="1" applyAlignment="1">
      <alignment horizontal="center" vertical="center" wrapText="1"/>
    </xf>
    <xf numFmtId="0" fontId="49" fillId="41" borderId="9" xfId="0" applyFont="1" applyFill="1" applyBorder="1" applyAlignment="1">
      <alignment horizontal="center" vertical="center"/>
    </xf>
    <xf numFmtId="0" fontId="5" fillId="6" borderId="0" xfId="1" applyFont="1" applyFill="1" applyAlignment="1">
      <alignment horizontal="center" vertical="center"/>
    </xf>
    <xf numFmtId="0" fontId="10" fillId="3" borderId="3" xfId="0" applyFont="1" applyFill="1" applyBorder="1"/>
    <xf numFmtId="0" fontId="10" fillId="3" borderId="4" xfId="0" applyFont="1" applyFill="1" applyBorder="1"/>
    <xf numFmtId="0" fontId="5" fillId="0" borderId="0" xfId="1" applyFont="1" applyBorder="1" applyAlignment="1">
      <alignment vertical="center" wrapText="1"/>
    </xf>
    <xf numFmtId="0" fontId="49" fillId="40" borderId="1" xfId="0" applyFont="1" applyFill="1" applyBorder="1" applyAlignment="1">
      <alignment horizontal="center" vertical="center" wrapText="1"/>
    </xf>
    <xf numFmtId="0" fontId="0" fillId="42" borderId="0" xfId="0" applyFill="1"/>
    <xf numFmtId="0" fontId="48" fillId="37" borderId="85" xfId="0" applyFont="1" applyFill="1" applyBorder="1"/>
    <xf numFmtId="0" fontId="49" fillId="38" borderId="1" xfId="0" applyFont="1" applyFill="1" applyBorder="1" applyAlignment="1">
      <alignment horizontal="left" vertical="top" wrapText="1"/>
    </xf>
    <xf numFmtId="0" fontId="49" fillId="38" borderId="75" xfId="0" applyFont="1" applyFill="1" applyBorder="1" applyAlignment="1">
      <alignment horizontal="left" vertical="top" wrapText="1"/>
    </xf>
    <xf numFmtId="0" fontId="0" fillId="42" borderId="1" xfId="0" applyFill="1" applyBorder="1" applyAlignment="1">
      <alignment horizontal="left" vertical="top" wrapText="1"/>
    </xf>
    <xf numFmtId="0" fontId="49" fillId="38" borderId="18" xfId="0" applyFont="1" applyFill="1" applyBorder="1" applyAlignment="1">
      <alignment horizontal="left" vertical="top" wrapText="1"/>
    </xf>
    <xf numFmtId="0" fontId="49" fillId="38" borderId="85" xfId="0" applyFont="1" applyFill="1" applyBorder="1" applyAlignment="1">
      <alignment horizontal="left" vertical="top" wrapText="1"/>
    </xf>
    <xf numFmtId="0" fontId="0" fillId="43" borderId="1" xfId="0" applyFill="1" applyBorder="1" applyAlignment="1">
      <alignment horizontal="left" vertical="top" wrapText="1"/>
    </xf>
    <xf numFmtId="0" fontId="49" fillId="39" borderId="1" xfId="0" applyFont="1" applyFill="1" applyBorder="1" applyAlignment="1">
      <alignment horizontal="left" vertical="top" wrapText="1"/>
    </xf>
    <xf numFmtId="0" fontId="49" fillId="43" borderId="1" xfId="0" applyFont="1" applyFill="1" applyBorder="1" applyAlignment="1">
      <alignment horizontal="left" vertical="top" wrapText="1"/>
    </xf>
    <xf numFmtId="0" fontId="0" fillId="6" borderId="1" xfId="0" applyFill="1" applyBorder="1" applyAlignment="1">
      <alignment vertical="top" wrapText="1"/>
    </xf>
    <xf numFmtId="0" fontId="49" fillId="41" borderId="1" xfId="0" applyFont="1" applyFill="1" applyBorder="1" applyAlignment="1">
      <alignment vertical="top" wrapText="1"/>
    </xf>
    <xf numFmtId="0" fontId="49" fillId="40" borderId="85" xfId="0" applyFont="1" applyFill="1" applyBorder="1" applyAlignment="1">
      <alignment horizontal="left" vertical="top" wrapText="1"/>
    </xf>
    <xf numFmtId="0" fontId="0" fillId="32" borderId="1" xfId="0" applyFill="1" applyBorder="1" applyAlignment="1">
      <alignment horizontal="left" vertical="top" wrapText="1"/>
    </xf>
    <xf numFmtId="0" fontId="0" fillId="32" borderId="1" xfId="0" applyFill="1" applyBorder="1" applyAlignment="1">
      <alignment horizontal="left" vertical="top"/>
    </xf>
    <xf numFmtId="0" fontId="0" fillId="6" borderId="1" xfId="0" applyFill="1" applyBorder="1" applyAlignment="1">
      <alignment horizontal="left" vertical="top" wrapText="1"/>
    </xf>
    <xf numFmtId="0" fontId="0" fillId="6" borderId="8" xfId="0" applyFill="1" applyBorder="1" applyAlignment="1">
      <alignment horizontal="left" vertical="top" wrapText="1"/>
    </xf>
    <xf numFmtId="0" fontId="52" fillId="39" borderId="1" xfId="0" applyFont="1" applyFill="1" applyBorder="1" applyAlignment="1">
      <alignment horizontal="left" vertical="top" wrapText="1"/>
    </xf>
    <xf numFmtId="0" fontId="49" fillId="41" borderId="1" xfId="0" applyFont="1" applyFill="1" applyBorder="1" applyAlignment="1">
      <alignment horizontal="center" vertical="center" wrapText="1"/>
    </xf>
    <xf numFmtId="0" fontId="49" fillId="39" borderId="6" xfId="0" applyFont="1" applyFill="1" applyBorder="1" applyAlignment="1">
      <alignment horizontal="center" vertical="center"/>
    </xf>
    <xf numFmtId="0" fontId="49" fillId="41" borderId="6" xfId="0" applyFont="1" applyFill="1" applyBorder="1" applyAlignment="1">
      <alignment horizontal="center" vertical="center"/>
    </xf>
    <xf numFmtId="0" fontId="49" fillId="38" borderId="18" xfId="0" applyFont="1" applyFill="1" applyBorder="1" applyAlignment="1">
      <alignment horizontal="center" vertical="center"/>
    </xf>
    <xf numFmtId="0" fontId="49" fillId="40" borderId="85" xfId="0" applyFont="1" applyFill="1" applyBorder="1" applyAlignment="1">
      <alignment horizontal="center" vertical="center"/>
    </xf>
    <xf numFmtId="0" fontId="49" fillId="40" borderId="85" xfId="0" applyFont="1" applyFill="1" applyBorder="1" applyAlignment="1">
      <alignment horizontal="center" vertical="center" wrapText="1"/>
    </xf>
    <xf numFmtId="0" fontId="49" fillId="38" borderId="82" xfId="0" applyFont="1" applyFill="1" applyBorder="1" applyAlignment="1">
      <alignment horizontal="center" vertical="center"/>
    </xf>
    <xf numFmtId="0" fontId="49" fillId="38" borderId="90" xfId="0" applyFont="1" applyFill="1" applyBorder="1" applyAlignment="1">
      <alignment horizontal="center" vertical="center"/>
    </xf>
    <xf numFmtId="0" fontId="49" fillId="40" borderId="82" xfId="0" applyFont="1" applyFill="1" applyBorder="1" applyAlignment="1">
      <alignment horizontal="center" vertical="center"/>
    </xf>
    <xf numFmtId="0" fontId="49" fillId="41" borderId="90" xfId="0" applyFont="1" applyFill="1" applyBorder="1" applyAlignment="1">
      <alignment horizontal="center" vertical="center" wrapText="1"/>
    </xf>
    <xf numFmtId="0" fontId="0" fillId="43" borderId="0" xfId="0" applyFill="1"/>
    <xf numFmtId="0" fontId="0" fillId="32" borderId="0" xfId="0" applyFill="1"/>
    <xf numFmtId="0" fontId="0" fillId="6" borderId="0" xfId="0" applyFill="1"/>
    <xf numFmtId="0" fontId="5" fillId="42" borderId="0" xfId="1" applyFont="1" applyFill="1" applyAlignment="1">
      <alignment horizontal="center"/>
    </xf>
    <xf numFmtId="0" fontId="5" fillId="43" borderId="0" xfId="1" applyFont="1" applyFill="1" applyAlignment="1">
      <alignment horizontal="center"/>
    </xf>
    <xf numFmtId="0" fontId="5" fillId="32" borderId="0" xfId="1" applyFont="1" applyFill="1" applyAlignment="1">
      <alignment horizontal="center"/>
    </xf>
    <xf numFmtId="0" fontId="5" fillId="6" borderId="0" xfId="1" applyFont="1" applyFill="1" applyAlignment="1">
      <alignment horizontal="center"/>
    </xf>
    <xf numFmtId="0" fontId="49" fillId="6" borderId="1" xfId="0" applyFont="1" applyFill="1" applyBorder="1" applyAlignment="1">
      <alignment vertical="top" wrapText="1"/>
    </xf>
    <xf numFmtId="0" fontId="49" fillId="41" borderId="27" xfId="0" applyFont="1" applyFill="1" applyBorder="1" applyAlignment="1">
      <alignment horizontal="center" vertical="center"/>
    </xf>
    <xf numFmtId="0" fontId="0" fillId="25" borderId="0" xfId="0" applyFill="1"/>
    <xf numFmtId="0" fontId="28" fillId="3" borderId="91" xfId="0" applyFont="1" applyFill="1" applyBorder="1" applyAlignment="1">
      <alignment horizontal="center" vertical="center" wrapText="1"/>
    </xf>
    <xf numFmtId="0" fontId="3" fillId="0" borderId="27" xfId="0" applyFont="1" applyBorder="1" applyAlignment="1">
      <alignment horizontal="center"/>
    </xf>
    <xf numFmtId="0" fontId="0" fillId="25" borderId="8" xfId="0" applyFill="1" applyBorder="1" applyAlignment="1">
      <alignment horizontal="center" vertical="center"/>
    </xf>
    <xf numFmtId="0" fontId="0" fillId="25" borderId="8" xfId="0" applyFill="1" applyBorder="1" applyAlignment="1">
      <alignment horizontal="center" vertical="center" wrapText="1"/>
    </xf>
    <xf numFmtId="0" fontId="0" fillId="43" borderId="1" xfId="0" applyFill="1" applyBorder="1" applyAlignment="1">
      <alignment horizontal="left" vertical="top"/>
    </xf>
    <xf numFmtId="0" fontId="0" fillId="25" borderId="8" xfId="0" applyFill="1" applyBorder="1" applyAlignment="1">
      <alignment horizontal="left" vertical="top" wrapText="1"/>
    </xf>
    <xf numFmtId="0" fontId="0" fillId="25" borderId="8" xfId="0" applyFill="1" applyBorder="1" applyAlignment="1">
      <alignment horizontal="left" vertical="top"/>
    </xf>
    <xf numFmtId="0" fontId="49" fillId="39" borderId="6" xfId="0" applyFont="1" applyFill="1" applyBorder="1" applyAlignment="1">
      <alignment horizontal="center" vertical="center" wrapText="1"/>
    </xf>
    <xf numFmtId="0" fontId="0" fillId="25" borderId="9" xfId="0" applyFill="1" applyBorder="1" applyAlignment="1">
      <alignment horizontal="center" vertical="center"/>
    </xf>
    <xf numFmtId="0" fontId="3" fillId="6" borderId="0" xfId="0" applyFont="1" applyFill="1" applyAlignment="1">
      <alignment vertical="center" wrapText="1"/>
    </xf>
    <xf numFmtId="0" fontId="3" fillId="7" borderId="0" xfId="0" applyFont="1" applyFill="1" applyAlignment="1">
      <alignment vertical="center" wrapText="1"/>
    </xf>
    <xf numFmtId="0" fontId="3" fillId="25" borderId="0" xfId="0" applyFont="1" applyFill="1" applyAlignment="1">
      <alignment vertical="center" wrapText="1"/>
    </xf>
    <xf numFmtId="0" fontId="5" fillId="32" borderId="0" xfId="1" applyFont="1" applyFill="1" applyBorder="1" applyAlignment="1">
      <alignment horizontal="center"/>
    </xf>
    <xf numFmtId="0" fontId="5" fillId="6" borderId="0" xfId="1" applyFont="1" applyFill="1" applyBorder="1" applyAlignment="1">
      <alignment horizontal="center" wrapText="1"/>
    </xf>
    <xf numFmtId="0" fontId="5" fillId="7" borderId="0" xfId="1" applyFont="1" applyFill="1" applyBorder="1" applyAlignment="1">
      <alignment horizontal="center" wrapText="1"/>
    </xf>
    <xf numFmtId="0" fontId="5" fillId="25" borderId="0" xfId="1" applyFont="1" applyFill="1" applyBorder="1" applyAlignment="1">
      <alignment horizontal="center" wrapText="1"/>
    </xf>
    <xf numFmtId="0" fontId="49" fillId="39" borderId="1" xfId="0" applyFont="1" applyFill="1" applyBorder="1" applyAlignment="1">
      <alignment horizontal="center" vertical="center" wrapText="1"/>
    </xf>
    <xf numFmtId="0" fontId="50" fillId="38" borderId="45" xfId="0" applyFont="1" applyFill="1" applyBorder="1" applyAlignment="1">
      <alignment wrapText="1"/>
    </xf>
    <xf numFmtId="0" fontId="55" fillId="2" borderId="1" xfId="0" applyFont="1" applyFill="1" applyBorder="1"/>
    <xf numFmtId="0" fontId="55" fillId="2" borderId="1" xfId="0" applyFont="1" applyFill="1" applyBorder="1" applyAlignment="1">
      <alignment wrapText="1"/>
    </xf>
    <xf numFmtId="0" fontId="55" fillId="2" borderId="18" xfId="0" applyFont="1" applyFill="1" applyBorder="1" applyAlignment="1">
      <alignment wrapText="1"/>
    </xf>
    <xf numFmtId="0" fontId="0" fillId="0" borderId="18" xfId="0" applyBorder="1"/>
    <xf numFmtId="0" fontId="10" fillId="0" borderId="6" xfId="0" applyFont="1" applyBorder="1" applyAlignment="1">
      <alignment horizontal="center" vertical="center" wrapText="1"/>
    </xf>
    <xf numFmtId="0" fontId="49" fillId="38" borderId="45" xfId="0" applyFont="1" applyFill="1" applyBorder="1"/>
    <xf numFmtId="0" fontId="51" fillId="38" borderId="45" xfId="0" applyFont="1" applyFill="1" applyBorder="1"/>
    <xf numFmtId="0" fontId="25" fillId="0" borderId="17" xfId="0" applyFont="1" applyBorder="1" applyAlignment="1">
      <alignment horizontal="center" vertical="center" wrapText="1"/>
    </xf>
    <xf numFmtId="14" fontId="25" fillId="0" borderId="17" xfId="0" applyNumberFormat="1" applyFont="1" applyBorder="1" applyAlignment="1">
      <alignment horizontal="center" vertical="center" wrapText="1"/>
    </xf>
    <xf numFmtId="0" fontId="19" fillId="0" borderId="22" xfId="1" applyFont="1" applyBorder="1" applyAlignment="1">
      <alignment horizontal="center" vertical="center" wrapText="1"/>
    </xf>
    <xf numFmtId="0" fontId="0" fillId="42" borderId="1" xfId="0" applyFill="1" applyBorder="1"/>
    <xf numFmtId="0" fontId="49" fillId="38" borderId="80" xfId="0" applyFont="1" applyFill="1" applyBorder="1" applyAlignment="1">
      <alignment horizontal="center" vertical="center"/>
    </xf>
    <xf numFmtId="0" fontId="49" fillId="39" borderId="80" xfId="0" applyFont="1" applyFill="1" applyBorder="1" applyAlignment="1">
      <alignment horizontal="center" vertical="center"/>
    </xf>
    <xf numFmtId="0" fontId="49" fillId="40" borderId="80" xfId="0" applyFont="1" applyFill="1" applyBorder="1" applyAlignment="1">
      <alignment horizontal="center" vertical="center"/>
    </xf>
    <xf numFmtId="0" fontId="50" fillId="38" borderId="1" xfId="0" applyFont="1" applyFill="1" applyBorder="1" applyAlignment="1">
      <alignment horizontal="center" vertical="center" wrapText="1"/>
    </xf>
    <xf numFmtId="0" fontId="49" fillId="38" borderId="17" xfId="0" applyFont="1" applyFill="1" applyBorder="1" applyAlignment="1">
      <alignment horizontal="center" vertical="center"/>
    </xf>
    <xf numFmtId="0" fontId="49" fillId="39" borderId="17" xfId="0" applyFont="1" applyFill="1" applyBorder="1" applyAlignment="1">
      <alignment horizontal="center" vertical="center"/>
    </xf>
    <xf numFmtId="0" fontId="49" fillId="39" borderId="27" xfId="0" applyFont="1" applyFill="1" applyBorder="1" applyAlignment="1">
      <alignment horizontal="center" vertical="center"/>
    </xf>
    <xf numFmtId="0" fontId="49" fillId="40" borderId="27" xfId="0" applyFont="1" applyFill="1" applyBorder="1" applyAlignment="1">
      <alignment horizontal="center" vertical="center"/>
    </xf>
    <xf numFmtId="0" fontId="49" fillId="38" borderId="27" xfId="0" applyFont="1" applyFill="1" applyBorder="1" applyAlignment="1">
      <alignment horizontal="center" vertical="center"/>
    </xf>
    <xf numFmtId="0" fontId="0" fillId="42" borderId="0" xfId="0" applyFill="1" applyAlignment="1">
      <alignment vertical="center" wrapText="1"/>
    </xf>
    <xf numFmtId="0" fontId="0" fillId="43" borderId="0" xfId="0" applyFill="1" applyAlignment="1">
      <alignment vertical="center" wrapText="1"/>
    </xf>
    <xf numFmtId="0" fontId="0" fillId="32" borderId="0" xfId="0" applyFill="1" applyAlignment="1">
      <alignment vertical="center" wrapText="1"/>
    </xf>
    <xf numFmtId="0" fontId="5" fillId="42" borderId="0" xfId="1" applyFont="1" applyFill="1" applyAlignment="1">
      <alignment vertical="center" wrapText="1"/>
    </xf>
    <xf numFmtId="0" fontId="5" fillId="43" borderId="0" xfId="1" applyFont="1" applyFill="1" applyAlignment="1">
      <alignment vertical="center" wrapText="1"/>
    </xf>
    <xf numFmtId="0" fontId="5" fillId="32" borderId="0" xfId="1" applyFont="1" applyFill="1" applyAlignment="1">
      <alignment vertical="center" wrapText="1"/>
    </xf>
    <xf numFmtId="0" fontId="49" fillId="38" borderId="45" xfId="0" applyFont="1" applyFill="1" applyBorder="1" applyAlignment="1">
      <alignment wrapText="1"/>
    </xf>
    <xf numFmtId="0" fontId="49" fillId="39" borderId="80" xfId="0" applyFont="1" applyFill="1" applyBorder="1"/>
    <xf numFmtId="0" fontId="0" fillId="42" borderId="1" xfId="0" applyFill="1" applyBorder="1" applyAlignment="1">
      <alignment wrapText="1"/>
    </xf>
    <xf numFmtId="0" fontId="49" fillId="38" borderId="1" xfId="0" applyFont="1" applyFill="1" applyBorder="1"/>
    <xf numFmtId="0" fontId="49" fillId="38" borderId="80" xfId="0" applyFont="1" applyFill="1" applyBorder="1"/>
    <xf numFmtId="0" fontId="49" fillId="40" borderId="1" xfId="0" applyFont="1" applyFill="1" applyBorder="1"/>
    <xf numFmtId="0" fontId="49" fillId="40" borderId="80" xfId="0" applyFont="1" applyFill="1" applyBorder="1"/>
    <xf numFmtId="0" fontId="0" fillId="43" borderId="51" xfId="0" applyFill="1" applyBorder="1" applyAlignment="1">
      <alignment wrapText="1"/>
    </xf>
    <xf numFmtId="0" fontId="0" fillId="43" borderId="51" xfId="0" applyFill="1" applyBorder="1"/>
    <xf numFmtId="0" fontId="49" fillId="39" borderId="51" xfId="0" applyFont="1" applyFill="1" applyBorder="1" applyAlignment="1">
      <alignment wrapText="1"/>
    </xf>
    <xf numFmtId="0" fontId="5" fillId="42" borderId="0" xfId="1" applyFont="1" applyFill="1"/>
    <xf numFmtId="0" fontId="5" fillId="43" borderId="0" xfId="1" applyFont="1" applyFill="1"/>
    <xf numFmtId="0" fontId="5" fillId="32" borderId="0" xfId="1" applyFont="1" applyFill="1"/>
    <xf numFmtId="0" fontId="0" fillId="32" borderId="0" xfId="0" applyFill="1" applyAlignment="1">
      <alignment wrapText="1"/>
    </xf>
    <xf numFmtId="0" fontId="0" fillId="43" borderId="0" xfId="0" applyFill="1" applyAlignment="1">
      <alignment wrapText="1"/>
    </xf>
    <xf numFmtId="0" fontId="49" fillId="39" borderId="1" xfId="0" applyFont="1" applyFill="1" applyBorder="1"/>
    <xf numFmtId="0" fontId="0" fillId="43" borderId="1" xfId="0" applyFill="1" applyBorder="1" applyAlignment="1">
      <alignment wrapText="1"/>
    </xf>
    <xf numFmtId="0" fontId="49" fillId="41" borderId="1" xfId="0" applyFont="1" applyFill="1" applyBorder="1"/>
    <xf numFmtId="0" fontId="0" fillId="6" borderId="1" xfId="0" applyFill="1" applyBorder="1" applyAlignment="1">
      <alignment wrapText="1"/>
    </xf>
    <xf numFmtId="0" fontId="49" fillId="37" borderId="1" xfId="0" applyFont="1" applyFill="1" applyBorder="1"/>
    <xf numFmtId="0" fontId="0" fillId="7" borderId="1" xfId="0" applyFill="1" applyBorder="1" applyAlignment="1">
      <alignment wrapText="1"/>
    </xf>
    <xf numFmtId="0" fontId="49" fillId="41" borderId="80" xfId="0" applyFont="1" applyFill="1" applyBorder="1"/>
    <xf numFmtId="0" fontId="49" fillId="37" borderId="80" xfId="0" applyFont="1" applyFill="1" applyBorder="1"/>
    <xf numFmtId="0" fontId="49" fillId="38" borderId="76" xfId="0" applyFont="1" applyFill="1" applyBorder="1"/>
    <xf numFmtId="0" fontId="50" fillId="38" borderId="1" xfId="0" applyFont="1" applyFill="1" applyBorder="1" applyAlignment="1">
      <alignment wrapText="1"/>
    </xf>
    <xf numFmtId="0" fontId="51" fillId="38" borderId="1" xfId="0" applyFont="1" applyFill="1" applyBorder="1"/>
    <xf numFmtId="0" fontId="0" fillId="7" borderId="1" xfId="0" applyFill="1" applyBorder="1"/>
    <xf numFmtId="0" fontId="5" fillId="6" borderId="0" xfId="1" applyFont="1" applyFill="1"/>
    <xf numFmtId="0" fontId="5" fillId="7" borderId="0" xfId="1" applyFont="1" applyFill="1"/>
    <xf numFmtId="0" fontId="49" fillId="37" borderId="45" xfId="0" applyFont="1" applyFill="1" applyBorder="1"/>
    <xf numFmtId="0" fontId="56" fillId="38" borderId="45" xfId="0" applyFont="1" applyFill="1" applyBorder="1"/>
    <xf numFmtId="0" fontId="49" fillId="41" borderId="1" xfId="0" applyFont="1" applyFill="1" applyBorder="1" applyAlignment="1">
      <alignment wrapText="1"/>
    </xf>
    <xf numFmtId="0" fontId="49" fillId="39" borderId="1" xfId="0" applyFont="1" applyFill="1" applyBorder="1" applyAlignment="1">
      <alignment wrapText="1"/>
    </xf>
    <xf numFmtId="0" fontId="0" fillId="42" borderId="0" xfId="0" applyFill="1" applyAlignment="1">
      <alignment horizontal="center" vertical="center"/>
    </xf>
    <xf numFmtId="0" fontId="0" fillId="43" borderId="0" xfId="0" applyFill="1" applyAlignment="1">
      <alignment horizontal="center" vertical="center"/>
    </xf>
    <xf numFmtId="0" fontId="0" fillId="32" borderId="0" xfId="0" applyFill="1" applyAlignment="1">
      <alignment horizontal="center" vertical="center"/>
    </xf>
    <xf numFmtId="0" fontId="0" fillId="6" borderId="0" xfId="0" applyFill="1" applyAlignment="1">
      <alignment horizontal="center" vertical="center"/>
    </xf>
    <xf numFmtId="0" fontId="0" fillId="6" borderId="1" xfId="0" applyFill="1" applyBorder="1"/>
    <xf numFmtId="0" fontId="49" fillId="38" borderId="1" xfId="0" applyFont="1" applyFill="1" applyBorder="1" applyAlignment="1">
      <alignment wrapText="1"/>
    </xf>
    <xf numFmtId="0" fontId="0" fillId="43" borderId="1" xfId="0" applyFill="1" applyBorder="1"/>
    <xf numFmtId="0" fontId="49" fillId="40" borderId="1" xfId="0" applyFont="1" applyFill="1" applyBorder="1" applyAlignment="1">
      <alignment wrapText="1"/>
    </xf>
    <xf numFmtId="0" fontId="49" fillId="37" borderId="1" xfId="0" applyFont="1" applyFill="1" applyBorder="1" applyAlignment="1">
      <alignment wrapText="1"/>
    </xf>
    <xf numFmtId="0" fontId="4" fillId="7" borderId="0" xfId="1" applyFill="1" applyAlignment="1">
      <alignment horizontal="center" vertical="center"/>
    </xf>
    <xf numFmtId="0" fontId="3" fillId="7" borderId="0" xfId="0" applyFont="1" applyFill="1" applyAlignment="1">
      <alignment horizontal="center" vertical="center"/>
    </xf>
    <xf numFmtId="0" fontId="4" fillId="6" borderId="0" xfId="1" applyFill="1" applyAlignment="1">
      <alignment horizontal="center" vertical="center"/>
    </xf>
    <xf numFmtId="0" fontId="4" fillId="32" borderId="0" xfId="1" applyFill="1" applyAlignment="1">
      <alignment horizontal="center" vertical="center"/>
    </xf>
    <xf numFmtId="0" fontId="4" fillId="43" borderId="0" xfId="1" applyFill="1" applyAlignment="1">
      <alignment horizontal="center" vertical="center"/>
    </xf>
    <xf numFmtId="0" fontId="4" fillId="42" borderId="0" xfId="1" applyFill="1" applyAlignment="1">
      <alignment horizontal="center" vertical="center"/>
    </xf>
    <xf numFmtId="0" fontId="50" fillId="38" borderId="44" xfId="0" applyFont="1" applyFill="1" applyBorder="1" applyAlignment="1">
      <alignment wrapText="1"/>
    </xf>
    <xf numFmtId="0" fontId="0" fillId="42" borderId="17" xfId="0" applyFill="1" applyBorder="1" applyAlignment="1">
      <alignment wrapText="1"/>
    </xf>
    <xf numFmtId="0" fontId="0" fillId="43" borderId="17" xfId="0" applyFill="1" applyBorder="1" applyAlignment="1">
      <alignment wrapText="1"/>
    </xf>
    <xf numFmtId="0" fontId="0" fillId="32" borderId="17" xfId="0" applyFill="1" applyBorder="1" applyAlignment="1">
      <alignment wrapText="1"/>
    </xf>
    <xf numFmtId="0" fontId="0" fillId="42" borderId="0" xfId="0" applyFill="1" applyAlignment="1">
      <alignment wrapText="1"/>
    </xf>
    <xf numFmtId="0" fontId="0" fillId="6" borderId="0" xfId="0" applyFill="1" applyAlignment="1">
      <alignment wrapText="1"/>
    </xf>
    <xf numFmtId="0" fontId="5" fillId="42" borderId="0" xfId="1" applyFont="1" applyFill="1" applyAlignment="1">
      <alignment horizontal="center" vertical="center" wrapText="1"/>
    </xf>
    <xf numFmtId="0" fontId="5" fillId="43" borderId="0" xfId="1" applyFont="1" applyFill="1" applyAlignment="1">
      <alignment horizontal="center" vertical="center" wrapText="1"/>
    </xf>
    <xf numFmtId="0" fontId="5" fillId="32" borderId="0" xfId="1" applyFont="1" applyFill="1" applyAlignment="1">
      <alignment horizontal="center" vertical="center" wrapText="1"/>
    </xf>
    <xf numFmtId="0" fontId="5" fillId="6" borderId="0" xfId="1" applyFont="1" applyFill="1" applyAlignment="1">
      <alignment horizontal="center" vertical="center" wrapText="1"/>
    </xf>
    <xf numFmtId="0" fontId="33" fillId="23" borderId="3" xfId="0" applyFont="1" applyFill="1" applyBorder="1" applyAlignment="1">
      <alignment horizontal="center" vertical="center" wrapText="1"/>
    </xf>
    <xf numFmtId="0" fontId="0" fillId="23" borderId="3" xfId="0" applyFill="1" applyBorder="1" applyAlignment="1">
      <alignment horizontal="center" vertical="center" wrapText="1"/>
    </xf>
    <xf numFmtId="0" fontId="0" fillId="29" borderId="9" xfId="0" applyFill="1" applyBorder="1" applyAlignment="1">
      <alignment horizontal="center" vertical="center" wrapText="1"/>
    </xf>
    <xf numFmtId="0" fontId="0" fillId="23" borderId="4" xfId="0" applyFill="1" applyBorder="1" applyAlignment="1">
      <alignment horizontal="center" vertical="center" wrapText="1"/>
    </xf>
    <xf numFmtId="0" fontId="54" fillId="0" borderId="17" xfId="0" applyFont="1" applyBorder="1"/>
    <xf numFmtId="0" fontId="0" fillId="29" borderId="27" xfId="0" applyFill="1" applyBorder="1" applyAlignment="1">
      <alignment horizontal="center" vertical="center" wrapText="1"/>
    </xf>
    <xf numFmtId="0" fontId="0" fillId="6" borderId="19" xfId="0" applyFill="1" applyBorder="1" applyAlignment="1">
      <alignment horizontal="center" vertical="center" wrapText="1"/>
    </xf>
    <xf numFmtId="0" fontId="0" fillId="6" borderId="18" xfId="0" applyFill="1" applyBorder="1" applyAlignment="1">
      <alignment horizontal="center" vertical="center" wrapText="1"/>
    </xf>
    <xf numFmtId="0" fontId="21" fillId="12" borderId="1" xfId="0" applyFont="1" applyFill="1" applyBorder="1" applyAlignment="1">
      <alignment horizontal="center" vertical="center" wrapText="1"/>
    </xf>
    <xf numFmtId="0" fontId="21" fillId="10" borderId="5" xfId="0" applyFont="1" applyFill="1" applyBorder="1" applyAlignment="1">
      <alignment horizontal="center" vertical="center"/>
    </xf>
    <xf numFmtId="0" fontId="33" fillId="20" borderId="18" xfId="0" applyFont="1" applyFill="1" applyBorder="1" applyAlignment="1">
      <alignment horizontal="center" vertical="center" wrapText="1"/>
    </xf>
    <xf numFmtId="0" fontId="7" fillId="0" borderId="1" xfId="0" applyFont="1" applyBorder="1" applyAlignment="1">
      <alignment horizontal="center" vertical="center"/>
    </xf>
    <xf numFmtId="0" fontId="33" fillId="23" borderId="2" xfId="0" applyFont="1" applyFill="1" applyBorder="1" applyAlignment="1">
      <alignment horizontal="center" vertical="center" wrapText="1"/>
    </xf>
    <xf numFmtId="0" fontId="0" fillId="6" borderId="17" xfId="0" applyFill="1" applyBorder="1" applyAlignment="1">
      <alignment horizontal="center" vertical="center" wrapText="1"/>
    </xf>
    <xf numFmtId="0" fontId="0" fillId="28" borderId="17" xfId="0" applyFill="1" applyBorder="1" applyAlignment="1">
      <alignment horizontal="center" vertical="center" wrapText="1"/>
    </xf>
    <xf numFmtId="0" fontId="0" fillId="29" borderId="17" xfId="0" applyFill="1" applyBorder="1" applyAlignment="1">
      <alignment horizontal="center" vertical="center" wrapText="1"/>
    </xf>
    <xf numFmtId="0" fontId="0" fillId="6" borderId="27" xfId="0" applyFill="1" applyBorder="1" applyAlignment="1">
      <alignment horizontal="center" vertical="center" wrapText="1"/>
    </xf>
    <xf numFmtId="0" fontId="0" fillId="28" borderId="0" xfId="0" applyFill="1" applyAlignment="1">
      <alignment horizontal="center" vertical="center"/>
    </xf>
    <xf numFmtId="0" fontId="0" fillId="6" borderId="34" xfId="0" applyFill="1" applyBorder="1" applyAlignment="1">
      <alignment horizontal="center" vertical="center" wrapText="1"/>
    </xf>
    <xf numFmtId="0" fontId="0" fillId="29" borderId="17" xfId="0" applyFill="1" applyBorder="1" applyAlignment="1">
      <alignment wrapText="1"/>
    </xf>
    <xf numFmtId="0" fontId="0" fillId="6" borderId="28" xfId="0" applyFill="1" applyBorder="1" applyAlignment="1">
      <alignment horizontal="center" vertical="center" wrapText="1"/>
    </xf>
    <xf numFmtId="0" fontId="0" fillId="28" borderId="18" xfId="0" applyFill="1" applyBorder="1" applyAlignment="1">
      <alignment horizontal="center" vertical="center" wrapText="1"/>
    </xf>
    <xf numFmtId="0" fontId="0" fillId="28" borderId="34" xfId="0" applyFill="1" applyBorder="1" applyAlignment="1">
      <alignment horizontal="center" vertical="center" wrapText="1"/>
    </xf>
    <xf numFmtId="0" fontId="0" fillId="28" borderId="18" xfId="0" applyFill="1" applyBorder="1" applyAlignment="1">
      <alignment wrapText="1"/>
    </xf>
    <xf numFmtId="0" fontId="0" fillId="28" borderId="28" xfId="0" applyFill="1" applyBorder="1" applyAlignment="1">
      <alignment horizontal="center" vertical="center" wrapText="1"/>
    </xf>
    <xf numFmtId="0" fontId="0" fillId="28" borderId="20" xfId="0" applyFill="1" applyBorder="1" applyAlignment="1">
      <alignment horizontal="center" vertical="center" wrapText="1"/>
    </xf>
    <xf numFmtId="0" fontId="3" fillId="0" borderId="0" xfId="0" applyFont="1" applyAlignment="1">
      <alignment horizontal="center" wrapText="1"/>
    </xf>
    <xf numFmtId="0" fontId="0" fillId="29" borderId="17" xfId="0" applyFill="1" applyBorder="1" applyAlignment="1">
      <alignment horizontal="center" vertical="center"/>
    </xf>
    <xf numFmtId="0" fontId="30" fillId="13" borderId="18" xfId="0" applyFont="1" applyFill="1" applyBorder="1" applyAlignment="1">
      <alignment wrapText="1"/>
    </xf>
    <xf numFmtId="0" fontId="30" fillId="14" borderId="18" xfId="0" applyFont="1" applyFill="1" applyBorder="1"/>
    <xf numFmtId="0" fontId="35" fillId="6" borderId="1" xfId="0" applyFont="1" applyFill="1" applyBorder="1" applyAlignment="1">
      <alignment horizontal="center" vertical="center"/>
    </xf>
    <xf numFmtId="0" fontId="35" fillId="28" borderId="1" xfId="0" applyFont="1" applyFill="1" applyBorder="1" applyAlignment="1">
      <alignment horizontal="center" vertical="center"/>
    </xf>
    <xf numFmtId="0" fontId="33" fillId="29" borderId="1" xfId="0" applyFont="1" applyFill="1" applyBorder="1" applyAlignment="1">
      <alignment horizontal="center" vertical="center"/>
    </xf>
    <xf numFmtId="0" fontId="16" fillId="30" borderId="1" xfId="0" applyFont="1" applyFill="1" applyBorder="1" applyAlignment="1">
      <alignment horizontal="center" vertical="center"/>
    </xf>
    <xf numFmtId="0" fontId="21" fillId="15" borderId="1" xfId="0" applyFont="1" applyFill="1" applyBorder="1" applyAlignment="1">
      <alignment horizontal="center" vertical="center" wrapText="1"/>
    </xf>
    <xf numFmtId="0" fontId="21" fillId="16" borderId="1" xfId="0" applyFont="1" applyFill="1" applyBorder="1" applyAlignment="1">
      <alignment horizontal="center" vertical="center" wrapText="1"/>
    </xf>
    <xf numFmtId="0" fontId="21" fillId="17" borderId="1" xfId="0" applyFont="1" applyFill="1" applyBorder="1" applyAlignment="1">
      <alignment horizontal="center" vertical="center" wrapText="1"/>
    </xf>
    <xf numFmtId="0" fontId="33" fillId="23" borderId="5" xfId="0" applyFont="1" applyFill="1" applyBorder="1" applyAlignment="1">
      <alignment horizontal="center" vertical="center"/>
    </xf>
    <xf numFmtId="0" fontId="33" fillId="23" borderId="1" xfId="0" applyFont="1" applyFill="1" applyBorder="1" applyAlignment="1">
      <alignment horizontal="center" vertical="center"/>
    </xf>
    <xf numFmtId="0" fontId="33" fillId="23" borderId="6" xfId="0" applyFont="1" applyFill="1" applyBorder="1" applyAlignment="1">
      <alignment horizontal="center" vertical="center"/>
    </xf>
    <xf numFmtId="0" fontId="13" fillId="28" borderId="7" xfId="0" applyFont="1" applyFill="1" applyBorder="1" applyAlignment="1">
      <alignment horizontal="center" vertical="center"/>
    </xf>
    <xf numFmtId="0" fontId="0" fillId="28" borderId="8" xfId="0" applyFill="1" applyBorder="1" applyAlignment="1">
      <alignment horizontal="center" vertical="center" wrapText="1"/>
    </xf>
    <xf numFmtId="0" fontId="0" fillId="28" borderId="8" xfId="0" applyFill="1" applyBorder="1" applyAlignment="1">
      <alignment horizontal="center" vertical="center"/>
    </xf>
    <xf numFmtId="0" fontId="33" fillId="28" borderId="8" xfId="0" applyFont="1" applyFill="1" applyBorder="1" applyAlignment="1">
      <alignment horizontal="center" vertical="center" wrapText="1"/>
    </xf>
    <xf numFmtId="0" fontId="0" fillId="28" borderId="9" xfId="0" applyFill="1" applyBorder="1" applyAlignment="1">
      <alignment horizontal="center" vertical="center" wrapText="1"/>
    </xf>
    <xf numFmtId="0" fontId="27" fillId="0" borderId="0" xfId="1" applyFont="1" applyBorder="1" applyAlignment="1">
      <alignment horizontal="center" vertical="center" wrapText="1"/>
    </xf>
    <xf numFmtId="0" fontId="0" fillId="29" borderId="6" xfId="0" applyFill="1" applyBorder="1" applyAlignment="1">
      <alignment horizontal="center" vertical="center"/>
    </xf>
    <xf numFmtId="0" fontId="0" fillId="0" borderId="17" xfId="0" applyBorder="1" applyAlignment="1">
      <alignment horizontal="center" vertical="center"/>
    </xf>
    <xf numFmtId="0" fontId="3" fillId="0" borderId="32" xfId="0" applyFont="1" applyBorder="1" applyAlignment="1">
      <alignment horizontal="center" vertical="center" wrapText="1"/>
    </xf>
    <xf numFmtId="0" fontId="5" fillId="0" borderId="27" xfId="1" applyFont="1" applyBorder="1" applyAlignment="1">
      <alignment horizontal="center" vertical="center" wrapText="1"/>
    </xf>
    <xf numFmtId="0" fontId="33" fillId="23" borderId="6" xfId="0" applyFont="1" applyFill="1" applyBorder="1" applyAlignment="1">
      <alignment horizontal="center" vertical="center" wrapText="1"/>
    </xf>
    <xf numFmtId="0" fontId="0" fillId="28" borderId="7" xfId="0" applyFill="1" applyBorder="1" applyAlignment="1">
      <alignment horizontal="center" vertical="center"/>
    </xf>
    <xf numFmtId="0" fontId="0" fillId="23" borderId="0" xfId="0" applyFill="1" applyAlignment="1">
      <alignment horizontal="center" vertical="center" wrapText="1"/>
    </xf>
    <xf numFmtId="0" fontId="0" fillId="6" borderId="0" xfId="0" applyFill="1" applyAlignment="1">
      <alignment horizontal="center" vertical="center" wrapText="1"/>
    </xf>
    <xf numFmtId="0" fontId="0" fillId="28" borderId="0" xfId="0" applyFill="1" applyAlignment="1">
      <alignment horizontal="center" vertical="center" wrapText="1"/>
    </xf>
    <xf numFmtId="11" fontId="3" fillId="0" borderId="1" xfId="0" applyNumberFormat="1" applyFont="1" applyBorder="1" applyAlignment="1">
      <alignment horizontal="center" vertical="center" wrapText="1"/>
    </xf>
    <xf numFmtId="0" fontId="3" fillId="2" borderId="0" xfId="0" applyFont="1" applyFill="1" applyAlignment="1">
      <alignment horizontal="center" vertical="center"/>
    </xf>
    <xf numFmtId="0" fontId="57" fillId="2" borderId="1" xfId="0" applyFont="1" applyFill="1" applyBorder="1" applyAlignment="1">
      <alignment horizontal="center" vertical="center"/>
    </xf>
    <xf numFmtId="0" fontId="25" fillId="2" borderId="1" xfId="0" applyFont="1" applyFill="1" applyBorder="1" applyAlignment="1">
      <alignment horizontal="center" vertical="center"/>
    </xf>
    <xf numFmtId="0" fontId="5" fillId="2" borderId="17" xfId="1" applyFont="1" applyFill="1" applyBorder="1" applyAlignment="1">
      <alignment horizontal="center" vertical="center" wrapText="1"/>
    </xf>
    <xf numFmtId="0" fontId="33" fillId="23" borderId="5" xfId="0" applyFont="1" applyFill="1" applyBorder="1" applyAlignment="1">
      <alignment horizontal="center" vertical="center" wrapText="1"/>
    </xf>
    <xf numFmtId="0" fontId="0" fillId="23" borderId="6" xfId="0" applyFill="1" applyBorder="1" applyAlignment="1">
      <alignment horizontal="center" vertical="center" wrapText="1"/>
    </xf>
    <xf numFmtId="0" fontId="33" fillId="6" borderId="5" xfId="0" applyFont="1" applyFill="1" applyBorder="1" applyAlignment="1">
      <alignment horizontal="center" vertical="center" wrapText="1"/>
    </xf>
    <xf numFmtId="0" fontId="33" fillId="28" borderId="7" xfId="0" applyFont="1" applyFill="1" applyBorder="1" applyAlignment="1">
      <alignment horizontal="center" vertical="center" wrapText="1"/>
    </xf>
    <xf numFmtId="0" fontId="3" fillId="0" borderId="27" xfId="0" applyFont="1" applyBorder="1" applyAlignment="1">
      <alignment wrapText="1"/>
    </xf>
    <xf numFmtId="0" fontId="33" fillId="28" borderId="8" xfId="0" applyFont="1" applyFill="1" applyBorder="1" applyAlignment="1">
      <alignment horizontal="center" vertical="center"/>
    </xf>
    <xf numFmtId="0" fontId="35" fillId="28" borderId="8" xfId="0" applyFont="1" applyFill="1" applyBorder="1" applyAlignment="1">
      <alignment horizontal="center" vertical="center"/>
    </xf>
    <xf numFmtId="0" fontId="0" fillId="28" borderId="9" xfId="0" applyFill="1" applyBorder="1" applyAlignment="1">
      <alignment horizontal="center" vertical="center"/>
    </xf>
    <xf numFmtId="0" fontId="54" fillId="0" borderId="34" xfId="0" applyFont="1" applyBorder="1"/>
    <xf numFmtId="0" fontId="16" fillId="23" borderId="1" xfId="0" applyFont="1" applyFill="1" applyBorder="1" applyAlignment="1">
      <alignment horizontal="center" vertical="center"/>
    </xf>
    <xf numFmtId="0" fontId="24" fillId="23" borderId="6" xfId="0" applyFont="1" applyFill="1" applyBorder="1" applyAlignment="1">
      <alignment horizontal="center" vertical="center" wrapText="1"/>
    </xf>
    <xf numFmtId="0" fontId="18" fillId="3" borderId="1" xfId="0" applyFont="1" applyFill="1" applyBorder="1" applyAlignment="1">
      <alignment horizontal="center" vertical="center" wrapText="1"/>
    </xf>
    <xf numFmtId="0" fontId="0" fillId="28" borderId="8" xfId="0" applyFill="1" applyBorder="1" applyAlignment="1">
      <alignment wrapText="1"/>
    </xf>
    <xf numFmtId="0" fontId="3" fillId="0" borderId="28" xfId="0" applyFont="1" applyBorder="1" applyAlignment="1">
      <alignment horizontal="center"/>
    </xf>
    <xf numFmtId="0" fontId="5" fillId="0" borderId="51" xfId="1" applyFont="1" applyBorder="1" applyAlignment="1">
      <alignment vertical="center" wrapText="1"/>
    </xf>
    <xf numFmtId="0" fontId="5" fillId="0" borderId="32" xfId="1" applyFont="1" applyBorder="1" applyAlignment="1">
      <alignment vertical="center" wrapText="1"/>
    </xf>
    <xf numFmtId="0" fontId="5" fillId="0" borderId="1" xfId="1" applyFont="1" applyBorder="1" applyAlignment="1">
      <alignment vertical="center" wrapText="1"/>
    </xf>
    <xf numFmtId="0" fontId="5" fillId="0" borderId="28" xfId="1" applyFont="1" applyBorder="1" applyAlignment="1">
      <alignment horizontal="center" vertical="center" wrapText="1"/>
    </xf>
    <xf numFmtId="0" fontId="3" fillId="0" borderId="32" xfId="0" applyFont="1" applyBorder="1"/>
    <xf numFmtId="0" fontId="3" fillId="0" borderId="17" xfId="0" applyFont="1" applyBorder="1" applyAlignment="1">
      <alignment horizontal="center" vertical="center"/>
    </xf>
    <xf numFmtId="0" fontId="5" fillId="0" borderId="0" xfId="1" applyFont="1" applyAlignment="1">
      <alignment wrapText="1"/>
    </xf>
    <xf numFmtId="0" fontId="12" fillId="3"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27" fillId="24" borderId="1" xfId="1" applyFont="1" applyFill="1" applyBorder="1" applyAlignment="1">
      <alignment horizontal="center" vertical="center" wrapText="1"/>
    </xf>
    <xf numFmtId="0" fontId="0" fillId="24" borderId="0" xfId="0" applyFill="1" applyAlignment="1">
      <alignment horizontal="center" vertical="center" wrapText="1"/>
    </xf>
    <xf numFmtId="0" fontId="7" fillId="24" borderId="1" xfId="0" applyFont="1" applyFill="1" applyBorder="1" applyAlignment="1">
      <alignment horizontal="center" vertical="center" wrapText="1"/>
    </xf>
    <xf numFmtId="0" fontId="0" fillId="0" borderId="0" xfId="0" quotePrefix="1" applyAlignment="1">
      <alignment wrapText="1"/>
    </xf>
    <xf numFmtId="0" fontId="59" fillId="3" borderId="1" xfId="0" applyFont="1" applyFill="1" applyBorder="1" applyAlignment="1">
      <alignment horizontal="center" vertical="center" wrapText="1"/>
    </xf>
    <xf numFmtId="0" fontId="60" fillId="3" borderId="1" xfId="0" applyFont="1" applyFill="1" applyBorder="1" applyAlignment="1">
      <alignment horizontal="center" vertical="center" wrapText="1"/>
    </xf>
    <xf numFmtId="0" fontId="52" fillId="43" borderId="1" xfId="0" applyFont="1" applyFill="1" applyBorder="1" applyAlignment="1">
      <alignment horizontal="center" vertical="center"/>
    </xf>
    <xf numFmtId="0" fontId="58" fillId="37" borderId="1" xfId="0" applyFont="1" applyFill="1" applyBorder="1"/>
    <xf numFmtId="0" fontId="58" fillId="37" borderId="6" xfId="0" applyFont="1" applyFill="1" applyBorder="1"/>
    <xf numFmtId="0" fontId="5" fillId="42" borderId="0" xfId="1" applyFont="1" applyFill="1" applyAlignment="1">
      <alignment wrapText="1"/>
    </xf>
    <xf numFmtId="0" fontId="5" fillId="43" borderId="0" xfId="1" applyFont="1" applyFill="1" applyAlignment="1">
      <alignment wrapText="1"/>
    </xf>
    <xf numFmtId="0" fontId="33" fillId="0" borderId="0" xfId="0" applyFont="1"/>
    <xf numFmtId="0" fontId="32" fillId="44" borderId="35" xfId="0" applyFont="1" applyFill="1" applyBorder="1"/>
    <xf numFmtId="0" fontId="32" fillId="44" borderId="39" xfId="0" applyFont="1" applyFill="1" applyBorder="1"/>
    <xf numFmtId="0" fontId="32" fillId="45" borderId="40" xfId="0" applyFont="1" applyFill="1" applyBorder="1"/>
    <xf numFmtId="0" fontId="33" fillId="0" borderId="40" xfId="0" applyFont="1" applyBorder="1"/>
    <xf numFmtId="0" fontId="33" fillId="0" borderId="97" xfId="0" applyFont="1" applyBorder="1"/>
    <xf numFmtId="0" fontId="33" fillId="0" borderId="98" xfId="0" applyFont="1" applyBorder="1"/>
    <xf numFmtId="0" fontId="32" fillId="45" borderId="40" xfId="0" applyFont="1" applyFill="1" applyBorder="1" applyAlignment="1">
      <alignment wrapText="1"/>
    </xf>
    <xf numFmtId="22" fontId="0" fillId="0" borderId="0" xfId="0" applyNumberFormat="1"/>
    <xf numFmtId="0" fontId="5" fillId="2" borderId="0" xfId="1" applyFont="1" applyFill="1" applyBorder="1" applyAlignment="1"/>
    <xf numFmtId="0" fontId="19" fillId="0" borderId="1" xfId="1" applyFont="1" applyBorder="1" applyAlignment="1">
      <alignment horizontal="center" vertical="center" wrapText="1"/>
    </xf>
    <xf numFmtId="0" fontId="19" fillId="0" borderId="18" xfId="1" applyFont="1" applyBorder="1" applyAlignment="1">
      <alignment horizontal="center" vertical="center" wrapText="1"/>
    </xf>
    <xf numFmtId="0" fontId="17" fillId="3" borderId="18" xfId="0" applyFont="1" applyFill="1" applyBorder="1" applyAlignment="1">
      <alignment horizontal="center" vertical="center" wrapText="1"/>
    </xf>
    <xf numFmtId="0" fontId="3" fillId="0" borderId="32" xfId="0" applyFont="1" applyBorder="1" applyAlignment="1">
      <alignment horizontal="center" wrapText="1"/>
    </xf>
    <xf numFmtId="0" fontId="3" fillId="0" borderId="99" xfId="0" applyFont="1" applyBorder="1" applyAlignment="1">
      <alignment horizontal="center" vertical="center" wrapText="1"/>
    </xf>
    <xf numFmtId="0" fontId="33" fillId="0" borderId="100" xfId="0" applyFont="1" applyBorder="1"/>
    <xf numFmtId="0" fontId="33" fillId="0" borderId="44" xfId="0" applyFont="1" applyBorder="1"/>
    <xf numFmtId="0" fontId="0" fillId="0" borderId="51" xfId="0" applyBorder="1"/>
    <xf numFmtId="0" fontId="0" fillId="0" borderId="32" xfId="0" applyBorder="1"/>
    <xf numFmtId="0" fontId="33" fillId="0" borderId="101" xfId="0" applyFont="1" applyBorder="1"/>
    <xf numFmtId="0" fontId="0" fillId="0" borderId="34" xfId="0" applyBorder="1"/>
    <xf numFmtId="0" fontId="0" fillId="0" borderId="17" xfId="0" applyBorder="1"/>
    <xf numFmtId="0" fontId="0" fillId="0" borderId="58" xfId="0" applyBorder="1"/>
    <xf numFmtId="0" fontId="33" fillId="0" borderId="46" xfId="0" applyFont="1" applyBorder="1"/>
    <xf numFmtId="0" fontId="52" fillId="38" borderId="1" xfId="0" applyFont="1" applyFill="1" applyBorder="1" applyAlignment="1">
      <alignment wrapText="1"/>
    </xf>
    <xf numFmtId="0" fontId="0" fillId="32" borderId="8" xfId="0" applyFill="1" applyBorder="1" applyAlignment="1">
      <alignment wrapText="1"/>
    </xf>
    <xf numFmtId="0" fontId="3" fillId="0" borderId="21" xfId="0" applyFont="1" applyBorder="1"/>
    <xf numFmtId="0" fontId="3" fillId="2" borderId="17" xfId="0" applyFont="1" applyFill="1" applyBorder="1"/>
    <xf numFmtId="0" fontId="3" fillId="2" borderId="34" xfId="0" applyFont="1" applyFill="1" applyBorder="1"/>
    <xf numFmtId="0" fontId="12" fillId="3" borderId="1" xfId="1" applyFont="1" applyFill="1" applyBorder="1" applyAlignment="1">
      <alignment horizontal="center" vertical="center" wrapText="1"/>
    </xf>
    <xf numFmtId="0" fontId="6" fillId="3" borderId="1" xfId="1" applyFont="1" applyFill="1" applyBorder="1" applyAlignment="1">
      <alignment horizontal="center" vertical="center" wrapText="1"/>
    </xf>
    <xf numFmtId="0" fontId="52" fillId="42" borderId="1" xfId="0" applyFont="1" applyFill="1" applyBorder="1" applyAlignment="1">
      <alignment horizontal="left" wrapText="1"/>
    </xf>
    <xf numFmtId="0" fontId="52" fillId="42" borderId="1" xfId="0" applyFont="1" applyFill="1" applyBorder="1" applyAlignment="1">
      <alignment horizontal="left"/>
    </xf>
    <xf numFmtId="0" fontId="0" fillId="42" borderId="1" xfId="0" applyFill="1" applyBorder="1" applyAlignment="1">
      <alignment horizontal="left" wrapText="1"/>
    </xf>
    <xf numFmtId="0" fontId="52" fillId="43" borderId="1" xfId="0" applyFont="1" applyFill="1" applyBorder="1" applyAlignment="1">
      <alignment horizontal="left"/>
    </xf>
    <xf numFmtId="0" fontId="0" fillId="43" borderId="1" xfId="0" applyFill="1" applyBorder="1" applyAlignment="1">
      <alignment horizontal="left" wrapText="1"/>
    </xf>
    <xf numFmtId="0" fontId="52" fillId="32" borderId="1" xfId="0" applyFont="1" applyFill="1" applyBorder="1" applyAlignment="1">
      <alignment horizontal="left"/>
    </xf>
    <xf numFmtId="0" fontId="0" fillId="32" borderId="1" xfId="0" applyFill="1" applyBorder="1" applyAlignment="1">
      <alignment horizontal="left"/>
    </xf>
    <xf numFmtId="0" fontId="0" fillId="32" borderId="1" xfId="0" applyFill="1" applyBorder="1" applyAlignment="1">
      <alignment horizontal="left" wrapText="1"/>
    </xf>
    <xf numFmtId="0" fontId="0" fillId="28" borderId="1" xfId="0" applyFill="1" applyBorder="1" applyAlignment="1">
      <alignment horizontal="left" wrapText="1"/>
    </xf>
    <xf numFmtId="0" fontId="0" fillId="28" borderId="1" xfId="0" applyFill="1" applyBorder="1" applyAlignment="1">
      <alignment horizontal="left"/>
    </xf>
    <xf numFmtId="0" fontId="10" fillId="0" borderId="0" xfId="0" applyFont="1" applyAlignment="1">
      <alignment vertical="center"/>
    </xf>
    <xf numFmtId="0" fontId="0" fillId="0" borderId="27" xfId="0" applyBorder="1"/>
    <xf numFmtId="0" fontId="33" fillId="0" borderId="69" xfId="0" applyFont="1" applyBorder="1"/>
    <xf numFmtId="0" fontId="0" fillId="0" borderId="21" xfId="0" applyBorder="1"/>
    <xf numFmtId="0" fontId="3" fillId="43" borderId="0" xfId="0" applyFont="1" applyFill="1" applyAlignment="1">
      <alignment horizontal="center" vertical="center" wrapText="1"/>
    </xf>
    <xf numFmtId="0" fontId="33" fillId="0" borderId="66" xfId="0" applyFont="1" applyBorder="1"/>
    <xf numFmtId="0" fontId="0" fillId="0" borderId="16" xfId="0" applyBorder="1"/>
    <xf numFmtId="0" fontId="33" fillId="0" borderId="1" xfId="0" applyFont="1" applyBorder="1"/>
    <xf numFmtId="0" fontId="52" fillId="43" borderId="1" xfId="0" applyFont="1" applyFill="1" applyBorder="1" applyAlignment="1">
      <alignment horizontal="center" vertical="center" wrapText="1"/>
    </xf>
    <xf numFmtId="0" fontId="49" fillId="42" borderId="1" xfId="0" applyFont="1" applyFill="1" applyBorder="1"/>
    <xf numFmtId="0" fontId="33" fillId="0" borderId="102" xfId="0" applyFont="1" applyBorder="1"/>
    <xf numFmtId="0" fontId="33" fillId="0" borderId="103" xfId="0" applyFont="1" applyBorder="1"/>
    <xf numFmtId="0" fontId="33" fillId="0" borderId="104" xfId="0" applyFont="1" applyBorder="1"/>
    <xf numFmtId="0" fontId="49" fillId="43" borderId="1" xfId="0" applyFont="1" applyFill="1" applyBorder="1"/>
    <xf numFmtId="0" fontId="3" fillId="0" borderId="20" xfId="0" applyFont="1" applyBorder="1" applyAlignment="1">
      <alignment horizontal="center" vertical="center"/>
    </xf>
    <xf numFmtId="0" fontId="10" fillId="3" borderId="24" xfId="0" applyFont="1" applyFill="1" applyBorder="1" applyAlignment="1">
      <alignment horizontal="left" vertical="center" wrapText="1"/>
    </xf>
    <xf numFmtId="0" fontId="10" fillId="3" borderId="25" xfId="0" applyFont="1" applyFill="1" applyBorder="1" applyAlignment="1">
      <alignment horizontal="left" vertical="center" wrapText="1"/>
    </xf>
    <xf numFmtId="0" fontId="10" fillId="3" borderId="21" xfId="0" applyFont="1" applyFill="1" applyBorder="1" applyAlignment="1">
      <alignment horizontal="left" vertical="center" wrapText="1"/>
    </xf>
    <xf numFmtId="0" fontId="10" fillId="3" borderId="22" xfId="0" applyFont="1" applyFill="1" applyBorder="1" applyAlignment="1">
      <alignment horizontal="left" vertical="center" wrapText="1"/>
    </xf>
    <xf numFmtId="0" fontId="4" fillId="3" borderId="34" xfId="1" applyFill="1" applyBorder="1" applyAlignment="1">
      <alignment horizontal="left" vertical="center" wrapText="1"/>
    </xf>
    <xf numFmtId="0" fontId="4" fillId="3" borderId="31" xfId="1" applyFill="1" applyBorder="1" applyAlignment="1">
      <alignment horizontal="left" vertical="center" wrapText="1"/>
    </xf>
    <xf numFmtId="0" fontId="4" fillId="3" borderId="57" xfId="1" applyFill="1" applyBorder="1" applyAlignment="1">
      <alignment horizontal="left" vertical="center" wrapText="1"/>
    </xf>
    <xf numFmtId="0" fontId="49" fillId="42" borderId="1" xfId="0" applyFont="1" applyFill="1" applyBorder="1" applyAlignment="1">
      <alignment wrapText="1"/>
    </xf>
    <xf numFmtId="0" fontId="52" fillId="43" borderId="1" xfId="0" applyFont="1" applyFill="1" applyBorder="1" applyAlignment="1">
      <alignment horizontal="left" wrapText="1"/>
    </xf>
    <xf numFmtId="0" fontId="3" fillId="0" borderId="19" xfId="0" applyFont="1" applyBorder="1"/>
    <xf numFmtId="0" fontId="52" fillId="43" borderId="6" xfId="0" applyFont="1" applyFill="1" applyBorder="1" applyAlignment="1">
      <alignment horizontal="center" vertical="center"/>
    </xf>
    <xf numFmtId="0" fontId="3" fillId="2" borderId="17" xfId="0" applyFont="1" applyFill="1" applyBorder="1" applyAlignment="1">
      <alignment horizontal="center" vertical="center" wrapText="1"/>
    </xf>
    <xf numFmtId="0" fontId="3" fillId="2" borderId="34" xfId="0" applyFont="1" applyFill="1" applyBorder="1" applyAlignment="1">
      <alignment horizontal="center" vertical="center" wrapText="1"/>
    </xf>
    <xf numFmtId="0" fontId="4" fillId="42" borderId="0" xfId="1" applyFill="1"/>
    <xf numFmtId="0" fontId="4" fillId="43" borderId="0" xfId="1" applyFill="1"/>
    <xf numFmtId="0" fontId="4" fillId="32" borderId="0" xfId="1" applyFill="1"/>
    <xf numFmtId="0" fontId="52" fillId="43" borderId="6" xfId="0" applyFont="1" applyFill="1" applyBorder="1" applyAlignment="1">
      <alignment horizontal="left"/>
    </xf>
    <xf numFmtId="0" fontId="58" fillId="37" borderId="18" xfId="0" applyFont="1" applyFill="1" applyBorder="1" applyAlignment="1">
      <alignment horizontal="center" vertical="center"/>
    </xf>
    <xf numFmtId="0" fontId="58" fillId="37" borderId="20" xfId="0" applyFont="1" applyFill="1" applyBorder="1" applyAlignment="1">
      <alignment horizontal="center" vertical="center"/>
    </xf>
    <xf numFmtId="0" fontId="52" fillId="42" borderId="3" xfId="0" applyFont="1" applyFill="1" applyBorder="1" applyAlignment="1">
      <alignment horizontal="left" wrapText="1"/>
    </xf>
    <xf numFmtId="0" fontId="52" fillId="42" borderId="3" xfId="0" applyFont="1" applyFill="1" applyBorder="1" applyAlignment="1">
      <alignment horizontal="left"/>
    </xf>
    <xf numFmtId="0" fontId="0" fillId="42" borderId="3" xfId="0" applyFill="1" applyBorder="1" applyAlignment="1">
      <alignment horizontal="left" wrapText="1"/>
    </xf>
    <xf numFmtId="0" fontId="52" fillId="42" borderId="4" xfId="0" applyFont="1" applyFill="1" applyBorder="1" applyAlignment="1">
      <alignment horizontal="left"/>
    </xf>
    <xf numFmtId="0" fontId="52" fillId="32" borderId="8" xfId="0" applyFont="1" applyFill="1" applyBorder="1" applyAlignment="1">
      <alignment horizontal="left"/>
    </xf>
    <xf numFmtId="0" fontId="0" fillId="32" borderId="8" xfId="0" applyFill="1" applyBorder="1" applyAlignment="1">
      <alignment horizontal="left"/>
    </xf>
    <xf numFmtId="0" fontId="0" fillId="32" borderId="8" xfId="0" applyFill="1" applyBorder="1" applyAlignment="1">
      <alignment horizontal="left" wrapText="1"/>
    </xf>
    <xf numFmtId="0" fontId="52" fillId="32" borderId="9" xfId="0" applyFont="1" applyFill="1" applyBorder="1" applyAlignment="1">
      <alignment horizontal="left"/>
    </xf>
    <xf numFmtId="0" fontId="52" fillId="42" borderId="3" xfId="0" applyFont="1" applyFill="1" applyBorder="1" applyAlignment="1">
      <alignment horizontal="center" vertical="center" wrapText="1"/>
    </xf>
    <xf numFmtId="0" fontId="52" fillId="42" borderId="3" xfId="0" applyFont="1" applyFill="1" applyBorder="1" applyAlignment="1">
      <alignment horizontal="center" vertical="center"/>
    </xf>
    <xf numFmtId="0" fontId="52" fillId="42" borderId="4" xfId="0" applyFont="1" applyFill="1" applyBorder="1" applyAlignment="1">
      <alignment horizontal="center" vertical="center"/>
    </xf>
    <xf numFmtId="0" fontId="52" fillId="32" borderId="8" xfId="0" applyFont="1" applyFill="1" applyBorder="1" applyAlignment="1">
      <alignment horizontal="center" vertical="center"/>
    </xf>
    <xf numFmtId="0" fontId="52" fillId="32" borderId="9" xfId="0" applyFont="1" applyFill="1" applyBorder="1" applyAlignment="1">
      <alignment horizontal="center" vertical="center"/>
    </xf>
    <xf numFmtId="0" fontId="0" fillId="42" borderId="3" xfId="0" applyFill="1" applyBorder="1" applyAlignment="1">
      <alignment wrapText="1"/>
    </xf>
    <xf numFmtId="0" fontId="3" fillId="3" borderId="51" xfId="0" applyFont="1" applyFill="1" applyBorder="1" applyAlignment="1">
      <alignment horizontal="center" vertical="center" wrapText="1"/>
    </xf>
    <xf numFmtId="0" fontId="3" fillId="0" borderId="20" xfId="0" applyFont="1" applyBorder="1" applyAlignment="1">
      <alignment horizontal="center" vertical="center" wrapText="1"/>
    </xf>
    <xf numFmtId="0" fontId="49" fillId="32" borderId="1" xfId="0" applyFont="1" applyFill="1" applyBorder="1"/>
    <xf numFmtId="0" fontId="0" fillId="28" borderId="0" xfId="0" applyFill="1"/>
    <xf numFmtId="0" fontId="0" fillId="42" borderId="6" xfId="0" applyFill="1" applyBorder="1" applyAlignment="1">
      <alignment wrapText="1"/>
    </xf>
    <xf numFmtId="0" fontId="0" fillId="43" borderId="6" xfId="0" applyFill="1" applyBorder="1" applyAlignment="1">
      <alignment wrapText="1"/>
    </xf>
    <xf numFmtId="0" fontId="0" fillId="32" borderId="6" xfId="0" applyFill="1" applyBorder="1" applyAlignment="1">
      <alignment wrapText="1"/>
    </xf>
    <xf numFmtId="0" fontId="0" fillId="6" borderId="6" xfId="0" applyFill="1" applyBorder="1" applyAlignment="1">
      <alignment wrapText="1"/>
    </xf>
    <xf numFmtId="0" fontId="0" fillId="28" borderId="8" xfId="0" applyFill="1" applyBorder="1"/>
    <xf numFmtId="0" fontId="0" fillId="28" borderId="9" xfId="0" applyFill="1" applyBorder="1" applyAlignment="1">
      <alignment wrapText="1"/>
    </xf>
    <xf numFmtId="0" fontId="4" fillId="6" borderId="0" xfId="1" applyFill="1"/>
    <xf numFmtId="0" fontId="4" fillId="28" borderId="0" xfId="1" applyFill="1"/>
    <xf numFmtId="0" fontId="49" fillId="6" borderId="8" xfId="0" applyFont="1" applyFill="1" applyBorder="1" applyAlignment="1">
      <alignment horizontal="center" vertical="center"/>
    </xf>
    <xf numFmtId="0" fontId="49" fillId="6" borderId="9" xfId="0" applyFont="1" applyFill="1" applyBorder="1" applyAlignment="1">
      <alignment horizontal="center" vertical="center"/>
    </xf>
    <xf numFmtId="0" fontId="49" fillId="32" borderId="1" xfId="0" applyFont="1" applyFill="1" applyBorder="1" applyAlignment="1">
      <alignment horizontal="center" vertical="center"/>
    </xf>
    <xf numFmtId="0" fontId="49" fillId="32" borderId="6" xfId="0" applyFont="1" applyFill="1" applyBorder="1" applyAlignment="1">
      <alignment horizontal="center" vertical="center"/>
    </xf>
    <xf numFmtId="0" fontId="49" fillId="42" borderId="1" xfId="0" applyFont="1" applyFill="1" applyBorder="1" applyAlignment="1">
      <alignment horizontal="center" vertical="center" wrapText="1"/>
    </xf>
    <xf numFmtId="0" fontId="49" fillId="42" borderId="1" xfId="0" applyFont="1" applyFill="1" applyBorder="1" applyAlignment="1">
      <alignment horizontal="center" vertical="center"/>
    </xf>
    <xf numFmtId="0" fontId="49" fillId="42" borderId="6" xfId="0" applyFont="1" applyFill="1" applyBorder="1" applyAlignment="1">
      <alignment horizontal="center" vertical="center"/>
    </xf>
    <xf numFmtId="0" fontId="0" fillId="6" borderId="8" xfId="0" applyFill="1" applyBorder="1" applyAlignment="1">
      <alignment wrapText="1"/>
    </xf>
    <xf numFmtId="0" fontId="33" fillId="0" borderId="18" xfId="0" applyFont="1" applyBorder="1"/>
    <xf numFmtId="0" fontId="3" fillId="0" borderId="31" xfId="0" applyFont="1" applyBorder="1" applyAlignment="1">
      <alignment horizontal="center" vertical="center" wrapText="1"/>
    </xf>
    <xf numFmtId="0" fontId="33" fillId="0" borderId="31" xfId="0" applyFont="1" applyBorder="1"/>
    <xf numFmtId="0" fontId="0" fillId="0" borderId="31" xfId="0" applyBorder="1"/>
    <xf numFmtId="0" fontId="10" fillId="0" borderId="0" xfId="1" applyFont="1" applyBorder="1" applyAlignment="1">
      <alignment horizontal="center"/>
    </xf>
    <xf numFmtId="0" fontId="33" fillId="0" borderId="40" xfId="0" applyFont="1" applyBorder="1" applyAlignment="1">
      <alignment wrapText="1"/>
    </xf>
    <xf numFmtId="0" fontId="33" fillId="0" borderId="102" xfId="0" applyFont="1" applyBorder="1" applyAlignment="1">
      <alignment wrapText="1"/>
    </xf>
    <xf numFmtId="0" fontId="33" fillId="0" borderId="0" xfId="0" applyFont="1" applyAlignment="1">
      <alignment wrapText="1"/>
    </xf>
    <xf numFmtId="0" fontId="61" fillId="0" borderId="2" xfId="0" applyFont="1" applyBorder="1" applyAlignment="1">
      <alignment horizontal="center"/>
    </xf>
    <xf numFmtId="0" fontId="61" fillId="0" borderId="3" xfId="0" applyFont="1" applyBorder="1" applyAlignment="1">
      <alignment horizontal="center"/>
    </xf>
    <xf numFmtId="0" fontId="10" fillId="0" borderId="31" xfId="1" applyFont="1" applyBorder="1" applyAlignment="1">
      <alignment horizontal="center"/>
    </xf>
    <xf numFmtId="0" fontId="61" fillId="46" borderId="35" xfId="0" applyFont="1" applyFill="1" applyBorder="1" applyAlignment="1">
      <alignment vertical="center"/>
    </xf>
    <xf numFmtId="0" fontId="61" fillId="46" borderId="39" xfId="0" applyFont="1" applyFill="1" applyBorder="1" applyAlignment="1">
      <alignment vertical="center"/>
    </xf>
    <xf numFmtId="0" fontId="0" fillId="0" borderId="40" xfId="0" applyBorder="1" applyAlignment="1">
      <alignment horizontal="left" vertical="center"/>
    </xf>
    <xf numFmtId="0" fontId="0" fillId="0" borderId="97" xfId="0" applyBorder="1" applyAlignment="1">
      <alignment horizontal="left" vertical="center"/>
    </xf>
    <xf numFmtId="0" fontId="61" fillId="0" borderId="0" xfId="0" applyFont="1" applyAlignment="1">
      <alignment vertical="center"/>
    </xf>
    <xf numFmtId="0" fontId="61" fillId="25" borderId="39" xfId="0" applyFont="1" applyFill="1" applyBorder="1" applyAlignment="1">
      <alignment vertical="center"/>
    </xf>
    <xf numFmtId="0" fontId="61" fillId="25" borderId="97" xfId="0" applyFont="1" applyFill="1" applyBorder="1" applyAlignment="1">
      <alignment vertical="center"/>
    </xf>
    <xf numFmtId="0" fontId="0" fillId="0" borderId="39" xfId="0" applyBorder="1" applyAlignment="1">
      <alignment vertical="center"/>
    </xf>
    <xf numFmtId="0" fontId="4" fillId="0" borderId="97" xfId="1" applyBorder="1" applyAlignment="1">
      <alignment vertical="center"/>
    </xf>
    <xf numFmtId="0" fontId="0" fillId="0" borderId="49" xfId="0" applyBorder="1" applyAlignment="1">
      <alignment vertical="center"/>
    </xf>
    <xf numFmtId="0" fontId="4" fillId="0" borderId="46" xfId="1" applyBorder="1" applyAlignment="1">
      <alignment vertical="center"/>
    </xf>
    <xf numFmtId="0" fontId="61" fillId="24" borderId="40" xfId="0" applyFont="1" applyFill="1" applyBorder="1" applyAlignment="1">
      <alignment vertical="center"/>
    </xf>
    <xf numFmtId="0" fontId="0" fillId="0" borderId="40" xfId="0" applyBorder="1" applyAlignment="1">
      <alignment vertical="center"/>
    </xf>
    <xf numFmtId="0" fontId="61" fillId="43" borderId="40" xfId="0" applyFont="1" applyFill="1" applyBorder="1" applyAlignment="1">
      <alignment vertical="center"/>
    </xf>
    <xf numFmtId="0" fontId="0" fillId="0" borderId="41" xfId="0" applyBorder="1" applyAlignment="1">
      <alignment horizontal="left" vertical="center"/>
    </xf>
    <xf numFmtId="0" fontId="0" fillId="0" borderId="62" xfId="0" applyBorder="1" applyAlignment="1">
      <alignment horizontal="left" vertical="center"/>
    </xf>
    <xf numFmtId="0" fontId="61" fillId="7" borderId="40" xfId="0" applyFont="1" applyFill="1" applyBorder="1" applyAlignment="1">
      <alignment vertical="center"/>
    </xf>
    <xf numFmtId="0" fontId="0" fillId="0" borderId="97" xfId="0" applyBorder="1" applyAlignment="1">
      <alignment vertical="center"/>
    </xf>
    <xf numFmtId="0" fontId="61" fillId="42" borderId="40" xfId="0" applyFont="1" applyFill="1" applyBorder="1" applyAlignment="1">
      <alignment vertical="center"/>
    </xf>
    <xf numFmtId="0" fontId="0" fillId="0" borderId="107" xfId="0" applyBorder="1" applyAlignment="1">
      <alignment vertical="center"/>
    </xf>
    <xf numFmtId="0" fontId="0" fillId="0" borderId="98" xfId="0" applyBorder="1" applyAlignment="1">
      <alignment vertical="center"/>
    </xf>
    <xf numFmtId="0" fontId="0" fillId="0" borderId="108" xfId="0" applyBorder="1" applyAlignment="1">
      <alignment vertical="center"/>
    </xf>
    <xf numFmtId="0" fontId="0" fillId="0" borderId="41" xfId="0" applyBorder="1" applyAlignment="1">
      <alignment horizontal="left" vertical="center" wrapText="1"/>
    </xf>
    <xf numFmtId="0" fontId="7" fillId="0" borderId="18" xfId="0" applyFont="1" applyBorder="1" applyAlignment="1">
      <alignment horizontal="center" vertical="center" wrapText="1"/>
    </xf>
    <xf numFmtId="0" fontId="45" fillId="46" borderId="35" xfId="0" applyFont="1" applyFill="1" applyBorder="1" applyAlignment="1">
      <alignment vertical="center"/>
    </xf>
    <xf numFmtId="0" fontId="45" fillId="46" borderId="39" xfId="0" applyFont="1" applyFill="1" applyBorder="1" applyAlignment="1">
      <alignment vertical="center"/>
    </xf>
    <xf numFmtId="0" fontId="45" fillId="0" borderId="0" xfId="0" applyFont="1" applyAlignment="1">
      <alignment vertical="center"/>
    </xf>
    <xf numFmtId="0" fontId="45" fillId="25" borderId="39" xfId="0" applyFont="1" applyFill="1" applyBorder="1" applyAlignment="1">
      <alignment vertical="center"/>
    </xf>
    <xf numFmtId="0" fontId="45" fillId="25" borderId="97" xfId="0" applyFont="1" applyFill="1" applyBorder="1" applyAlignment="1">
      <alignment vertical="center"/>
    </xf>
    <xf numFmtId="0" fontId="45" fillId="24" borderId="40" xfId="0" applyFont="1" applyFill="1" applyBorder="1" applyAlignment="1">
      <alignment vertical="center"/>
    </xf>
    <xf numFmtId="0" fontId="45" fillId="43" borderId="40" xfId="0" applyFont="1" applyFill="1" applyBorder="1" applyAlignment="1">
      <alignment vertical="center"/>
    </xf>
    <xf numFmtId="0" fontId="45" fillId="7" borderId="40" xfId="0" applyFont="1" applyFill="1" applyBorder="1" applyAlignment="1">
      <alignment vertical="center"/>
    </xf>
    <xf numFmtId="0" fontId="45" fillId="42" borderId="40" xfId="0" applyFont="1" applyFill="1" applyBorder="1" applyAlignment="1">
      <alignment vertical="center"/>
    </xf>
    <xf numFmtId="0" fontId="33" fillId="28" borderId="1" xfId="0" applyFont="1" applyFill="1" applyBorder="1" applyAlignment="1">
      <alignment horizontal="left" vertical="center" wrapText="1"/>
    </xf>
    <xf numFmtId="0" fontId="0" fillId="0" borderId="49" xfId="0" applyBorder="1" applyAlignment="1">
      <alignment horizontal="center" vertical="center"/>
    </xf>
    <xf numFmtId="0" fontId="0" fillId="0" borderId="44" xfId="0" applyBorder="1" applyAlignment="1">
      <alignment horizontal="center" vertical="center"/>
    </xf>
    <xf numFmtId="0" fontId="0" fillId="0" borderId="86" xfId="0" applyBorder="1" applyAlignment="1">
      <alignment horizontal="center" vertical="center"/>
    </xf>
    <xf numFmtId="0" fontId="0" fillId="0" borderId="44" xfId="0" applyBorder="1" applyAlignment="1">
      <alignment horizontal="center" wrapText="1"/>
    </xf>
    <xf numFmtId="0" fontId="0" fillId="0" borderId="75" xfId="0" applyBorder="1" applyAlignment="1">
      <alignment horizontal="center" vertical="center"/>
    </xf>
    <xf numFmtId="0" fontId="0" fillId="0" borderId="40" xfId="0" applyBorder="1" applyAlignment="1">
      <alignment vertical="center" wrapText="1"/>
    </xf>
    <xf numFmtId="0" fontId="0" fillId="0" borderId="62" xfId="0" applyBorder="1" applyAlignment="1">
      <alignment horizontal="left" vertical="center" wrapText="1"/>
    </xf>
    <xf numFmtId="0" fontId="0" fillId="0" borderId="0" xfId="0" applyAlignment="1">
      <alignment horizontal="center" wrapText="1"/>
    </xf>
    <xf numFmtId="0" fontId="33" fillId="0" borderId="70" xfId="0" applyFont="1" applyBorder="1"/>
    <xf numFmtId="0" fontId="32" fillId="45" borderId="44" xfId="0" applyFont="1" applyFill="1" applyBorder="1" applyAlignment="1">
      <alignment vertical="center"/>
    </xf>
    <xf numFmtId="0" fontId="32" fillId="45" borderId="44" xfId="0" applyFont="1" applyFill="1" applyBorder="1" applyAlignment="1">
      <alignment vertical="center" wrapText="1"/>
    </xf>
    <xf numFmtId="0" fontId="32" fillId="45" borderId="1" xfId="0" applyFont="1" applyFill="1" applyBorder="1" applyAlignment="1">
      <alignment vertical="center"/>
    </xf>
    <xf numFmtId="0" fontId="32" fillId="45" borderId="1" xfId="0" applyFont="1" applyFill="1" applyBorder="1" applyAlignment="1">
      <alignment vertical="center" wrapText="1"/>
    </xf>
    <xf numFmtId="0" fontId="24" fillId="20" borderId="1" xfId="0" applyFont="1" applyFill="1" applyBorder="1" applyAlignment="1">
      <alignment horizontal="left" vertical="center" wrapText="1"/>
    </xf>
    <xf numFmtId="0" fontId="5" fillId="0" borderId="5" xfId="1" applyFont="1" applyBorder="1"/>
    <xf numFmtId="0" fontId="3" fillId="0" borderId="5" xfId="0" applyFont="1" applyBorder="1"/>
    <xf numFmtId="0" fontId="61" fillId="0" borderId="56" xfId="0" applyFont="1" applyBorder="1" applyAlignment="1">
      <alignment horizontal="center"/>
    </xf>
    <xf numFmtId="0" fontId="3" fillId="0" borderId="34" xfId="0" applyFont="1" applyBorder="1"/>
    <xf numFmtId="0" fontId="4" fillId="0" borderId="1" xfId="1" applyBorder="1"/>
    <xf numFmtId="0" fontId="4" fillId="0" borderId="18" xfId="1" applyBorder="1"/>
    <xf numFmtId="0" fontId="0" fillId="29" borderId="8" xfId="0" applyFill="1" applyBorder="1" applyAlignment="1">
      <alignment vertical="center" wrapText="1"/>
    </xf>
    <xf numFmtId="0" fontId="2" fillId="21" borderId="1" xfId="2" applyBorder="1" applyAlignment="1">
      <alignment vertical="center"/>
    </xf>
    <xf numFmtId="0" fontId="2" fillId="21" borderId="1" xfId="2" applyBorder="1" applyAlignment="1">
      <alignment vertical="center" wrapText="1"/>
    </xf>
    <xf numFmtId="0" fontId="15" fillId="0" borderId="17" xfId="0" applyFont="1" applyBorder="1" applyAlignment="1">
      <alignment horizontal="center" vertical="center"/>
    </xf>
    <xf numFmtId="0" fontId="2" fillId="21" borderId="0" xfId="2" applyAlignment="1">
      <alignment horizontal="center" vertical="center"/>
    </xf>
    <xf numFmtId="0" fontId="52" fillId="32" borderId="8" xfId="0" applyFont="1" applyFill="1" applyBorder="1" applyAlignment="1">
      <alignment horizontal="center" vertical="center" wrapText="1"/>
    </xf>
    <xf numFmtId="0" fontId="52" fillId="40" borderId="8" xfId="0" applyFont="1" applyFill="1" applyBorder="1" applyAlignment="1">
      <alignment wrapText="1"/>
    </xf>
    <xf numFmtId="0" fontId="52" fillId="39" borderId="1" xfId="0" applyFont="1" applyFill="1" applyBorder="1" applyAlignment="1">
      <alignment wrapText="1"/>
    </xf>
    <xf numFmtId="0" fontId="1" fillId="47" borderId="1" xfId="4" applyBorder="1" applyAlignment="1">
      <alignment horizontal="left" vertical="center" wrapText="1"/>
    </xf>
    <xf numFmtId="0" fontId="1" fillId="47" borderId="0" xfId="4"/>
    <xf numFmtId="0" fontId="0" fillId="24" borderId="0" xfId="0" applyFill="1"/>
    <xf numFmtId="0" fontId="0" fillId="29" borderId="0" xfId="0" applyFill="1"/>
    <xf numFmtId="0" fontId="1" fillId="47" borderId="5" xfId="4" applyBorder="1" applyAlignment="1">
      <alignment horizontal="left" vertical="center" wrapText="1"/>
    </xf>
    <xf numFmtId="0" fontId="1" fillId="47" borderId="1" xfId="4" applyBorder="1" applyAlignment="1">
      <alignment horizontal="center" vertical="center" wrapText="1"/>
    </xf>
    <xf numFmtId="0" fontId="1" fillId="47" borderId="6" xfId="4" applyBorder="1" applyAlignment="1">
      <alignment horizontal="left" vertical="center" wrapText="1"/>
    </xf>
    <xf numFmtId="0" fontId="33" fillId="24" borderId="1" xfId="0" applyFont="1" applyFill="1" applyBorder="1" applyAlignment="1">
      <alignment vertical="center" wrapText="1"/>
    </xf>
    <xf numFmtId="0" fontId="21" fillId="8" borderId="2" xfId="0" applyFont="1" applyFill="1" applyBorder="1" applyAlignment="1">
      <alignment vertical="center" wrapText="1"/>
    </xf>
    <xf numFmtId="0" fontId="21" fillId="8" borderId="5" xfId="0" applyFont="1" applyFill="1" applyBorder="1" applyAlignment="1">
      <alignment vertical="center" wrapText="1"/>
    </xf>
    <xf numFmtId="0" fontId="21" fillId="10" borderId="5" xfId="0" applyFont="1" applyFill="1" applyBorder="1" applyAlignment="1">
      <alignment vertical="center" wrapText="1"/>
    </xf>
    <xf numFmtId="0" fontId="21" fillId="12" borderId="1" xfId="0" applyFont="1" applyFill="1" applyBorder="1" applyAlignment="1">
      <alignment vertical="center" wrapText="1"/>
    </xf>
    <xf numFmtId="0" fontId="21" fillId="13" borderId="1" xfId="0" applyFont="1" applyFill="1" applyBorder="1" applyAlignment="1">
      <alignment vertical="center" wrapText="1"/>
    </xf>
    <xf numFmtId="0" fontId="21" fillId="14" borderId="1" xfId="0" applyFont="1" applyFill="1" applyBorder="1" applyAlignment="1">
      <alignment vertical="center" wrapText="1"/>
    </xf>
    <xf numFmtId="0" fontId="21" fillId="15" borderId="1" xfId="0" applyFont="1" applyFill="1" applyBorder="1" applyAlignment="1">
      <alignment vertical="center" wrapText="1"/>
    </xf>
    <xf numFmtId="0" fontId="21" fillId="16" borderId="1" xfId="0" applyFont="1" applyFill="1" applyBorder="1" applyAlignment="1">
      <alignment vertical="center" wrapText="1"/>
    </xf>
    <xf numFmtId="0" fontId="21" fillId="17" borderId="1" xfId="0" applyFont="1" applyFill="1" applyBorder="1" applyAlignment="1">
      <alignment vertical="center" wrapText="1"/>
    </xf>
    <xf numFmtId="0" fontId="35" fillId="0" borderId="1" xfId="0" applyFont="1" applyBorder="1" applyAlignment="1">
      <alignment horizontal="left" vertical="center" wrapText="1"/>
    </xf>
    <xf numFmtId="0" fontId="1" fillId="47" borderId="0" xfId="4" applyAlignment="1">
      <alignment vertical="center" wrapText="1"/>
    </xf>
    <xf numFmtId="0" fontId="13" fillId="36" borderId="0" xfId="0" applyFont="1" applyFill="1" applyAlignment="1">
      <alignment vertical="center" wrapText="1"/>
    </xf>
    <xf numFmtId="0" fontId="35" fillId="24" borderId="1" xfId="0" applyFont="1" applyFill="1" applyBorder="1" applyAlignment="1">
      <alignment horizontal="left" vertical="center" wrapText="1"/>
    </xf>
    <xf numFmtId="0" fontId="24" fillId="24" borderId="1" xfId="0" applyFont="1" applyFill="1" applyBorder="1" applyAlignment="1">
      <alignment horizontal="left" vertical="center" wrapText="1"/>
    </xf>
    <xf numFmtId="0" fontId="35" fillId="24" borderId="1" xfId="0" applyFont="1" applyFill="1" applyBorder="1" applyAlignment="1">
      <alignment vertical="center" wrapText="1"/>
    </xf>
    <xf numFmtId="0" fontId="13" fillId="28" borderId="5" xfId="0" applyFont="1" applyFill="1" applyBorder="1" applyAlignment="1">
      <alignment vertical="center" wrapText="1"/>
    </xf>
    <xf numFmtId="0" fontId="0" fillId="28" borderId="1" xfId="0" applyFill="1" applyBorder="1" applyAlignment="1">
      <alignment vertical="center" wrapText="1"/>
    </xf>
    <xf numFmtId="0" fontId="24" fillId="28" borderId="1" xfId="0" applyFont="1" applyFill="1" applyBorder="1" applyAlignment="1">
      <alignment horizontal="left" vertical="center" wrapText="1"/>
    </xf>
    <xf numFmtId="0" fontId="33" fillId="28" borderId="1" xfId="0" applyFont="1" applyFill="1" applyBorder="1" applyAlignment="1">
      <alignment vertical="center" wrapText="1"/>
    </xf>
    <xf numFmtId="0" fontId="0" fillId="28" borderId="6" xfId="0" applyFill="1" applyBorder="1" applyAlignment="1">
      <alignment vertical="center" wrapText="1"/>
    </xf>
    <xf numFmtId="0" fontId="0" fillId="29" borderId="7" xfId="0" applyFill="1" applyBorder="1" applyAlignment="1">
      <alignment vertical="center" wrapText="1"/>
    </xf>
    <xf numFmtId="0" fontId="24" fillId="29" borderId="1" xfId="0" applyFont="1" applyFill="1" applyBorder="1" applyAlignment="1">
      <alignment horizontal="left" vertical="center" wrapText="1"/>
    </xf>
    <xf numFmtId="0" fontId="33" fillId="29" borderId="9" xfId="0" applyFont="1" applyFill="1" applyBorder="1" applyAlignment="1">
      <alignment vertical="center" wrapText="1"/>
    </xf>
    <xf numFmtId="0" fontId="3" fillId="23" borderId="1" xfId="0" applyFont="1" applyFill="1" applyBorder="1" applyAlignment="1">
      <alignment vertical="center"/>
    </xf>
    <xf numFmtId="0" fontId="3" fillId="23" borderId="1" xfId="0" applyFont="1" applyFill="1" applyBorder="1" applyAlignment="1">
      <alignment vertical="center" wrapText="1"/>
    </xf>
    <xf numFmtId="0" fontId="5" fillId="23" borderId="1" xfId="1" applyFont="1" applyFill="1" applyBorder="1" applyAlignment="1">
      <alignment vertical="center"/>
    </xf>
    <xf numFmtId="0" fontId="5" fillId="0" borderId="10" xfId="1" applyFont="1" applyBorder="1" applyAlignment="1">
      <alignment wrapText="1"/>
    </xf>
    <xf numFmtId="0" fontId="3" fillId="0" borderId="1" xfId="1" applyFont="1" applyBorder="1" applyAlignment="1">
      <alignment horizontal="center" vertical="center" wrapText="1"/>
    </xf>
    <xf numFmtId="0" fontId="19" fillId="0" borderId="6" xfId="1" applyFont="1" applyBorder="1" applyAlignment="1">
      <alignment horizontal="center" vertical="center" wrapText="1"/>
    </xf>
    <xf numFmtId="11" fontId="3" fillId="0" borderId="5" xfId="0" applyNumberFormat="1" applyFont="1" applyBorder="1" applyAlignment="1">
      <alignment horizontal="center" vertical="center" wrapText="1"/>
    </xf>
    <xf numFmtId="0" fontId="17" fillId="3" borderId="88" xfId="0" applyFont="1" applyFill="1" applyBorder="1" applyAlignment="1">
      <alignment horizontal="center" vertical="center" wrapText="1"/>
    </xf>
    <xf numFmtId="11" fontId="3" fillId="0" borderId="29" xfId="0" applyNumberFormat="1" applyFont="1" applyBorder="1" applyAlignment="1">
      <alignment horizontal="center" vertical="center" wrapText="1"/>
    </xf>
    <xf numFmtId="0" fontId="0" fillId="36" borderId="18" xfId="0" applyFill="1" applyBorder="1" applyAlignment="1">
      <alignment horizontal="center" vertical="center" wrapText="1"/>
    </xf>
    <xf numFmtId="0" fontId="19" fillId="0" borderId="20" xfId="1" applyFont="1" applyBorder="1" applyAlignment="1">
      <alignment horizontal="center" vertical="center" wrapText="1"/>
    </xf>
    <xf numFmtId="0" fontId="3" fillId="32" borderId="0" xfId="0" applyFont="1" applyFill="1" applyAlignment="1">
      <alignment horizontal="center" vertical="center" wrapText="1"/>
    </xf>
    <xf numFmtId="0" fontId="15" fillId="0" borderId="17" xfId="0" applyFont="1" applyBorder="1" applyAlignment="1">
      <alignment horizontal="center" vertical="center" wrapText="1"/>
    </xf>
    <xf numFmtId="0" fontId="33" fillId="4" borderId="1" xfId="0" applyFont="1" applyFill="1" applyBorder="1" applyAlignment="1">
      <alignment vertical="center" wrapText="1"/>
    </xf>
    <xf numFmtId="0" fontId="0" fillId="4" borderId="1" xfId="0" applyFill="1" applyBorder="1" applyAlignment="1">
      <alignment wrapText="1"/>
    </xf>
    <xf numFmtId="0" fontId="36" fillId="4" borderId="1" xfId="0" applyFont="1" applyFill="1" applyBorder="1" applyAlignment="1">
      <alignment horizontal="left" vertical="center" wrapText="1"/>
    </xf>
    <xf numFmtId="0" fontId="0" fillId="36" borderId="1" xfId="0" applyFill="1" applyBorder="1" applyAlignment="1">
      <alignment wrapText="1"/>
    </xf>
    <xf numFmtId="0" fontId="33" fillId="36" borderId="1" xfId="0" applyFont="1" applyFill="1" applyBorder="1" applyAlignment="1">
      <alignment vertical="center" wrapText="1"/>
    </xf>
    <xf numFmtId="0" fontId="36" fillId="23" borderId="18" xfId="0" applyFont="1" applyFill="1" applyBorder="1" applyAlignment="1">
      <alignment horizontal="left" vertical="center" wrapText="1"/>
    </xf>
    <xf numFmtId="0" fontId="0" fillId="23" borderId="18" xfId="0" applyFill="1" applyBorder="1" applyAlignment="1">
      <alignment horizontal="left" vertical="center" wrapText="1"/>
    </xf>
    <xf numFmtId="0" fontId="5" fillId="36" borderId="0" xfId="1" applyFont="1" applyFill="1" applyAlignment="1">
      <alignment horizontal="center" vertical="center" wrapText="1"/>
    </xf>
    <xf numFmtId="0" fontId="3" fillId="36" borderId="0" xfId="0" applyFont="1" applyFill="1" applyAlignment="1">
      <alignment horizontal="center" vertical="center" wrapText="1"/>
    </xf>
    <xf numFmtId="0" fontId="52" fillId="36" borderId="1" xfId="0" applyFont="1" applyFill="1" applyBorder="1" applyAlignment="1">
      <alignment horizontal="center" vertical="center" wrapText="1"/>
    </xf>
    <xf numFmtId="0" fontId="52" fillId="36" borderId="6" xfId="0" applyFont="1" applyFill="1" applyBorder="1" applyAlignment="1">
      <alignment horizontal="center" vertical="center" wrapText="1"/>
    </xf>
    <xf numFmtId="0" fontId="52" fillId="39" borderId="6" xfId="0" applyFont="1" applyFill="1" applyBorder="1" applyAlignment="1">
      <alignment horizontal="center" vertical="center" wrapText="1"/>
    </xf>
    <xf numFmtId="0" fontId="0" fillId="32" borderId="8" xfId="0" applyFill="1" applyBorder="1" applyAlignment="1">
      <alignment horizontal="center" vertical="center" wrapText="1"/>
    </xf>
    <xf numFmtId="0" fontId="52" fillId="32" borderId="9" xfId="0" applyFont="1" applyFill="1" applyBorder="1" applyAlignment="1">
      <alignment horizontal="center" vertical="center" wrapText="1"/>
    </xf>
    <xf numFmtId="0" fontId="3" fillId="32" borderId="18" xfId="0" applyFont="1" applyFill="1" applyBorder="1"/>
    <xf numFmtId="0" fontId="3" fillId="32" borderId="18" xfId="0" applyFont="1" applyFill="1" applyBorder="1" applyAlignment="1">
      <alignment vertical="center" wrapText="1"/>
    </xf>
    <xf numFmtId="0" fontId="4" fillId="32" borderId="18" xfId="1" applyFill="1" applyBorder="1"/>
    <xf numFmtId="0" fontId="58" fillId="37" borderId="1" xfId="0" applyFont="1" applyFill="1" applyBorder="1" applyAlignment="1">
      <alignment wrapText="1"/>
    </xf>
    <xf numFmtId="0" fontId="58" fillId="37" borderId="6" xfId="0" applyFont="1" applyFill="1" applyBorder="1" applyAlignment="1">
      <alignment wrapText="1"/>
    </xf>
    <xf numFmtId="0" fontId="52" fillId="38" borderId="6" xfId="0" applyFont="1" applyFill="1" applyBorder="1" applyAlignment="1">
      <alignment wrapText="1"/>
    </xf>
    <xf numFmtId="0" fontId="52" fillId="39" borderId="6" xfId="0" applyFont="1" applyFill="1" applyBorder="1" applyAlignment="1">
      <alignment wrapText="1"/>
    </xf>
    <xf numFmtId="0" fontId="52" fillId="40" borderId="9" xfId="0" applyFont="1" applyFill="1" applyBorder="1" applyAlignment="1">
      <alignment wrapText="1"/>
    </xf>
    <xf numFmtId="0" fontId="5" fillId="42" borderId="0" xfId="1" applyFont="1" applyFill="1" applyAlignment="1">
      <alignment horizontal="left" vertical="top"/>
    </xf>
    <xf numFmtId="0" fontId="5" fillId="43" borderId="0" xfId="1" applyFont="1" applyFill="1" applyAlignment="1">
      <alignment horizontal="left" vertical="top"/>
    </xf>
    <xf numFmtId="0" fontId="5" fillId="32" borderId="0" xfId="1" applyFont="1" applyFill="1" applyAlignment="1">
      <alignment horizontal="left" vertical="top"/>
    </xf>
    <xf numFmtId="0" fontId="3" fillId="4" borderId="1" xfId="0" applyFont="1" applyFill="1" applyBorder="1" applyAlignment="1">
      <alignment vertical="center"/>
    </xf>
    <xf numFmtId="0" fontId="3" fillId="4" borderId="1" xfId="0" applyFont="1" applyFill="1" applyBorder="1" applyAlignment="1">
      <alignment vertical="center" wrapText="1"/>
    </xf>
    <xf numFmtId="0" fontId="4" fillId="4" borderId="1" xfId="1" applyFill="1" applyBorder="1" applyAlignment="1">
      <alignment vertical="center"/>
    </xf>
    <xf numFmtId="0" fontId="3" fillId="30" borderId="1" xfId="0" applyFont="1" applyFill="1" applyBorder="1" applyAlignment="1">
      <alignment vertical="center"/>
    </xf>
    <xf numFmtId="0" fontId="3" fillId="30" borderId="1" xfId="0" applyFont="1" applyFill="1" applyBorder="1" applyAlignment="1">
      <alignment vertical="center" wrapText="1"/>
    </xf>
    <xf numFmtId="0" fontId="5" fillId="30" borderId="1" xfId="1" applyFont="1" applyFill="1" applyBorder="1" applyAlignment="1">
      <alignment vertical="center"/>
    </xf>
    <xf numFmtId="0" fontId="15" fillId="0" borderId="1" xfId="0" applyFont="1" applyBorder="1"/>
    <xf numFmtId="0" fontId="3" fillId="3" borderId="18" xfId="0" applyFont="1" applyFill="1" applyBorder="1" applyAlignment="1">
      <alignment wrapText="1"/>
    </xf>
    <xf numFmtId="0" fontId="3" fillId="48" borderId="1" xfId="0" applyFont="1" applyFill="1" applyBorder="1" applyAlignment="1">
      <alignment vertical="center"/>
    </xf>
    <xf numFmtId="0" fontId="3" fillId="48" borderId="1" xfId="0" applyFont="1" applyFill="1" applyBorder="1" applyAlignment="1">
      <alignment vertical="center" wrapText="1"/>
    </xf>
    <xf numFmtId="0" fontId="4" fillId="48" borderId="1" xfId="1" applyFill="1" applyBorder="1" applyAlignment="1">
      <alignment vertical="center"/>
    </xf>
    <xf numFmtId="0" fontId="3" fillId="43" borderId="0" xfId="0" applyFont="1" applyFill="1" applyAlignment="1">
      <alignment wrapText="1"/>
    </xf>
    <xf numFmtId="0" fontId="5" fillId="32" borderId="0" xfId="1" applyFont="1" applyFill="1" applyAlignment="1">
      <alignment wrapText="1"/>
    </xf>
    <xf numFmtId="0" fontId="3" fillId="6" borderId="0" xfId="0" applyFont="1" applyFill="1"/>
    <xf numFmtId="0" fontId="3" fillId="7" borderId="0" xfId="0" applyFont="1" applyFill="1"/>
    <xf numFmtId="0" fontId="3" fillId="32" borderId="0" xfId="0" applyFont="1" applyFill="1" applyAlignment="1">
      <alignment wrapText="1"/>
    </xf>
    <xf numFmtId="0" fontId="3" fillId="31" borderId="1" xfId="0" applyFont="1" applyFill="1" applyBorder="1" applyAlignment="1">
      <alignment vertical="center"/>
    </xf>
    <xf numFmtId="0" fontId="5" fillId="31" borderId="1" xfId="1" applyFont="1" applyFill="1" applyBorder="1" applyAlignment="1">
      <alignment vertical="center"/>
    </xf>
    <xf numFmtId="0" fontId="3" fillId="24" borderId="1" xfId="0" applyFont="1" applyFill="1" applyBorder="1" applyAlignment="1">
      <alignment vertical="center"/>
    </xf>
    <xf numFmtId="0" fontId="3" fillId="24" borderId="1" xfId="0" applyFont="1" applyFill="1" applyBorder="1" applyAlignment="1">
      <alignment vertical="center" wrapText="1"/>
    </xf>
    <xf numFmtId="0" fontId="5" fillId="24" borderId="1" xfId="1" applyFont="1" applyFill="1" applyBorder="1" applyAlignment="1">
      <alignment vertical="center"/>
    </xf>
    <xf numFmtId="0" fontId="3" fillId="49" borderId="1" xfId="0" applyFont="1" applyFill="1" applyBorder="1" applyAlignment="1">
      <alignment vertical="center"/>
    </xf>
    <xf numFmtId="0" fontId="3" fillId="49" borderId="1" xfId="0" applyFont="1" applyFill="1" applyBorder="1" applyAlignment="1">
      <alignment vertical="center" wrapText="1"/>
    </xf>
    <xf numFmtId="0" fontId="4" fillId="49" borderId="1" xfId="1" applyFill="1" applyBorder="1" applyAlignment="1">
      <alignment vertical="center"/>
    </xf>
    <xf numFmtId="0" fontId="4" fillId="0" borderId="1" xfId="1" applyBorder="1" applyAlignment="1">
      <alignment horizontal="center" vertical="center"/>
    </xf>
    <xf numFmtId="0" fontId="3" fillId="50" borderId="1" xfId="0" applyFont="1" applyFill="1" applyBorder="1" applyAlignment="1">
      <alignment vertical="center"/>
    </xf>
    <xf numFmtId="0" fontId="3" fillId="50" borderId="1" xfId="0" applyFont="1" applyFill="1" applyBorder="1" applyAlignment="1">
      <alignment vertical="center" wrapText="1"/>
    </xf>
    <xf numFmtId="0" fontId="4" fillId="50" borderId="1" xfId="1" applyFill="1" applyBorder="1" applyAlignment="1">
      <alignment vertical="center"/>
    </xf>
    <xf numFmtId="0" fontId="3" fillId="51" borderId="1" xfId="0" applyFont="1" applyFill="1" applyBorder="1" applyAlignment="1">
      <alignment vertical="center"/>
    </xf>
    <xf numFmtId="0" fontId="3" fillId="51" borderId="1" xfId="0" applyFont="1" applyFill="1" applyBorder="1" applyAlignment="1">
      <alignment vertical="center" wrapText="1"/>
    </xf>
    <xf numFmtId="0" fontId="5" fillId="51" borderId="1" xfId="1" applyFont="1" applyFill="1" applyBorder="1" applyAlignment="1">
      <alignment vertical="center"/>
    </xf>
    <xf numFmtId="0" fontId="10" fillId="3" borderId="24" xfId="0" applyFont="1" applyFill="1" applyBorder="1" applyAlignment="1">
      <alignment vertical="center" wrapText="1"/>
    </xf>
    <xf numFmtId="0" fontId="3" fillId="52" borderId="1" xfId="0" applyFont="1" applyFill="1" applyBorder="1" applyAlignment="1">
      <alignment vertical="center"/>
    </xf>
    <xf numFmtId="0" fontId="3" fillId="52" borderId="1" xfId="0" applyFont="1" applyFill="1" applyBorder="1" applyAlignment="1">
      <alignment vertical="center" wrapText="1"/>
    </xf>
    <xf numFmtId="0" fontId="4" fillId="52" borderId="1" xfId="1" applyFill="1" applyBorder="1" applyAlignment="1">
      <alignment vertical="center"/>
    </xf>
    <xf numFmtId="0" fontId="0" fillId="0" borderId="1" xfId="0" applyBorder="1" applyAlignment="1">
      <alignment vertical="center"/>
    </xf>
    <xf numFmtId="0" fontId="3" fillId="3" borderId="18" xfId="0" applyFont="1" applyFill="1" applyBorder="1"/>
    <xf numFmtId="0" fontId="3" fillId="3" borderId="20" xfId="0" applyFont="1" applyFill="1" applyBorder="1"/>
    <xf numFmtId="0" fontId="3" fillId="48" borderId="1" xfId="0" applyFont="1" applyFill="1" applyBorder="1" applyAlignment="1">
      <alignment wrapText="1"/>
    </xf>
    <xf numFmtId="0" fontId="5" fillId="48" borderId="1" xfId="1" applyFont="1" applyFill="1" applyBorder="1" applyAlignment="1">
      <alignment vertical="center"/>
    </xf>
    <xf numFmtId="0" fontId="3" fillId="31" borderId="1" xfId="0" applyFont="1" applyFill="1" applyBorder="1" applyAlignment="1">
      <alignment wrapText="1"/>
    </xf>
    <xf numFmtId="0" fontId="5" fillId="0" borderId="0" xfId="1" applyFont="1" applyBorder="1" applyAlignment="1">
      <alignment wrapText="1"/>
    </xf>
    <xf numFmtId="0" fontId="62" fillId="53" borderId="18" xfId="0" applyFont="1" applyFill="1" applyBorder="1" applyAlignment="1">
      <alignment horizontal="center" vertical="center" wrapText="1"/>
    </xf>
    <xf numFmtId="0" fontId="62" fillId="53" borderId="18" xfId="0" applyFont="1" applyFill="1" applyBorder="1" applyAlignment="1">
      <alignment vertical="center" wrapText="1"/>
    </xf>
    <xf numFmtId="0" fontId="18" fillId="53" borderId="18" xfId="0" applyFont="1" applyFill="1" applyBorder="1" applyAlignment="1">
      <alignment vertical="center" wrapText="1"/>
    </xf>
    <xf numFmtId="0" fontId="63" fillId="53" borderId="18" xfId="0" applyFont="1" applyFill="1" applyBorder="1" applyAlignment="1">
      <alignment vertical="center" wrapText="1"/>
    </xf>
    <xf numFmtId="0" fontId="64" fillId="53" borderId="18" xfId="0" applyFont="1" applyFill="1" applyBorder="1" applyAlignment="1">
      <alignment vertical="center" wrapText="1"/>
    </xf>
    <xf numFmtId="0" fontId="52" fillId="39" borderId="1" xfId="0" applyFont="1" applyFill="1" applyBorder="1" applyAlignment="1">
      <alignment horizontal="center" vertical="center" wrapText="1"/>
    </xf>
    <xf numFmtId="0" fontId="3" fillId="50" borderId="18" xfId="0" applyFont="1" applyFill="1" applyBorder="1" applyAlignment="1">
      <alignment vertical="center" wrapText="1"/>
    </xf>
    <xf numFmtId="0" fontId="3" fillId="0" borderId="58" xfId="0" applyFont="1" applyBorder="1"/>
    <xf numFmtId="0" fontId="4" fillId="0" borderId="5" xfId="1" applyBorder="1"/>
    <xf numFmtId="0" fontId="3" fillId="0" borderId="1" xfId="0" applyFont="1" applyBorder="1" applyAlignment="1">
      <alignment horizontal="left" wrapText="1"/>
    </xf>
    <xf numFmtId="0" fontId="30" fillId="8" borderId="2" xfId="0" applyFont="1" applyFill="1" applyBorder="1" applyAlignment="1">
      <alignment wrapText="1"/>
    </xf>
    <xf numFmtId="0" fontId="30" fillId="8" borderId="5" xfId="0" applyFont="1" applyFill="1" applyBorder="1" applyAlignment="1">
      <alignment wrapText="1"/>
    </xf>
    <xf numFmtId="0" fontId="30" fillId="10" borderId="5" xfId="0" applyFont="1" applyFill="1" applyBorder="1" applyAlignment="1">
      <alignment wrapText="1"/>
    </xf>
    <xf numFmtId="0" fontId="32" fillId="24" borderId="1" xfId="0" applyFont="1" applyFill="1" applyBorder="1" applyAlignment="1">
      <alignment vertical="center" wrapText="1"/>
    </xf>
    <xf numFmtId="0" fontId="3" fillId="24" borderId="1" xfId="0" applyFont="1" applyFill="1" applyBorder="1" applyAlignment="1">
      <alignment wrapText="1"/>
    </xf>
    <xf numFmtId="0" fontId="30" fillId="14" borderId="18" xfId="0" applyFont="1" applyFill="1" applyBorder="1" applyAlignment="1">
      <alignment wrapText="1"/>
    </xf>
    <xf numFmtId="0" fontId="15" fillId="24" borderId="1" xfId="0" applyFont="1" applyFill="1" applyBorder="1" applyAlignment="1">
      <alignment horizontal="center" vertical="center" wrapText="1"/>
    </xf>
    <xf numFmtId="0" fontId="15" fillId="54" borderId="1" xfId="0" applyFont="1" applyFill="1" applyBorder="1" applyAlignment="1">
      <alignment horizontal="center" vertical="center" wrapText="1"/>
    </xf>
    <xf numFmtId="0" fontId="15" fillId="32" borderId="1" xfId="0" applyFont="1" applyFill="1" applyBorder="1" applyAlignment="1">
      <alignment horizontal="center" vertical="center" wrapText="1"/>
    </xf>
    <xf numFmtId="0" fontId="3" fillId="54" borderId="1" xfId="0" applyFont="1" applyFill="1" applyBorder="1" applyAlignment="1">
      <alignment horizontal="center" vertical="center" wrapText="1"/>
    </xf>
    <xf numFmtId="0" fontId="3" fillId="54" borderId="1" xfId="0" applyFont="1" applyFill="1" applyBorder="1" applyAlignment="1">
      <alignment horizontal="left" vertical="center" wrapText="1"/>
    </xf>
    <xf numFmtId="0" fontId="3" fillId="32" borderId="1" xfId="0" applyFont="1" applyFill="1" applyBorder="1" applyAlignment="1">
      <alignment wrapText="1"/>
    </xf>
    <xf numFmtId="0" fontId="3" fillId="32" borderId="1" xfId="0" applyFont="1" applyFill="1" applyBorder="1" applyAlignment="1">
      <alignment vertical="center" wrapText="1"/>
    </xf>
    <xf numFmtId="0" fontId="49" fillId="38" borderId="1" xfId="0" applyFont="1" applyFill="1" applyBorder="1" applyAlignment="1">
      <alignment vertical="center" wrapText="1"/>
    </xf>
    <xf numFmtId="0" fontId="49" fillId="42" borderId="6" xfId="0" applyFont="1" applyFill="1" applyBorder="1" applyAlignment="1">
      <alignment horizontal="center" vertical="center" wrapText="1"/>
    </xf>
    <xf numFmtId="0" fontId="0" fillId="42" borderId="1" xfId="0" applyFill="1" applyBorder="1" applyAlignment="1">
      <alignment horizontal="left" vertical="center" wrapText="1"/>
    </xf>
    <xf numFmtId="0" fontId="49" fillId="40" borderId="6" xfId="0" applyFont="1" applyFill="1" applyBorder="1" applyAlignment="1">
      <alignment horizontal="center" vertical="center" wrapText="1"/>
    </xf>
    <xf numFmtId="0" fontId="15" fillId="43" borderId="0" xfId="0" applyFont="1" applyFill="1" applyAlignment="1">
      <alignment horizontal="center" vertical="center" wrapText="1"/>
    </xf>
    <xf numFmtId="0" fontId="10" fillId="3" borderId="0" xfId="0" applyFont="1" applyFill="1" applyAlignment="1">
      <alignment horizontal="left" vertical="top" wrapText="1"/>
    </xf>
    <xf numFmtId="0" fontId="4" fillId="3" borderId="0" xfId="1" applyFill="1" applyBorder="1" applyAlignment="1">
      <alignment horizontal="left" vertical="top" wrapText="1"/>
    </xf>
    <xf numFmtId="0" fontId="5" fillId="38" borderId="29" xfId="1" applyFont="1" applyFill="1" applyBorder="1" applyAlignment="1">
      <alignment vertical="center" wrapText="1"/>
    </xf>
    <xf numFmtId="0" fontId="5" fillId="39" borderId="29" xfId="1" applyFont="1" applyFill="1" applyBorder="1" applyAlignment="1">
      <alignment vertical="center" wrapText="1"/>
    </xf>
    <xf numFmtId="0" fontId="5" fillId="40" borderId="29" xfId="1" applyFont="1" applyFill="1" applyBorder="1" applyAlignment="1">
      <alignment vertical="center" wrapText="1"/>
    </xf>
    <xf numFmtId="0" fontId="3" fillId="29" borderId="1" xfId="0" applyFont="1" applyFill="1" applyBorder="1" applyAlignment="1">
      <alignment vertical="center"/>
    </xf>
    <xf numFmtId="0" fontId="3" fillId="29" borderId="1" xfId="0" applyFont="1" applyFill="1" applyBorder="1" applyAlignment="1">
      <alignment wrapText="1"/>
    </xf>
    <xf numFmtId="0" fontId="4" fillId="29" borderId="1" xfId="1" applyFill="1" applyBorder="1"/>
    <xf numFmtId="0" fontId="3" fillId="3" borderId="1" xfId="0" applyFont="1" applyFill="1" applyBorder="1" applyAlignment="1">
      <alignment horizontal="left" vertical="center" wrapText="1"/>
    </xf>
    <xf numFmtId="0" fontId="3" fillId="2" borderId="1" xfId="0" applyFont="1" applyFill="1" applyBorder="1" applyAlignment="1">
      <alignment wrapText="1"/>
    </xf>
    <xf numFmtId="0" fontId="3" fillId="42" borderId="0" xfId="0" applyFont="1" applyFill="1"/>
    <xf numFmtId="0" fontId="3" fillId="43" borderId="0" xfId="0" applyFont="1" applyFill="1"/>
    <xf numFmtId="0" fontId="3" fillId="32" borderId="0" xfId="0" applyFont="1" applyFill="1"/>
    <xf numFmtId="0" fontId="3" fillId="42" borderId="0" xfId="0" applyFont="1" applyFill="1" applyAlignment="1">
      <alignment wrapText="1"/>
    </xf>
    <xf numFmtId="0" fontId="48" fillId="42" borderId="1" xfId="0" applyFont="1" applyFill="1" applyBorder="1"/>
    <xf numFmtId="0" fontId="65" fillId="42" borderId="1" xfId="0" applyFont="1" applyFill="1" applyBorder="1" applyAlignment="1">
      <alignment wrapText="1"/>
    </xf>
    <xf numFmtId="0" fontId="3" fillId="42" borderId="1" xfId="0" applyFont="1" applyFill="1" applyBorder="1" applyAlignment="1">
      <alignment wrapText="1"/>
    </xf>
    <xf numFmtId="0" fontId="48" fillId="42" borderId="6" xfId="0" applyFont="1" applyFill="1" applyBorder="1"/>
    <xf numFmtId="0" fontId="48" fillId="43" borderId="1" xfId="0" applyFont="1" applyFill="1" applyBorder="1"/>
    <xf numFmtId="0" fontId="3" fillId="43" borderId="1" xfId="0" applyFont="1" applyFill="1" applyBorder="1"/>
    <xf numFmtId="0" fontId="3" fillId="43" borderId="1" xfId="0" applyFont="1" applyFill="1" applyBorder="1" applyAlignment="1">
      <alignment wrapText="1"/>
    </xf>
    <xf numFmtId="0" fontId="48" fillId="43" borderId="6" xfId="0" applyFont="1" applyFill="1" applyBorder="1"/>
    <xf numFmtId="0" fontId="48" fillId="32" borderId="8" xfId="0" applyFont="1" applyFill="1" applyBorder="1"/>
    <xf numFmtId="0" fontId="3" fillId="32" borderId="8" xfId="0" applyFont="1" applyFill="1" applyBorder="1"/>
    <xf numFmtId="0" fontId="3" fillId="32" borderId="8" xfId="0" applyFont="1" applyFill="1" applyBorder="1" applyAlignment="1">
      <alignment wrapText="1"/>
    </xf>
    <xf numFmtId="0" fontId="48" fillId="32" borderId="9" xfId="0" applyFont="1" applyFill="1" applyBorder="1"/>
    <xf numFmtId="0" fontId="3" fillId="55" borderId="1" xfId="0" applyFont="1" applyFill="1" applyBorder="1" applyAlignment="1">
      <alignment vertical="center"/>
    </xf>
    <xf numFmtId="0" fontId="3" fillId="55" borderId="32" xfId="0" applyFont="1" applyFill="1" applyBorder="1" applyAlignment="1">
      <alignment vertical="center" wrapText="1"/>
    </xf>
    <xf numFmtId="0" fontId="4" fillId="55" borderId="1" xfId="1" applyFill="1" applyBorder="1" applyAlignment="1">
      <alignment vertical="center"/>
    </xf>
    <xf numFmtId="0" fontId="3" fillId="31" borderId="17" xfId="0" applyFont="1" applyFill="1" applyBorder="1" applyAlignment="1">
      <alignment vertical="center"/>
    </xf>
    <xf numFmtId="0" fontId="3" fillId="31" borderId="1" xfId="0" applyFont="1" applyFill="1" applyBorder="1" applyAlignment="1">
      <alignment vertical="center" wrapText="1"/>
    </xf>
    <xf numFmtId="0" fontId="4" fillId="31" borderId="27" xfId="1" applyFill="1" applyBorder="1" applyAlignment="1">
      <alignment vertical="center"/>
    </xf>
    <xf numFmtId="0" fontId="58" fillId="42" borderId="1" xfId="0" applyFont="1" applyFill="1" applyBorder="1" applyAlignment="1">
      <alignment horizontal="center" vertical="center" wrapText="1"/>
    </xf>
    <xf numFmtId="0" fontId="58" fillId="42" borderId="1" xfId="0" applyFont="1" applyFill="1" applyBorder="1" applyAlignment="1">
      <alignment horizontal="center" vertical="center"/>
    </xf>
    <xf numFmtId="0" fontId="58" fillId="43" borderId="1" xfId="0" applyFont="1" applyFill="1" applyBorder="1" applyAlignment="1">
      <alignment horizontal="center" vertical="center"/>
    </xf>
    <xf numFmtId="0" fontId="3" fillId="30" borderId="32" xfId="0" applyFont="1" applyFill="1" applyBorder="1" applyAlignment="1">
      <alignment vertical="center" wrapText="1"/>
    </xf>
    <xf numFmtId="0" fontId="4" fillId="30" borderId="1" xfId="1" applyFill="1" applyBorder="1" applyAlignment="1">
      <alignment vertical="center"/>
    </xf>
    <xf numFmtId="0" fontId="7" fillId="0" borderId="27" xfId="0" applyFont="1" applyBorder="1" applyAlignment="1">
      <alignment horizontal="center" vertical="center" wrapText="1"/>
    </xf>
    <xf numFmtId="0" fontId="3" fillId="32" borderId="1" xfId="0" applyFont="1" applyFill="1" applyBorder="1" applyAlignment="1">
      <alignment vertical="center"/>
    </xf>
    <xf numFmtId="0" fontId="4" fillId="32" borderId="1" xfId="1" applyFill="1" applyBorder="1" applyAlignment="1">
      <alignment vertical="center"/>
    </xf>
    <xf numFmtId="0" fontId="3" fillId="6" borderId="1" xfId="0" applyFont="1" applyFill="1" applyBorder="1" applyAlignment="1">
      <alignment vertical="center"/>
    </xf>
    <xf numFmtId="0" fontId="3" fillId="6" borderId="1" xfId="0" applyFont="1" applyFill="1" applyBorder="1" applyAlignment="1">
      <alignment vertical="center" wrapText="1"/>
    </xf>
    <xf numFmtId="0" fontId="4" fillId="6" borderId="1" xfId="1" applyFill="1" applyBorder="1" applyAlignment="1">
      <alignment vertical="center"/>
    </xf>
    <xf numFmtId="0" fontId="5" fillId="3" borderId="17" xfId="1" applyFont="1" applyFill="1" applyBorder="1" applyAlignment="1">
      <alignment wrapText="1"/>
    </xf>
    <xf numFmtId="0" fontId="10" fillId="3" borderId="21" xfId="0" applyFont="1" applyFill="1" applyBorder="1" applyAlignment="1">
      <alignment wrapText="1"/>
    </xf>
    <xf numFmtId="0" fontId="10" fillId="3" borderId="27" xfId="0" applyFont="1" applyFill="1" applyBorder="1" applyAlignment="1">
      <alignment wrapText="1"/>
    </xf>
    <xf numFmtId="0" fontId="10" fillId="3" borderId="1" xfId="0" applyFont="1" applyFill="1" applyBorder="1" applyAlignment="1">
      <alignment wrapText="1"/>
    </xf>
    <xf numFmtId="0" fontId="3" fillId="54" borderId="1" xfId="0" applyFont="1" applyFill="1" applyBorder="1" applyAlignment="1">
      <alignment vertical="center"/>
    </xf>
    <xf numFmtId="0" fontId="3" fillId="54" borderId="1" xfId="0" applyFont="1" applyFill="1" applyBorder="1" applyAlignment="1">
      <alignment wrapText="1"/>
    </xf>
    <xf numFmtId="0" fontId="4" fillId="54" borderId="1" xfId="1" applyFill="1" applyBorder="1" applyAlignment="1">
      <alignment vertical="center"/>
    </xf>
    <xf numFmtId="0" fontId="3" fillId="23" borderId="18" xfId="0" applyFont="1" applyFill="1" applyBorder="1"/>
    <xf numFmtId="0" fontId="3" fillId="23" borderId="18" xfId="0" applyFont="1" applyFill="1" applyBorder="1" applyAlignment="1">
      <alignment wrapText="1"/>
    </xf>
    <xf numFmtId="0" fontId="4" fillId="23" borderId="28" xfId="1" applyFill="1" applyBorder="1" applyAlignment="1">
      <alignment vertical="center"/>
    </xf>
    <xf numFmtId="0" fontId="19" fillId="0" borderId="27" xfId="1" applyFont="1" applyBorder="1" applyAlignment="1">
      <alignment horizontal="center" vertical="center" wrapText="1"/>
    </xf>
    <xf numFmtId="11" fontId="3" fillId="0" borderId="52" xfId="0" applyNumberFormat="1" applyFont="1" applyBorder="1" applyAlignment="1">
      <alignment horizontal="center" vertical="center" wrapText="1"/>
    </xf>
    <xf numFmtId="0" fontId="3" fillId="0" borderId="18" xfId="1" applyFont="1" applyBorder="1" applyAlignment="1">
      <alignment horizontal="center" vertical="center" wrapText="1"/>
    </xf>
    <xf numFmtId="0" fontId="3" fillId="0" borderId="51" xfId="0" applyFont="1" applyBorder="1" applyAlignment="1">
      <alignment horizontal="center" vertical="center" wrapText="1"/>
    </xf>
    <xf numFmtId="0" fontId="9" fillId="0" borderId="0" xfId="0" applyFont="1" applyAlignment="1">
      <alignment horizontal="center" vertical="center" wrapText="1"/>
    </xf>
    <xf numFmtId="0" fontId="20" fillId="0" borderId="0" xfId="1" applyFont="1" applyBorder="1" applyAlignment="1">
      <alignment wrapText="1"/>
    </xf>
    <xf numFmtId="0" fontId="18" fillId="3" borderId="17" xfId="0" applyFont="1" applyFill="1" applyBorder="1" applyAlignment="1">
      <alignment horizontal="center" vertical="center" wrapText="1"/>
    </xf>
    <xf numFmtId="0" fontId="18" fillId="3" borderId="27" xfId="0" applyFont="1" applyFill="1" applyBorder="1" applyAlignment="1">
      <alignment horizontal="center" vertical="center" wrapText="1"/>
    </xf>
    <xf numFmtId="0" fontId="7" fillId="0" borderId="28" xfId="0" applyFont="1" applyBorder="1" applyAlignment="1">
      <alignment horizontal="center" vertical="center" wrapText="1"/>
    </xf>
    <xf numFmtId="0" fontId="7" fillId="0" borderId="34" xfId="0" applyFont="1" applyBorder="1" applyAlignment="1">
      <alignment horizontal="center" vertical="center" wrapText="1"/>
    </xf>
    <xf numFmtId="0" fontId="5" fillId="0" borderId="27" xfId="1" applyFont="1" applyBorder="1" applyAlignment="1">
      <alignment horizontal="center" vertical="center"/>
    </xf>
    <xf numFmtId="0" fontId="5" fillId="0" borderId="28" xfId="1" applyFont="1" applyBorder="1" applyAlignment="1">
      <alignment horizontal="center" vertical="center"/>
    </xf>
    <xf numFmtId="0" fontId="27" fillId="0" borderId="27" xfId="1" applyFont="1" applyBorder="1" applyAlignment="1">
      <alignment horizontal="center" vertical="center" wrapText="1"/>
    </xf>
    <xf numFmtId="0" fontId="15" fillId="0" borderId="20" xfId="0" applyFont="1" applyBorder="1" applyAlignment="1">
      <alignment horizontal="center" vertical="center"/>
    </xf>
    <xf numFmtId="0" fontId="5" fillId="0" borderId="1" xfId="1" applyFont="1" applyBorder="1" applyAlignment="1"/>
    <xf numFmtId="0" fontId="17" fillId="53" borderId="1" xfId="0" applyFont="1" applyFill="1" applyBorder="1" applyAlignment="1">
      <alignment horizontal="center" vertical="center" wrapText="1"/>
    </xf>
    <xf numFmtId="0" fontId="18" fillId="53" borderId="1" xfId="0" applyFont="1" applyFill="1" applyBorder="1" applyAlignment="1">
      <alignment horizontal="center" vertical="center" wrapText="1"/>
    </xf>
    <xf numFmtId="0" fontId="20" fillId="0" borderId="1" xfId="1" applyFont="1" applyBorder="1" applyAlignment="1">
      <alignment wrapText="1"/>
    </xf>
    <xf numFmtId="0" fontId="5" fillId="0" borderId="30" xfId="1" applyFont="1" applyBorder="1" applyAlignment="1">
      <alignment horizontal="center" vertical="center" wrapText="1"/>
    </xf>
    <xf numFmtId="0" fontId="20" fillId="0" borderId="1" xfId="1" applyFont="1" applyBorder="1" applyAlignment="1">
      <alignment horizontal="center" vertical="center" wrapText="1"/>
    </xf>
    <xf numFmtId="0" fontId="20" fillId="0" borderId="0" xfId="1" applyFont="1" applyBorder="1" applyAlignment="1">
      <alignment horizontal="center" vertical="center" wrapText="1"/>
    </xf>
    <xf numFmtId="0" fontId="17" fillId="4" borderId="1" xfId="0" applyFont="1" applyFill="1" applyBorder="1" applyAlignment="1">
      <alignment horizontal="center" vertical="center" wrapText="1"/>
    </xf>
    <xf numFmtId="0" fontId="5" fillId="2" borderId="0" xfId="1" applyFont="1" applyFill="1" applyBorder="1" applyAlignment="1">
      <alignment horizontal="center"/>
    </xf>
    <xf numFmtId="0" fontId="5" fillId="0" borderId="0" xfId="1" applyFont="1" applyBorder="1" applyAlignment="1">
      <alignment horizontal="center"/>
    </xf>
    <xf numFmtId="0" fontId="5" fillId="0" borderId="11" xfId="1" applyFont="1" applyBorder="1" applyAlignment="1">
      <alignment horizontal="center" vertical="center" wrapText="1"/>
    </xf>
    <xf numFmtId="0" fontId="5" fillId="0" borderId="0" xfId="1" applyFont="1" applyBorder="1" applyAlignment="1">
      <alignment horizontal="center" vertical="center" wrapText="1"/>
    </xf>
    <xf numFmtId="0" fontId="5" fillId="0" borderId="11" xfId="1" applyFont="1" applyBorder="1" applyAlignment="1">
      <alignment horizontal="center" wrapText="1"/>
    </xf>
    <xf numFmtId="0" fontId="5" fillId="0" borderId="10" xfId="1" applyFont="1" applyBorder="1" applyAlignment="1">
      <alignment horizontal="center" wrapText="1"/>
    </xf>
    <xf numFmtId="0" fontId="30" fillId="14" borderId="1" xfId="0" applyFont="1" applyFill="1" applyBorder="1" applyAlignment="1">
      <alignment horizontal="center" vertical="center" wrapText="1"/>
    </xf>
    <xf numFmtId="0" fontId="31" fillId="9" borderId="3" xfId="0" applyFont="1" applyFill="1" applyBorder="1" applyAlignment="1">
      <alignment horizontal="left" vertical="center" wrapText="1"/>
    </xf>
    <xf numFmtId="0" fontId="31" fillId="9" borderId="4" xfId="0" applyFont="1" applyFill="1" applyBorder="1" applyAlignment="1">
      <alignment horizontal="left" vertical="center" wrapText="1"/>
    </xf>
    <xf numFmtId="0" fontId="4" fillId="9" borderId="1" xfId="1" applyFill="1" applyBorder="1" applyAlignment="1">
      <alignment horizontal="left" vertical="top" wrapText="1"/>
    </xf>
    <xf numFmtId="0" fontId="4" fillId="9" borderId="6" xfId="1" applyFill="1" applyBorder="1" applyAlignment="1">
      <alignment horizontal="left" vertical="top" wrapText="1"/>
    </xf>
    <xf numFmtId="0" fontId="30" fillId="11" borderId="1" xfId="0" applyFont="1" applyFill="1" applyBorder="1" applyAlignment="1">
      <alignment horizontal="center" vertical="center" wrapText="1"/>
    </xf>
    <xf numFmtId="0" fontId="30" fillId="13" borderId="1" xfId="0" applyFont="1" applyFill="1" applyBorder="1" applyAlignment="1">
      <alignment horizontal="center" vertical="center" wrapText="1"/>
    </xf>
    <xf numFmtId="0" fontId="32" fillId="18" borderId="1" xfId="0" applyFont="1" applyFill="1" applyBorder="1" applyAlignment="1">
      <alignment horizontal="center" vertical="center" wrapText="1"/>
    </xf>
    <xf numFmtId="0" fontId="32" fillId="18" borderId="18" xfId="0" applyFont="1" applyFill="1" applyBorder="1" applyAlignment="1">
      <alignment horizontal="center" vertical="center" wrapText="1"/>
    </xf>
    <xf numFmtId="0" fontId="32" fillId="19" borderId="6" xfId="0" applyFont="1" applyFill="1" applyBorder="1" applyAlignment="1">
      <alignment horizontal="center" vertical="center" wrapText="1"/>
    </xf>
    <xf numFmtId="0" fontId="32" fillId="19" borderId="20" xfId="0" applyFont="1" applyFill="1" applyBorder="1" applyAlignment="1">
      <alignment horizontal="center" vertical="center" wrapText="1"/>
    </xf>
    <xf numFmtId="0" fontId="30" fillId="15" borderId="1" xfId="0" applyFont="1" applyFill="1" applyBorder="1" applyAlignment="1">
      <alignment horizontal="center" vertical="center" wrapText="1"/>
    </xf>
    <xf numFmtId="0" fontId="30" fillId="15" borderId="18" xfId="0" applyFont="1" applyFill="1" applyBorder="1" applyAlignment="1">
      <alignment horizontal="center" vertical="center" wrapText="1"/>
    </xf>
    <xf numFmtId="0" fontId="30" fillId="16" borderId="1" xfId="0" applyFont="1" applyFill="1" applyBorder="1" applyAlignment="1">
      <alignment horizontal="center" vertical="center" wrapText="1"/>
    </xf>
    <xf numFmtId="0" fontId="30" fillId="16" borderId="18" xfId="0" applyFont="1" applyFill="1" applyBorder="1" applyAlignment="1">
      <alignment horizontal="center" vertical="center" wrapText="1"/>
    </xf>
    <xf numFmtId="0" fontId="30" fillId="17" borderId="1" xfId="0" applyFont="1" applyFill="1" applyBorder="1" applyAlignment="1">
      <alignment horizontal="center" vertical="center" wrapText="1"/>
    </xf>
    <xf numFmtId="0" fontId="30" fillId="17" borderId="18" xfId="0" applyFont="1" applyFill="1" applyBorder="1" applyAlignment="1">
      <alignment horizontal="center" vertical="center" wrapText="1"/>
    </xf>
    <xf numFmtId="0" fontId="30" fillId="10" borderId="5" xfId="0" applyFont="1" applyFill="1" applyBorder="1" applyAlignment="1">
      <alignment horizontal="center" vertical="center" wrapText="1"/>
    </xf>
    <xf numFmtId="0" fontId="30" fillId="10" borderId="19" xfId="0" applyFont="1" applyFill="1" applyBorder="1" applyAlignment="1">
      <alignment horizontal="center" vertical="center" wrapText="1"/>
    </xf>
    <xf numFmtId="0" fontId="30" fillId="11" borderId="18" xfId="0" applyFont="1" applyFill="1" applyBorder="1" applyAlignment="1">
      <alignment horizontal="center" vertical="center" wrapText="1"/>
    </xf>
    <xf numFmtId="0" fontId="30" fillId="12" borderId="1" xfId="0" applyFont="1" applyFill="1" applyBorder="1" applyAlignment="1">
      <alignment horizontal="center" vertical="center" wrapText="1"/>
    </xf>
    <xf numFmtId="0" fontId="30" fillId="12" borderId="18" xfId="0" applyFont="1" applyFill="1" applyBorder="1" applyAlignment="1">
      <alignment horizontal="center" vertical="center" wrapText="1"/>
    </xf>
    <xf numFmtId="0" fontId="5" fillId="0" borderId="16" xfId="1" applyFont="1" applyBorder="1" applyAlignment="1">
      <alignment horizontal="center" vertical="center" wrapText="1"/>
    </xf>
    <xf numFmtId="0" fontId="5" fillId="0" borderId="0" xfId="1" applyFont="1" applyAlignment="1">
      <alignment horizontal="center" vertical="center" wrapText="1"/>
    </xf>
    <xf numFmtId="0" fontId="5" fillId="0" borderId="10" xfId="1" applyFont="1" applyBorder="1" applyAlignment="1">
      <alignment horizontal="center" vertical="center" wrapText="1"/>
    </xf>
    <xf numFmtId="0" fontId="10" fillId="3" borderId="3" xfId="0" applyFont="1" applyFill="1" applyBorder="1" applyAlignment="1">
      <alignment horizontal="left" vertical="top" wrapText="1"/>
    </xf>
    <xf numFmtId="0" fontId="10" fillId="3" borderId="4" xfId="0" applyFont="1" applyFill="1" applyBorder="1" applyAlignment="1">
      <alignment horizontal="left" vertical="top" wrapText="1"/>
    </xf>
    <xf numFmtId="0" fontId="10" fillId="3" borderId="1" xfId="0" applyFont="1" applyFill="1" applyBorder="1" applyAlignment="1">
      <alignment horizontal="left" vertical="top" wrapText="1"/>
    </xf>
    <xf numFmtId="0" fontId="10" fillId="3" borderId="6" xfId="0" applyFont="1" applyFill="1" applyBorder="1" applyAlignment="1">
      <alignment horizontal="left" vertical="top" wrapText="1"/>
    </xf>
    <xf numFmtId="0" fontId="4" fillId="3" borderId="18" xfId="1" applyFill="1" applyBorder="1" applyAlignment="1">
      <alignment horizontal="left" vertical="top" wrapText="1"/>
    </xf>
    <xf numFmtId="0" fontId="4" fillId="3" borderId="20" xfId="1" applyFill="1" applyBorder="1" applyAlignment="1">
      <alignment horizontal="left" vertical="top" wrapText="1"/>
    </xf>
    <xf numFmtId="0" fontId="0" fillId="32" borderId="17" xfId="0" applyFill="1" applyBorder="1" applyAlignment="1">
      <alignment horizontal="center" vertical="center" wrapText="1"/>
    </xf>
    <xf numFmtId="0" fontId="0" fillId="32" borderId="27" xfId="0" applyFill="1" applyBorder="1" applyAlignment="1">
      <alignment horizontal="center" vertical="center" wrapText="1"/>
    </xf>
    <xf numFmtId="0" fontId="33" fillId="32" borderId="17" xfId="0" applyFont="1" applyFill="1" applyBorder="1" applyAlignment="1">
      <alignment horizontal="center" vertical="center" wrapText="1"/>
    </xf>
    <xf numFmtId="0" fontId="33" fillId="32" borderId="21" xfId="0" applyFont="1" applyFill="1" applyBorder="1" applyAlignment="1">
      <alignment horizontal="center" vertical="center" wrapText="1"/>
    </xf>
    <xf numFmtId="0" fontId="33" fillId="32" borderId="27" xfId="0" applyFont="1" applyFill="1" applyBorder="1" applyAlignment="1">
      <alignment horizontal="center" vertical="center" wrapText="1"/>
    </xf>
    <xf numFmtId="0" fontId="52" fillId="32" borderId="8" xfId="0" applyFont="1" applyFill="1" applyBorder="1" applyAlignment="1">
      <alignment horizontal="center" vertical="center" wrapText="1"/>
    </xf>
    <xf numFmtId="0" fontId="5" fillId="36" borderId="5" xfId="1" applyFont="1" applyFill="1" applyBorder="1" applyAlignment="1">
      <alignment horizontal="center" vertical="center" wrapText="1"/>
    </xf>
    <xf numFmtId="0" fontId="5" fillId="36" borderId="1" xfId="1" applyFont="1" applyFill="1" applyBorder="1" applyAlignment="1">
      <alignment horizontal="center" vertical="center" wrapText="1"/>
    </xf>
    <xf numFmtId="0" fontId="52" fillId="36" borderId="1" xfId="0" applyFont="1" applyFill="1" applyBorder="1" applyAlignment="1">
      <alignment horizontal="center" vertical="center" wrapText="1"/>
    </xf>
    <xf numFmtId="0" fontId="0" fillId="43" borderId="17" xfId="0" applyFill="1" applyBorder="1" applyAlignment="1">
      <alignment horizontal="center" vertical="center" wrapText="1"/>
    </xf>
    <xf numFmtId="0" fontId="0" fillId="43" borderId="27" xfId="0" applyFill="1" applyBorder="1" applyAlignment="1">
      <alignment horizontal="center" vertical="center" wrapText="1"/>
    </xf>
    <xf numFmtId="0" fontId="33" fillId="43" borderId="17" xfId="0" applyFont="1" applyFill="1" applyBorder="1" applyAlignment="1">
      <alignment horizontal="center" vertical="center" wrapText="1"/>
    </xf>
    <xf numFmtId="0" fontId="33" fillId="43" borderId="21" xfId="0" applyFont="1" applyFill="1" applyBorder="1" applyAlignment="1">
      <alignment horizontal="center" vertical="center" wrapText="1"/>
    </xf>
    <xf numFmtId="0" fontId="33" fillId="43" borderId="27" xfId="0" applyFont="1" applyFill="1" applyBorder="1" applyAlignment="1">
      <alignment horizontal="center" vertical="center" wrapText="1"/>
    </xf>
    <xf numFmtId="0" fontId="52" fillId="43" borderId="1" xfId="0" applyFont="1" applyFill="1" applyBorder="1" applyAlignment="1">
      <alignment horizontal="center" vertical="center" wrapText="1"/>
    </xf>
    <xf numFmtId="0" fontId="30" fillId="10" borderId="19" xfId="0" applyFont="1" applyFill="1" applyBorder="1" applyAlignment="1">
      <alignment wrapText="1"/>
    </xf>
    <xf numFmtId="0" fontId="30" fillId="10" borderId="63" xfId="0" applyFont="1" applyFill="1" applyBorder="1" applyAlignment="1">
      <alignment wrapText="1"/>
    </xf>
    <xf numFmtId="0" fontId="30" fillId="11" borderId="18" xfId="0" applyFont="1" applyFill="1" applyBorder="1" applyAlignment="1">
      <alignment wrapText="1"/>
    </xf>
    <xf numFmtId="0" fontId="30" fillId="11" borderId="32" xfId="0" applyFont="1" applyFill="1" applyBorder="1" applyAlignment="1">
      <alignment wrapText="1"/>
    </xf>
    <xf numFmtId="0" fontId="30" fillId="12" borderId="18" xfId="0" applyFont="1" applyFill="1" applyBorder="1" applyAlignment="1">
      <alignment wrapText="1"/>
    </xf>
    <xf numFmtId="0" fontId="30" fillId="12" borderId="32" xfId="0" applyFont="1" applyFill="1" applyBorder="1" applyAlignment="1">
      <alignment wrapText="1"/>
    </xf>
    <xf numFmtId="0" fontId="30" fillId="13" borderId="17" xfId="0" applyFont="1" applyFill="1" applyBorder="1" applyAlignment="1">
      <alignment wrapText="1"/>
    </xf>
    <xf numFmtId="0" fontId="30" fillId="13" borderId="27" xfId="0" applyFont="1" applyFill="1" applyBorder="1" applyAlignment="1">
      <alignment wrapText="1"/>
    </xf>
    <xf numFmtId="0" fontId="30" fillId="14" borderId="17" xfId="0" applyFont="1" applyFill="1" applyBorder="1" applyAlignment="1">
      <alignment wrapText="1"/>
    </xf>
    <xf numFmtId="0" fontId="30" fillId="14" borderId="27" xfId="0" applyFont="1" applyFill="1" applyBorder="1" applyAlignment="1">
      <alignment wrapText="1"/>
    </xf>
    <xf numFmtId="0" fontId="30" fillId="9" borderId="23" xfId="0" applyFont="1" applyFill="1" applyBorder="1" applyAlignment="1">
      <alignment wrapText="1"/>
    </xf>
    <xf numFmtId="0" fontId="30" fillId="9" borderId="24" xfId="0" applyFont="1" applyFill="1" applyBorder="1" applyAlignment="1">
      <alignment wrapText="1"/>
    </xf>
    <xf numFmtId="0" fontId="30" fillId="9" borderId="25" xfId="0" applyFont="1" applyFill="1" applyBorder="1" applyAlignment="1">
      <alignment wrapText="1"/>
    </xf>
    <xf numFmtId="0" fontId="5" fillId="9" borderId="17" xfId="1" applyFont="1" applyFill="1" applyBorder="1" applyAlignment="1">
      <alignment wrapText="1"/>
    </xf>
    <xf numFmtId="0" fontId="5" fillId="9" borderId="21" xfId="1" applyFont="1" applyFill="1" applyBorder="1" applyAlignment="1">
      <alignment wrapText="1"/>
    </xf>
    <xf numFmtId="0" fontId="5" fillId="9" borderId="22" xfId="1" applyFont="1" applyFill="1" applyBorder="1" applyAlignment="1">
      <alignment wrapText="1"/>
    </xf>
    <xf numFmtId="0" fontId="30" fillId="11" borderId="17" xfId="0" applyFont="1" applyFill="1" applyBorder="1" applyAlignment="1">
      <alignment wrapText="1"/>
    </xf>
    <xf numFmtId="0" fontId="30" fillId="11" borderId="27" xfId="0" applyFont="1" applyFill="1" applyBorder="1" applyAlignment="1">
      <alignment wrapText="1"/>
    </xf>
    <xf numFmtId="0" fontId="32" fillId="18" borderId="18" xfId="0" applyFont="1" applyFill="1" applyBorder="1" applyAlignment="1">
      <alignment wrapText="1"/>
    </xf>
    <xf numFmtId="0" fontId="32" fillId="18" borderId="51" xfId="0" applyFont="1" applyFill="1" applyBorder="1" applyAlignment="1">
      <alignment wrapText="1"/>
    </xf>
    <xf numFmtId="0" fontId="32" fillId="18" borderId="32" xfId="0" applyFont="1" applyFill="1" applyBorder="1" applyAlignment="1">
      <alignment wrapText="1"/>
    </xf>
    <xf numFmtId="0" fontId="32" fillId="19" borderId="20" xfId="0" applyFont="1" applyFill="1" applyBorder="1" applyAlignment="1">
      <alignment wrapText="1"/>
    </xf>
    <xf numFmtId="0" fontId="32" fillId="19" borderId="61" xfId="0" applyFont="1" applyFill="1" applyBorder="1" applyAlignment="1">
      <alignment wrapText="1"/>
    </xf>
    <xf numFmtId="0" fontId="32" fillId="19" borderId="65" xfId="0" applyFont="1" applyFill="1" applyBorder="1" applyAlignment="1">
      <alignment wrapText="1"/>
    </xf>
    <xf numFmtId="0" fontId="30" fillId="15" borderId="18" xfId="0" applyFont="1" applyFill="1" applyBorder="1" applyAlignment="1">
      <alignment wrapText="1"/>
    </xf>
    <xf numFmtId="0" fontId="30" fillId="15" borderId="32" xfId="0" applyFont="1" applyFill="1" applyBorder="1" applyAlignment="1">
      <alignment wrapText="1"/>
    </xf>
    <xf numFmtId="0" fontId="30" fillId="16" borderId="18" xfId="0" applyFont="1" applyFill="1" applyBorder="1" applyAlignment="1">
      <alignment wrapText="1"/>
    </xf>
    <xf numFmtId="0" fontId="30" fillId="16" borderId="32" xfId="0" applyFont="1" applyFill="1" applyBorder="1" applyAlignment="1">
      <alignment wrapText="1"/>
    </xf>
    <xf numFmtId="0" fontId="30" fillId="17" borderId="18" xfId="0" applyFont="1" applyFill="1" applyBorder="1" applyAlignment="1">
      <alignment wrapText="1"/>
    </xf>
    <xf numFmtId="0" fontId="30" fillId="17" borderId="32" xfId="0" applyFont="1" applyFill="1" applyBorder="1" applyAlignment="1">
      <alignment wrapText="1"/>
    </xf>
    <xf numFmtId="0" fontId="48" fillId="37" borderId="2" xfId="0" applyFont="1" applyFill="1" applyBorder="1" applyAlignment="1">
      <alignment horizontal="center" vertical="center"/>
    </xf>
    <xf numFmtId="0" fontId="48" fillId="37" borderId="3" xfId="0" applyFont="1" applyFill="1" applyBorder="1" applyAlignment="1">
      <alignment horizontal="center" vertical="center"/>
    </xf>
    <xf numFmtId="0" fontId="48" fillId="37" borderId="5" xfId="0" applyFont="1" applyFill="1" applyBorder="1" applyAlignment="1">
      <alignment horizontal="center" vertical="center"/>
    </xf>
    <xf numFmtId="0" fontId="48" fillId="37" borderId="1" xfId="0" applyFont="1" applyFill="1" applyBorder="1" applyAlignment="1">
      <alignment horizontal="center" vertical="center"/>
    </xf>
    <xf numFmtId="0" fontId="48" fillId="37" borderId="4" xfId="0" applyFont="1" applyFill="1" applyBorder="1" applyAlignment="1">
      <alignment horizontal="center" vertical="center"/>
    </xf>
    <xf numFmtId="0" fontId="5" fillId="40" borderId="29" xfId="1" applyFont="1" applyFill="1" applyBorder="1" applyAlignment="1">
      <alignment horizontal="center" vertical="center"/>
    </xf>
    <xf numFmtId="0" fontId="5" fillId="40" borderId="27" xfId="1" applyFont="1" applyFill="1" applyBorder="1" applyAlignment="1">
      <alignment horizontal="center" vertical="center"/>
    </xf>
    <xf numFmtId="0" fontId="49" fillId="40" borderId="1" xfId="0" applyFont="1" applyFill="1" applyBorder="1" applyAlignment="1">
      <alignment horizontal="center" vertical="center" wrapText="1"/>
    </xf>
    <xf numFmtId="0" fontId="5" fillId="38" borderId="29" xfId="1" applyFont="1" applyFill="1" applyBorder="1" applyAlignment="1">
      <alignment horizontal="center" vertical="center" wrapText="1"/>
    </xf>
    <xf numFmtId="0" fontId="5" fillId="38" borderId="27" xfId="1" applyFont="1" applyFill="1" applyBorder="1" applyAlignment="1">
      <alignment horizontal="center" vertical="center" wrapText="1"/>
    </xf>
    <xf numFmtId="0" fontId="49" fillId="38" borderId="17" xfId="0" applyFont="1" applyFill="1" applyBorder="1" applyAlignment="1">
      <alignment horizontal="center" vertical="center" wrapText="1"/>
    </xf>
    <xf numFmtId="0" fontId="49" fillId="38" borderId="21" xfId="0" applyFont="1" applyFill="1" applyBorder="1" applyAlignment="1">
      <alignment horizontal="center" vertical="center" wrapText="1"/>
    </xf>
    <xf numFmtId="0" fontId="49" fillId="38" borderId="27" xfId="0" applyFont="1" applyFill="1" applyBorder="1" applyAlignment="1">
      <alignment horizontal="center" vertical="center" wrapText="1"/>
    </xf>
    <xf numFmtId="0" fontId="49" fillId="40" borderId="17" xfId="0" applyFont="1" applyFill="1" applyBorder="1" applyAlignment="1">
      <alignment horizontal="center" vertical="center" wrapText="1"/>
    </xf>
    <xf numFmtId="0" fontId="49" fillId="40" borderId="21" xfId="0" applyFont="1" applyFill="1" applyBorder="1" applyAlignment="1">
      <alignment horizontal="center" vertical="center" wrapText="1"/>
    </xf>
    <xf numFmtId="0" fontId="49" fillId="40" borderId="27" xfId="0" applyFont="1" applyFill="1" applyBorder="1" applyAlignment="1">
      <alignment horizontal="center" vertical="center" wrapText="1"/>
    </xf>
    <xf numFmtId="0" fontId="5" fillId="39" borderId="29" xfId="1" applyFont="1" applyFill="1" applyBorder="1" applyAlignment="1">
      <alignment horizontal="center" vertical="center" wrapText="1"/>
    </xf>
    <xf numFmtId="0" fontId="5" fillId="39" borderId="27" xfId="1" applyFont="1" applyFill="1" applyBorder="1" applyAlignment="1">
      <alignment horizontal="center" vertical="center" wrapText="1"/>
    </xf>
    <xf numFmtId="0" fontId="52" fillId="39" borderId="17" xfId="0" applyFont="1" applyFill="1" applyBorder="1" applyAlignment="1">
      <alignment horizontal="center" vertical="center" wrapText="1"/>
    </xf>
    <xf numFmtId="0" fontId="52" fillId="39" borderId="21" xfId="0" applyFont="1" applyFill="1" applyBorder="1" applyAlignment="1">
      <alignment horizontal="center" vertical="center" wrapText="1"/>
    </xf>
    <xf numFmtId="0" fontId="52" fillId="39" borderId="27" xfId="0" applyFont="1" applyFill="1" applyBorder="1" applyAlignment="1">
      <alignment horizontal="center" vertical="center" wrapText="1"/>
    </xf>
    <xf numFmtId="0" fontId="0" fillId="0" borderId="0" xfId="0" applyAlignment="1">
      <alignment horizontal="center"/>
    </xf>
    <xf numFmtId="0" fontId="3" fillId="0" borderId="1" xfId="0" applyFont="1" applyBorder="1" applyAlignment="1">
      <alignment horizontal="center" vertical="center" wrapText="1"/>
    </xf>
    <xf numFmtId="0" fontId="5" fillId="0" borderId="16" xfId="1" applyFont="1" applyBorder="1" applyAlignment="1">
      <alignment horizontal="center" wrapText="1"/>
    </xf>
    <xf numFmtId="0" fontId="5" fillId="0" borderId="0" xfId="1" applyFont="1" applyBorder="1" applyAlignment="1">
      <alignment horizontal="center" wrapText="1"/>
    </xf>
    <xf numFmtId="0" fontId="0" fillId="29" borderId="1" xfId="0" applyFill="1" applyBorder="1" applyAlignment="1">
      <alignment horizontal="left" vertical="center" wrapText="1"/>
    </xf>
    <xf numFmtId="0" fontId="0" fillId="29" borderId="6" xfId="0" applyFill="1" applyBorder="1" applyAlignment="1">
      <alignment horizontal="left" vertical="center"/>
    </xf>
    <xf numFmtId="0" fontId="0" fillId="29" borderId="5" xfId="0" applyFill="1" applyBorder="1" applyAlignment="1">
      <alignment horizontal="left" vertical="center"/>
    </xf>
    <xf numFmtId="0" fontId="0" fillId="29" borderId="1" xfId="0" applyFill="1" applyBorder="1" applyAlignment="1">
      <alignment horizontal="left" vertical="center"/>
    </xf>
    <xf numFmtId="0" fontId="33" fillId="29" borderId="1" xfId="0" applyFont="1" applyFill="1" applyBorder="1" applyAlignment="1">
      <alignment horizontal="left" wrapText="1"/>
    </xf>
    <xf numFmtId="0" fontId="33" fillId="29" borderId="1" xfId="0" applyFont="1" applyFill="1" applyBorder="1" applyAlignment="1">
      <alignment horizontal="left"/>
    </xf>
    <xf numFmtId="0" fontId="33" fillId="6" borderId="1" xfId="0" applyFont="1" applyFill="1" applyBorder="1" applyAlignment="1">
      <alignment horizontal="center" wrapText="1"/>
    </xf>
    <xf numFmtId="0" fontId="33" fillId="6" borderId="1" xfId="0" applyFont="1" applyFill="1" applyBorder="1" applyAlignment="1">
      <alignment horizontal="center"/>
    </xf>
    <xf numFmtId="0" fontId="33" fillId="6" borderId="1" xfId="0" applyFont="1" applyFill="1" applyBorder="1" applyAlignment="1">
      <alignment horizontal="left" vertical="center" wrapText="1"/>
    </xf>
    <xf numFmtId="0" fontId="0" fillId="29" borderId="1" xfId="0" applyFill="1" applyBorder="1" applyAlignment="1">
      <alignment horizontal="center"/>
    </xf>
    <xf numFmtId="0" fontId="0" fillId="6" borderId="1" xfId="0" applyFill="1" applyBorder="1" applyAlignment="1">
      <alignment horizontal="left" vertical="center"/>
    </xf>
    <xf numFmtId="0" fontId="0" fillId="6" borderId="6" xfId="0" applyFill="1" applyBorder="1" applyAlignment="1">
      <alignment horizontal="left" vertical="center"/>
    </xf>
    <xf numFmtId="0" fontId="33" fillId="20" borderId="1" xfId="0" applyFont="1" applyFill="1" applyBorder="1" applyAlignment="1">
      <alignment vertical="center" wrapText="1"/>
    </xf>
    <xf numFmtId="0" fontId="33" fillId="20" borderId="1" xfId="0" applyFont="1" applyFill="1" applyBorder="1" applyAlignment="1">
      <alignment horizontal="center"/>
    </xf>
    <xf numFmtId="0" fontId="33" fillId="20" borderId="6" xfId="0" applyFont="1" applyFill="1" applyBorder="1" applyAlignment="1">
      <alignment horizontal="center"/>
    </xf>
    <xf numFmtId="0" fontId="0" fillId="6" borderId="5" xfId="0" applyFill="1" applyBorder="1" applyAlignment="1">
      <alignment horizontal="left" vertical="center"/>
    </xf>
    <xf numFmtId="0" fontId="0" fillId="6" borderId="1" xfId="0" applyFill="1" applyBorder="1" applyAlignment="1">
      <alignment horizontal="left" vertical="center" wrapText="1"/>
    </xf>
    <xf numFmtId="0" fontId="35" fillId="6" borderId="1" xfId="0" applyFont="1" applyFill="1" applyBorder="1" applyAlignment="1">
      <alignment horizontal="center" wrapText="1"/>
    </xf>
    <xf numFmtId="0" fontId="33" fillId="20" borderId="1" xfId="0" applyFont="1" applyFill="1" applyBorder="1" applyAlignment="1">
      <alignment wrapText="1"/>
    </xf>
    <xf numFmtId="0" fontId="30" fillId="11" borderId="1" xfId="0" applyFont="1" applyFill="1" applyBorder="1" applyAlignment="1">
      <alignment wrapText="1"/>
    </xf>
    <xf numFmtId="0" fontId="30" fillId="12" borderId="1" xfId="0" applyFont="1" applyFill="1" applyBorder="1" applyAlignment="1">
      <alignment wrapText="1"/>
    </xf>
    <xf numFmtId="0" fontId="30" fillId="13" borderId="1" xfId="0" applyFont="1" applyFill="1" applyBorder="1" applyAlignment="1">
      <alignment wrapText="1"/>
    </xf>
    <xf numFmtId="0" fontId="33" fillId="20" borderId="5" xfId="0" applyFont="1" applyFill="1" applyBorder="1" applyAlignment="1">
      <alignment vertical="center"/>
    </xf>
    <xf numFmtId="0" fontId="33" fillId="20" borderId="1" xfId="0" applyFont="1" applyFill="1" applyBorder="1" applyAlignment="1">
      <alignment vertical="center"/>
    </xf>
    <xf numFmtId="0" fontId="5" fillId="9" borderId="1" xfId="1" applyFont="1" applyFill="1" applyBorder="1" applyAlignment="1">
      <alignment wrapText="1"/>
    </xf>
    <xf numFmtId="0" fontId="5" fillId="9" borderId="6" xfId="1" applyFont="1" applyFill="1" applyBorder="1" applyAlignment="1">
      <alignment wrapText="1"/>
    </xf>
    <xf numFmtId="0" fontId="30" fillId="14" borderId="1" xfId="0" applyFont="1" applyFill="1" applyBorder="1" applyAlignment="1">
      <alignment wrapText="1"/>
    </xf>
    <xf numFmtId="0" fontId="5" fillId="0" borderId="16" xfId="1" applyFont="1" applyBorder="1" applyAlignment="1">
      <alignment horizontal="center"/>
    </xf>
    <xf numFmtId="0" fontId="5" fillId="0" borderId="1" xfId="1" applyFont="1" applyBorder="1" applyAlignment="1">
      <alignment horizontal="center"/>
    </xf>
    <xf numFmtId="0" fontId="5" fillId="0" borderId="11" xfId="1" applyFont="1" applyBorder="1" applyAlignment="1">
      <alignment horizontal="center"/>
    </xf>
    <xf numFmtId="0" fontId="5" fillId="0" borderId="10" xfId="1" applyFont="1" applyBorder="1" applyAlignment="1">
      <alignment horizontal="center"/>
    </xf>
    <xf numFmtId="0" fontId="5" fillId="41" borderId="7" xfId="1" applyFont="1" applyFill="1" applyBorder="1" applyAlignment="1">
      <alignment horizontal="center" vertical="center" wrapText="1"/>
    </xf>
    <xf numFmtId="0" fontId="5" fillId="41" borderId="8" xfId="1" applyFont="1" applyFill="1" applyBorder="1" applyAlignment="1">
      <alignment horizontal="center" vertical="center" wrapText="1"/>
    </xf>
    <xf numFmtId="0" fontId="49" fillId="41" borderId="8" xfId="0" applyFont="1" applyFill="1" applyBorder="1" applyAlignment="1">
      <alignment horizontal="center" vertical="center" wrapText="1"/>
    </xf>
    <xf numFmtId="0" fontId="52" fillId="39" borderId="1" xfId="0" applyFont="1" applyFill="1" applyBorder="1" applyAlignment="1">
      <alignment horizontal="center" vertical="center"/>
    </xf>
    <xf numFmtId="0" fontId="52" fillId="39" borderId="1" xfId="0" applyFont="1" applyFill="1" applyBorder="1" applyAlignment="1">
      <alignment horizontal="center" vertical="center" wrapText="1"/>
    </xf>
    <xf numFmtId="0" fontId="5" fillId="39" borderId="5" xfId="1" applyFont="1" applyFill="1" applyBorder="1" applyAlignment="1">
      <alignment horizontal="center" vertical="center" wrapText="1"/>
    </xf>
    <xf numFmtId="0" fontId="5" fillId="39" borderId="1" xfId="1" applyFont="1" applyFill="1" applyBorder="1" applyAlignment="1">
      <alignment horizontal="center" vertical="center" wrapText="1"/>
    </xf>
    <xf numFmtId="0" fontId="5" fillId="40" borderId="5" xfId="1" applyFont="1" applyFill="1" applyBorder="1" applyAlignment="1">
      <alignment horizontal="center" vertical="center"/>
    </xf>
    <xf numFmtId="0" fontId="5" fillId="40" borderId="1" xfId="1" applyFont="1" applyFill="1" applyBorder="1" applyAlignment="1">
      <alignment horizontal="center" vertical="center"/>
    </xf>
    <xf numFmtId="0" fontId="49" fillId="38" borderId="1" xfId="0" applyFont="1" applyFill="1" applyBorder="1" applyAlignment="1">
      <alignment horizontal="center" vertical="center"/>
    </xf>
    <xf numFmtId="0" fontId="49" fillId="38" borderId="1" xfId="0" applyFont="1" applyFill="1" applyBorder="1" applyAlignment="1">
      <alignment horizontal="center" vertical="center" wrapText="1"/>
    </xf>
    <xf numFmtId="0" fontId="3" fillId="5" borderId="2"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4" xfId="0" applyFont="1" applyFill="1" applyBorder="1" applyAlignment="1">
      <alignment horizontal="center" vertical="center"/>
    </xf>
    <xf numFmtId="0" fontId="5" fillId="0" borderId="16" xfId="1" applyFont="1" applyBorder="1" applyAlignment="1">
      <alignment horizontal="center" vertical="center"/>
    </xf>
    <xf numFmtId="0" fontId="5" fillId="0" borderId="0" xfId="1" applyFont="1" applyAlignment="1">
      <alignment horizontal="center" vertical="center"/>
    </xf>
    <xf numFmtId="0" fontId="5" fillId="0" borderId="10" xfId="1" applyFont="1" applyBorder="1" applyAlignment="1">
      <alignment horizontal="center" vertical="center"/>
    </xf>
    <xf numFmtId="0" fontId="10" fillId="3" borderId="3" xfId="0" applyFont="1" applyFill="1" applyBorder="1" applyAlignment="1">
      <alignment horizontal="left" vertical="center"/>
    </xf>
    <xf numFmtId="0" fontId="10" fillId="3" borderId="4" xfId="0" applyFont="1" applyFill="1" applyBorder="1" applyAlignment="1">
      <alignment horizontal="left" vertical="center"/>
    </xf>
    <xf numFmtId="0" fontId="10" fillId="3" borderId="1" xfId="0" applyFont="1" applyFill="1" applyBorder="1" applyAlignment="1">
      <alignment horizontal="left" vertical="center"/>
    </xf>
    <xf numFmtId="0" fontId="10" fillId="3" borderId="6" xfId="0" applyFont="1" applyFill="1" applyBorder="1" applyAlignment="1">
      <alignment horizontal="left" vertical="center"/>
    </xf>
    <xf numFmtId="0" fontId="4" fillId="3" borderId="18" xfId="1" applyFill="1" applyBorder="1" applyAlignment="1">
      <alignment horizontal="left" vertical="center"/>
    </xf>
    <xf numFmtId="0" fontId="4" fillId="3" borderId="20" xfId="1" applyFill="1" applyBorder="1" applyAlignment="1">
      <alignment horizontal="left" vertical="center"/>
    </xf>
    <xf numFmtId="0" fontId="5" fillId="38" borderId="5" xfId="1" applyFont="1" applyFill="1" applyBorder="1" applyAlignment="1">
      <alignment horizontal="center" vertical="center" wrapText="1"/>
    </xf>
    <xf numFmtId="0" fontId="5" fillId="38" borderId="1" xfId="1" applyFont="1" applyFill="1" applyBorder="1" applyAlignment="1">
      <alignment horizontal="center" vertical="center" wrapText="1"/>
    </xf>
    <xf numFmtId="0" fontId="33" fillId="20" borderId="1" xfId="0" applyFont="1" applyFill="1" applyBorder="1" applyAlignment="1">
      <alignment horizontal="center" vertical="center" wrapText="1"/>
    </xf>
    <xf numFmtId="0" fontId="33" fillId="20" borderId="1" xfId="0" applyFont="1" applyFill="1" applyBorder="1" applyAlignment="1">
      <alignment horizontal="center" vertical="center"/>
    </xf>
    <xf numFmtId="0" fontId="49" fillId="42" borderId="1" xfId="0" applyFont="1" applyFill="1" applyBorder="1" applyAlignment="1">
      <alignment horizontal="center" vertical="center" wrapText="1"/>
    </xf>
    <xf numFmtId="0" fontId="10" fillId="3" borderId="3" xfId="0" applyFont="1" applyFill="1" applyBorder="1" applyAlignment="1">
      <alignment horizontal="left" vertical="top"/>
    </xf>
    <xf numFmtId="0" fontId="10" fillId="3" borderId="4" xfId="0" applyFont="1" applyFill="1" applyBorder="1" applyAlignment="1">
      <alignment horizontal="left" vertical="top"/>
    </xf>
    <xf numFmtId="0" fontId="10" fillId="3" borderId="1" xfId="0" applyFont="1" applyFill="1" applyBorder="1" applyAlignment="1">
      <alignment horizontal="left" vertical="top"/>
    </xf>
    <xf numFmtId="0" fontId="10" fillId="3" borderId="6" xfId="0" applyFont="1" applyFill="1" applyBorder="1" applyAlignment="1">
      <alignment horizontal="left" vertical="top"/>
    </xf>
    <xf numFmtId="0" fontId="49" fillId="32" borderId="1" xfId="0" applyFont="1" applyFill="1" applyBorder="1" applyAlignment="1">
      <alignment horizontal="center" vertical="center" wrapText="1"/>
    </xf>
    <xf numFmtId="0" fontId="49" fillId="6" borderId="8" xfId="0" applyFont="1" applyFill="1" applyBorder="1" applyAlignment="1">
      <alignment horizontal="center" vertical="center" wrapText="1"/>
    </xf>
    <xf numFmtId="0" fontId="4" fillId="3" borderId="18" xfId="1" applyFill="1" applyBorder="1" applyAlignment="1">
      <alignment horizontal="left" vertical="top"/>
    </xf>
    <xf numFmtId="0" fontId="4" fillId="3" borderId="20" xfId="1" applyFill="1" applyBorder="1" applyAlignment="1">
      <alignment horizontal="left" vertical="top"/>
    </xf>
    <xf numFmtId="0" fontId="5" fillId="42" borderId="5" xfId="1" applyFont="1" applyFill="1" applyBorder="1" applyAlignment="1">
      <alignment horizontal="center" vertical="center" wrapText="1"/>
    </xf>
    <xf numFmtId="0" fontId="5" fillId="42" borderId="1" xfId="1" applyFont="1" applyFill="1" applyBorder="1" applyAlignment="1">
      <alignment horizontal="center" vertical="center" wrapText="1"/>
    </xf>
    <xf numFmtId="0" fontId="5" fillId="43" borderId="5" xfId="1" applyFont="1" applyFill="1" applyBorder="1" applyAlignment="1">
      <alignment horizontal="center" vertical="center" wrapText="1"/>
    </xf>
    <xf numFmtId="0" fontId="5" fillId="43" borderId="1" xfId="1" applyFont="1" applyFill="1" applyBorder="1" applyAlignment="1">
      <alignment horizontal="center" vertical="center" wrapText="1"/>
    </xf>
    <xf numFmtId="0" fontId="5" fillId="32" borderId="5" xfId="1" applyFont="1" applyFill="1" applyBorder="1" applyAlignment="1">
      <alignment horizontal="center" vertical="center"/>
    </xf>
    <xf numFmtId="0" fontId="5" fillId="32" borderId="1" xfId="1" applyFont="1" applyFill="1" applyBorder="1" applyAlignment="1">
      <alignment horizontal="center" vertical="center"/>
    </xf>
    <xf numFmtId="0" fontId="5" fillId="6" borderId="7" xfId="1" applyFont="1" applyFill="1" applyBorder="1" applyAlignment="1">
      <alignment horizontal="center" vertical="center" wrapText="1"/>
    </xf>
    <xf numFmtId="0" fontId="5" fillId="6" borderId="8" xfId="1" applyFont="1" applyFill="1" applyBorder="1" applyAlignment="1">
      <alignment horizontal="center" vertical="center" wrapText="1"/>
    </xf>
    <xf numFmtId="0" fontId="5" fillId="32" borderId="7" xfId="1" applyFont="1" applyFill="1" applyBorder="1" applyAlignment="1">
      <alignment horizontal="center" vertical="center"/>
    </xf>
    <xf numFmtId="0" fontId="5" fillId="32" borderId="8" xfId="1" applyFont="1" applyFill="1" applyBorder="1" applyAlignment="1">
      <alignment horizontal="center" vertical="center"/>
    </xf>
    <xf numFmtId="0" fontId="52" fillId="42" borderId="3" xfId="0" applyFont="1" applyFill="1" applyBorder="1" applyAlignment="1">
      <alignment horizontal="center" vertical="center" wrapText="1"/>
    </xf>
    <xf numFmtId="0" fontId="5" fillId="42" borderId="2" xfId="1" applyFont="1" applyFill="1" applyBorder="1" applyAlignment="1">
      <alignment horizontal="center" vertical="center" wrapText="1"/>
    </xf>
    <xf numFmtId="0" fontId="5" fillId="42" borderId="3" xfId="1" applyFont="1" applyFill="1" applyBorder="1" applyAlignment="1">
      <alignment horizontal="center" vertical="center" wrapText="1"/>
    </xf>
    <xf numFmtId="0" fontId="58" fillId="37" borderId="3" xfId="0" applyFont="1" applyFill="1" applyBorder="1" applyAlignment="1">
      <alignment horizontal="center" vertical="center"/>
    </xf>
    <xf numFmtId="0" fontId="58" fillId="37" borderId="4" xfId="0" applyFont="1" applyFill="1" applyBorder="1" applyAlignment="1">
      <alignment horizontal="center" vertical="center"/>
    </xf>
    <xf numFmtId="0" fontId="58" fillId="37" borderId="18" xfId="0" applyFont="1" applyFill="1" applyBorder="1" applyAlignment="1">
      <alignment horizontal="center" vertical="center"/>
    </xf>
    <xf numFmtId="0" fontId="58" fillId="37" borderId="2" xfId="0" applyFont="1" applyFill="1" applyBorder="1" applyAlignment="1">
      <alignment horizontal="center" vertical="center"/>
    </xf>
    <xf numFmtId="0" fontId="58" fillId="37" borderId="19" xfId="0" applyFont="1" applyFill="1" applyBorder="1" applyAlignment="1">
      <alignment horizontal="center" vertical="center"/>
    </xf>
    <xf numFmtId="0" fontId="7" fillId="0" borderId="18" xfId="0" applyFont="1" applyBorder="1" applyAlignment="1">
      <alignment horizontal="center" vertical="center" wrapText="1"/>
    </xf>
    <xf numFmtId="0" fontId="7" fillId="0" borderId="32" xfId="0" applyFont="1" applyBorder="1" applyAlignment="1">
      <alignment horizontal="center" vertical="center" wrapText="1"/>
    </xf>
    <xf numFmtId="0" fontId="3" fillId="0" borderId="1" xfId="1" applyFont="1" applyBorder="1" applyAlignment="1">
      <alignment horizontal="center" vertical="center"/>
    </xf>
    <xf numFmtId="0" fontId="4" fillId="9" borderId="1" xfId="1" applyFill="1" applyBorder="1" applyAlignment="1">
      <alignment wrapText="1"/>
    </xf>
    <xf numFmtId="0" fontId="4" fillId="9" borderId="6" xfId="1" applyFill="1" applyBorder="1" applyAlignment="1">
      <alignment wrapText="1"/>
    </xf>
    <xf numFmtId="0" fontId="21" fillId="14" borderId="1" xfId="0" applyFont="1" applyFill="1" applyBorder="1" applyAlignment="1">
      <alignment horizontal="center" vertical="center"/>
    </xf>
    <xf numFmtId="0" fontId="21" fillId="10" borderId="5" xfId="0" applyFont="1" applyFill="1" applyBorder="1" applyAlignment="1">
      <alignment horizontal="center" vertical="center"/>
    </xf>
    <xf numFmtId="0" fontId="21" fillId="11" borderId="1" xfId="0" applyFont="1" applyFill="1" applyBorder="1" applyAlignment="1">
      <alignment horizontal="center" vertical="center" wrapText="1"/>
    </xf>
    <xf numFmtId="0" fontId="21" fillId="13" borderId="1" xfId="0" applyFont="1" applyFill="1" applyBorder="1" applyAlignment="1">
      <alignment horizontal="center" vertical="center" wrapText="1"/>
    </xf>
    <xf numFmtId="0" fontId="21" fillId="14" borderId="1" xfId="0" applyFont="1" applyFill="1" applyBorder="1" applyAlignment="1">
      <alignment horizontal="center" vertical="center" wrapText="1"/>
    </xf>
    <xf numFmtId="0" fontId="23" fillId="18" borderId="1" xfId="0" applyFont="1" applyFill="1" applyBorder="1" applyAlignment="1">
      <alignment horizontal="center" vertical="center"/>
    </xf>
    <xf numFmtId="0" fontId="23" fillId="19" borderId="6" xfId="0" applyFont="1" applyFill="1" applyBorder="1" applyAlignment="1">
      <alignment horizontal="center" vertical="center"/>
    </xf>
    <xf numFmtId="0" fontId="21" fillId="15" borderId="1" xfId="0" applyFont="1" applyFill="1" applyBorder="1" applyAlignment="1">
      <alignment horizontal="center" vertical="center"/>
    </xf>
    <xf numFmtId="0" fontId="21" fillId="16" borderId="1" xfId="0" applyFont="1" applyFill="1" applyBorder="1" applyAlignment="1">
      <alignment horizontal="center" vertical="center"/>
    </xf>
    <xf numFmtId="0" fontId="21" fillId="17" borderId="1" xfId="0" applyFont="1" applyFill="1" applyBorder="1" applyAlignment="1">
      <alignment horizontal="center" vertical="center"/>
    </xf>
    <xf numFmtId="0" fontId="21" fillId="12" borderId="1" xfId="0" applyFont="1" applyFill="1" applyBorder="1" applyAlignment="1">
      <alignment horizontal="center" vertical="center" wrapText="1"/>
    </xf>
    <xf numFmtId="0" fontId="3" fillId="0" borderId="1" xfId="0" applyFont="1" applyBorder="1" applyAlignment="1">
      <alignment horizontal="center" vertical="center"/>
    </xf>
    <xf numFmtId="0" fontId="26" fillId="0" borderId="1"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51" xfId="0" applyFont="1" applyBorder="1" applyAlignment="1">
      <alignment horizontal="center" vertical="center" wrapText="1"/>
    </xf>
    <xf numFmtId="0" fontId="3" fillId="0" borderId="32" xfId="0" applyFont="1" applyBorder="1" applyAlignment="1">
      <alignment horizontal="center" vertical="center" wrapText="1"/>
    </xf>
    <xf numFmtId="0" fontId="5" fillId="41" borderId="87" xfId="1" applyFont="1" applyFill="1" applyBorder="1" applyAlignment="1">
      <alignment wrapText="1"/>
    </xf>
    <xf numFmtId="0" fontId="5" fillId="41" borderId="43" xfId="1" applyFont="1" applyFill="1" applyBorder="1" applyAlignment="1">
      <alignment wrapText="1"/>
    </xf>
    <xf numFmtId="0" fontId="49" fillId="41" borderId="41" xfId="0" applyFont="1" applyFill="1" applyBorder="1" applyAlignment="1">
      <alignment wrapText="1"/>
    </xf>
    <xf numFmtId="0" fontId="49" fillId="41" borderId="42" xfId="0" applyFont="1" applyFill="1" applyBorder="1" applyAlignment="1">
      <alignment wrapText="1"/>
    </xf>
    <xf numFmtId="0" fontId="49" fillId="41" borderId="43" xfId="0" applyFont="1" applyFill="1" applyBorder="1" applyAlignment="1">
      <alignment wrapText="1"/>
    </xf>
    <xf numFmtId="0" fontId="5" fillId="37" borderId="83" xfId="1" applyFont="1" applyFill="1" applyBorder="1" applyAlignment="1">
      <alignment wrapText="1"/>
    </xf>
    <xf numFmtId="0" fontId="5" fillId="37" borderId="70" xfId="1" applyFont="1" applyFill="1" applyBorder="1" applyAlignment="1">
      <alignment wrapText="1"/>
    </xf>
    <xf numFmtId="0" fontId="49" fillId="37" borderId="69" xfId="0" applyFont="1" applyFill="1" applyBorder="1" applyAlignment="1">
      <alignment wrapText="1"/>
    </xf>
    <xf numFmtId="0" fontId="49" fillId="37" borderId="66" xfId="0" applyFont="1" applyFill="1" applyBorder="1" applyAlignment="1">
      <alignment wrapText="1"/>
    </xf>
    <xf numFmtId="0" fontId="49" fillId="37" borderId="70" xfId="0" applyFont="1" applyFill="1" applyBorder="1" applyAlignment="1">
      <alignment wrapText="1"/>
    </xf>
    <xf numFmtId="0" fontId="5" fillId="39" borderId="87" xfId="1" applyFont="1" applyFill="1" applyBorder="1" applyAlignment="1">
      <alignment wrapText="1"/>
    </xf>
    <xf numFmtId="0" fontId="5" fillId="39" borderId="43" xfId="1" applyFont="1" applyFill="1" applyBorder="1" applyAlignment="1">
      <alignment wrapText="1"/>
    </xf>
    <xf numFmtId="0" fontId="49" fillId="39" borderId="41" xfId="0" applyFont="1" applyFill="1" applyBorder="1" applyAlignment="1">
      <alignment wrapText="1"/>
    </xf>
    <xf numFmtId="0" fontId="49" fillId="39" borderId="42" xfId="0" applyFont="1" applyFill="1" applyBorder="1" applyAlignment="1">
      <alignment wrapText="1"/>
    </xf>
    <xf numFmtId="0" fontId="49" fillId="39" borderId="43" xfId="0" applyFont="1" applyFill="1" applyBorder="1" applyAlignment="1">
      <alignment wrapText="1"/>
    </xf>
    <xf numFmtId="0" fontId="5" fillId="40" borderId="87" xfId="1" applyFont="1" applyFill="1" applyBorder="1" applyAlignment="1"/>
    <xf numFmtId="0" fontId="5" fillId="40" borderId="43" xfId="1" applyFont="1" applyFill="1" applyBorder="1" applyAlignment="1"/>
    <xf numFmtId="0" fontId="49" fillId="40" borderId="41" xfId="0" applyFont="1" applyFill="1" applyBorder="1" applyAlignment="1">
      <alignment wrapText="1"/>
    </xf>
    <xf numFmtId="0" fontId="49" fillId="40" borderId="42" xfId="0" applyFont="1" applyFill="1" applyBorder="1" applyAlignment="1">
      <alignment wrapText="1"/>
    </xf>
    <xf numFmtId="0" fontId="49" fillId="40" borderId="43" xfId="0" applyFont="1" applyFill="1" applyBorder="1" applyAlignment="1">
      <alignment wrapText="1"/>
    </xf>
    <xf numFmtId="0" fontId="5" fillId="38" borderId="87" xfId="1" applyFont="1" applyFill="1" applyBorder="1" applyAlignment="1">
      <alignment wrapText="1"/>
    </xf>
    <xf numFmtId="0" fontId="5" fillId="38" borderId="43" xfId="1" applyFont="1" applyFill="1" applyBorder="1" applyAlignment="1">
      <alignment wrapText="1"/>
    </xf>
    <xf numFmtId="0" fontId="49" fillId="38" borderId="41" xfId="0" applyFont="1" applyFill="1" applyBorder="1" applyAlignment="1">
      <alignment wrapText="1"/>
    </xf>
    <xf numFmtId="0" fontId="49" fillId="38" borderId="42" xfId="0" applyFont="1" applyFill="1" applyBorder="1" applyAlignment="1">
      <alignment wrapText="1"/>
    </xf>
    <xf numFmtId="0" fontId="49" fillId="38" borderId="43" xfId="0" applyFont="1" applyFill="1" applyBorder="1" applyAlignment="1">
      <alignment wrapText="1"/>
    </xf>
    <xf numFmtId="0" fontId="49" fillId="38" borderId="69" xfId="0" applyFont="1" applyFill="1" applyBorder="1" applyAlignment="1">
      <alignment wrapText="1"/>
    </xf>
    <xf numFmtId="0" fontId="49" fillId="38" borderId="66" xfId="0" applyFont="1" applyFill="1" applyBorder="1" applyAlignment="1">
      <alignment wrapText="1"/>
    </xf>
    <xf numFmtId="0" fontId="49" fillId="38" borderId="70" xfId="0" applyFont="1" applyFill="1" applyBorder="1" applyAlignment="1">
      <alignment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5" fillId="3" borderId="1" xfId="1" applyFont="1" applyFill="1" applyBorder="1" applyAlignment="1">
      <alignment horizontal="left" vertical="center" wrapText="1"/>
    </xf>
    <xf numFmtId="0" fontId="3" fillId="5" borderId="88" xfId="0" applyFont="1" applyFill="1" applyBorder="1" applyAlignment="1">
      <alignment horizontal="center"/>
    </xf>
    <xf numFmtId="0" fontId="3" fillId="5" borderId="24" xfId="0" applyFont="1" applyFill="1" applyBorder="1" applyAlignment="1">
      <alignment horizontal="center"/>
    </xf>
    <xf numFmtId="0" fontId="3" fillId="5" borderId="25" xfId="0" applyFont="1" applyFill="1" applyBorder="1" applyAlignment="1">
      <alignment horizontal="center"/>
    </xf>
    <xf numFmtId="0" fontId="10" fillId="3" borderId="1" xfId="0" applyFont="1" applyFill="1" applyBorder="1" applyAlignment="1">
      <alignment horizontal="left" vertical="center" wrapText="1"/>
    </xf>
    <xf numFmtId="0" fontId="0" fillId="7" borderId="1" xfId="0" applyFill="1" applyBorder="1" applyAlignment="1">
      <alignment horizontal="center" vertical="center" wrapText="1"/>
    </xf>
    <xf numFmtId="0" fontId="0" fillId="25" borderId="18" xfId="0" applyFill="1" applyBorder="1" applyAlignment="1">
      <alignment horizontal="center" vertical="center" wrapText="1"/>
    </xf>
    <xf numFmtId="0" fontId="0" fillId="25" borderId="51" xfId="0" applyFill="1" applyBorder="1" applyAlignment="1">
      <alignment horizontal="center" vertical="center" wrapText="1"/>
    </xf>
    <xf numFmtId="0" fontId="0" fillId="7" borderId="18" xfId="0" applyFill="1" applyBorder="1" applyAlignment="1">
      <alignment horizontal="center" vertical="center" wrapText="1"/>
    </xf>
    <xf numFmtId="0" fontId="0" fillId="7" borderId="51" xfId="0" applyFill="1" applyBorder="1" applyAlignment="1">
      <alignment horizontal="center" vertical="center" wrapText="1"/>
    </xf>
    <xf numFmtId="0" fontId="0" fillId="7" borderId="32"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0" xfId="0" applyFill="1" applyBorder="1" applyAlignment="1">
      <alignment horizontal="center" vertical="center" wrapText="1"/>
    </xf>
    <xf numFmtId="0" fontId="0" fillId="25" borderId="34" xfId="0" applyFill="1" applyBorder="1" applyAlignment="1">
      <alignment horizontal="center" vertical="center" wrapText="1"/>
    </xf>
    <xf numFmtId="0" fontId="0" fillId="25" borderId="16" xfId="0" applyFill="1" applyBorder="1" applyAlignment="1">
      <alignment horizontal="center" vertical="center" wrapText="1"/>
    </xf>
    <xf numFmtId="0" fontId="0" fillId="25" borderId="1" xfId="0" applyFill="1" applyBorder="1" applyAlignment="1">
      <alignment horizontal="center" vertical="center" wrapText="1"/>
    </xf>
    <xf numFmtId="0" fontId="0" fillId="24" borderId="1" xfId="0" applyFill="1" applyBorder="1" applyAlignment="1">
      <alignment horizontal="center" vertical="center" wrapText="1"/>
    </xf>
    <xf numFmtId="0" fontId="0" fillId="24" borderId="18" xfId="0" applyFill="1" applyBorder="1" applyAlignment="1">
      <alignment horizontal="center" vertical="center" wrapText="1"/>
    </xf>
    <xf numFmtId="0" fontId="0" fillId="24" borderId="32" xfId="0" applyFill="1" applyBorder="1" applyAlignment="1">
      <alignment horizontal="center" vertical="center" wrapText="1"/>
    </xf>
    <xf numFmtId="0" fontId="21" fillId="10" borderId="49" xfId="0" applyFont="1" applyFill="1" applyBorder="1" applyAlignment="1">
      <alignment vertical="center" wrapText="1"/>
    </xf>
    <xf numFmtId="0" fontId="21" fillId="10" borderId="50" xfId="0" applyFont="1" applyFill="1" applyBorder="1" applyAlignment="1">
      <alignment vertical="center" wrapText="1"/>
    </xf>
    <xf numFmtId="0" fontId="21" fillId="11" borderId="44" xfId="0" applyFont="1" applyFill="1" applyBorder="1" applyAlignment="1">
      <alignment vertical="center" wrapText="1"/>
    </xf>
    <xf numFmtId="0" fontId="21" fillId="11" borderId="45" xfId="0" applyFont="1" applyFill="1" applyBorder="1" applyAlignment="1">
      <alignment vertical="center" wrapText="1"/>
    </xf>
    <xf numFmtId="0" fontId="21" fillId="12" borderId="44" xfId="0" applyFont="1" applyFill="1" applyBorder="1" applyAlignment="1">
      <alignment vertical="center" wrapText="1"/>
    </xf>
    <xf numFmtId="0" fontId="21" fillId="12" borderId="45" xfId="0" applyFont="1" applyFill="1" applyBorder="1" applyAlignment="1">
      <alignment vertical="center" wrapText="1"/>
    </xf>
    <xf numFmtId="0" fontId="21" fillId="13" borderId="41" xfId="0" applyFont="1" applyFill="1" applyBorder="1" applyAlignment="1">
      <alignment vertical="center" wrapText="1"/>
    </xf>
    <xf numFmtId="0" fontId="21" fillId="13" borderId="43" xfId="0" applyFont="1" applyFill="1" applyBorder="1" applyAlignment="1">
      <alignment vertical="center" wrapText="1"/>
    </xf>
    <xf numFmtId="0" fontId="21" fillId="14" borderId="41" xfId="0" applyFont="1" applyFill="1" applyBorder="1" applyAlignment="1">
      <alignment vertical="center" wrapText="1"/>
    </xf>
    <xf numFmtId="0" fontId="21" fillId="14" borderId="43" xfId="0" applyFont="1" applyFill="1" applyBorder="1" applyAlignment="1">
      <alignment vertical="center" wrapText="1"/>
    </xf>
    <xf numFmtId="0" fontId="22" fillId="9" borderId="36" xfId="0" applyFont="1" applyFill="1" applyBorder="1" applyAlignment="1">
      <alignment vertical="center" wrapText="1"/>
    </xf>
    <xf numFmtId="0" fontId="22" fillId="9" borderId="37" xfId="0" applyFont="1" applyFill="1" applyBorder="1" applyAlignment="1">
      <alignment vertical="center" wrapText="1"/>
    </xf>
    <xf numFmtId="0" fontId="22" fillId="9" borderId="38" xfId="0" applyFont="1" applyFill="1" applyBorder="1" applyAlignment="1">
      <alignment vertical="center" wrapText="1"/>
    </xf>
    <xf numFmtId="0" fontId="4" fillId="9" borderId="41" xfId="1" applyFill="1" applyBorder="1" applyAlignment="1">
      <alignment vertical="center" wrapText="1"/>
    </xf>
    <xf numFmtId="0" fontId="4" fillId="9" borderId="42" xfId="1" applyFill="1" applyBorder="1" applyAlignment="1">
      <alignment vertical="center" wrapText="1"/>
    </xf>
    <xf numFmtId="0" fontId="4" fillId="9" borderId="43" xfId="1" applyFill="1" applyBorder="1" applyAlignment="1">
      <alignment vertical="center" wrapText="1"/>
    </xf>
    <xf numFmtId="0" fontId="21" fillId="11" borderId="41" xfId="0" applyFont="1" applyFill="1" applyBorder="1" applyAlignment="1">
      <alignment vertical="center" wrapText="1"/>
    </xf>
    <xf numFmtId="0" fontId="21" fillId="11" borderId="43" xfId="0" applyFont="1" applyFill="1" applyBorder="1" applyAlignment="1">
      <alignment vertical="center" wrapText="1"/>
    </xf>
    <xf numFmtId="0" fontId="23" fillId="18" borderId="44" xfId="0" applyFont="1" applyFill="1" applyBorder="1" applyAlignment="1">
      <alignment vertical="center" wrapText="1"/>
    </xf>
    <xf numFmtId="0" fontId="23" fillId="18" borderId="45" xfId="0" applyFont="1" applyFill="1" applyBorder="1" applyAlignment="1">
      <alignment vertical="center" wrapText="1"/>
    </xf>
    <xf numFmtId="0" fontId="23" fillId="19" borderId="46" xfId="0" applyFont="1" applyFill="1" applyBorder="1" applyAlignment="1">
      <alignment vertical="center" wrapText="1"/>
    </xf>
    <xf numFmtId="0" fontId="23" fillId="19" borderId="47" xfId="0" applyFont="1" applyFill="1" applyBorder="1" applyAlignment="1">
      <alignment vertical="center" wrapText="1"/>
    </xf>
    <xf numFmtId="0" fontId="21" fillId="15" borderId="44" xfId="0" applyFont="1" applyFill="1" applyBorder="1" applyAlignment="1">
      <alignment vertical="center" wrapText="1"/>
    </xf>
    <xf numFmtId="0" fontId="21" fillId="15" borderId="45" xfId="0" applyFont="1" applyFill="1" applyBorder="1" applyAlignment="1">
      <alignment vertical="center" wrapText="1"/>
    </xf>
    <xf numFmtId="0" fontId="21" fillId="16" borderId="44" xfId="0" applyFont="1" applyFill="1" applyBorder="1" applyAlignment="1">
      <alignment vertical="center" wrapText="1"/>
    </xf>
    <xf numFmtId="0" fontId="21" fillId="16" borderId="45" xfId="0" applyFont="1" applyFill="1" applyBorder="1" applyAlignment="1">
      <alignment vertical="center" wrapText="1"/>
    </xf>
    <xf numFmtId="0" fontId="21" fillId="17" borderId="44" xfId="0" applyFont="1" applyFill="1" applyBorder="1" applyAlignment="1">
      <alignment vertical="center" wrapText="1"/>
    </xf>
    <xf numFmtId="0" fontId="21" fillId="17" borderId="45" xfId="0" applyFont="1" applyFill="1" applyBorder="1" applyAlignment="1">
      <alignment vertical="center" wrapText="1"/>
    </xf>
    <xf numFmtId="0" fontId="0" fillId="23" borderId="18" xfId="0" applyFill="1" applyBorder="1" applyAlignment="1">
      <alignment horizontal="center" vertical="center" wrapText="1"/>
    </xf>
    <xf numFmtId="0" fontId="0" fillId="23" borderId="51" xfId="0" applyFill="1" applyBorder="1" applyAlignment="1">
      <alignment horizontal="center" vertical="center" wrapText="1"/>
    </xf>
    <xf numFmtId="0" fontId="0" fillId="23" borderId="32" xfId="0" applyFill="1" applyBorder="1" applyAlignment="1">
      <alignment horizontal="center" vertical="center" wrapText="1"/>
    </xf>
    <xf numFmtId="0" fontId="0" fillId="23" borderId="1" xfId="0" applyFill="1" applyBorder="1" applyAlignment="1">
      <alignment horizontal="center" vertical="center" wrapText="1"/>
    </xf>
    <xf numFmtId="0" fontId="0" fillId="23" borderId="17" xfId="0" applyFill="1" applyBorder="1" applyAlignment="1">
      <alignment horizontal="center" vertical="center" wrapText="1"/>
    </xf>
    <xf numFmtId="0" fontId="0" fillId="23" borderId="34" xfId="0" applyFill="1" applyBorder="1" applyAlignment="1">
      <alignment horizontal="center" vertical="center" wrapText="1"/>
    </xf>
    <xf numFmtId="0" fontId="0" fillId="23" borderId="27" xfId="0" applyFill="1" applyBorder="1" applyAlignment="1">
      <alignment horizontal="center" vertical="center" wrapText="1"/>
    </xf>
    <xf numFmtId="0" fontId="0" fillId="23" borderId="28" xfId="0" applyFill="1" applyBorder="1" applyAlignment="1">
      <alignment horizontal="center" vertical="center" wrapText="1"/>
    </xf>
    <xf numFmtId="0" fontId="0" fillId="4" borderId="18" xfId="0" applyFill="1" applyBorder="1" applyAlignment="1">
      <alignment horizontal="center" vertical="center" wrapText="1"/>
    </xf>
    <xf numFmtId="0" fontId="0" fillId="4" borderId="51" xfId="0" applyFill="1" applyBorder="1" applyAlignment="1">
      <alignment horizontal="center" vertical="center" wrapText="1"/>
    </xf>
    <xf numFmtId="0" fontId="0" fillId="4" borderId="32" xfId="0" applyFill="1" applyBorder="1" applyAlignment="1">
      <alignment horizontal="center" vertical="center" wrapText="1"/>
    </xf>
    <xf numFmtId="0" fontId="49" fillId="41" borderId="1" xfId="0" applyFont="1" applyFill="1" applyBorder="1" applyAlignment="1">
      <alignment horizontal="center" vertical="center"/>
    </xf>
    <xf numFmtId="0" fontId="49" fillId="41" borderId="1" xfId="0" applyFont="1" applyFill="1" applyBorder="1" applyAlignment="1">
      <alignment horizontal="center" vertical="center" wrapText="1"/>
    </xf>
    <xf numFmtId="0" fontId="5" fillId="40" borderId="84" xfId="1" applyFont="1" applyFill="1" applyBorder="1" applyAlignment="1">
      <alignment horizontal="center" vertical="center"/>
    </xf>
    <xf numFmtId="0" fontId="5" fillId="40" borderId="85" xfId="1" applyFont="1" applyFill="1" applyBorder="1" applyAlignment="1">
      <alignment horizontal="center" vertical="center"/>
    </xf>
    <xf numFmtId="0" fontId="49" fillId="40" borderId="0" xfId="0" applyFont="1" applyFill="1" applyAlignment="1">
      <alignment horizontal="center" vertical="center" wrapText="1"/>
    </xf>
    <xf numFmtId="0" fontId="49" fillId="40" borderId="85" xfId="0" applyFont="1" applyFill="1" applyBorder="1" applyAlignment="1">
      <alignment horizontal="center" vertical="center" wrapText="1"/>
    </xf>
    <xf numFmtId="0" fontId="5" fillId="41" borderId="1" xfId="1" applyFont="1" applyFill="1" applyBorder="1" applyAlignment="1">
      <alignment horizontal="center" vertical="center" wrapText="1"/>
    </xf>
    <xf numFmtId="0" fontId="0" fillId="6" borderId="1" xfId="0" applyFill="1" applyBorder="1" applyAlignment="1">
      <alignment horizontal="center" vertical="center" wrapText="1"/>
    </xf>
    <xf numFmtId="0" fontId="49" fillId="39" borderId="1" xfId="0" applyFont="1" applyFill="1" applyBorder="1" applyAlignment="1">
      <alignment horizontal="center" vertical="center" wrapText="1"/>
    </xf>
    <xf numFmtId="0" fontId="49" fillId="39" borderId="1" xfId="0" applyFont="1" applyFill="1" applyBorder="1" applyAlignment="1">
      <alignment horizontal="center" vertical="center"/>
    </xf>
    <xf numFmtId="0" fontId="0" fillId="43" borderId="1" xfId="0" applyFill="1" applyBorder="1" applyAlignment="1">
      <alignment horizontal="center" vertical="center" wrapText="1"/>
    </xf>
    <xf numFmtId="0" fontId="5" fillId="38" borderId="83" xfId="1" applyFont="1" applyFill="1" applyBorder="1" applyAlignment="1">
      <alignment horizontal="center" vertical="center" wrapText="1"/>
    </xf>
    <xf numFmtId="0" fontId="5" fillId="38" borderId="70" xfId="1" applyFont="1" applyFill="1" applyBorder="1" applyAlignment="1">
      <alignment horizontal="center" vertical="center" wrapText="1"/>
    </xf>
    <xf numFmtId="0" fontId="5" fillId="38" borderId="84" xfId="1" applyFont="1" applyFill="1" applyBorder="1" applyAlignment="1">
      <alignment horizontal="center" vertical="center" wrapText="1"/>
    </xf>
    <xf numFmtId="0" fontId="5" fillId="38" borderId="85" xfId="1" applyFont="1" applyFill="1" applyBorder="1" applyAlignment="1">
      <alignment horizontal="center" vertical="center" wrapText="1"/>
    </xf>
    <xf numFmtId="0" fontId="49" fillId="38" borderId="69" xfId="0" applyFont="1" applyFill="1" applyBorder="1" applyAlignment="1">
      <alignment horizontal="center" vertical="center" wrapText="1"/>
    </xf>
    <xf numFmtId="0" fontId="49" fillId="38" borderId="66" xfId="0" applyFont="1" applyFill="1" applyBorder="1" applyAlignment="1">
      <alignment horizontal="center" vertical="center" wrapText="1"/>
    </xf>
    <xf numFmtId="0" fontId="49" fillId="38" borderId="70" xfId="0" applyFont="1" applyFill="1" applyBorder="1" applyAlignment="1">
      <alignment horizontal="center" vertical="center" wrapText="1"/>
    </xf>
    <xf numFmtId="0" fontId="49" fillId="38" borderId="76" xfId="0" applyFont="1" applyFill="1" applyBorder="1" applyAlignment="1">
      <alignment horizontal="center" vertical="center" wrapText="1"/>
    </xf>
    <xf numFmtId="0" fontId="49" fillId="38" borderId="0" xfId="0" applyFont="1" applyFill="1" applyAlignment="1">
      <alignment horizontal="center" vertical="center" wrapText="1"/>
    </xf>
    <xf numFmtId="0" fontId="49" fillId="38" borderId="85" xfId="0" applyFont="1" applyFill="1" applyBorder="1" applyAlignment="1">
      <alignment horizontal="center" vertical="center" wrapText="1"/>
    </xf>
    <xf numFmtId="0" fontId="49" fillId="38" borderId="45" xfId="0" applyFont="1" applyFill="1" applyBorder="1" applyAlignment="1">
      <alignment horizontal="center" vertical="center"/>
    </xf>
    <xf numFmtId="0" fontId="49" fillId="38" borderId="45" xfId="0" applyFont="1" applyFill="1" applyBorder="1" applyAlignment="1">
      <alignment horizontal="center" vertical="center" wrapText="1"/>
    </xf>
    <xf numFmtId="0" fontId="3" fillId="0" borderId="8"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60" xfId="0" applyFont="1" applyBorder="1" applyAlignment="1">
      <alignment horizontal="center" vertical="center" wrapText="1"/>
    </xf>
    <xf numFmtId="0" fontId="3" fillId="0" borderId="71" xfId="0" applyFont="1" applyBorder="1" applyAlignment="1">
      <alignment horizontal="center" vertical="center" wrapText="1"/>
    </xf>
    <xf numFmtId="0" fontId="10" fillId="3" borderId="1" xfId="0" applyFont="1" applyFill="1" applyBorder="1" applyAlignment="1">
      <alignment horizontal="left"/>
    </xf>
    <xf numFmtId="0" fontId="10" fillId="3" borderId="6" xfId="0" applyFont="1" applyFill="1" applyBorder="1" applyAlignment="1">
      <alignment horizontal="left"/>
    </xf>
    <xf numFmtId="0" fontId="16" fillId="3" borderId="1" xfId="0" applyFont="1" applyFill="1" applyBorder="1" applyAlignment="1">
      <alignment horizontal="left"/>
    </xf>
    <xf numFmtId="0" fontId="16" fillId="3" borderId="6" xfId="0" applyFont="1" applyFill="1" applyBorder="1" applyAlignment="1">
      <alignment horizontal="left"/>
    </xf>
    <xf numFmtId="0" fontId="4" fillId="3" borderId="18" xfId="1" applyFill="1" applyBorder="1" applyAlignment="1">
      <alignment horizontal="left"/>
    </xf>
    <xf numFmtId="0" fontId="4" fillId="3" borderId="20" xfId="1" applyFill="1" applyBorder="1" applyAlignment="1">
      <alignment horizontal="left"/>
    </xf>
    <xf numFmtId="0" fontId="3" fillId="0" borderId="20" xfId="0" applyFont="1" applyBorder="1" applyAlignment="1">
      <alignment horizontal="center" vertical="center" wrapText="1"/>
    </xf>
    <xf numFmtId="0" fontId="3" fillId="0" borderId="65" xfId="0" applyFont="1" applyBorder="1" applyAlignment="1">
      <alignment horizontal="center" vertical="center" wrapText="1"/>
    </xf>
    <xf numFmtId="0" fontId="27" fillId="24" borderId="1" xfId="1" applyFont="1" applyFill="1" applyBorder="1" applyAlignment="1">
      <alignment horizontal="center" vertical="center" wrapText="1"/>
    </xf>
    <xf numFmtId="0" fontId="27" fillId="0" borderId="1" xfId="1" applyFont="1" applyBorder="1" applyAlignment="1">
      <alignment horizontal="center" vertical="center" wrapText="1"/>
    </xf>
    <xf numFmtId="0" fontId="3" fillId="24" borderId="1" xfId="0" applyFont="1" applyFill="1" applyBorder="1" applyAlignment="1">
      <alignment horizontal="center" vertical="center" wrapText="1"/>
    </xf>
    <xf numFmtId="0" fontId="3" fillId="24" borderId="18" xfId="0" applyFont="1" applyFill="1" applyBorder="1" applyAlignment="1">
      <alignment horizontal="center" vertical="center" wrapText="1"/>
    </xf>
    <xf numFmtId="0" fontId="3" fillId="24" borderId="51" xfId="0" applyFont="1" applyFill="1" applyBorder="1" applyAlignment="1">
      <alignment horizontal="center" vertical="center" wrapText="1"/>
    </xf>
    <xf numFmtId="0" fontId="3" fillId="0" borderId="0" xfId="0" applyFont="1" applyAlignment="1">
      <alignment horizontal="center" wrapText="1"/>
    </xf>
    <xf numFmtId="0" fontId="7" fillId="24" borderId="1" xfId="0" applyFont="1" applyFill="1" applyBorder="1" applyAlignment="1">
      <alignment horizontal="center" vertical="center" wrapText="1"/>
    </xf>
    <xf numFmtId="0" fontId="7" fillId="0" borderId="1" xfId="0" applyFont="1" applyBorder="1" applyAlignment="1">
      <alignment horizontal="center" vertical="center" wrapText="1"/>
    </xf>
    <xf numFmtId="11" fontId="3" fillId="0" borderId="1" xfId="0" applyNumberFormat="1" applyFont="1" applyBorder="1" applyAlignment="1">
      <alignment horizontal="center" vertical="center" wrapText="1"/>
    </xf>
    <xf numFmtId="0" fontId="10" fillId="3" borderId="23" xfId="0" applyFont="1" applyFill="1" applyBorder="1" applyAlignment="1">
      <alignment horizontal="left" wrapText="1"/>
    </xf>
    <xf numFmtId="0" fontId="10" fillId="3" borderId="24" xfId="0" applyFont="1" applyFill="1" applyBorder="1" applyAlignment="1">
      <alignment horizontal="left" wrapText="1"/>
    </xf>
    <xf numFmtId="0" fontId="5" fillId="32" borderId="7" xfId="1" applyFont="1" applyFill="1" applyBorder="1" applyAlignment="1">
      <alignment horizontal="left"/>
    </xf>
    <xf numFmtId="0" fontId="5" fillId="32" borderId="8" xfId="1" applyFont="1" applyFill="1" applyBorder="1" applyAlignment="1">
      <alignment horizontal="left"/>
    </xf>
    <xf numFmtId="0" fontId="52" fillId="32" borderId="8" xfId="0" applyFont="1" applyFill="1" applyBorder="1" applyAlignment="1">
      <alignment horizontal="left" wrapText="1"/>
    </xf>
    <xf numFmtId="0" fontId="52" fillId="42" borderId="3" xfId="0" applyFont="1" applyFill="1" applyBorder="1" applyAlignment="1">
      <alignment horizontal="left" wrapText="1"/>
    </xf>
    <xf numFmtId="0" fontId="5" fillId="43" borderId="5" xfId="1" applyFont="1" applyFill="1" applyBorder="1" applyAlignment="1">
      <alignment horizontal="left" wrapText="1"/>
    </xf>
    <xf numFmtId="0" fontId="5" fillId="43" borderId="1" xfId="1" applyFont="1" applyFill="1" applyBorder="1" applyAlignment="1">
      <alignment horizontal="left" wrapText="1"/>
    </xf>
    <xf numFmtId="0" fontId="52" fillId="43" borderId="1" xfId="0" applyFont="1" applyFill="1" applyBorder="1" applyAlignment="1">
      <alignment horizontal="left" wrapText="1"/>
    </xf>
    <xf numFmtId="0" fontId="5" fillId="42" borderId="2" xfId="1" applyFont="1" applyFill="1" applyBorder="1" applyAlignment="1">
      <alignment horizontal="left"/>
    </xf>
    <xf numFmtId="0" fontId="5" fillId="42" borderId="3" xfId="1" applyFont="1" applyFill="1" applyBorder="1" applyAlignment="1">
      <alignment horizontal="left"/>
    </xf>
    <xf numFmtId="0" fontId="3" fillId="5" borderId="88" xfId="0" applyFont="1" applyFill="1" applyBorder="1" applyAlignment="1">
      <alignment horizontal="center" vertical="center" wrapText="1"/>
    </xf>
    <xf numFmtId="0" fontId="3" fillId="5" borderId="24" xfId="0" applyFont="1" applyFill="1" applyBorder="1" applyAlignment="1">
      <alignment horizontal="center" vertical="center" wrapText="1"/>
    </xf>
    <xf numFmtId="0" fontId="3" fillId="5" borderId="25" xfId="0" applyFont="1" applyFill="1" applyBorder="1" applyAlignment="1">
      <alignment horizontal="center" vertical="center" wrapText="1"/>
    </xf>
    <xf numFmtId="0" fontId="3" fillId="0" borderId="5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09" xfId="0" applyFont="1" applyBorder="1" applyAlignment="1">
      <alignment horizontal="center" vertical="center" wrapText="1"/>
    </xf>
    <xf numFmtId="0" fontId="10" fillId="3" borderId="17" xfId="0" applyFont="1" applyFill="1" applyBorder="1" applyAlignment="1">
      <alignment horizontal="left" wrapText="1"/>
    </xf>
    <xf numFmtId="0" fontId="10" fillId="3" borderId="21" xfId="0" applyFont="1" applyFill="1" applyBorder="1" applyAlignment="1">
      <alignment horizontal="left" wrapText="1"/>
    </xf>
    <xf numFmtId="0" fontId="5" fillId="39" borderId="87" xfId="1" applyFont="1" applyFill="1" applyBorder="1" applyAlignment="1">
      <alignment horizontal="center" vertical="center" wrapText="1"/>
    </xf>
    <xf numFmtId="0" fontId="5" fillId="39" borderId="43" xfId="1" applyFont="1" applyFill="1" applyBorder="1" applyAlignment="1">
      <alignment horizontal="center" vertical="center" wrapText="1"/>
    </xf>
    <xf numFmtId="0" fontId="49" fillId="39" borderId="42" xfId="0" applyFont="1" applyFill="1" applyBorder="1" applyAlignment="1">
      <alignment horizontal="center" vertical="center" wrapText="1"/>
    </xf>
    <xf numFmtId="0" fontId="49" fillId="39" borderId="43" xfId="0" applyFont="1" applyFill="1" applyBorder="1" applyAlignment="1">
      <alignment horizontal="center" vertical="center" wrapText="1"/>
    </xf>
    <xf numFmtId="0" fontId="5" fillId="40" borderId="87" xfId="1" applyFont="1" applyFill="1" applyBorder="1" applyAlignment="1">
      <alignment horizontal="center" vertical="center"/>
    </xf>
    <xf numFmtId="0" fontId="5" fillId="40" borderId="43" xfId="1" applyFont="1" applyFill="1" applyBorder="1" applyAlignment="1">
      <alignment horizontal="center" vertical="center"/>
    </xf>
    <xf numFmtId="0" fontId="49" fillId="40" borderId="42" xfId="0" applyFont="1" applyFill="1" applyBorder="1" applyAlignment="1">
      <alignment horizontal="center" vertical="center" wrapText="1"/>
    </xf>
    <xf numFmtId="0" fontId="49" fillId="40" borderId="43" xfId="0" applyFont="1" applyFill="1" applyBorder="1" applyAlignment="1">
      <alignment horizontal="center" vertical="center" wrapText="1"/>
    </xf>
    <xf numFmtId="0" fontId="3" fillId="0" borderId="67" xfId="0" applyFont="1" applyBorder="1" applyAlignment="1">
      <alignment horizontal="center" vertical="center" wrapText="1"/>
    </xf>
    <xf numFmtId="0" fontId="10" fillId="3" borderId="23" xfId="0" applyFont="1" applyFill="1" applyBorder="1" applyAlignment="1">
      <alignment horizontal="left" vertical="center" wrapText="1"/>
    </xf>
    <xf numFmtId="0" fontId="10" fillId="3" borderId="24" xfId="0" applyFont="1" applyFill="1" applyBorder="1" applyAlignment="1">
      <alignment horizontal="left" vertical="center" wrapText="1"/>
    </xf>
    <xf numFmtId="0" fontId="10" fillId="3" borderId="25" xfId="0" applyFont="1" applyFill="1" applyBorder="1" applyAlignment="1">
      <alignment horizontal="left" vertical="center" wrapText="1"/>
    </xf>
    <xf numFmtId="0" fontId="10" fillId="3" borderId="17" xfId="0" applyFont="1" applyFill="1" applyBorder="1" applyAlignment="1">
      <alignment horizontal="left" vertical="center" wrapText="1"/>
    </xf>
    <xf numFmtId="0" fontId="10" fillId="3" borderId="21" xfId="0" applyFont="1" applyFill="1" applyBorder="1" applyAlignment="1">
      <alignment horizontal="left" vertical="center" wrapText="1"/>
    </xf>
    <xf numFmtId="0" fontId="10" fillId="3" borderId="22" xfId="0" applyFont="1" applyFill="1" applyBorder="1" applyAlignment="1">
      <alignment horizontal="left" vertical="center" wrapText="1"/>
    </xf>
    <xf numFmtId="0" fontId="4" fillId="3" borderId="34" xfId="1" applyFill="1" applyBorder="1" applyAlignment="1">
      <alignment horizontal="left" vertical="center" wrapText="1"/>
    </xf>
    <xf numFmtId="0" fontId="4" fillId="3" borderId="31" xfId="1" applyFill="1" applyBorder="1" applyAlignment="1">
      <alignment horizontal="left" vertical="center" wrapText="1"/>
    </xf>
    <xf numFmtId="0" fontId="4" fillId="3" borderId="57" xfId="1" applyFill="1" applyBorder="1" applyAlignment="1">
      <alignment horizontal="left" vertical="center" wrapText="1"/>
    </xf>
    <xf numFmtId="0" fontId="3" fillId="0" borderId="68" xfId="0" applyFont="1" applyBorder="1" applyAlignment="1">
      <alignment horizontal="center" vertical="center" wrapText="1"/>
    </xf>
    <xf numFmtId="0" fontId="0" fillId="29" borderId="9" xfId="0" applyFill="1" applyBorder="1" applyAlignment="1">
      <alignment horizontal="left" vertical="center"/>
    </xf>
    <xf numFmtId="0" fontId="0" fillId="29" borderId="1" xfId="0" applyFill="1" applyBorder="1" applyAlignment="1">
      <alignment horizontal="center" vertical="center"/>
    </xf>
    <xf numFmtId="0" fontId="0" fillId="29" borderId="8" xfId="0" applyFill="1" applyBorder="1" applyAlignment="1">
      <alignment horizontal="center" vertical="center"/>
    </xf>
    <xf numFmtId="0" fontId="36" fillId="20" borderId="22" xfId="0" applyFont="1" applyFill="1" applyBorder="1" applyAlignment="1">
      <alignment horizontal="left" vertical="center"/>
    </xf>
    <xf numFmtId="0" fontId="0" fillId="6" borderId="5" xfId="0" applyFill="1" applyBorder="1" applyAlignment="1">
      <alignment vertical="center"/>
    </xf>
    <xf numFmtId="0" fontId="0" fillId="6" borderId="19" xfId="0" applyFill="1" applyBorder="1" applyAlignment="1">
      <alignment vertical="center"/>
    </xf>
    <xf numFmtId="0" fontId="0" fillId="6" borderId="1" xfId="0" applyFill="1" applyBorder="1" applyAlignment="1">
      <alignment vertical="center" wrapText="1"/>
    </xf>
    <xf numFmtId="0" fontId="0" fillId="6" borderId="18" xfId="0" applyFill="1" applyBorder="1" applyAlignment="1">
      <alignment vertical="center" wrapText="1"/>
    </xf>
    <xf numFmtId="0" fontId="0" fillId="6" borderId="1" xfId="0" applyFill="1" applyBorder="1" applyAlignment="1">
      <alignment vertical="center"/>
    </xf>
    <xf numFmtId="0" fontId="0" fillId="6" borderId="18" xfId="0" applyFill="1" applyBorder="1" applyAlignment="1">
      <alignment vertical="center"/>
    </xf>
    <xf numFmtId="0" fontId="36" fillId="6" borderId="1" xfId="0" applyFont="1" applyFill="1" applyBorder="1" applyAlignment="1">
      <alignment vertical="center"/>
    </xf>
    <xf numFmtId="0" fontId="36" fillId="6" borderId="18" xfId="0" applyFont="1" applyFill="1" applyBorder="1" applyAlignment="1">
      <alignment vertical="center"/>
    </xf>
    <xf numFmtId="0" fontId="0" fillId="6" borderId="32" xfId="0" applyFill="1" applyBorder="1" applyAlignment="1">
      <alignment vertical="center"/>
    </xf>
    <xf numFmtId="0" fontId="0" fillId="6" borderId="6" xfId="0" applyFill="1" applyBorder="1" applyAlignment="1">
      <alignment vertical="center"/>
    </xf>
    <xf numFmtId="0" fontId="0" fillId="6" borderId="20" xfId="0" applyFill="1" applyBorder="1" applyAlignment="1">
      <alignment vertical="center"/>
    </xf>
    <xf numFmtId="0" fontId="36" fillId="20" borderId="1" xfId="0" applyFont="1" applyFill="1" applyBorder="1" applyAlignment="1">
      <alignment horizontal="left"/>
    </xf>
    <xf numFmtId="0" fontId="36" fillId="20" borderId="1" xfId="0" applyFont="1" applyFill="1" applyBorder="1" applyAlignment="1">
      <alignment horizontal="left" vertical="center" wrapText="1"/>
    </xf>
    <xf numFmtId="0" fontId="36" fillId="20" borderId="17" xfId="0" applyFont="1" applyFill="1" applyBorder="1" applyAlignment="1">
      <alignment horizontal="left"/>
    </xf>
    <xf numFmtId="0" fontId="36" fillId="20" borderId="5" xfId="0" applyFont="1" applyFill="1" applyBorder="1" applyAlignment="1">
      <alignment horizontal="left" vertical="center"/>
    </xf>
    <xf numFmtId="0" fontId="43" fillId="11" borderId="1" xfId="0" applyFont="1" applyFill="1" applyBorder="1" applyAlignment="1">
      <alignment wrapText="1"/>
    </xf>
    <xf numFmtId="0" fontId="43" fillId="13" borderId="1" xfId="0" applyFont="1" applyFill="1" applyBorder="1" applyAlignment="1">
      <alignment wrapText="1"/>
    </xf>
    <xf numFmtId="0" fontId="43" fillId="14" borderId="1" xfId="0" applyFont="1" applyFill="1" applyBorder="1" applyAlignment="1">
      <alignment wrapText="1"/>
    </xf>
    <xf numFmtId="0" fontId="43" fillId="12" borderId="1" xfId="0" applyFont="1" applyFill="1" applyBorder="1" applyAlignment="1">
      <alignment wrapText="1"/>
    </xf>
    <xf numFmtId="0" fontId="36" fillId="20" borderId="1" xfId="0" applyFont="1" applyFill="1" applyBorder="1" applyAlignment="1">
      <alignment horizontal="left" vertical="center"/>
    </xf>
    <xf numFmtId="0" fontId="0" fillId="29" borderId="8" xfId="0" applyFill="1" applyBorder="1" applyAlignment="1">
      <alignment horizontal="left" vertical="center"/>
    </xf>
    <xf numFmtId="0" fontId="0" fillId="29" borderId="5" xfId="0" applyFill="1" applyBorder="1" applyAlignment="1">
      <alignment vertical="center"/>
    </xf>
    <xf numFmtId="0" fontId="0" fillId="29" borderId="7" xfId="0" applyFill="1" applyBorder="1" applyAlignment="1">
      <alignment vertical="center"/>
    </xf>
    <xf numFmtId="0" fontId="0" fillId="29" borderId="1" xfId="0" applyFill="1" applyBorder="1" applyAlignment="1">
      <alignment vertical="center"/>
    </xf>
    <xf numFmtId="0" fontId="0" fillId="29" borderId="8" xfId="0" applyFill="1" applyBorder="1" applyAlignment="1">
      <alignment vertical="center"/>
    </xf>
    <xf numFmtId="0" fontId="0" fillId="29" borderId="1" xfId="0" applyFill="1" applyBorder="1" applyAlignment="1">
      <alignment vertical="center" wrapText="1"/>
    </xf>
    <xf numFmtId="0" fontId="0" fillId="29" borderId="8" xfId="0" applyFill="1" applyBorder="1" applyAlignment="1">
      <alignment vertical="center" wrapText="1"/>
    </xf>
    <xf numFmtId="0" fontId="5" fillId="39" borderId="1" xfId="1" applyFont="1" applyFill="1" applyBorder="1" applyAlignment="1">
      <alignment wrapText="1"/>
    </xf>
    <xf numFmtId="0" fontId="49" fillId="39" borderId="1" xfId="0" applyFont="1" applyFill="1" applyBorder="1" applyAlignment="1">
      <alignment wrapText="1"/>
    </xf>
    <xf numFmtId="0" fontId="5" fillId="40" borderId="1" xfId="1" applyFont="1" applyFill="1" applyBorder="1" applyAlignment="1">
      <alignment wrapText="1"/>
    </xf>
    <xf numFmtId="0" fontId="49" fillId="40" borderId="1" xfId="0" applyFont="1" applyFill="1" applyBorder="1" applyAlignment="1">
      <alignment wrapText="1"/>
    </xf>
    <xf numFmtId="0" fontId="5" fillId="41" borderId="1" xfId="1" applyFont="1" applyFill="1" applyBorder="1" applyAlignment="1">
      <alignment wrapText="1"/>
    </xf>
    <xf numFmtId="0" fontId="49" fillId="41" borderId="1" xfId="0" applyFont="1" applyFill="1" applyBorder="1" applyAlignment="1">
      <alignment wrapText="1"/>
    </xf>
    <xf numFmtId="0" fontId="5" fillId="37" borderId="1" xfId="1" applyFont="1" applyFill="1" applyBorder="1" applyAlignment="1">
      <alignment wrapText="1"/>
    </xf>
    <xf numFmtId="0" fontId="49" fillId="37" borderId="1" xfId="0" applyFont="1" applyFill="1" applyBorder="1" applyAlignment="1">
      <alignment wrapText="1"/>
    </xf>
    <xf numFmtId="0" fontId="5" fillId="38" borderId="1" xfId="1" applyFont="1" applyFill="1" applyBorder="1" applyAlignment="1">
      <alignment wrapText="1"/>
    </xf>
    <xf numFmtId="0" fontId="49" fillId="38" borderId="1" xfId="0" applyFont="1" applyFill="1" applyBorder="1" applyAlignment="1">
      <alignment wrapText="1"/>
    </xf>
    <xf numFmtId="0" fontId="5" fillId="0" borderId="0" xfId="1" applyFont="1" applyBorder="1" applyAlignment="1">
      <alignment horizontal="center" vertical="center"/>
    </xf>
    <xf numFmtId="0" fontId="4" fillId="3" borderId="1" xfId="1" applyFill="1" applyBorder="1" applyAlignment="1">
      <alignment horizontal="left" vertical="top" wrapText="1"/>
    </xf>
    <xf numFmtId="0" fontId="3" fillId="5" borderId="88" xfId="0" applyFont="1" applyFill="1" applyBorder="1" applyAlignment="1">
      <alignment horizontal="center" vertical="center"/>
    </xf>
    <xf numFmtId="0" fontId="3" fillId="5" borderId="24" xfId="0" applyFont="1" applyFill="1" applyBorder="1" applyAlignment="1">
      <alignment horizontal="center" vertical="center"/>
    </xf>
    <xf numFmtId="0" fontId="3" fillId="5" borderId="25" xfId="0" applyFont="1" applyFill="1" applyBorder="1" applyAlignment="1">
      <alignment horizontal="center" vertical="center"/>
    </xf>
    <xf numFmtId="0" fontId="24" fillId="36" borderId="1" xfId="0" applyFont="1" applyFill="1" applyBorder="1" applyAlignment="1">
      <alignment horizontal="center" vertical="center"/>
    </xf>
    <xf numFmtId="0" fontId="0" fillId="36" borderId="1" xfId="0" applyFill="1" applyBorder="1" applyAlignment="1">
      <alignment horizontal="center" vertical="center" wrapText="1"/>
    </xf>
    <xf numFmtId="0" fontId="0" fillId="36" borderId="18" xfId="0" applyFill="1" applyBorder="1" applyAlignment="1">
      <alignment horizontal="center"/>
    </xf>
    <xf numFmtId="0" fontId="0" fillId="36" borderId="32" xfId="0" applyFill="1" applyBorder="1" applyAlignment="1">
      <alignment horizontal="center"/>
    </xf>
    <xf numFmtId="0" fontId="0" fillId="36" borderId="18" xfId="0" applyFill="1" applyBorder="1" applyAlignment="1">
      <alignment horizontal="center" vertical="center"/>
    </xf>
    <xf numFmtId="0" fontId="0" fillId="36" borderId="51" xfId="0" applyFill="1" applyBorder="1" applyAlignment="1">
      <alignment horizontal="center" vertical="center"/>
    </xf>
    <xf numFmtId="0" fontId="0" fillId="36" borderId="32" xfId="0" applyFill="1" applyBorder="1" applyAlignment="1">
      <alignment horizontal="center" vertical="center"/>
    </xf>
    <xf numFmtId="0" fontId="24" fillId="36" borderId="34" xfId="0" applyFont="1" applyFill="1" applyBorder="1" applyAlignment="1">
      <alignment horizontal="center" vertical="center"/>
    </xf>
    <xf numFmtId="0" fontId="24" fillId="36" borderId="58" xfId="0" applyFont="1" applyFill="1" applyBorder="1" applyAlignment="1">
      <alignment horizontal="center" vertical="center"/>
    </xf>
    <xf numFmtId="0" fontId="0" fillId="36" borderId="18" xfId="0" applyFill="1" applyBorder="1" applyAlignment="1">
      <alignment horizontal="center" vertical="center" wrapText="1"/>
    </xf>
    <xf numFmtId="0" fontId="0" fillId="36" borderId="51" xfId="0" applyFill="1" applyBorder="1" applyAlignment="1">
      <alignment horizontal="center" vertical="center" wrapText="1"/>
    </xf>
    <xf numFmtId="0" fontId="0" fillId="36" borderId="32" xfId="0" applyFill="1" applyBorder="1" applyAlignment="1">
      <alignment horizontal="center" vertical="center" wrapText="1"/>
    </xf>
    <xf numFmtId="0" fontId="0" fillId="36" borderId="34" xfId="0" applyFill="1" applyBorder="1" applyAlignment="1">
      <alignment horizontal="center" vertical="center" wrapText="1"/>
    </xf>
    <xf numFmtId="0" fontId="0" fillId="36" borderId="16" xfId="0" applyFill="1" applyBorder="1" applyAlignment="1">
      <alignment horizontal="center" vertical="center"/>
    </xf>
    <xf numFmtId="0" fontId="0" fillId="36" borderId="58" xfId="0" applyFill="1" applyBorder="1" applyAlignment="1">
      <alignment horizontal="center" vertical="center"/>
    </xf>
    <xf numFmtId="0" fontId="3" fillId="23" borderId="18" xfId="0" applyFont="1" applyFill="1" applyBorder="1" applyAlignment="1">
      <alignment horizontal="center" vertical="center" wrapText="1"/>
    </xf>
    <xf numFmtId="0" fontId="3" fillId="23" borderId="32" xfId="0" applyFont="1" applyFill="1" applyBorder="1" applyAlignment="1">
      <alignment horizontal="center" vertical="center" wrapText="1"/>
    </xf>
    <xf numFmtId="0" fontId="24" fillId="23" borderId="18" xfId="0" applyFont="1" applyFill="1" applyBorder="1" applyAlignment="1">
      <alignment horizontal="center" vertical="center"/>
    </xf>
    <xf numFmtId="0" fontId="24" fillId="23" borderId="51" xfId="0" applyFont="1" applyFill="1" applyBorder="1" applyAlignment="1">
      <alignment horizontal="center" vertical="center"/>
    </xf>
    <xf numFmtId="0" fontId="24" fillId="23" borderId="32" xfId="0" applyFont="1" applyFill="1" applyBorder="1" applyAlignment="1">
      <alignment horizontal="center" vertical="center"/>
    </xf>
    <xf numFmtId="0" fontId="24" fillId="23" borderId="18" xfId="0" applyFont="1" applyFill="1" applyBorder="1" applyAlignment="1">
      <alignment horizontal="center" vertical="center" wrapText="1"/>
    </xf>
    <xf numFmtId="0" fontId="24" fillId="23" borderId="51" xfId="0" applyFont="1" applyFill="1" applyBorder="1" applyAlignment="1">
      <alignment horizontal="center" vertical="center" wrapText="1"/>
    </xf>
    <xf numFmtId="0" fontId="24" fillId="23" borderId="32" xfId="0" applyFont="1" applyFill="1" applyBorder="1" applyAlignment="1">
      <alignment horizontal="center" vertical="center" wrapText="1"/>
    </xf>
    <xf numFmtId="0" fontId="24" fillId="23" borderId="1" xfId="0" applyFont="1" applyFill="1" applyBorder="1" applyAlignment="1">
      <alignment horizontal="center" vertical="center" wrapText="1"/>
    </xf>
    <xf numFmtId="0" fontId="21" fillId="11" borderId="44" xfId="0" applyFont="1" applyFill="1" applyBorder="1" applyAlignment="1">
      <alignment wrapText="1"/>
    </xf>
    <xf numFmtId="0" fontId="21" fillId="11" borderId="45" xfId="0" applyFont="1" applyFill="1" applyBorder="1" applyAlignment="1">
      <alignment wrapText="1"/>
    </xf>
    <xf numFmtId="0" fontId="21" fillId="12" borderId="44" xfId="0" applyFont="1" applyFill="1" applyBorder="1" applyAlignment="1">
      <alignment wrapText="1"/>
    </xf>
    <xf numFmtId="0" fontId="21" fillId="12" borderId="45" xfId="0" applyFont="1" applyFill="1" applyBorder="1" applyAlignment="1">
      <alignment wrapText="1"/>
    </xf>
    <xf numFmtId="0" fontId="21" fillId="13" borderId="41" xfId="0" applyFont="1" applyFill="1" applyBorder="1" applyAlignment="1">
      <alignment wrapText="1"/>
    </xf>
    <xf numFmtId="0" fontId="21" fillId="13" borderId="43" xfId="0" applyFont="1" applyFill="1" applyBorder="1" applyAlignment="1">
      <alignment wrapText="1"/>
    </xf>
    <xf numFmtId="0" fontId="4" fillId="9" borderId="41" xfId="1" applyFill="1" applyBorder="1" applyAlignment="1">
      <alignment wrapText="1"/>
    </xf>
    <xf numFmtId="0" fontId="4" fillId="9" borderId="42" xfId="1" applyFill="1" applyBorder="1" applyAlignment="1">
      <alignment wrapText="1"/>
    </xf>
    <xf numFmtId="0" fontId="4" fillId="9" borderId="43" xfId="1" applyFill="1" applyBorder="1" applyAlignment="1">
      <alignment wrapText="1"/>
    </xf>
    <xf numFmtId="0" fontId="21" fillId="11" borderId="41" xfId="0" applyFont="1" applyFill="1" applyBorder="1" applyAlignment="1">
      <alignment wrapText="1"/>
    </xf>
    <xf numFmtId="0" fontId="21" fillId="11" borderId="43" xfId="0" applyFont="1" applyFill="1" applyBorder="1" applyAlignment="1">
      <alignment wrapText="1"/>
    </xf>
    <xf numFmtId="0" fontId="21" fillId="14" borderId="41" xfId="0" applyFont="1" applyFill="1" applyBorder="1" applyAlignment="1">
      <alignment wrapText="1"/>
    </xf>
    <xf numFmtId="0" fontId="21" fillId="14" borderId="43" xfId="0" applyFont="1" applyFill="1" applyBorder="1" applyAlignment="1">
      <alignment wrapText="1"/>
    </xf>
    <xf numFmtId="0" fontId="4" fillId="9" borderId="1" xfId="1" applyFill="1" applyBorder="1" applyAlignment="1">
      <alignment horizontal="left" vertical="center" wrapText="1"/>
    </xf>
    <xf numFmtId="0" fontId="4" fillId="9" borderId="6" xfId="1" applyFill="1" applyBorder="1" applyAlignment="1">
      <alignment horizontal="left" vertical="center" wrapText="1"/>
    </xf>
    <xf numFmtId="0" fontId="30" fillId="10" borderId="5" xfId="0" applyFont="1" applyFill="1" applyBorder="1" applyAlignment="1">
      <alignment horizontal="center" vertical="center"/>
    </xf>
    <xf numFmtId="0" fontId="5" fillId="3" borderId="1" xfId="1" applyFont="1" applyFill="1" applyBorder="1" applyAlignment="1">
      <alignment horizontal="left" vertical="top" wrapText="1"/>
    </xf>
    <xf numFmtId="0" fontId="5" fillId="28" borderId="7" xfId="1" applyFont="1" applyFill="1" applyBorder="1" applyAlignment="1">
      <alignment horizontal="center"/>
    </xf>
    <xf numFmtId="0" fontId="5" fillId="28" borderId="8" xfId="1" applyFont="1" applyFill="1" applyBorder="1" applyAlignment="1">
      <alignment horizontal="center"/>
    </xf>
    <xf numFmtId="0" fontId="0" fillId="28" borderId="8" xfId="0" applyFill="1" applyBorder="1" applyAlignment="1">
      <alignment horizontal="center" wrapText="1"/>
    </xf>
    <xf numFmtId="0" fontId="0" fillId="28" borderId="8" xfId="0" applyFill="1" applyBorder="1" applyAlignment="1">
      <alignment horizontal="center"/>
    </xf>
    <xf numFmtId="0" fontId="5" fillId="42" borderId="5" xfId="1" applyFont="1" applyFill="1" applyBorder="1" applyAlignment="1">
      <alignment wrapText="1"/>
    </xf>
    <xf numFmtId="0" fontId="5" fillId="42" borderId="1" xfId="1" applyFont="1" applyFill="1" applyBorder="1" applyAlignment="1">
      <alignment wrapText="1"/>
    </xf>
    <xf numFmtId="0" fontId="49" fillId="42" borderId="1" xfId="0" applyFont="1" applyFill="1" applyBorder="1" applyAlignment="1">
      <alignment wrapText="1"/>
    </xf>
    <xf numFmtId="0" fontId="5" fillId="6" borderId="5" xfId="1" applyFont="1" applyFill="1" applyBorder="1" applyAlignment="1">
      <alignment horizontal="center" wrapText="1"/>
    </xf>
    <xf numFmtId="0" fontId="5" fillId="6" borderId="1" xfId="1" applyFont="1" applyFill="1" applyBorder="1" applyAlignment="1">
      <alignment horizontal="center" wrapText="1"/>
    </xf>
    <xf numFmtId="0" fontId="0" fillId="6" borderId="1" xfId="0" applyFill="1" applyBorder="1" applyAlignment="1">
      <alignment horizontal="center" wrapText="1"/>
    </xf>
    <xf numFmtId="0" fontId="0" fillId="6" borderId="1" xfId="0" applyFill="1" applyBorder="1" applyAlignment="1">
      <alignment horizontal="center"/>
    </xf>
    <xf numFmtId="0" fontId="5" fillId="32" borderId="5" xfId="1" applyFont="1" applyFill="1" applyBorder="1" applyAlignment="1">
      <alignment wrapText="1"/>
    </xf>
    <xf numFmtId="0" fontId="5" fillId="32" borderId="1" xfId="1" applyFont="1" applyFill="1" applyBorder="1" applyAlignment="1">
      <alignment wrapText="1"/>
    </xf>
    <xf numFmtId="0" fontId="49" fillId="32" borderId="1" xfId="0" applyFont="1" applyFill="1" applyBorder="1" applyAlignment="1">
      <alignment wrapText="1"/>
    </xf>
    <xf numFmtId="0" fontId="5" fillId="43" borderId="5" xfId="1" applyFont="1" applyFill="1" applyBorder="1" applyAlignment="1">
      <alignment wrapText="1"/>
    </xf>
    <xf numFmtId="0" fontId="5" fillId="43" borderId="1" xfId="1" applyFont="1" applyFill="1" applyBorder="1" applyAlignment="1">
      <alignment wrapText="1"/>
    </xf>
    <xf numFmtId="0" fontId="49" fillId="43" borderId="1" xfId="0" applyFont="1" applyFill="1" applyBorder="1" applyAlignment="1">
      <alignment wrapText="1"/>
    </xf>
    <xf numFmtId="0" fontId="5" fillId="9" borderId="41" xfId="1" applyFont="1" applyFill="1" applyBorder="1" applyAlignment="1">
      <alignment wrapText="1"/>
    </xf>
    <xf numFmtId="0" fontId="5" fillId="9" borderId="42" xfId="1" applyFont="1" applyFill="1" applyBorder="1" applyAlignment="1">
      <alignment wrapText="1"/>
    </xf>
    <xf numFmtId="0" fontId="5" fillId="9" borderId="43" xfId="1" applyFont="1" applyFill="1" applyBorder="1" applyAlignment="1">
      <alignment wrapText="1"/>
    </xf>
    <xf numFmtId="0" fontId="30" fillId="11" borderId="41" xfId="0" applyFont="1" applyFill="1" applyBorder="1" applyAlignment="1">
      <alignment wrapText="1"/>
    </xf>
    <xf numFmtId="0" fontId="30" fillId="11" borderId="43" xfId="0" applyFont="1" applyFill="1" applyBorder="1" applyAlignment="1">
      <alignment wrapText="1"/>
    </xf>
    <xf numFmtId="0" fontId="30" fillId="13" borderId="41" xfId="0" applyFont="1" applyFill="1" applyBorder="1" applyAlignment="1">
      <alignment wrapText="1"/>
    </xf>
    <xf numFmtId="0" fontId="30" fillId="13" borderId="43" xfId="0" applyFont="1" applyFill="1" applyBorder="1" applyAlignment="1">
      <alignment wrapText="1"/>
    </xf>
    <xf numFmtId="0" fontId="30" fillId="14" borderId="41" xfId="0" applyFont="1" applyFill="1" applyBorder="1" applyAlignment="1">
      <alignment wrapText="1"/>
    </xf>
    <xf numFmtId="0" fontId="30" fillId="14" borderId="43" xfId="0" applyFont="1" applyFill="1" applyBorder="1" applyAlignment="1">
      <alignment wrapText="1"/>
    </xf>
    <xf numFmtId="0" fontId="30" fillId="11" borderId="44" xfId="0" applyFont="1" applyFill="1" applyBorder="1" applyAlignment="1">
      <alignment wrapText="1"/>
    </xf>
    <xf numFmtId="0" fontId="30" fillId="11" borderId="45" xfId="0" applyFont="1" applyFill="1" applyBorder="1" applyAlignment="1">
      <alignment wrapText="1"/>
    </xf>
    <xf numFmtId="0" fontId="30" fillId="12" borderId="44" xfId="0" applyFont="1" applyFill="1" applyBorder="1" applyAlignment="1">
      <alignment wrapText="1"/>
    </xf>
    <xf numFmtId="0" fontId="30" fillId="12" borderId="45" xfId="0" applyFont="1" applyFill="1" applyBorder="1" applyAlignment="1">
      <alignment wrapText="1"/>
    </xf>
    <xf numFmtId="0" fontId="5" fillId="40" borderId="1" xfId="1" applyFont="1" applyFill="1" applyBorder="1" applyAlignment="1"/>
    <xf numFmtId="0" fontId="50" fillId="38" borderId="1" xfId="0" applyFont="1" applyFill="1" applyBorder="1" applyAlignment="1">
      <alignment wrapText="1"/>
    </xf>
    <xf numFmtId="0" fontId="38" fillId="0" borderId="0" xfId="1" applyFont="1" applyBorder="1" applyAlignment="1">
      <alignment horizontal="center" vertical="center" wrapText="1"/>
    </xf>
    <xf numFmtId="0" fontId="14" fillId="3" borderId="17" xfId="0" applyFont="1" applyFill="1" applyBorder="1" applyAlignment="1">
      <alignment horizontal="left"/>
    </xf>
    <xf numFmtId="0" fontId="14" fillId="3" borderId="21" xfId="0" applyFont="1" applyFill="1" applyBorder="1" applyAlignment="1">
      <alignment horizontal="left"/>
    </xf>
    <xf numFmtId="0" fontId="14" fillId="3" borderId="27" xfId="0" applyFont="1" applyFill="1" applyBorder="1" applyAlignment="1">
      <alignment horizontal="left"/>
    </xf>
    <xf numFmtId="0" fontId="3" fillId="0" borderId="5" xfId="0" applyFont="1" applyBorder="1" applyAlignment="1">
      <alignment horizontal="center" vertical="center" wrapText="1"/>
    </xf>
    <xf numFmtId="0" fontId="3" fillId="0" borderId="7" xfId="0" applyFont="1" applyBorder="1" applyAlignment="1">
      <alignment horizontal="center" vertical="center" wrapText="1"/>
    </xf>
    <xf numFmtId="0" fontId="14" fillId="3" borderId="1" xfId="0" applyFont="1" applyFill="1" applyBorder="1" applyAlignment="1">
      <alignment horizontal="left"/>
    </xf>
    <xf numFmtId="0" fontId="38" fillId="3" borderId="58" xfId="1" applyFont="1" applyFill="1" applyBorder="1" applyAlignment="1">
      <alignment horizontal="left"/>
    </xf>
    <xf numFmtId="0" fontId="38" fillId="3" borderId="59" xfId="1" applyFont="1" applyFill="1" applyBorder="1" applyAlignment="1">
      <alignment horizontal="left"/>
    </xf>
    <xf numFmtId="0" fontId="38" fillId="3" borderId="26" xfId="1" applyFont="1" applyFill="1" applyBorder="1" applyAlignment="1">
      <alignment horizontal="left"/>
    </xf>
    <xf numFmtId="0" fontId="4" fillId="0" borderId="0" xfId="1" applyBorder="1" applyAlignment="1">
      <alignment horizontal="center"/>
    </xf>
    <xf numFmtId="0" fontId="30" fillId="14" borderId="1" xfId="0" applyFont="1" applyFill="1" applyBorder="1" applyAlignment="1">
      <alignment horizontal="center" vertical="center"/>
    </xf>
    <xf numFmtId="0" fontId="31" fillId="9" borderId="3" xfId="0" applyFont="1" applyFill="1" applyBorder="1" applyAlignment="1">
      <alignment horizontal="left" vertical="center"/>
    </xf>
    <xf numFmtId="0" fontId="31" fillId="9" borderId="4" xfId="0" applyFont="1" applyFill="1" applyBorder="1" applyAlignment="1">
      <alignment horizontal="left" vertical="center"/>
    </xf>
    <xf numFmtId="0" fontId="5" fillId="9" borderId="1" xfId="1" applyFont="1" applyFill="1" applyBorder="1" applyAlignment="1">
      <alignment horizontal="left" vertical="center" wrapText="1"/>
    </xf>
    <xf numFmtId="0" fontId="5" fillId="9" borderId="6" xfId="1" applyFont="1" applyFill="1" applyBorder="1" applyAlignment="1">
      <alignment horizontal="left" vertical="center" wrapText="1"/>
    </xf>
    <xf numFmtId="0" fontId="32" fillId="18" borderId="1" xfId="0" applyFont="1" applyFill="1" applyBorder="1" applyAlignment="1">
      <alignment horizontal="center" vertical="center"/>
    </xf>
    <xf numFmtId="0" fontId="32" fillId="19" borderId="6" xfId="0" applyFont="1" applyFill="1" applyBorder="1" applyAlignment="1">
      <alignment horizontal="center" vertical="center"/>
    </xf>
    <xf numFmtId="0" fontId="30" fillId="15" borderId="1" xfId="0" applyFont="1" applyFill="1" applyBorder="1" applyAlignment="1">
      <alignment horizontal="center" vertical="center"/>
    </xf>
    <xf numFmtId="0" fontId="30" fillId="16" borderId="1" xfId="0" applyFont="1" applyFill="1" applyBorder="1" applyAlignment="1">
      <alignment horizontal="center" vertical="center"/>
    </xf>
    <xf numFmtId="0" fontId="30" fillId="17" borderId="1" xfId="0" applyFont="1" applyFill="1" applyBorder="1" applyAlignment="1">
      <alignment horizontal="center" vertical="center"/>
    </xf>
    <xf numFmtId="0" fontId="5" fillId="40" borderId="7" xfId="1" applyFont="1" applyFill="1" applyBorder="1" applyAlignment="1">
      <alignment wrapText="1"/>
    </xf>
    <xf numFmtId="0" fontId="5" fillId="40" borderId="8" xfId="1" applyFont="1" applyFill="1" applyBorder="1" applyAlignment="1">
      <alignment wrapText="1"/>
    </xf>
    <xf numFmtId="0" fontId="52" fillId="40" borderId="8" xfId="0" applyFont="1" applyFill="1" applyBorder="1" applyAlignment="1">
      <alignment wrapText="1"/>
    </xf>
    <xf numFmtId="0" fontId="5" fillId="38" borderId="5" xfId="1" applyFont="1" applyFill="1" applyBorder="1" applyAlignment="1">
      <alignment wrapText="1"/>
    </xf>
    <xf numFmtId="0" fontId="52" fillId="38" borderId="1" xfId="0" applyFont="1" applyFill="1" applyBorder="1" applyAlignment="1">
      <alignment wrapText="1"/>
    </xf>
    <xf numFmtId="0" fontId="5" fillId="39" borderId="5" xfId="1" applyFont="1" applyFill="1" applyBorder="1" applyAlignment="1">
      <alignment wrapText="1"/>
    </xf>
    <xf numFmtId="0" fontId="52" fillId="39" borderId="1" xfId="0" applyFont="1" applyFill="1" applyBorder="1" applyAlignment="1">
      <alignment wrapText="1"/>
    </xf>
    <xf numFmtId="0" fontId="10" fillId="3" borderId="17" xfId="0" applyFont="1" applyFill="1" applyBorder="1" applyAlignment="1">
      <alignment horizontal="left"/>
    </xf>
    <xf numFmtId="0" fontId="10" fillId="3" borderId="21" xfId="0" applyFont="1" applyFill="1" applyBorder="1" applyAlignment="1">
      <alignment horizontal="left"/>
    </xf>
    <xf numFmtId="0" fontId="10" fillId="3" borderId="27" xfId="0" applyFont="1" applyFill="1" applyBorder="1" applyAlignment="1">
      <alignment horizontal="left"/>
    </xf>
    <xf numFmtId="0" fontId="4" fillId="3" borderId="58" xfId="1" applyFill="1" applyBorder="1" applyAlignment="1">
      <alignment horizontal="left"/>
    </xf>
    <xf numFmtId="0" fontId="4" fillId="3" borderId="59" xfId="1" applyFill="1" applyBorder="1" applyAlignment="1">
      <alignment horizontal="left"/>
    </xf>
    <xf numFmtId="0" fontId="4" fillId="3" borderId="26" xfId="1" applyFill="1" applyBorder="1" applyAlignment="1">
      <alignment horizontal="left"/>
    </xf>
    <xf numFmtId="0" fontId="58" fillId="37" borderId="3" xfId="0" applyFont="1" applyFill="1" applyBorder="1" applyAlignment="1">
      <alignment wrapText="1"/>
    </xf>
    <xf numFmtId="0" fontId="58" fillId="37" borderId="4" xfId="0" applyFont="1" applyFill="1" applyBorder="1" applyAlignment="1">
      <alignment wrapText="1"/>
    </xf>
    <xf numFmtId="0" fontId="58" fillId="37" borderId="1" xfId="0" applyFont="1" applyFill="1" applyBorder="1" applyAlignment="1">
      <alignment wrapText="1"/>
    </xf>
    <xf numFmtId="0" fontId="58" fillId="37" borderId="2" xfId="0" applyFont="1" applyFill="1" applyBorder="1" applyAlignment="1">
      <alignment wrapText="1"/>
    </xf>
    <xf numFmtId="0" fontId="58" fillId="37" borderId="5" xfId="0" applyFont="1" applyFill="1" applyBorder="1" applyAlignment="1">
      <alignment wrapText="1"/>
    </xf>
    <xf numFmtId="0" fontId="5" fillId="0" borderId="1" xfId="1" applyFont="1" applyBorder="1" applyAlignment="1">
      <alignment horizontal="center" vertical="center" wrapText="1"/>
    </xf>
    <xf numFmtId="0" fontId="7" fillId="0" borderId="2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65" xfId="0" applyFont="1" applyBorder="1" applyAlignment="1">
      <alignment horizontal="center" vertical="center" wrapText="1"/>
    </xf>
    <xf numFmtId="0" fontId="4" fillId="2" borderId="10" xfId="1" applyFill="1" applyBorder="1" applyAlignment="1">
      <alignment horizontal="center" vertical="center" wrapText="1"/>
    </xf>
    <xf numFmtId="0" fontId="37" fillId="20" borderId="1" xfId="0" applyFont="1" applyFill="1" applyBorder="1" applyAlignment="1">
      <alignment horizontal="center" vertical="center"/>
    </xf>
    <xf numFmtId="0" fontId="37" fillId="20" borderId="6" xfId="0" applyFont="1" applyFill="1" applyBorder="1" applyAlignment="1">
      <alignment horizontal="center" vertical="center"/>
    </xf>
    <xf numFmtId="0" fontId="37" fillId="20" borderId="1" xfId="0" applyFont="1" applyFill="1" applyBorder="1" applyAlignment="1">
      <alignment horizontal="center" vertical="center" wrapText="1"/>
    </xf>
    <xf numFmtId="0" fontId="37" fillId="20" borderId="5" xfId="0" applyFont="1" applyFill="1" applyBorder="1" applyAlignment="1">
      <alignment horizontal="center" vertical="center"/>
    </xf>
    <xf numFmtId="0" fontId="7" fillId="2" borderId="18" xfId="0" applyFont="1" applyFill="1" applyBorder="1" applyAlignment="1">
      <alignment horizontal="center" vertical="center" wrapText="1"/>
    </xf>
    <xf numFmtId="0" fontId="7" fillId="2" borderId="51" xfId="0" applyFont="1" applyFill="1" applyBorder="1" applyAlignment="1">
      <alignment horizontal="center" vertical="center" wrapText="1"/>
    </xf>
    <xf numFmtId="0" fontId="7" fillId="2" borderId="32" xfId="0" applyFont="1" applyFill="1" applyBorder="1" applyAlignment="1">
      <alignment horizontal="center" vertical="center" wrapText="1"/>
    </xf>
    <xf numFmtId="0" fontId="5" fillId="2" borderId="0" xfId="1" applyFont="1" applyFill="1" applyBorder="1" applyAlignment="1">
      <alignment horizontal="center" vertical="center"/>
    </xf>
    <xf numFmtId="0" fontId="3" fillId="2" borderId="1" xfId="0" applyFont="1" applyFill="1" applyBorder="1" applyAlignment="1">
      <alignment horizontal="center" vertical="center" wrapText="1"/>
    </xf>
    <xf numFmtId="14" fontId="3" fillId="2" borderId="18" xfId="0" applyNumberFormat="1" applyFont="1" applyFill="1" applyBorder="1" applyAlignment="1">
      <alignment horizontal="center" vertical="center" wrapText="1"/>
    </xf>
    <xf numFmtId="14" fontId="3" fillId="2" borderId="51" xfId="0" applyNumberFormat="1" applyFont="1" applyFill="1" applyBorder="1" applyAlignment="1">
      <alignment horizontal="center" vertical="center" wrapText="1"/>
    </xf>
    <xf numFmtId="14" fontId="3" fillId="2" borderId="32" xfId="0" applyNumberFormat="1" applyFont="1" applyFill="1" applyBorder="1" applyAlignment="1">
      <alignment horizontal="center" vertical="center" wrapText="1"/>
    </xf>
    <xf numFmtId="0" fontId="3" fillId="2" borderId="18" xfId="0" applyFont="1" applyFill="1" applyBorder="1" applyAlignment="1">
      <alignment horizontal="center" vertical="center"/>
    </xf>
    <xf numFmtId="0" fontId="3" fillId="2" borderId="51" xfId="0" applyFont="1" applyFill="1" applyBorder="1" applyAlignment="1">
      <alignment horizontal="center" vertical="center"/>
    </xf>
    <xf numFmtId="0" fontId="3" fillId="2" borderId="32" xfId="0" applyFont="1" applyFill="1" applyBorder="1" applyAlignment="1">
      <alignment horizontal="center" vertical="center"/>
    </xf>
    <xf numFmtId="0" fontId="4" fillId="40" borderId="87" xfId="1" applyFill="1" applyBorder="1" applyAlignment="1"/>
    <xf numFmtId="0" fontId="4" fillId="40" borderId="43" xfId="1" applyFill="1" applyBorder="1" applyAlignment="1"/>
    <xf numFmtId="0" fontId="4" fillId="39" borderId="87" xfId="1" applyFill="1" applyBorder="1" applyAlignment="1">
      <alignment wrapText="1"/>
    </xf>
    <xf numFmtId="0" fontId="4" fillId="39" borderId="43" xfId="1" applyFill="1" applyBorder="1" applyAlignment="1">
      <alignment wrapText="1"/>
    </xf>
    <xf numFmtId="0" fontId="4" fillId="38" borderId="83" xfId="1" applyFill="1" applyBorder="1" applyAlignment="1">
      <alignment wrapText="1"/>
    </xf>
    <xf numFmtId="0" fontId="4" fillId="38" borderId="70" xfId="1" applyFill="1" applyBorder="1" applyAlignment="1">
      <alignment wrapText="1"/>
    </xf>
    <xf numFmtId="0" fontId="4" fillId="3" borderId="17" xfId="1" applyFill="1" applyBorder="1" applyAlignment="1">
      <alignment wrapText="1"/>
    </xf>
    <xf numFmtId="0" fontId="4" fillId="3" borderId="21" xfId="1" applyFill="1" applyBorder="1" applyAlignment="1">
      <alignment wrapText="1"/>
    </xf>
    <xf numFmtId="0" fontId="4" fillId="3" borderId="22" xfId="1" applyFill="1" applyBorder="1" applyAlignment="1">
      <alignment wrapText="1"/>
    </xf>
    <xf numFmtId="0" fontId="16" fillId="3" borderId="17" xfId="0" applyFont="1" applyFill="1" applyBorder="1" applyAlignment="1">
      <alignment wrapText="1"/>
    </xf>
    <xf numFmtId="0" fontId="16" fillId="3" borderId="21" xfId="0" applyFont="1" applyFill="1" applyBorder="1" applyAlignment="1">
      <alignment wrapText="1"/>
    </xf>
    <xf numFmtId="0" fontId="16" fillId="3" borderId="22" xfId="0" applyFont="1" applyFill="1" applyBorder="1" applyAlignment="1">
      <alignment wrapText="1"/>
    </xf>
    <xf numFmtId="0" fontId="33" fillId="20" borderId="3" xfId="0" applyFont="1" applyFill="1" applyBorder="1" applyAlignment="1">
      <alignment horizontal="center" vertical="center" wrapText="1"/>
    </xf>
    <xf numFmtId="0" fontId="33" fillId="20" borderId="2" xfId="0" applyFont="1" applyFill="1" applyBorder="1" applyAlignment="1">
      <alignment horizontal="center" vertical="center" wrapText="1"/>
    </xf>
    <xf numFmtId="0" fontId="33" fillId="20" borderId="5" xfId="0" applyFont="1" applyFill="1" applyBorder="1" applyAlignment="1">
      <alignment horizontal="center" vertical="center" wrapText="1"/>
    </xf>
    <xf numFmtId="0" fontId="33" fillId="20" borderId="18" xfId="0" applyFont="1" applyFill="1" applyBorder="1" applyAlignment="1">
      <alignment horizontal="center" vertical="center" wrapText="1"/>
    </xf>
    <xf numFmtId="0" fontId="33" fillId="20" borderId="4" xfId="0" applyFont="1" applyFill="1" applyBorder="1" applyAlignment="1">
      <alignment horizontal="center" vertical="center" wrapText="1"/>
    </xf>
    <xf numFmtId="0" fontId="33" fillId="20" borderId="6" xfId="0" applyFont="1" applyFill="1" applyBorder="1" applyAlignment="1">
      <alignment horizontal="center" vertical="center" wrapText="1"/>
    </xf>
    <xf numFmtId="0" fontId="48" fillId="43" borderId="1" xfId="0" applyFont="1" applyFill="1" applyBorder="1" applyAlignment="1">
      <alignment wrapText="1"/>
    </xf>
    <xf numFmtId="0" fontId="5" fillId="32" borderId="7" xfId="1" applyFont="1" applyFill="1" applyBorder="1" applyAlignment="1"/>
    <xf numFmtId="0" fontId="5" fillId="32" borderId="8" xfId="1" applyFont="1" applyFill="1" applyBorder="1" applyAlignment="1"/>
    <xf numFmtId="0" fontId="48" fillId="32" borderId="8" xfId="0" applyFont="1" applyFill="1" applyBorder="1" applyAlignment="1">
      <alignment wrapText="1"/>
    </xf>
    <xf numFmtId="0" fontId="48" fillId="42" borderId="1" xfId="0" applyFont="1" applyFill="1" applyBorder="1" applyAlignment="1">
      <alignment wrapText="1"/>
    </xf>
    <xf numFmtId="0" fontId="5" fillId="3" borderId="17" xfId="1" applyFont="1" applyFill="1" applyBorder="1" applyAlignment="1">
      <alignment horizontal="left" wrapText="1"/>
    </xf>
    <xf numFmtId="0" fontId="5" fillId="3" borderId="21" xfId="1" applyFont="1" applyFill="1" applyBorder="1" applyAlignment="1">
      <alignment horizontal="left" wrapText="1"/>
    </xf>
    <xf numFmtId="0" fontId="5" fillId="3" borderId="27" xfId="1" applyFont="1" applyFill="1" applyBorder="1" applyAlignment="1">
      <alignment horizontal="left" wrapText="1"/>
    </xf>
    <xf numFmtId="0" fontId="10" fillId="3" borderId="27" xfId="0" applyFont="1" applyFill="1" applyBorder="1" applyAlignment="1">
      <alignment horizontal="left" wrapText="1"/>
    </xf>
    <xf numFmtId="0" fontId="58" fillId="42" borderId="1" xfId="0" applyFont="1" applyFill="1" applyBorder="1" applyAlignment="1">
      <alignment horizontal="center" vertical="center"/>
    </xf>
    <xf numFmtId="0" fontId="58" fillId="42" borderId="1" xfId="0" applyFont="1" applyFill="1" applyBorder="1" applyAlignment="1">
      <alignment horizontal="center" vertical="center" wrapText="1"/>
    </xf>
    <xf numFmtId="0" fontId="58" fillId="43" borderId="1" xfId="0" applyFont="1" applyFill="1" applyBorder="1" applyAlignment="1">
      <alignment horizontal="center" vertical="center" wrapText="1"/>
    </xf>
    <xf numFmtId="0" fontId="3" fillId="42" borderId="1" xfId="0" applyFont="1" applyFill="1" applyBorder="1" applyAlignment="1">
      <alignment horizontal="center" wrapText="1"/>
    </xf>
    <xf numFmtId="0" fontId="4" fillId="3" borderId="17" xfId="1" applyFill="1" applyBorder="1" applyAlignment="1">
      <alignment horizontal="left" wrapText="1"/>
    </xf>
    <xf numFmtId="0" fontId="4" fillId="3" borderId="21" xfId="1" applyFill="1" applyBorder="1" applyAlignment="1">
      <alignment horizontal="left" wrapText="1"/>
    </xf>
    <xf numFmtId="0" fontId="4" fillId="3" borderId="27" xfId="1" applyFill="1" applyBorder="1" applyAlignment="1">
      <alignment horizontal="left" wrapText="1"/>
    </xf>
    <xf numFmtId="0" fontId="31" fillId="9" borderId="3" xfId="0" applyFont="1" applyFill="1" applyBorder="1" applyAlignment="1">
      <alignment horizontal="left" vertical="center" wrapText="1" indent="1"/>
    </xf>
    <xf numFmtId="0" fontId="31" fillId="9" borderId="4" xfId="0" applyFont="1" applyFill="1" applyBorder="1" applyAlignment="1">
      <alignment horizontal="left" vertical="center" wrapText="1" indent="1"/>
    </xf>
    <xf numFmtId="0" fontId="4" fillId="9" borderId="1" xfId="1" applyFill="1" applyBorder="1" applyAlignment="1">
      <alignment horizontal="left" vertical="center" wrapText="1" indent="1"/>
    </xf>
    <xf numFmtId="0" fontId="4" fillId="9" borderId="6" xfId="1" applyFill="1" applyBorder="1" applyAlignment="1">
      <alignment horizontal="left" vertical="center" wrapText="1" indent="1"/>
    </xf>
    <xf numFmtId="0" fontId="4" fillId="0" borderId="10" xfId="1" applyBorder="1" applyAlignment="1">
      <alignment horizontal="center"/>
    </xf>
    <xf numFmtId="0" fontId="5" fillId="0" borderId="1" xfId="1" applyFont="1" applyBorder="1" applyAlignment="1">
      <alignment horizontal="center" wrapText="1"/>
    </xf>
    <xf numFmtId="0" fontId="10" fillId="3" borderId="1" xfId="0" applyFont="1" applyFill="1" applyBorder="1" applyAlignment="1">
      <alignment horizontal="left" wrapText="1"/>
    </xf>
    <xf numFmtId="0" fontId="16" fillId="3" borderId="1" xfId="0" applyFont="1" applyFill="1" applyBorder="1" applyAlignment="1">
      <alignment horizontal="left" wrapText="1"/>
    </xf>
    <xf numFmtId="0" fontId="4" fillId="3" borderId="1" xfId="1" applyFill="1" applyBorder="1" applyAlignment="1">
      <alignment horizontal="left" wrapText="1"/>
    </xf>
    <xf numFmtId="0" fontId="3" fillId="5" borderId="2" xfId="0" applyFont="1" applyFill="1" applyBorder="1" applyAlignment="1">
      <alignment horizontal="center"/>
    </xf>
    <xf numFmtId="0" fontId="3" fillId="5" borderId="3" xfId="0" applyFont="1" applyFill="1" applyBorder="1" applyAlignment="1">
      <alignment horizontal="center"/>
    </xf>
    <xf numFmtId="0" fontId="3" fillId="5" borderId="4" xfId="0" applyFont="1" applyFill="1" applyBorder="1" applyAlignment="1">
      <alignment horizontal="center"/>
    </xf>
    <xf numFmtId="0" fontId="4" fillId="0" borderId="1" xfId="1" applyBorder="1" applyAlignment="1"/>
    <xf numFmtId="0" fontId="4" fillId="0" borderId="6" xfId="1" applyBorder="1" applyAlignment="1"/>
    <xf numFmtId="0" fontId="5" fillId="32" borderId="1" xfId="1" applyFont="1" applyFill="1" applyBorder="1" applyAlignment="1">
      <alignment horizontal="left" wrapText="1"/>
    </xf>
    <xf numFmtId="0" fontId="52" fillId="32" borderId="1" xfId="0" applyFont="1" applyFill="1" applyBorder="1" applyAlignment="1">
      <alignment horizontal="left" wrapText="1"/>
    </xf>
    <xf numFmtId="0" fontId="5" fillId="28" borderId="1" xfId="1" applyFont="1" applyFill="1" applyBorder="1" applyAlignment="1">
      <alignment horizontal="left" wrapText="1"/>
    </xf>
    <xf numFmtId="0" fontId="0" fillId="28" borderId="1" xfId="0" applyFill="1" applyBorder="1" applyAlignment="1">
      <alignment horizontal="left" wrapText="1"/>
    </xf>
    <xf numFmtId="0" fontId="5" fillId="42" borderId="1" xfId="1" applyFont="1" applyFill="1" applyBorder="1" applyAlignment="1">
      <alignment horizontal="left" wrapText="1"/>
    </xf>
    <xf numFmtId="0" fontId="52" fillId="42" borderId="1" xfId="0" applyFont="1" applyFill="1" applyBorder="1" applyAlignment="1">
      <alignment horizontal="left" wrapText="1"/>
    </xf>
    <xf numFmtId="0" fontId="4" fillId="3" borderId="18" xfId="1" applyFill="1" applyBorder="1" applyAlignment="1">
      <alignment horizontal="left" wrapText="1"/>
    </xf>
    <xf numFmtId="0" fontId="4" fillId="0" borderId="1" xfId="1" applyBorder="1" applyAlignment="1">
      <alignment horizontal="center" wrapText="1"/>
    </xf>
    <xf numFmtId="0" fontId="24" fillId="20" borderId="5" xfId="0" applyFont="1" applyFill="1" applyBorder="1" applyAlignment="1">
      <alignment horizontal="left" vertical="center" wrapText="1"/>
    </xf>
    <xf numFmtId="0" fontId="24" fillId="20" borderId="1" xfId="0" applyFont="1" applyFill="1" applyBorder="1" applyAlignment="1">
      <alignment horizontal="left" vertical="center" wrapText="1"/>
    </xf>
    <xf numFmtId="0" fontId="21" fillId="10" borderId="5" xfId="0" applyFont="1" applyFill="1" applyBorder="1" applyAlignment="1">
      <alignment vertical="center" wrapText="1"/>
    </xf>
    <xf numFmtId="0" fontId="21" fillId="11" borderId="1" xfId="0" applyFont="1" applyFill="1" applyBorder="1" applyAlignment="1">
      <alignment vertical="center" wrapText="1"/>
    </xf>
    <xf numFmtId="0" fontId="21" fillId="12" borderId="1" xfId="0" applyFont="1" applyFill="1" applyBorder="1" applyAlignment="1">
      <alignment vertical="center" wrapText="1"/>
    </xf>
    <xf numFmtId="0" fontId="21" fillId="13" borderId="1" xfId="0" applyFont="1" applyFill="1" applyBorder="1" applyAlignment="1">
      <alignment vertical="center" wrapText="1"/>
    </xf>
    <xf numFmtId="0" fontId="0" fillId="24" borderId="1" xfId="0" applyFill="1" applyBorder="1" applyAlignment="1">
      <alignment vertical="center" wrapText="1"/>
    </xf>
    <xf numFmtId="0" fontId="21" fillId="14" borderId="1" xfId="0" applyFont="1" applyFill="1" applyBorder="1" applyAlignment="1">
      <alignment vertical="center" wrapText="1"/>
    </xf>
    <xf numFmtId="0" fontId="22" fillId="9" borderId="3" xfId="0" applyFont="1" applyFill="1" applyBorder="1" applyAlignment="1">
      <alignment vertical="center" wrapText="1"/>
    </xf>
    <xf numFmtId="0" fontId="22" fillId="9" borderId="4" xfId="0" applyFont="1" applyFill="1" applyBorder="1" applyAlignment="1">
      <alignment vertical="center" wrapText="1"/>
    </xf>
    <xf numFmtId="0" fontId="5" fillId="9" borderId="1" xfId="1" applyFont="1" applyFill="1" applyBorder="1" applyAlignment="1">
      <alignment vertical="center" wrapText="1"/>
    </xf>
    <xf numFmtId="0" fontId="5" fillId="9" borderId="6" xfId="1" applyFont="1" applyFill="1" applyBorder="1" applyAlignment="1">
      <alignment vertical="center" wrapText="1"/>
    </xf>
    <xf numFmtId="0" fontId="23" fillId="18" borderId="1" xfId="0" applyFont="1" applyFill="1" applyBorder="1" applyAlignment="1">
      <alignment vertical="center" wrapText="1"/>
    </xf>
    <xf numFmtId="0" fontId="23" fillId="19" borderId="6" xfId="0" applyFont="1" applyFill="1" applyBorder="1" applyAlignment="1">
      <alignment vertical="center" wrapText="1"/>
    </xf>
    <xf numFmtId="0" fontId="21" fillId="15" borderId="1" xfId="0" applyFont="1" applyFill="1" applyBorder="1" applyAlignment="1">
      <alignment vertical="center" wrapText="1"/>
    </xf>
    <xf numFmtId="0" fontId="21" fillId="16" borderId="1" xfId="0" applyFont="1" applyFill="1" applyBorder="1" applyAlignment="1">
      <alignment vertical="center" wrapText="1"/>
    </xf>
    <xf numFmtId="0" fontId="21" fillId="17" borderId="1" xfId="0" applyFont="1" applyFill="1" applyBorder="1" applyAlignment="1">
      <alignment vertical="center" wrapText="1"/>
    </xf>
    <xf numFmtId="0" fontId="0" fillId="24" borderId="5" xfId="0" applyFill="1" applyBorder="1" applyAlignment="1">
      <alignment vertical="center" wrapText="1"/>
    </xf>
    <xf numFmtId="0" fontId="13" fillId="24" borderId="18" xfId="0" applyFont="1" applyFill="1" applyBorder="1" applyAlignment="1">
      <alignment vertical="center" wrapText="1"/>
    </xf>
    <xf numFmtId="0" fontId="0" fillId="24" borderId="32" xfId="0" applyFill="1" applyBorder="1" applyAlignment="1">
      <alignment vertical="center" wrapText="1"/>
    </xf>
    <xf numFmtId="0" fontId="0" fillId="24" borderId="20" xfId="0" applyFill="1" applyBorder="1" applyAlignment="1">
      <alignment vertical="center" wrapText="1"/>
    </xf>
    <xf numFmtId="0" fontId="0" fillId="24" borderId="65" xfId="0" applyFill="1" applyBorder="1" applyAlignment="1">
      <alignment vertical="center" wrapText="1"/>
    </xf>
    <xf numFmtId="0" fontId="33" fillId="24" borderId="1" xfId="0" applyFont="1" applyFill="1" applyBorder="1" applyAlignment="1">
      <alignment vertical="center" wrapText="1"/>
    </xf>
    <xf numFmtId="0" fontId="24" fillId="20" borderId="6" xfId="0" applyFont="1" applyFill="1" applyBorder="1" applyAlignment="1">
      <alignment horizontal="left" vertical="center" wrapText="1"/>
    </xf>
    <xf numFmtId="0" fontId="5" fillId="2" borderId="10" xfId="1" applyFont="1" applyFill="1" applyBorder="1" applyAlignment="1">
      <alignment horizontal="center"/>
    </xf>
    <xf numFmtId="0" fontId="3" fillId="0" borderId="18" xfId="0" applyFont="1" applyBorder="1" applyAlignment="1">
      <alignment horizontal="center" vertical="center"/>
    </xf>
    <xf numFmtId="0" fontId="3" fillId="0" borderId="51" xfId="0" applyFont="1" applyBorder="1" applyAlignment="1">
      <alignment horizontal="center" vertical="center"/>
    </xf>
    <xf numFmtId="0" fontId="3" fillId="0" borderId="32" xfId="0" applyFont="1" applyBorder="1" applyAlignment="1">
      <alignment horizontal="center" vertical="center"/>
    </xf>
    <xf numFmtId="0" fontId="5" fillId="0" borderId="18" xfId="1" applyFont="1" applyBorder="1" applyAlignment="1">
      <alignment horizontal="center" vertical="center" wrapText="1"/>
    </xf>
    <xf numFmtId="0" fontId="5" fillId="0" borderId="51" xfId="1" applyFont="1" applyBorder="1" applyAlignment="1">
      <alignment horizontal="center" vertical="center" wrapText="1"/>
    </xf>
    <xf numFmtId="0" fontId="5" fillId="0" borderId="32" xfId="1" applyFont="1" applyBorder="1" applyAlignment="1">
      <alignment horizontal="center" vertical="center" wrapText="1"/>
    </xf>
    <xf numFmtId="0" fontId="49" fillId="41" borderId="8" xfId="0" applyFont="1" applyFill="1" applyBorder="1" applyAlignment="1">
      <alignment horizontal="center" vertical="center"/>
    </xf>
    <xf numFmtId="0" fontId="5" fillId="41" borderId="5" xfId="1" applyFont="1" applyFill="1" applyBorder="1" applyAlignment="1">
      <alignment horizontal="center" vertical="center" wrapText="1"/>
    </xf>
    <xf numFmtId="0" fontId="13" fillId="38" borderId="1" xfId="0" applyFont="1" applyFill="1" applyBorder="1" applyAlignment="1">
      <alignment horizontal="center" vertical="center" wrapText="1"/>
    </xf>
    <xf numFmtId="0" fontId="13" fillId="21" borderId="52" xfId="2" applyFont="1" applyBorder="1" applyAlignment="1">
      <alignment horizontal="center" vertical="center" wrapText="1"/>
    </xf>
    <xf numFmtId="0" fontId="2" fillId="21" borderId="28" xfId="2" applyBorder="1" applyAlignment="1">
      <alignment horizontal="center" vertical="center" wrapText="1"/>
    </xf>
    <xf numFmtId="0" fontId="2" fillId="21" borderId="99" xfId="2" applyBorder="1" applyAlignment="1">
      <alignment horizontal="center" vertical="center" wrapText="1"/>
    </xf>
    <xf numFmtId="0" fontId="2" fillId="21" borderId="26" xfId="2" applyBorder="1" applyAlignment="1">
      <alignment horizontal="center" vertical="center" wrapText="1"/>
    </xf>
    <xf numFmtId="0" fontId="2" fillId="21" borderId="18" xfId="2" applyBorder="1" applyAlignment="1">
      <alignment horizontal="center" vertical="center"/>
    </xf>
    <xf numFmtId="0" fontId="2" fillId="21" borderId="32" xfId="2" applyBorder="1" applyAlignment="1">
      <alignment horizontal="center" vertical="center"/>
    </xf>
    <xf numFmtId="0" fontId="2" fillId="21" borderId="34" xfId="2" applyBorder="1" applyAlignment="1">
      <alignment horizontal="center" vertical="center" wrapText="1"/>
    </xf>
    <xf numFmtId="0" fontId="2" fillId="21" borderId="31" xfId="2" applyBorder="1" applyAlignment="1">
      <alignment horizontal="center" vertical="center" wrapText="1"/>
    </xf>
    <xf numFmtId="0" fontId="2" fillId="21" borderId="58" xfId="2" applyBorder="1" applyAlignment="1">
      <alignment horizontal="center" vertical="center" wrapText="1"/>
    </xf>
    <xf numFmtId="0" fontId="2" fillId="21" borderId="59" xfId="2" applyBorder="1" applyAlignment="1">
      <alignment horizontal="center" vertical="center" wrapText="1"/>
    </xf>
    <xf numFmtId="0" fontId="5" fillId="0" borderId="11" xfId="1" applyFont="1" applyBorder="1" applyAlignment="1">
      <alignment horizontal="center" vertical="center"/>
    </xf>
    <xf numFmtId="0" fontId="5" fillId="3" borderId="18" xfId="1" applyFont="1" applyFill="1" applyBorder="1" applyAlignment="1">
      <alignment horizontal="left" vertical="center"/>
    </xf>
    <xf numFmtId="0" fontId="5" fillId="3" borderId="20" xfId="1" applyFont="1" applyFill="1" applyBorder="1" applyAlignment="1">
      <alignment horizontal="left" vertical="center"/>
    </xf>
    <xf numFmtId="0" fontId="2" fillId="21" borderId="18" xfId="2" applyBorder="1" applyAlignment="1">
      <alignment horizontal="center" vertical="top" wrapText="1"/>
    </xf>
    <xf numFmtId="0" fontId="2" fillId="21" borderId="32" xfId="2" applyBorder="1" applyAlignment="1">
      <alignment horizontal="center" vertical="top" wrapText="1"/>
    </xf>
    <xf numFmtId="0" fontId="2" fillId="21" borderId="20" xfId="2" applyBorder="1" applyAlignment="1">
      <alignment horizontal="center" vertical="center"/>
    </xf>
    <xf numFmtId="0" fontId="2" fillId="21" borderId="65" xfId="2" applyBorder="1" applyAlignment="1">
      <alignment horizontal="center" vertical="center"/>
    </xf>
    <xf numFmtId="0" fontId="2" fillId="21" borderId="18" xfId="2" applyBorder="1" applyAlignment="1">
      <alignment horizontal="center" vertical="center" wrapText="1"/>
    </xf>
    <xf numFmtId="0" fontId="2" fillId="21" borderId="32" xfId="2" applyBorder="1" applyAlignment="1">
      <alignment horizontal="center" vertical="center" wrapText="1"/>
    </xf>
    <xf numFmtId="0" fontId="33" fillId="29" borderId="18" xfId="0" applyFont="1" applyFill="1" applyBorder="1" applyAlignment="1">
      <alignment vertical="center" wrapText="1"/>
    </xf>
    <xf numFmtId="0" fontId="33" fillId="29" borderId="32" xfId="0" applyFont="1" applyFill="1" applyBorder="1" applyAlignment="1">
      <alignment vertical="center" wrapText="1"/>
    </xf>
    <xf numFmtId="0" fontId="0" fillId="33" borderId="18" xfId="0" applyFill="1" applyBorder="1" applyAlignment="1">
      <alignment vertical="center"/>
    </xf>
    <xf numFmtId="0" fontId="0" fillId="33" borderId="32" xfId="0" applyFill="1" applyBorder="1" applyAlignment="1">
      <alignment vertical="center"/>
    </xf>
    <xf numFmtId="0" fontId="0" fillId="30" borderId="18" xfId="0" applyFill="1" applyBorder="1" applyAlignment="1">
      <alignment vertical="center"/>
    </xf>
    <xf numFmtId="0" fontId="0" fillId="30" borderId="32" xfId="0" applyFill="1" applyBorder="1" applyAlignment="1">
      <alignment vertical="center"/>
    </xf>
    <xf numFmtId="0" fontId="0" fillId="30" borderId="18" xfId="0" applyFill="1" applyBorder="1" applyAlignment="1">
      <alignment vertical="center" wrapText="1"/>
    </xf>
    <xf numFmtId="0" fontId="0" fillId="30" borderId="32" xfId="0" applyFill="1" applyBorder="1" applyAlignment="1">
      <alignment vertical="center" wrapText="1"/>
    </xf>
    <xf numFmtId="0" fontId="0" fillId="33" borderId="18" xfId="0" applyFill="1" applyBorder="1" applyAlignment="1">
      <alignment vertical="center" wrapText="1"/>
    </xf>
    <xf numFmtId="0" fontId="0" fillId="33" borderId="32" xfId="0" applyFill="1" applyBorder="1" applyAlignment="1">
      <alignment vertical="center" wrapText="1"/>
    </xf>
    <xf numFmtId="0" fontId="0" fillId="32" borderId="18" xfId="0" applyFill="1" applyBorder="1" applyAlignment="1">
      <alignment vertical="center"/>
    </xf>
    <xf numFmtId="0" fontId="0" fillId="32" borderId="32" xfId="0" applyFill="1" applyBorder="1" applyAlignment="1">
      <alignment vertical="center"/>
    </xf>
    <xf numFmtId="0" fontId="0" fillId="6" borderId="20" xfId="0" applyFill="1" applyBorder="1" applyAlignment="1">
      <alignment vertical="center" wrapText="1"/>
    </xf>
    <xf numFmtId="0" fontId="0" fillId="6" borderId="61" xfId="0" applyFill="1" applyBorder="1" applyAlignment="1">
      <alignment vertical="center" wrapText="1"/>
    </xf>
    <xf numFmtId="0" fontId="0" fillId="6" borderId="65" xfId="0" applyFill="1" applyBorder="1" applyAlignment="1">
      <alignment vertical="center" wrapText="1"/>
    </xf>
    <xf numFmtId="0" fontId="0" fillId="28" borderId="18" xfId="0" applyFill="1" applyBorder="1" applyAlignment="1">
      <alignment vertical="center"/>
    </xf>
    <xf numFmtId="0" fontId="0" fillId="28" borderId="51" xfId="0" applyFill="1" applyBorder="1" applyAlignment="1">
      <alignment vertical="center"/>
    </xf>
    <xf numFmtId="0" fontId="0" fillId="28" borderId="32" xfId="0" applyFill="1" applyBorder="1" applyAlignment="1">
      <alignment vertical="center"/>
    </xf>
    <xf numFmtId="0" fontId="0" fillId="28" borderId="20" xfId="0" applyFill="1" applyBorder="1" applyAlignment="1">
      <alignment vertical="center" wrapText="1"/>
    </xf>
    <xf numFmtId="0" fontId="0" fillId="28" borderId="61" xfId="0" applyFill="1" applyBorder="1" applyAlignment="1">
      <alignment vertical="center" wrapText="1"/>
    </xf>
    <xf numFmtId="0" fontId="0" fillId="28" borderId="65" xfId="0" applyFill="1" applyBorder="1" applyAlignment="1">
      <alignment vertical="center" wrapText="1"/>
    </xf>
    <xf numFmtId="0" fontId="33" fillId="6" borderId="18" xfId="0" applyFont="1" applyFill="1" applyBorder="1" applyAlignment="1">
      <alignment vertical="center"/>
    </xf>
    <xf numFmtId="0" fontId="33" fillId="6" borderId="51" xfId="0" applyFont="1" applyFill="1" applyBorder="1" applyAlignment="1">
      <alignment vertical="center"/>
    </xf>
    <xf numFmtId="0" fontId="33" fillId="6" borderId="32" xfId="0" applyFont="1" applyFill="1" applyBorder="1" applyAlignment="1">
      <alignment vertical="center"/>
    </xf>
    <xf numFmtId="0" fontId="0" fillId="6" borderId="51" xfId="0" applyFill="1" applyBorder="1" applyAlignment="1">
      <alignment vertical="center"/>
    </xf>
    <xf numFmtId="0" fontId="33" fillId="20" borderId="18" xfId="0" applyFont="1" applyFill="1" applyBorder="1" applyAlignment="1">
      <alignment vertical="center"/>
    </xf>
    <xf numFmtId="0" fontId="33" fillId="20" borderId="51" xfId="0" applyFont="1" applyFill="1" applyBorder="1" applyAlignment="1">
      <alignment vertical="center"/>
    </xf>
    <xf numFmtId="0" fontId="33" fillId="20" borderId="32" xfId="0" applyFont="1" applyFill="1" applyBorder="1" applyAlignment="1">
      <alignment vertical="center"/>
    </xf>
    <xf numFmtId="0" fontId="0" fillId="32" borderId="1" xfId="0" applyFill="1" applyBorder="1" applyAlignment="1">
      <alignment horizontal="left" vertical="center"/>
    </xf>
    <xf numFmtId="0" fontId="0" fillId="32" borderId="18" xfId="0" applyFill="1" applyBorder="1" applyAlignment="1">
      <alignment horizontal="left" vertical="center"/>
    </xf>
    <xf numFmtId="0" fontId="0" fillId="30" borderId="18" xfId="0" applyFill="1" applyBorder="1" applyAlignment="1">
      <alignment horizontal="left" vertical="center"/>
    </xf>
    <xf numFmtId="0" fontId="0" fillId="30" borderId="32" xfId="0" applyFill="1" applyBorder="1" applyAlignment="1">
      <alignment horizontal="left" vertical="center"/>
    </xf>
    <xf numFmtId="0" fontId="0" fillId="29" borderId="18" xfId="0" applyFill="1" applyBorder="1" applyAlignment="1">
      <alignment vertical="center"/>
    </xf>
    <xf numFmtId="0" fontId="0" fillId="29" borderId="32" xfId="0" applyFill="1" applyBorder="1" applyAlignment="1">
      <alignment vertical="center"/>
    </xf>
    <xf numFmtId="0" fontId="0" fillId="6" borderId="18" xfId="0" applyFill="1" applyBorder="1" applyAlignment="1">
      <alignment horizontal="left" vertical="center"/>
    </xf>
    <xf numFmtId="0" fontId="0" fillId="6" borderId="51" xfId="0" applyFill="1" applyBorder="1" applyAlignment="1">
      <alignment horizontal="left" vertical="center"/>
    </xf>
    <xf numFmtId="0" fontId="0" fillId="6" borderId="32" xfId="0" applyFill="1" applyBorder="1" applyAlignment="1">
      <alignment horizontal="left" vertical="center"/>
    </xf>
    <xf numFmtId="0" fontId="0" fillId="28" borderId="18" xfId="0" applyFill="1" applyBorder="1" applyAlignment="1">
      <alignment horizontal="left" vertical="center"/>
    </xf>
    <xf numFmtId="0" fontId="0" fillId="28" borderId="51" xfId="0" applyFill="1" applyBorder="1" applyAlignment="1">
      <alignment horizontal="left" vertical="center"/>
    </xf>
    <xf numFmtId="0" fontId="0" fillId="33" borderId="1" xfId="0" applyFill="1" applyBorder="1" applyAlignment="1">
      <alignment horizontal="left" vertical="center"/>
    </xf>
    <xf numFmtId="0" fontId="0" fillId="30" borderId="1" xfId="0" applyFill="1" applyBorder="1" applyAlignment="1">
      <alignment horizontal="left" vertical="center"/>
    </xf>
    <xf numFmtId="0" fontId="0" fillId="30" borderId="1" xfId="0" applyFill="1" applyBorder="1" applyAlignment="1">
      <alignment horizontal="left" vertical="center" wrapText="1"/>
    </xf>
    <xf numFmtId="0" fontId="0" fillId="32" borderId="1" xfId="0" applyFill="1" applyBorder="1" applyAlignment="1">
      <alignment horizontal="left" vertical="center" wrapText="1"/>
    </xf>
    <xf numFmtId="0" fontId="0" fillId="32" borderId="18" xfId="0" applyFill="1" applyBorder="1" applyAlignment="1">
      <alignment horizontal="left" vertical="center" wrapText="1"/>
    </xf>
    <xf numFmtId="0" fontId="0" fillId="32" borderId="32" xfId="0" applyFill="1" applyBorder="1" applyAlignment="1">
      <alignment horizontal="left" vertical="center"/>
    </xf>
    <xf numFmtId="0" fontId="0" fillId="33" borderId="1" xfId="0" applyFill="1" applyBorder="1" applyAlignment="1">
      <alignment horizontal="left" vertical="center" wrapText="1"/>
    </xf>
    <xf numFmtId="0" fontId="0" fillId="33" borderId="18" xfId="0" applyFill="1" applyBorder="1" applyAlignment="1">
      <alignment horizontal="left" vertical="center"/>
    </xf>
    <xf numFmtId="0" fontId="0" fillId="33" borderId="32" xfId="0" applyFill="1" applyBorder="1" applyAlignment="1">
      <alignment horizontal="left" vertical="center"/>
    </xf>
    <xf numFmtId="0" fontId="13" fillId="28" borderId="19" xfId="0" applyFont="1" applyFill="1" applyBorder="1" applyAlignment="1">
      <alignment horizontal="left" vertical="center"/>
    </xf>
    <xf numFmtId="0" fontId="13" fillId="28" borderId="60" xfId="0" applyFont="1" applyFill="1" applyBorder="1" applyAlignment="1">
      <alignment horizontal="left" vertical="center"/>
    </xf>
    <xf numFmtId="0" fontId="0" fillId="28" borderId="18" xfId="0" applyFill="1" applyBorder="1" applyAlignment="1">
      <alignment horizontal="left" vertical="center" wrapText="1"/>
    </xf>
    <xf numFmtId="0" fontId="0" fillId="28" borderId="51" xfId="0" applyFill="1" applyBorder="1" applyAlignment="1">
      <alignment horizontal="left" vertical="center" wrapText="1"/>
    </xf>
    <xf numFmtId="0" fontId="0" fillId="6" borderId="19" xfId="0" applyFill="1" applyBorder="1" applyAlignment="1">
      <alignment horizontal="left" vertical="center"/>
    </xf>
    <xf numFmtId="0" fontId="0" fillId="6" borderId="60" xfId="0" applyFill="1" applyBorder="1" applyAlignment="1">
      <alignment horizontal="left" vertical="center"/>
    </xf>
    <xf numFmtId="0" fontId="0" fillId="6" borderId="63" xfId="0" applyFill="1" applyBorder="1" applyAlignment="1">
      <alignment horizontal="left" vertical="center"/>
    </xf>
    <xf numFmtId="0" fontId="0" fillId="6" borderId="18" xfId="0" applyFill="1" applyBorder="1" applyAlignment="1">
      <alignment horizontal="left" vertical="center" wrapText="1"/>
    </xf>
    <xf numFmtId="0" fontId="0" fillId="6" borderId="51" xfId="0" applyFill="1" applyBorder="1" applyAlignment="1">
      <alignment horizontal="left" vertical="center" wrapText="1"/>
    </xf>
    <xf numFmtId="0" fontId="0" fillId="6" borderId="32" xfId="0" applyFill="1" applyBorder="1" applyAlignment="1">
      <alignment horizontal="left" vertical="center" wrapText="1"/>
    </xf>
    <xf numFmtId="0" fontId="24" fillId="20" borderId="6" xfId="0" applyFont="1" applyFill="1" applyBorder="1" applyAlignment="1">
      <alignment vertical="center"/>
    </xf>
    <xf numFmtId="0" fontId="24" fillId="20" borderId="1" xfId="0" applyFont="1" applyFill="1" applyBorder="1" applyAlignment="1">
      <alignment vertical="center"/>
    </xf>
    <xf numFmtId="0" fontId="24" fillId="20" borderId="5" xfId="0" applyFont="1" applyFill="1" applyBorder="1" applyAlignment="1">
      <alignment horizontal="left" vertical="center"/>
    </xf>
    <xf numFmtId="0" fontId="24" fillId="20" borderId="1" xfId="0" applyFont="1" applyFill="1" applyBorder="1" applyAlignment="1">
      <alignment horizontal="left" vertical="center"/>
    </xf>
    <xf numFmtId="0" fontId="24" fillId="20" borderId="1" xfId="0" applyFont="1" applyFill="1" applyBorder="1" applyAlignment="1">
      <alignment horizontal="left"/>
    </xf>
    <xf numFmtId="0" fontId="21" fillId="11" borderId="1" xfId="0" applyFont="1" applyFill="1" applyBorder="1" applyAlignment="1">
      <alignment wrapText="1"/>
    </xf>
    <xf numFmtId="0" fontId="21" fillId="12" borderId="1" xfId="0" applyFont="1" applyFill="1" applyBorder="1" applyAlignment="1">
      <alignment wrapText="1"/>
    </xf>
    <xf numFmtId="0" fontId="21" fillId="13" borderId="1" xfId="0" applyFont="1" applyFill="1" applyBorder="1" applyAlignment="1">
      <alignment wrapText="1"/>
    </xf>
    <xf numFmtId="0" fontId="21" fillId="14" borderId="1" xfId="0" applyFont="1" applyFill="1" applyBorder="1" applyAlignment="1">
      <alignment wrapText="1"/>
    </xf>
    <xf numFmtId="0" fontId="52" fillId="37" borderId="1" xfId="0" applyFont="1" applyFill="1" applyBorder="1" applyAlignment="1">
      <alignment horizontal="left" vertical="top" wrapText="1"/>
    </xf>
    <xf numFmtId="0" fontId="52" fillId="37" borderId="6" xfId="0" applyFont="1" applyFill="1" applyBorder="1" applyAlignment="1">
      <alignment horizontal="center" vertical="center"/>
    </xf>
    <xf numFmtId="0" fontId="0" fillId="25" borderId="8" xfId="0" applyFill="1" applyBorder="1" applyAlignment="1">
      <alignment horizontal="center" vertical="center" wrapText="1"/>
    </xf>
    <xf numFmtId="0" fontId="5" fillId="25" borderId="7" xfId="1" applyFont="1" applyFill="1" applyBorder="1" applyAlignment="1">
      <alignment horizontal="center" vertical="center"/>
    </xf>
    <xf numFmtId="0" fontId="5" fillId="25" borderId="8" xfId="1" applyFont="1" applyFill="1" applyBorder="1" applyAlignment="1">
      <alignment horizontal="center" vertical="center"/>
    </xf>
    <xf numFmtId="0" fontId="0" fillId="25" borderId="8" xfId="0" applyFill="1" applyBorder="1" applyAlignment="1">
      <alignment horizontal="center" vertical="center"/>
    </xf>
    <xf numFmtId="0" fontId="52" fillId="37" borderId="1" xfId="0" applyFont="1" applyFill="1" applyBorder="1" applyAlignment="1">
      <alignment horizontal="center" vertical="center"/>
    </xf>
    <xf numFmtId="0" fontId="0" fillId="7" borderId="1" xfId="0" applyFill="1" applyBorder="1" applyAlignment="1">
      <alignment horizontal="left" vertical="top" wrapText="1"/>
    </xf>
    <xf numFmtId="0" fontId="5" fillId="37" borderId="5" xfId="1" applyFont="1" applyFill="1" applyBorder="1" applyAlignment="1">
      <alignment horizontal="center" vertical="center" wrapText="1"/>
    </xf>
    <xf numFmtId="0" fontId="5" fillId="37" borderId="1" xfId="1" applyFont="1" applyFill="1" applyBorder="1" applyAlignment="1">
      <alignment horizontal="center" vertical="center" wrapText="1"/>
    </xf>
    <xf numFmtId="0" fontId="49" fillId="37" borderId="1" xfId="0" applyFont="1" applyFill="1" applyBorder="1" applyAlignment="1">
      <alignment horizontal="center" vertical="center" wrapText="1"/>
    </xf>
    <xf numFmtId="0" fontId="49" fillId="37" borderId="1" xfId="0" applyFont="1" applyFill="1" applyBorder="1" applyAlignment="1">
      <alignment horizontal="center" vertical="center"/>
    </xf>
    <xf numFmtId="0" fontId="52" fillId="37" borderId="1" xfId="0" applyFont="1" applyFill="1" applyBorder="1" applyAlignment="1">
      <alignment horizontal="center" vertical="center" wrapText="1"/>
    </xf>
    <xf numFmtId="0" fontId="3" fillId="0" borderId="0" xfId="0" applyFont="1" applyAlignment="1">
      <alignment horizontal="center"/>
    </xf>
    <xf numFmtId="0" fontId="4" fillId="3" borderId="1" xfId="1" applyFill="1" applyBorder="1" applyAlignment="1">
      <alignment horizontal="left"/>
    </xf>
    <xf numFmtId="0" fontId="3" fillId="0" borderId="63" xfId="0" applyFont="1" applyBorder="1" applyAlignment="1">
      <alignment horizontal="center" vertical="center" wrapText="1"/>
    </xf>
    <xf numFmtId="0" fontId="31" fillId="9" borderId="3" xfId="0" applyFont="1" applyFill="1" applyBorder="1" applyAlignment="1">
      <alignment wrapText="1"/>
    </xf>
    <xf numFmtId="0" fontId="31" fillId="9" borderId="4" xfId="0" applyFont="1" applyFill="1" applyBorder="1" applyAlignment="1">
      <alignment wrapText="1"/>
    </xf>
    <xf numFmtId="0" fontId="33" fillId="20" borderId="5" xfId="0" applyFont="1" applyFill="1" applyBorder="1" applyAlignment="1">
      <alignment horizontal="center" vertical="center"/>
    </xf>
    <xf numFmtId="0" fontId="5" fillId="38" borderId="83" xfId="1" applyFont="1" applyFill="1" applyBorder="1" applyAlignment="1">
      <alignment wrapText="1"/>
    </xf>
    <xf numFmtId="0" fontId="5" fillId="38" borderId="70" xfId="1" applyFont="1" applyFill="1" applyBorder="1" applyAlignment="1">
      <alignment wrapText="1"/>
    </xf>
    <xf numFmtId="0" fontId="3" fillId="5" borderId="89" xfId="0" applyFont="1" applyFill="1" applyBorder="1" applyAlignment="1">
      <alignment horizontal="center" vertical="center"/>
    </xf>
    <xf numFmtId="0" fontId="0" fillId="35" borderId="18" xfId="0" applyFill="1" applyBorder="1" applyAlignment="1">
      <alignment horizontal="center" vertical="center"/>
    </xf>
    <xf numFmtId="0" fontId="0" fillId="35" borderId="67" xfId="0" applyFill="1" applyBorder="1" applyAlignment="1">
      <alignment horizontal="center" vertical="center"/>
    </xf>
    <xf numFmtId="0" fontId="0" fillId="35" borderId="20" xfId="0" applyFill="1" applyBorder="1" applyAlignment="1">
      <alignment horizontal="center" vertical="center"/>
    </xf>
    <xf numFmtId="0" fontId="0" fillId="35" borderId="68" xfId="0" applyFill="1" applyBorder="1" applyAlignment="1">
      <alignment horizontal="center" vertical="center"/>
    </xf>
    <xf numFmtId="0" fontId="0" fillId="34" borderId="18" xfId="0" applyFill="1" applyBorder="1" applyAlignment="1">
      <alignment horizontal="center" vertical="center" wrapText="1"/>
    </xf>
    <xf numFmtId="0" fontId="0" fillId="34" borderId="32" xfId="0" applyFill="1" applyBorder="1" applyAlignment="1">
      <alignment horizontal="center" vertical="center" wrapText="1"/>
    </xf>
    <xf numFmtId="0" fontId="0" fillId="34" borderId="18" xfId="0" applyFill="1" applyBorder="1" applyAlignment="1">
      <alignment horizontal="center" vertical="center"/>
    </xf>
    <xf numFmtId="0" fontId="0" fillId="34" borderId="32" xfId="0" applyFill="1" applyBorder="1" applyAlignment="1">
      <alignment horizontal="center" vertical="center"/>
    </xf>
    <xf numFmtId="0" fontId="0" fillId="34" borderId="20" xfId="0" applyFill="1" applyBorder="1" applyAlignment="1">
      <alignment horizontal="center" vertical="center"/>
    </xf>
    <xf numFmtId="0" fontId="0" fillId="34" borderId="65" xfId="0" applyFill="1" applyBorder="1" applyAlignment="1">
      <alignment horizontal="center" vertical="center"/>
    </xf>
    <xf numFmtId="0" fontId="0" fillId="30" borderId="18" xfId="0" applyFill="1" applyBorder="1" applyAlignment="1">
      <alignment horizontal="center" vertical="center"/>
    </xf>
    <xf numFmtId="0" fontId="0" fillId="30" borderId="32" xfId="0" applyFill="1" applyBorder="1" applyAlignment="1">
      <alignment horizontal="center" vertical="center"/>
    </xf>
    <xf numFmtId="0" fontId="0" fillId="30" borderId="20" xfId="0" applyFill="1" applyBorder="1" applyAlignment="1">
      <alignment horizontal="center" vertical="center" wrapText="1"/>
    </xf>
    <xf numFmtId="0" fontId="0" fillId="30" borderId="65" xfId="0" applyFill="1" applyBorder="1" applyAlignment="1">
      <alignment horizontal="center" vertical="center" wrapText="1"/>
    </xf>
    <xf numFmtId="0" fontId="0" fillId="33" borderId="18" xfId="0" applyFill="1" applyBorder="1" applyAlignment="1">
      <alignment horizontal="center" vertical="center"/>
    </xf>
    <xf numFmtId="0" fontId="0" fillId="33" borderId="32" xfId="0" applyFill="1" applyBorder="1" applyAlignment="1">
      <alignment horizontal="center" vertical="center"/>
    </xf>
    <xf numFmtId="0" fontId="0" fillId="33" borderId="20" xfId="0" applyFill="1" applyBorder="1" applyAlignment="1">
      <alignment horizontal="center" vertical="center"/>
    </xf>
    <xf numFmtId="0" fontId="0" fillId="33" borderId="65" xfId="0" applyFill="1" applyBorder="1" applyAlignment="1">
      <alignment horizontal="center" vertical="center"/>
    </xf>
    <xf numFmtId="0" fontId="0" fillId="35" borderId="1" xfId="0" applyFill="1" applyBorder="1" applyAlignment="1">
      <alignment horizontal="center" vertical="center"/>
    </xf>
    <xf numFmtId="0" fontId="0" fillId="35" borderId="8" xfId="0" applyFill="1" applyBorder="1" applyAlignment="1">
      <alignment horizontal="center" vertical="center"/>
    </xf>
    <xf numFmtId="0" fontId="0" fillId="33" borderId="1" xfId="0" applyFill="1" applyBorder="1" applyAlignment="1">
      <alignment horizontal="center" vertical="center"/>
    </xf>
    <xf numFmtId="0" fontId="0" fillId="34" borderId="5" xfId="0" applyFill="1" applyBorder="1" applyAlignment="1">
      <alignment horizontal="center" vertical="center"/>
    </xf>
    <xf numFmtId="0" fontId="0" fillId="34" borderId="1" xfId="0" applyFill="1" applyBorder="1" applyAlignment="1">
      <alignment horizontal="center" vertical="center"/>
    </xf>
    <xf numFmtId="0" fontId="0" fillId="34" borderId="1" xfId="0" applyFill="1" applyBorder="1" applyAlignment="1">
      <alignment horizontal="center" vertical="center" wrapText="1"/>
    </xf>
    <xf numFmtId="0" fontId="0" fillId="33" borderId="5" xfId="0" applyFill="1" applyBorder="1" applyAlignment="1">
      <alignment horizontal="center" vertical="center"/>
    </xf>
    <xf numFmtId="0" fontId="0" fillId="33" borderId="1" xfId="0" applyFill="1" applyBorder="1" applyAlignment="1">
      <alignment horizontal="center" vertical="center" wrapText="1"/>
    </xf>
    <xf numFmtId="0" fontId="0" fillId="35" borderId="5" xfId="0" applyFill="1" applyBorder="1" applyAlignment="1">
      <alignment horizontal="center" vertical="center"/>
    </xf>
    <xf numFmtId="0" fontId="0" fillId="35" borderId="7" xfId="0" applyFill="1" applyBorder="1" applyAlignment="1">
      <alignment horizontal="center" vertical="center"/>
    </xf>
    <xf numFmtId="0" fontId="33" fillId="20" borderId="6" xfId="0" applyFont="1" applyFill="1" applyBorder="1" applyAlignment="1">
      <alignment horizontal="center" vertical="center"/>
    </xf>
    <xf numFmtId="0" fontId="0" fillId="6" borderId="5" xfId="0" applyFill="1" applyBorder="1" applyAlignment="1">
      <alignment horizontal="center" vertical="center"/>
    </xf>
    <xf numFmtId="0" fontId="0" fillId="6" borderId="1" xfId="0" applyFill="1" applyBorder="1" applyAlignment="1">
      <alignment horizontal="center" vertical="center"/>
    </xf>
    <xf numFmtId="0" fontId="33" fillId="6" borderId="1" xfId="0" applyFont="1" applyFill="1" applyBorder="1" applyAlignment="1">
      <alignment horizontal="center" vertical="center"/>
    </xf>
    <xf numFmtId="0" fontId="0" fillId="6" borderId="6" xfId="0" applyFill="1" applyBorder="1" applyAlignment="1">
      <alignment horizontal="center" vertical="center"/>
    </xf>
    <xf numFmtId="0" fontId="33" fillId="20" borderId="18" xfId="0" applyFont="1" applyFill="1" applyBorder="1" applyAlignment="1">
      <alignment horizontal="center" vertical="center"/>
    </xf>
    <xf numFmtId="0" fontId="33" fillId="20" borderId="32" xfId="0" applyFont="1" applyFill="1" applyBorder="1" applyAlignment="1">
      <alignment horizontal="center" vertical="center"/>
    </xf>
    <xf numFmtId="0" fontId="0" fillId="30" borderId="5" xfId="0" applyFill="1" applyBorder="1" applyAlignment="1">
      <alignment horizontal="center" vertical="center"/>
    </xf>
    <xf numFmtId="0" fontId="0" fillId="30" borderId="1" xfId="0" applyFill="1" applyBorder="1" applyAlignment="1">
      <alignment horizontal="center" vertical="center"/>
    </xf>
    <xf numFmtId="0" fontId="0" fillId="30" borderId="1" xfId="0" applyFill="1" applyBorder="1" applyAlignment="1">
      <alignment horizontal="center" vertical="center" wrapText="1"/>
    </xf>
    <xf numFmtId="0" fontId="10" fillId="3" borderId="23" xfId="0" applyFont="1" applyFill="1" applyBorder="1" applyAlignment="1">
      <alignment horizontal="left"/>
    </xf>
    <xf numFmtId="0" fontId="10" fillId="3" borderId="24" xfId="0" applyFont="1" applyFill="1" applyBorder="1" applyAlignment="1">
      <alignment horizontal="left"/>
    </xf>
    <xf numFmtId="0" fontId="10" fillId="3" borderId="25" xfId="0" applyFont="1" applyFill="1" applyBorder="1" applyAlignment="1">
      <alignment horizontal="left"/>
    </xf>
    <xf numFmtId="0" fontId="10" fillId="3" borderId="22" xfId="0" applyFont="1" applyFill="1" applyBorder="1" applyAlignment="1">
      <alignment horizontal="left"/>
    </xf>
    <xf numFmtId="0" fontId="5" fillId="3" borderId="17" xfId="1" applyFont="1" applyFill="1" applyBorder="1" applyAlignment="1">
      <alignment horizontal="left"/>
    </xf>
    <xf numFmtId="0" fontId="5" fillId="3" borderId="21" xfId="1" applyFont="1" applyFill="1" applyBorder="1" applyAlignment="1">
      <alignment horizontal="left"/>
    </xf>
    <xf numFmtId="0" fontId="5" fillId="3" borderId="22" xfId="1" applyFont="1" applyFill="1" applyBorder="1" applyAlignment="1">
      <alignment horizontal="left"/>
    </xf>
    <xf numFmtId="0" fontId="3" fillId="0" borderId="17" xfId="0" applyFont="1" applyBorder="1" applyAlignment="1">
      <alignment horizontal="center" vertical="center" wrapText="1"/>
    </xf>
    <xf numFmtId="0" fontId="3" fillId="0" borderId="33" xfId="0" applyFont="1" applyBorder="1" applyAlignment="1">
      <alignment horizontal="center" vertical="center" wrapText="1"/>
    </xf>
    <xf numFmtId="0" fontId="4" fillId="2" borderId="10" xfId="1" applyFill="1" applyBorder="1" applyAlignment="1">
      <alignment horizontal="center"/>
    </xf>
    <xf numFmtId="0" fontId="3" fillId="0" borderId="17" xfId="0" applyFont="1" applyBorder="1" applyAlignment="1">
      <alignment horizontal="center" vertical="center"/>
    </xf>
    <xf numFmtId="0" fontId="5" fillId="0" borderId="17" xfId="1" applyFont="1" applyBorder="1" applyAlignment="1">
      <alignment horizontal="center"/>
    </xf>
    <xf numFmtId="0" fontId="5" fillId="0" borderId="27" xfId="1" applyFont="1" applyBorder="1" applyAlignment="1">
      <alignment horizontal="center"/>
    </xf>
    <xf numFmtId="0" fontId="10" fillId="3" borderId="27" xfId="0" applyFont="1" applyFill="1" applyBorder="1" applyAlignment="1">
      <alignment horizontal="left" vertical="center" wrapText="1"/>
    </xf>
    <xf numFmtId="0" fontId="3" fillId="0" borderId="20" xfId="0" applyFont="1" applyBorder="1" applyAlignment="1">
      <alignment horizontal="center" vertical="center"/>
    </xf>
    <xf numFmtId="0" fontId="3" fillId="0" borderId="65" xfId="0" applyFont="1" applyBorder="1" applyAlignment="1">
      <alignment horizontal="center" vertical="center"/>
    </xf>
    <xf numFmtId="0" fontId="0" fillId="0" borderId="0" xfId="0" applyAlignment="1">
      <alignment horizontal="center" vertical="center" wrapText="1"/>
    </xf>
    <xf numFmtId="0" fontId="5" fillId="2" borderId="0" xfId="1" applyFont="1" applyFill="1" applyBorder="1" applyAlignment="1">
      <alignment horizontal="center" vertical="center" wrapText="1"/>
    </xf>
    <xf numFmtId="0" fontId="30" fillId="14" borderId="41" xfId="0" applyFont="1" applyFill="1" applyBorder="1" applyAlignment="1">
      <alignment horizontal="center" vertical="center"/>
    </xf>
    <xf numFmtId="0" fontId="30" fillId="14" borderId="43" xfId="0" applyFont="1" applyFill="1" applyBorder="1" applyAlignment="1">
      <alignment horizontal="center" vertical="center"/>
    </xf>
    <xf numFmtId="0" fontId="31" fillId="9" borderId="36" xfId="0" applyFont="1" applyFill="1" applyBorder="1" applyAlignment="1">
      <alignment horizontal="left" vertical="center"/>
    </xf>
    <xf numFmtId="0" fontId="31" fillId="9" borderId="37" xfId="0" applyFont="1" applyFill="1" applyBorder="1" applyAlignment="1">
      <alignment horizontal="left" vertical="center"/>
    </xf>
    <xf numFmtId="0" fontId="31" fillId="9" borderId="38" xfId="0" applyFont="1" applyFill="1" applyBorder="1" applyAlignment="1">
      <alignment horizontal="left" vertical="center"/>
    </xf>
    <xf numFmtId="0" fontId="4" fillId="9" borderId="41" xfId="1" applyFill="1" applyBorder="1" applyAlignment="1">
      <alignment horizontal="left" vertical="center" wrapText="1"/>
    </xf>
    <xf numFmtId="0" fontId="4" fillId="9" borderId="42" xfId="1" applyFill="1" applyBorder="1" applyAlignment="1">
      <alignment horizontal="left" vertical="center" wrapText="1"/>
    </xf>
    <xf numFmtId="0" fontId="4" fillId="9" borderId="43" xfId="1" applyFill="1" applyBorder="1" applyAlignment="1">
      <alignment horizontal="left" vertical="center" wrapText="1"/>
    </xf>
    <xf numFmtId="0" fontId="30" fillId="11" borderId="41" xfId="0" applyFont="1" applyFill="1" applyBorder="1" applyAlignment="1">
      <alignment horizontal="center" vertical="center" wrapText="1"/>
    </xf>
    <xf numFmtId="0" fontId="30" fillId="11" borderId="43" xfId="0" applyFont="1" applyFill="1" applyBorder="1" applyAlignment="1">
      <alignment horizontal="center" vertical="center" wrapText="1"/>
    </xf>
    <xf numFmtId="0" fontId="30" fillId="13" borderId="41" xfId="0" applyFont="1" applyFill="1" applyBorder="1" applyAlignment="1">
      <alignment horizontal="center" vertical="center" wrapText="1"/>
    </xf>
    <xf numFmtId="0" fontId="30" fillId="13" borderId="43" xfId="0" applyFont="1" applyFill="1" applyBorder="1" applyAlignment="1">
      <alignment horizontal="center" vertical="center" wrapText="1"/>
    </xf>
    <xf numFmtId="0" fontId="30" fillId="14" borderId="41" xfId="0" applyFont="1" applyFill="1" applyBorder="1" applyAlignment="1">
      <alignment horizontal="center" vertical="center" wrapText="1"/>
    </xf>
    <xf numFmtId="0" fontId="30" fillId="14" borderId="43" xfId="0" applyFont="1" applyFill="1" applyBorder="1" applyAlignment="1">
      <alignment horizontal="center" vertical="center" wrapText="1"/>
    </xf>
    <xf numFmtId="0" fontId="32" fillId="18" borderId="44" xfId="0" applyFont="1" applyFill="1" applyBorder="1" applyAlignment="1">
      <alignment horizontal="center" vertical="center"/>
    </xf>
    <xf numFmtId="0" fontId="32" fillId="18" borderId="45" xfId="0" applyFont="1" applyFill="1" applyBorder="1" applyAlignment="1">
      <alignment horizontal="center" vertical="center"/>
    </xf>
    <xf numFmtId="0" fontId="32" fillId="19" borderId="46" xfId="0" applyFont="1" applyFill="1" applyBorder="1" applyAlignment="1">
      <alignment horizontal="center" vertical="center"/>
    </xf>
    <xf numFmtId="0" fontId="32" fillId="19" borderId="47" xfId="0" applyFont="1" applyFill="1" applyBorder="1" applyAlignment="1">
      <alignment horizontal="center" vertical="center"/>
    </xf>
    <xf numFmtId="0" fontId="30" fillId="15" borderId="44" xfId="0" applyFont="1" applyFill="1" applyBorder="1" applyAlignment="1">
      <alignment horizontal="center" vertical="center"/>
    </xf>
    <xf numFmtId="0" fontId="30" fillId="15" borderId="45" xfId="0" applyFont="1" applyFill="1" applyBorder="1" applyAlignment="1">
      <alignment horizontal="center" vertical="center"/>
    </xf>
    <xf numFmtId="0" fontId="30" fillId="16" borderId="44" xfId="0" applyFont="1" applyFill="1" applyBorder="1" applyAlignment="1">
      <alignment horizontal="center" vertical="center"/>
    </xf>
    <xf numFmtId="0" fontId="30" fillId="16" borderId="45" xfId="0" applyFont="1" applyFill="1" applyBorder="1" applyAlignment="1">
      <alignment horizontal="center" vertical="center"/>
    </xf>
    <xf numFmtId="0" fontId="30" fillId="17" borderId="44" xfId="0" applyFont="1" applyFill="1" applyBorder="1" applyAlignment="1">
      <alignment horizontal="center" vertical="center"/>
    </xf>
    <xf numFmtId="0" fontId="30" fillId="17" borderId="45" xfId="0" applyFont="1" applyFill="1" applyBorder="1" applyAlignment="1">
      <alignment horizontal="center" vertical="center"/>
    </xf>
    <xf numFmtId="0" fontId="30" fillId="10" borderId="49" xfId="0" applyFont="1" applyFill="1" applyBorder="1" applyAlignment="1">
      <alignment horizontal="center" vertical="center"/>
    </xf>
    <xf numFmtId="0" fontId="30" fillId="10" borderId="50" xfId="0" applyFont="1" applyFill="1" applyBorder="1" applyAlignment="1">
      <alignment horizontal="center" vertical="center"/>
    </xf>
    <xf numFmtId="0" fontId="30" fillId="11" borderId="44" xfId="0" applyFont="1" applyFill="1" applyBorder="1" applyAlignment="1">
      <alignment horizontal="center" vertical="center" wrapText="1"/>
    </xf>
    <xf numFmtId="0" fontId="30" fillId="11" borderId="45" xfId="0" applyFont="1" applyFill="1" applyBorder="1" applyAlignment="1">
      <alignment horizontal="center" vertical="center" wrapText="1"/>
    </xf>
    <xf numFmtId="0" fontId="30" fillId="12" borderId="44" xfId="0" applyFont="1" applyFill="1" applyBorder="1" applyAlignment="1">
      <alignment horizontal="center" vertical="center" wrapText="1"/>
    </xf>
    <xf numFmtId="0" fontId="30" fillId="12" borderId="45" xfId="0" applyFont="1" applyFill="1" applyBorder="1" applyAlignment="1">
      <alignment horizontal="center" vertical="center" wrapText="1"/>
    </xf>
    <xf numFmtId="0" fontId="42" fillId="20" borderId="17" xfId="0" applyFont="1" applyFill="1" applyBorder="1" applyAlignment="1">
      <alignment horizontal="center" vertical="center"/>
    </xf>
    <xf numFmtId="0" fontId="33" fillId="20" borderId="17" xfId="0" applyFont="1" applyFill="1" applyBorder="1" applyAlignment="1">
      <alignment horizontal="center" vertical="center"/>
    </xf>
    <xf numFmtId="0" fontId="33" fillId="20" borderId="27" xfId="0" applyFont="1" applyFill="1" applyBorder="1" applyAlignment="1">
      <alignment horizontal="center" vertical="center" wrapText="1"/>
    </xf>
    <xf numFmtId="0" fontId="33" fillId="20" borderId="27" xfId="0" applyFont="1" applyFill="1" applyBorder="1" applyAlignment="1">
      <alignment horizontal="center" vertical="center"/>
    </xf>
    <xf numFmtId="0" fontId="33" fillId="20" borderId="32" xfId="0" applyFont="1" applyFill="1" applyBorder="1" applyAlignment="1">
      <alignment horizontal="center" vertical="center" wrapText="1"/>
    </xf>
    <xf numFmtId="0" fontId="5" fillId="0" borderId="0" xfId="1" applyFont="1" applyAlignment="1">
      <alignment horizontal="center"/>
    </xf>
    <xf numFmtId="0" fontId="0" fillId="0" borderId="17" xfId="0" applyBorder="1" applyAlignment="1">
      <alignment horizontal="center" vertical="center"/>
    </xf>
    <xf numFmtId="0" fontId="0" fillId="0" borderId="21" xfId="0" applyBorder="1" applyAlignment="1">
      <alignment horizontal="center" vertical="center"/>
    </xf>
    <xf numFmtId="0" fontId="0" fillId="0" borderId="27" xfId="0" applyBorder="1" applyAlignment="1">
      <alignment horizontal="center" vertical="center"/>
    </xf>
    <xf numFmtId="0" fontId="3" fillId="27" borderId="1" xfId="0" applyFont="1" applyFill="1" applyBorder="1" applyAlignment="1">
      <alignment horizontal="center" vertical="center"/>
    </xf>
    <xf numFmtId="0" fontId="0" fillId="0" borderId="17" xfId="0" applyBorder="1" applyAlignment="1">
      <alignment horizontal="center" vertical="center" wrapText="1"/>
    </xf>
    <xf numFmtId="0" fontId="0" fillId="0" borderId="21" xfId="0" applyBorder="1" applyAlignment="1">
      <alignment horizontal="center" vertical="center" wrapText="1"/>
    </xf>
    <xf numFmtId="0" fontId="0" fillId="0" borderId="27" xfId="0" applyBorder="1" applyAlignment="1">
      <alignment horizontal="center" vertical="center" wrapText="1"/>
    </xf>
    <xf numFmtId="0" fontId="0" fillId="31" borderId="1" xfId="0" applyFill="1" applyBorder="1" applyAlignment="1">
      <alignment horizontal="center" vertical="center"/>
    </xf>
    <xf numFmtId="0" fontId="0" fillId="31" borderId="17" xfId="0" applyFill="1" applyBorder="1" applyAlignment="1">
      <alignment horizontal="center" vertical="center"/>
    </xf>
    <xf numFmtId="0" fontId="0" fillId="31" borderId="27" xfId="0" applyFill="1" applyBorder="1" applyAlignment="1">
      <alignment horizontal="center" vertical="center"/>
    </xf>
    <xf numFmtId="0" fontId="0" fillId="0" borderId="18" xfId="0" applyBorder="1" applyAlignment="1">
      <alignment horizontal="center" vertical="center"/>
    </xf>
    <xf numFmtId="0" fontId="0" fillId="26" borderId="32" xfId="0" applyFill="1" applyBorder="1" applyAlignment="1">
      <alignment horizontal="center" vertical="center"/>
    </xf>
    <xf numFmtId="0" fontId="0" fillId="26" borderId="58" xfId="0" applyFill="1" applyBorder="1" applyAlignment="1">
      <alignment horizontal="center" vertical="center"/>
    </xf>
    <xf numFmtId="0" fontId="0" fillId="0" borderId="40" xfId="0" applyBorder="1" applyAlignment="1">
      <alignment horizontal="left" vertical="center"/>
    </xf>
    <xf numFmtId="0" fontId="0" fillId="0" borderId="97" xfId="0" applyBorder="1" applyAlignment="1">
      <alignment horizontal="left" vertical="center"/>
    </xf>
    <xf numFmtId="0" fontId="4" fillId="0" borderId="92" xfId="1" applyBorder="1" applyAlignment="1">
      <alignment horizontal="left" vertical="center"/>
    </xf>
    <xf numFmtId="0" fontId="0" fillId="0" borderId="105" xfId="0" applyBorder="1" applyAlignment="1">
      <alignment horizontal="left" vertical="center"/>
    </xf>
    <xf numFmtId="0" fontId="0" fillId="0" borderId="106" xfId="0" applyBorder="1" applyAlignment="1">
      <alignment horizontal="left" vertical="center"/>
    </xf>
    <xf numFmtId="0" fontId="61" fillId="24" borderId="39" xfId="0" applyFont="1" applyFill="1" applyBorder="1" applyAlignment="1">
      <alignment horizontal="center" vertical="center"/>
    </xf>
    <xf numFmtId="0" fontId="61" fillId="24" borderId="40" xfId="0" applyFont="1" applyFill="1" applyBorder="1" applyAlignment="1">
      <alignment horizontal="center" vertical="center"/>
    </xf>
    <xf numFmtId="0" fontId="61" fillId="25" borderId="39" xfId="0" applyFont="1" applyFill="1" applyBorder="1" applyAlignment="1">
      <alignment horizontal="center" vertical="center"/>
    </xf>
    <xf numFmtId="0" fontId="61" fillId="25" borderId="40" xfId="0" applyFont="1" applyFill="1" applyBorder="1" applyAlignment="1">
      <alignment horizontal="center" vertical="center"/>
    </xf>
    <xf numFmtId="0" fontId="61" fillId="25" borderId="97" xfId="0" applyFont="1" applyFill="1" applyBorder="1" applyAlignment="1">
      <alignment horizontal="center" vertical="center"/>
    </xf>
    <xf numFmtId="0" fontId="0" fillId="0" borderId="44" xfId="0" applyBorder="1" applyAlignment="1">
      <alignment horizontal="left" vertical="center"/>
    </xf>
    <xf numFmtId="0" fontId="61" fillId="24" borderId="35" xfId="0" applyFont="1" applyFill="1" applyBorder="1" applyAlignment="1">
      <alignment horizontal="left" vertical="center"/>
    </xf>
    <xf numFmtId="0" fontId="61" fillId="24" borderId="105" xfId="0" applyFont="1" applyFill="1" applyBorder="1" applyAlignment="1">
      <alignment horizontal="left" vertical="center"/>
    </xf>
    <xf numFmtId="0" fontId="61" fillId="24" borderId="106" xfId="0" applyFont="1" applyFill="1" applyBorder="1" applyAlignment="1">
      <alignment horizontal="left" vertical="center"/>
    </xf>
    <xf numFmtId="0" fontId="61" fillId="24" borderId="97" xfId="0" applyFont="1" applyFill="1" applyBorder="1" applyAlignment="1">
      <alignment horizontal="center" vertical="center"/>
    </xf>
    <xf numFmtId="0" fontId="61" fillId="43" borderId="39" xfId="0" applyFont="1" applyFill="1" applyBorder="1" applyAlignment="1">
      <alignment horizontal="center" vertical="center"/>
    </xf>
    <xf numFmtId="0" fontId="61" fillId="43" borderId="40" xfId="0" applyFont="1" applyFill="1" applyBorder="1" applyAlignment="1">
      <alignment horizontal="center" vertical="center"/>
    </xf>
    <xf numFmtId="0" fontId="61" fillId="43" borderId="39" xfId="0" applyFont="1" applyFill="1" applyBorder="1" applyAlignment="1">
      <alignment horizontal="left" vertical="center"/>
    </xf>
    <xf numFmtId="0" fontId="61" fillId="43" borderId="40" xfId="0" applyFont="1" applyFill="1" applyBorder="1" applyAlignment="1">
      <alignment horizontal="left" vertical="center"/>
    </xf>
    <xf numFmtId="0" fontId="61" fillId="43" borderId="97" xfId="0" applyFont="1" applyFill="1" applyBorder="1" applyAlignment="1">
      <alignment horizontal="left" vertical="center"/>
    </xf>
    <xf numFmtId="0" fontId="61" fillId="43" borderId="97" xfId="0" applyFont="1" applyFill="1" applyBorder="1" applyAlignment="1">
      <alignment horizontal="center" vertical="center"/>
    </xf>
    <xf numFmtId="0" fontId="0" fillId="0" borderId="41" xfId="0" applyBorder="1" applyAlignment="1">
      <alignment horizontal="left" vertical="center"/>
    </xf>
    <xf numFmtId="0" fontId="0" fillId="0" borderId="42" xfId="0" applyBorder="1" applyAlignment="1">
      <alignment horizontal="left" vertical="center"/>
    </xf>
    <xf numFmtId="0" fontId="0" fillId="0" borderId="43" xfId="0" applyBorder="1" applyAlignment="1">
      <alignment horizontal="left" vertical="center"/>
    </xf>
    <xf numFmtId="0" fontId="0" fillId="0" borderId="62" xfId="0" applyBorder="1" applyAlignment="1">
      <alignment horizontal="left" vertical="center"/>
    </xf>
    <xf numFmtId="0" fontId="61" fillId="7" borderId="39" xfId="0" applyFont="1" applyFill="1" applyBorder="1" applyAlignment="1">
      <alignment horizontal="left" vertical="center"/>
    </xf>
    <xf numFmtId="0" fontId="61" fillId="7" borderId="40" xfId="0" applyFont="1" applyFill="1" applyBorder="1" applyAlignment="1">
      <alignment horizontal="left" vertical="center"/>
    </xf>
    <xf numFmtId="0" fontId="61" fillId="7" borderId="97" xfId="0" applyFont="1" applyFill="1" applyBorder="1" applyAlignment="1">
      <alignment horizontal="left" vertical="center"/>
    </xf>
    <xf numFmtId="0" fontId="61" fillId="7" borderId="39" xfId="0" applyFont="1" applyFill="1" applyBorder="1" applyAlignment="1">
      <alignment horizontal="center" vertical="center"/>
    </xf>
    <xf numFmtId="0" fontId="61" fillId="7" borderId="40" xfId="0" applyFont="1" applyFill="1" applyBorder="1" applyAlignment="1">
      <alignment horizontal="center" vertical="center"/>
    </xf>
    <xf numFmtId="0" fontId="61" fillId="7" borderId="97" xfId="0" applyFont="1" applyFill="1" applyBorder="1" applyAlignment="1">
      <alignment horizontal="center" vertical="center"/>
    </xf>
    <xf numFmtId="0" fontId="61" fillId="42" borderId="39" xfId="0" applyFont="1" applyFill="1" applyBorder="1" applyAlignment="1">
      <alignment horizontal="left" vertical="center"/>
    </xf>
    <xf numFmtId="0" fontId="61" fillId="42" borderId="40" xfId="0" applyFont="1" applyFill="1" applyBorder="1" applyAlignment="1">
      <alignment horizontal="left" vertical="center"/>
    </xf>
    <xf numFmtId="0" fontId="61" fillId="42" borderId="97" xfId="0" applyFont="1" applyFill="1" applyBorder="1" applyAlignment="1">
      <alignment horizontal="left" vertical="center"/>
    </xf>
    <xf numFmtId="0" fontId="61" fillId="42" borderId="39" xfId="0" applyFont="1" applyFill="1" applyBorder="1" applyAlignment="1">
      <alignment horizontal="center" vertical="center"/>
    </xf>
    <xf numFmtId="0" fontId="61" fillId="42" borderId="40" xfId="0" applyFont="1" applyFill="1" applyBorder="1" applyAlignment="1">
      <alignment horizontal="center" vertical="center"/>
    </xf>
    <xf numFmtId="0" fontId="61" fillId="42" borderId="97" xfId="0" applyFont="1" applyFill="1" applyBorder="1" applyAlignment="1">
      <alignment horizontal="center" vertical="center"/>
    </xf>
    <xf numFmtId="0" fontId="0" fillId="0" borderId="41" xfId="0" applyBorder="1" applyAlignment="1">
      <alignment horizontal="left" vertical="center" wrapText="1"/>
    </xf>
    <xf numFmtId="0" fontId="0" fillId="0" borderId="42" xfId="0" applyBorder="1" applyAlignment="1">
      <alignment horizontal="left" vertical="center" wrapText="1"/>
    </xf>
    <xf numFmtId="0" fontId="0" fillId="0" borderId="43" xfId="0" applyBorder="1" applyAlignment="1">
      <alignment horizontal="left" vertical="center" wrapText="1"/>
    </xf>
    <xf numFmtId="0" fontId="45" fillId="42" borderId="39" xfId="0" applyFont="1" applyFill="1" applyBorder="1" applyAlignment="1">
      <alignment horizontal="left" vertical="center"/>
    </xf>
    <xf numFmtId="0" fontId="45" fillId="42" borderId="40" xfId="0" applyFont="1" applyFill="1" applyBorder="1" applyAlignment="1">
      <alignment horizontal="left" vertical="center"/>
    </xf>
    <xf numFmtId="0" fontId="45" fillId="42" borderId="97" xfId="0" applyFont="1" applyFill="1" applyBorder="1" applyAlignment="1">
      <alignment horizontal="left" vertical="center"/>
    </xf>
    <xf numFmtId="0" fontId="45" fillId="42" borderId="39" xfId="0" applyFont="1" applyFill="1" applyBorder="1" applyAlignment="1">
      <alignment horizontal="center" vertical="center"/>
    </xf>
    <xf numFmtId="0" fontId="45" fillId="42" borderId="40" xfId="0" applyFont="1" applyFill="1" applyBorder="1" applyAlignment="1">
      <alignment horizontal="center" vertical="center"/>
    </xf>
    <xf numFmtId="0" fontId="45" fillId="42" borderId="97" xfId="0" applyFont="1" applyFill="1" applyBorder="1" applyAlignment="1">
      <alignment horizontal="center" vertical="center"/>
    </xf>
    <xf numFmtId="0" fontId="45" fillId="7" borderId="39" xfId="0" applyFont="1" applyFill="1" applyBorder="1" applyAlignment="1">
      <alignment horizontal="left" vertical="center"/>
    </xf>
    <xf numFmtId="0" fontId="45" fillId="7" borderId="40" xfId="0" applyFont="1" applyFill="1" applyBorder="1" applyAlignment="1">
      <alignment horizontal="left" vertical="center"/>
    </xf>
    <xf numFmtId="0" fontId="45" fillId="7" borderId="97" xfId="0" applyFont="1" applyFill="1" applyBorder="1" applyAlignment="1">
      <alignment horizontal="left" vertical="center"/>
    </xf>
    <xf numFmtId="0" fontId="45" fillId="7" borderId="39" xfId="0" applyFont="1" applyFill="1" applyBorder="1" applyAlignment="1">
      <alignment horizontal="center" vertical="center"/>
    </xf>
    <xf numFmtId="0" fontId="45" fillId="7" borderId="40" xfId="0" applyFont="1" applyFill="1" applyBorder="1" applyAlignment="1">
      <alignment horizontal="center" vertical="center"/>
    </xf>
    <xf numFmtId="0" fontId="45" fillId="7" borderId="97" xfId="0" applyFont="1" applyFill="1" applyBorder="1" applyAlignment="1">
      <alignment horizontal="center" vertical="center"/>
    </xf>
    <xf numFmtId="0" fontId="45" fillId="43" borderId="40" xfId="0" applyFont="1" applyFill="1" applyBorder="1" applyAlignment="1">
      <alignment horizontal="center" vertical="center"/>
    </xf>
    <xf numFmtId="0" fontId="45" fillId="43" borderId="97" xfId="0" applyFont="1" applyFill="1" applyBorder="1" applyAlignment="1">
      <alignment horizontal="center" vertical="center"/>
    </xf>
    <xf numFmtId="0" fontId="45" fillId="24" borderId="40" xfId="0" applyFont="1" applyFill="1" applyBorder="1" applyAlignment="1">
      <alignment horizontal="center" vertical="center"/>
    </xf>
    <xf numFmtId="0" fontId="45" fillId="24" borderId="97" xfId="0" applyFont="1" applyFill="1" applyBorder="1" applyAlignment="1">
      <alignment horizontal="center" vertical="center"/>
    </xf>
    <xf numFmtId="0" fontId="45" fillId="43" borderId="39" xfId="0" applyFont="1" applyFill="1" applyBorder="1" applyAlignment="1">
      <alignment horizontal="left" vertical="center"/>
    </xf>
    <xf numFmtId="0" fontId="45" fillId="43" borderId="40" xfId="0" applyFont="1" applyFill="1" applyBorder="1" applyAlignment="1">
      <alignment horizontal="left" vertical="center"/>
    </xf>
    <xf numFmtId="0" fontId="45" fillId="43" borderId="97" xfId="0" applyFont="1" applyFill="1" applyBorder="1" applyAlignment="1">
      <alignment horizontal="left" vertical="center"/>
    </xf>
    <xf numFmtId="0" fontId="45" fillId="24" borderId="39" xfId="0" applyFont="1" applyFill="1" applyBorder="1" applyAlignment="1">
      <alignment horizontal="center" vertical="center"/>
    </xf>
    <xf numFmtId="0" fontId="45" fillId="43" borderId="39" xfId="0" applyFont="1" applyFill="1" applyBorder="1" applyAlignment="1">
      <alignment horizontal="center" vertical="center"/>
    </xf>
    <xf numFmtId="0" fontId="45" fillId="25" borderId="39" xfId="0" applyFont="1" applyFill="1" applyBorder="1" applyAlignment="1">
      <alignment horizontal="center" vertical="center"/>
    </xf>
    <xf numFmtId="0" fontId="45" fillId="25" borderId="40" xfId="0" applyFont="1" applyFill="1" applyBorder="1" applyAlignment="1">
      <alignment horizontal="center" vertical="center"/>
    </xf>
    <xf numFmtId="0" fontId="45" fillId="25" borderId="97" xfId="0" applyFont="1" applyFill="1" applyBorder="1" applyAlignment="1">
      <alignment horizontal="center" vertical="center"/>
    </xf>
    <xf numFmtId="0" fontId="45" fillId="24" borderId="35" xfId="0" applyFont="1" applyFill="1" applyBorder="1" applyAlignment="1">
      <alignment horizontal="left" vertical="center"/>
    </xf>
    <xf numFmtId="0" fontId="45" fillId="24" borderId="105" xfId="0" applyFont="1" applyFill="1" applyBorder="1" applyAlignment="1">
      <alignment horizontal="left" vertical="center"/>
    </xf>
    <xf numFmtId="0" fontId="45" fillId="24" borderId="106" xfId="0" applyFont="1" applyFill="1" applyBorder="1" applyAlignment="1">
      <alignment horizontal="left" vertical="center"/>
    </xf>
    <xf numFmtId="0" fontId="0" fillId="0" borderId="41"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49" xfId="0" applyBorder="1" applyAlignment="1">
      <alignment horizontal="center" vertical="center"/>
    </xf>
    <xf numFmtId="0" fontId="0" fillId="0" borderId="94" xfId="0" applyBorder="1" applyAlignment="1">
      <alignment horizontal="center" vertical="center"/>
    </xf>
    <xf numFmtId="0" fontId="0" fillId="0" borderId="44" xfId="0" applyBorder="1" applyAlignment="1">
      <alignment horizontal="center" vertical="center"/>
    </xf>
    <xf numFmtId="0" fontId="0" fillId="0" borderId="86" xfId="0" applyBorder="1" applyAlignment="1">
      <alignment horizontal="center" vertical="center"/>
    </xf>
    <xf numFmtId="0" fontId="0" fillId="0" borderId="44" xfId="0" applyBorder="1" applyAlignment="1">
      <alignment horizontal="center" wrapText="1"/>
    </xf>
    <xf numFmtId="0" fontId="0" fillId="0" borderId="45" xfId="0" applyBorder="1" applyAlignment="1">
      <alignment horizontal="center" wrapText="1"/>
    </xf>
    <xf numFmtId="0" fontId="0" fillId="0" borderId="86" xfId="0" applyBorder="1" applyAlignment="1">
      <alignment horizontal="center" wrapText="1"/>
    </xf>
    <xf numFmtId="0" fontId="0" fillId="0" borderId="70" xfId="0" applyBorder="1" applyAlignment="1">
      <alignment horizontal="center" vertical="center"/>
    </xf>
    <xf numFmtId="0" fontId="0" fillId="0" borderId="75" xfId="0" applyBorder="1" applyAlignment="1">
      <alignment horizontal="center" vertical="center"/>
    </xf>
    <xf numFmtId="0" fontId="0" fillId="0" borderId="41"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0" fillId="0" borderId="85" xfId="0" applyBorder="1" applyAlignment="1">
      <alignment horizontal="center" vertical="center"/>
    </xf>
    <xf numFmtId="0" fontId="0" fillId="0" borderId="45" xfId="0" applyBorder="1" applyAlignment="1">
      <alignment horizontal="center" vertical="center"/>
    </xf>
    <xf numFmtId="0" fontId="0" fillId="0" borderId="45" xfId="0" applyBorder="1" applyAlignment="1">
      <alignment horizontal="center" vertical="center" wrapText="1"/>
    </xf>
    <xf numFmtId="0" fontId="0" fillId="0" borderId="86" xfId="0" applyBorder="1" applyAlignment="1">
      <alignment horizontal="center" vertical="center" wrapText="1"/>
    </xf>
    <xf numFmtId="0" fontId="0" fillId="0" borderId="85" xfId="0" applyBorder="1" applyAlignment="1">
      <alignment horizontal="center" vertical="center" wrapText="1"/>
    </xf>
    <xf numFmtId="0" fontId="0" fillId="0" borderId="75" xfId="0" applyBorder="1" applyAlignment="1">
      <alignment horizontal="center" vertical="center" wrapText="1"/>
    </xf>
    <xf numFmtId="0" fontId="45" fillId="7" borderId="39" xfId="0" applyFont="1" applyFill="1" applyBorder="1" applyAlignment="1">
      <alignment horizontal="left" vertical="center" wrapText="1"/>
    </xf>
    <xf numFmtId="0" fontId="45" fillId="7" borderId="40" xfId="0" applyFont="1" applyFill="1" applyBorder="1" applyAlignment="1">
      <alignment horizontal="left" vertical="center" wrapText="1"/>
    </xf>
    <xf numFmtId="0" fontId="45" fillId="7" borderId="97" xfId="0" applyFont="1" applyFill="1" applyBorder="1" applyAlignment="1">
      <alignment horizontal="left" vertical="center" wrapText="1"/>
    </xf>
    <xf numFmtId="0" fontId="0" fillId="0" borderId="41" xfId="0" applyBorder="1" applyAlignment="1">
      <alignment horizontal="center" wrapText="1"/>
    </xf>
    <xf numFmtId="0" fontId="0" fillId="0" borderId="42" xfId="0" applyBorder="1" applyAlignment="1">
      <alignment horizontal="center" wrapText="1"/>
    </xf>
    <xf numFmtId="0" fontId="0" fillId="0" borderId="43" xfId="0" applyBorder="1" applyAlignment="1">
      <alignment horizontal="center" wrapText="1"/>
    </xf>
    <xf numFmtId="0" fontId="4" fillId="0" borderId="92" xfId="1" applyBorder="1" applyAlignment="1"/>
    <xf numFmtId="0" fontId="32" fillId="45" borderId="96" xfId="0" applyFont="1" applyFill="1" applyBorder="1" applyAlignment="1">
      <alignment wrapText="1"/>
    </xf>
    <xf numFmtId="0" fontId="32" fillId="45" borderId="48" xfId="0" applyFont="1" applyFill="1" applyBorder="1" applyAlignment="1">
      <alignment wrapText="1"/>
    </xf>
    <xf numFmtId="0" fontId="32" fillId="45" borderId="95" xfId="0" applyFont="1" applyFill="1" applyBorder="1" applyAlignment="1">
      <alignment wrapText="1"/>
    </xf>
    <xf numFmtId="0" fontId="32" fillId="45" borderId="86" xfId="0" applyFont="1" applyFill="1" applyBorder="1" applyAlignment="1">
      <alignment wrapText="1"/>
    </xf>
    <xf numFmtId="0" fontId="32" fillId="45" borderId="36" xfId="0" applyFont="1" applyFill="1" applyBorder="1" applyAlignment="1">
      <alignment wrapText="1"/>
    </xf>
    <xf numFmtId="0" fontId="32" fillId="45" borderId="37" xfId="0" applyFont="1" applyFill="1" applyBorder="1" applyAlignment="1">
      <alignment wrapText="1"/>
    </xf>
    <xf numFmtId="0" fontId="32" fillId="45" borderId="38" xfId="0" applyFont="1" applyFill="1" applyBorder="1" applyAlignment="1">
      <alignment wrapText="1"/>
    </xf>
    <xf numFmtId="0" fontId="32" fillId="45" borderId="72" xfId="0" applyFont="1" applyFill="1" applyBorder="1" applyAlignment="1">
      <alignment wrapText="1"/>
    </xf>
    <xf numFmtId="0" fontId="32" fillId="45" borderId="78" xfId="0" applyFont="1" applyFill="1" applyBorder="1" applyAlignment="1">
      <alignment wrapText="1"/>
    </xf>
    <xf numFmtId="0" fontId="32" fillId="45" borderId="73" xfId="0" applyFont="1" applyFill="1" applyBorder="1" applyAlignment="1">
      <alignment wrapText="1"/>
    </xf>
    <xf numFmtId="0" fontId="32" fillId="45" borderId="93" xfId="0" applyFont="1" applyFill="1" applyBorder="1" applyAlignment="1">
      <alignment wrapText="1"/>
    </xf>
    <xf numFmtId="0" fontId="32" fillId="45" borderId="94" xfId="0" applyFont="1" applyFill="1" applyBorder="1" applyAlignment="1">
      <alignment wrapText="1"/>
    </xf>
    <xf numFmtId="0" fontId="32" fillId="45" borderId="36" xfId="0" applyFont="1" applyFill="1" applyBorder="1" applyAlignment="1">
      <alignment vertical="center"/>
    </xf>
    <xf numFmtId="0" fontId="32" fillId="45" borderId="37" xfId="0" applyFont="1" applyFill="1" applyBorder="1" applyAlignment="1">
      <alignment vertical="center"/>
    </xf>
    <xf numFmtId="0" fontId="32" fillId="45" borderId="38" xfId="0" applyFont="1" applyFill="1" applyBorder="1" applyAlignment="1">
      <alignment vertical="center"/>
    </xf>
    <xf numFmtId="0" fontId="32" fillId="45" borderId="93" xfId="0" applyFont="1" applyFill="1" applyBorder="1" applyAlignment="1">
      <alignment vertical="center"/>
    </xf>
    <xf numFmtId="0" fontId="32" fillId="45" borderId="50" xfId="0" applyFont="1" applyFill="1" applyBorder="1" applyAlignment="1">
      <alignment vertical="center"/>
    </xf>
    <xf numFmtId="0" fontId="32" fillId="45" borderId="95" xfId="0" applyFont="1" applyFill="1" applyBorder="1" applyAlignment="1">
      <alignment vertical="center"/>
    </xf>
    <xf numFmtId="0" fontId="32" fillId="45" borderId="45" xfId="0" applyFont="1" applyFill="1" applyBorder="1" applyAlignment="1">
      <alignment vertical="center"/>
    </xf>
    <xf numFmtId="0" fontId="32" fillId="45" borderId="96" xfId="0" applyFont="1" applyFill="1" applyBorder="1" applyAlignment="1">
      <alignment vertical="center"/>
    </xf>
    <xf numFmtId="0" fontId="32" fillId="45" borderId="47" xfId="0" applyFont="1" applyFill="1" applyBorder="1" applyAlignment="1">
      <alignment vertical="center"/>
    </xf>
    <xf numFmtId="0" fontId="32" fillId="45" borderId="95" xfId="0" applyFont="1" applyFill="1" applyBorder="1" applyAlignment="1">
      <alignment vertical="center" wrapText="1"/>
    </xf>
    <xf numFmtId="0" fontId="32" fillId="45" borderId="45" xfId="0" applyFont="1" applyFill="1" applyBorder="1" applyAlignment="1">
      <alignment vertical="center" wrapText="1"/>
    </xf>
    <xf numFmtId="0" fontId="32" fillId="45" borderId="1" xfId="0" applyFont="1" applyFill="1" applyBorder="1" applyAlignment="1">
      <alignment vertical="center"/>
    </xf>
    <xf numFmtId="0" fontId="32" fillId="45" borderId="1" xfId="0" applyFont="1" applyFill="1" applyBorder="1" applyAlignment="1">
      <alignment vertical="center" wrapText="1"/>
    </xf>
    <xf numFmtId="0" fontId="32" fillId="45" borderId="45" xfId="0" applyFont="1" applyFill="1" applyBorder="1" applyAlignment="1">
      <alignment wrapText="1"/>
    </xf>
    <xf numFmtId="0" fontId="4" fillId="0" borderId="0" xfId="1" applyBorder="1" applyAlignment="1">
      <alignment horizontal="center" vertical="center" wrapText="1"/>
    </xf>
    <xf numFmtId="0" fontId="3" fillId="0" borderId="16" xfId="0" applyFont="1" applyBorder="1" applyAlignment="1">
      <alignment horizontal="center" vertical="center" wrapText="1"/>
    </xf>
    <xf numFmtId="0" fontId="3" fillId="0" borderId="30" xfId="0" applyFont="1" applyBorder="1" applyAlignment="1">
      <alignment horizontal="center" vertical="center" wrapText="1"/>
    </xf>
    <xf numFmtId="0" fontId="17" fillId="4" borderId="18" xfId="0" applyFont="1" applyFill="1" applyBorder="1" applyAlignment="1">
      <alignment horizontal="center" vertical="center" wrapText="1"/>
    </xf>
    <xf numFmtId="0" fontId="62" fillId="4" borderId="27" xfId="0" applyFont="1" applyFill="1" applyBorder="1" applyAlignment="1">
      <alignment horizontal="center" vertical="center" wrapText="1"/>
    </xf>
    <xf numFmtId="0" fontId="3" fillId="0" borderId="32" xfId="0" applyFont="1" applyBorder="1" applyAlignment="1">
      <alignment wrapText="1"/>
    </xf>
    <xf numFmtId="0" fontId="0" fillId="0" borderId="108" xfId="0" applyBorder="1" applyAlignment="1">
      <alignment vertical="center" wrapText="1"/>
    </xf>
    <xf numFmtId="0" fontId="3" fillId="0" borderId="59" xfId="0" applyFont="1" applyBorder="1" applyAlignment="1">
      <alignment horizontal="center" vertical="center"/>
    </xf>
    <xf numFmtId="0" fontId="19" fillId="0" borderId="1" xfId="1" applyFont="1" applyBorder="1" applyAlignment="1">
      <alignment horizontal="center" vertical="center" wrapText="1"/>
    </xf>
    <xf numFmtId="0" fontId="3" fillId="25"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5" borderId="1" xfId="0" applyFont="1" applyFill="1" applyBorder="1" applyAlignment="1">
      <alignment horizontal="center" vertical="center"/>
    </xf>
    <xf numFmtId="0" fontId="19" fillId="25" borderId="1" xfId="1" applyFont="1" applyFill="1" applyBorder="1" applyAlignment="1">
      <alignment horizontal="center" vertical="center" wrapText="1"/>
    </xf>
    <xf numFmtId="0" fontId="3" fillId="25" borderId="1" xfId="0" applyFont="1" applyFill="1" applyBorder="1" applyAlignment="1">
      <alignment vertical="center" wrapText="1"/>
    </xf>
    <xf numFmtId="0" fontId="3" fillId="25" borderId="1" xfId="0" applyFont="1" applyFill="1" applyBorder="1" applyAlignment="1">
      <alignment horizontal="center" vertical="center"/>
    </xf>
    <xf numFmtId="0" fontId="10" fillId="0" borderId="1" xfId="1" applyFont="1" applyBorder="1" applyAlignment="1">
      <alignment horizontal="center" vertical="center" wrapText="1"/>
    </xf>
    <xf numFmtId="0" fontId="3" fillId="2" borderId="7" xfId="0" applyFont="1" applyFill="1" applyBorder="1" applyAlignment="1">
      <alignment horizontal="center" vertical="center" wrapText="1"/>
    </xf>
    <xf numFmtId="0" fontId="3" fillId="25" borderId="18" xfId="0" applyFont="1" applyFill="1" applyBorder="1" applyAlignment="1">
      <alignment horizontal="center" vertical="center" wrapText="1"/>
    </xf>
    <xf numFmtId="0" fontId="3" fillId="25" borderId="20" xfId="0" applyFont="1" applyFill="1" applyBorder="1" applyAlignment="1">
      <alignment horizontal="center" vertical="center" wrapText="1"/>
    </xf>
    <xf numFmtId="0" fontId="3" fillId="25" borderId="5" xfId="0" applyFont="1" applyFill="1" applyBorder="1" applyAlignment="1">
      <alignment horizontal="center" vertical="center" wrapText="1"/>
    </xf>
    <xf numFmtId="0" fontId="3" fillId="25" borderId="1" xfId="0" applyFont="1" applyFill="1" applyBorder="1"/>
    <xf numFmtId="0" fontId="3" fillId="25" borderId="51" xfId="0" applyFont="1" applyFill="1" applyBorder="1" applyAlignment="1">
      <alignment horizontal="center" vertical="center" wrapText="1"/>
    </xf>
    <xf numFmtId="0" fontId="3" fillId="25" borderId="61" xfId="0" applyFont="1" applyFill="1" applyBorder="1" applyAlignment="1">
      <alignment horizontal="center" vertical="center" wrapText="1"/>
    </xf>
    <xf numFmtId="0" fontId="3" fillId="25" borderId="32" xfId="0" applyFont="1" applyFill="1" applyBorder="1" applyAlignment="1">
      <alignment horizontal="center" vertical="center" wrapText="1"/>
    </xf>
    <xf numFmtId="0" fontId="3" fillId="25" borderId="65" xfId="0" applyFont="1" applyFill="1" applyBorder="1" applyAlignment="1">
      <alignment horizontal="center" vertical="center" wrapText="1"/>
    </xf>
    <xf numFmtId="0" fontId="3" fillId="25" borderId="7" xfId="0" applyFont="1" applyFill="1" applyBorder="1" applyAlignment="1">
      <alignment horizontal="center" vertical="center" wrapText="1"/>
    </xf>
    <xf numFmtId="0" fontId="4" fillId="0" borderId="0" xfId="1" applyBorder="1" applyAlignment="1">
      <alignment horizontal="left"/>
    </xf>
    <xf numFmtId="0" fontId="32" fillId="44" borderId="1" xfId="0" applyFont="1" applyFill="1" applyBorder="1" applyAlignment="1">
      <alignment horizontal="left"/>
    </xf>
    <xf numFmtId="0" fontId="33" fillId="0" borderId="17" xfId="0" applyFont="1" applyBorder="1" applyAlignment="1">
      <alignment horizontal="left"/>
    </xf>
    <xf numFmtId="0" fontId="33" fillId="0" borderId="21" xfId="0" applyFont="1" applyBorder="1" applyAlignment="1">
      <alignment horizontal="left"/>
    </xf>
    <xf numFmtId="0" fontId="33" fillId="0" borderId="27" xfId="0" applyFont="1" applyBorder="1" applyAlignment="1">
      <alignment horizontal="left"/>
    </xf>
    <xf numFmtId="0" fontId="58" fillId="37" borderId="2" xfId="0" applyFont="1" applyFill="1" applyBorder="1" applyAlignment="1"/>
    <xf numFmtId="0" fontId="58" fillId="37" borderId="3" xfId="0" applyFont="1" applyFill="1" applyBorder="1" applyAlignment="1"/>
    <xf numFmtId="0" fontId="58" fillId="37" borderId="4" xfId="0" applyFont="1" applyFill="1" applyBorder="1" applyAlignment="1"/>
    <xf numFmtId="0" fontId="58" fillId="37" borderId="5" xfId="0" applyFont="1" applyFill="1" applyBorder="1" applyAlignment="1"/>
    <xf numFmtId="0" fontId="58" fillId="37" borderId="1" xfId="0" applyFont="1" applyFill="1" applyBorder="1" applyAlignment="1"/>
    <xf numFmtId="0" fontId="31" fillId="9" borderId="3" xfId="0" applyFont="1" applyFill="1" applyBorder="1" applyAlignment="1"/>
    <xf numFmtId="0" fontId="31" fillId="9" borderId="4" xfId="0" applyFont="1" applyFill="1" applyBorder="1" applyAlignment="1"/>
    <xf numFmtId="0" fontId="32" fillId="18" borderId="1" xfId="0" applyFont="1" applyFill="1" applyBorder="1" applyAlignment="1"/>
    <xf numFmtId="0" fontId="32" fillId="19" borderId="6" xfId="0" applyFont="1" applyFill="1" applyBorder="1" applyAlignment="1"/>
    <xf numFmtId="0" fontId="30" fillId="10" borderId="5" xfId="0" applyFont="1" applyFill="1" applyBorder="1" applyAlignment="1"/>
    <xf numFmtId="0" fontId="30" fillId="14" borderId="1" xfId="0" applyFont="1" applyFill="1" applyBorder="1" applyAlignment="1"/>
    <xf numFmtId="0" fontId="30" fillId="15" borderId="1" xfId="0" applyFont="1" applyFill="1" applyBorder="1" applyAlignment="1"/>
    <xf numFmtId="0" fontId="30" fillId="16" borderId="1" xfId="0" applyFont="1" applyFill="1" applyBorder="1" applyAlignment="1"/>
    <xf numFmtId="0" fontId="30" fillId="17" borderId="1" xfId="0" applyFont="1" applyFill="1" applyBorder="1" applyAlignment="1"/>
    <xf numFmtId="0" fontId="33" fillId="20" borderId="1" xfId="0" applyFont="1" applyFill="1" applyBorder="1" applyAlignment="1"/>
    <xf numFmtId="0" fontId="30" fillId="10" borderId="19" xfId="0" applyFont="1" applyFill="1" applyBorder="1" applyAlignment="1"/>
    <xf numFmtId="0" fontId="30" fillId="15" borderId="18" xfId="0" applyFont="1" applyFill="1" applyBorder="1" applyAlignment="1"/>
    <xf numFmtId="0" fontId="30" fillId="16" borderId="18" xfId="0" applyFont="1" applyFill="1" applyBorder="1" applyAlignment="1"/>
    <xf numFmtId="0" fontId="30" fillId="17" borderId="18" xfId="0" applyFont="1" applyFill="1" applyBorder="1" applyAlignment="1"/>
    <xf numFmtId="0" fontId="32" fillId="18" borderId="18" xfId="0" applyFont="1" applyFill="1" applyBorder="1" applyAlignment="1"/>
    <xf numFmtId="0" fontId="32" fillId="19" borderId="20" xfId="0" applyFont="1" applyFill="1" applyBorder="1" applyAlignment="1"/>
    <xf numFmtId="0" fontId="22" fillId="9" borderId="3" xfId="0" applyFont="1" applyFill="1" applyBorder="1" applyAlignment="1"/>
    <xf numFmtId="0" fontId="22" fillId="9" borderId="4" xfId="0" applyFont="1" applyFill="1" applyBorder="1" applyAlignment="1"/>
    <xf numFmtId="0" fontId="48" fillId="37" borderId="72" xfId="0" applyFont="1" applyFill="1" applyBorder="1" applyAlignment="1"/>
    <xf numFmtId="0" fontId="48" fillId="37" borderId="73" xfId="0" applyFont="1" applyFill="1" applyBorder="1" applyAlignment="1"/>
    <xf numFmtId="0" fontId="48" fillId="37" borderId="77" xfId="0" applyFont="1" applyFill="1" applyBorder="1" applyAlignment="1"/>
    <xf numFmtId="0" fontId="48" fillId="37" borderId="78" xfId="0" applyFont="1" applyFill="1" applyBorder="1" applyAlignment="1"/>
    <xf numFmtId="0" fontId="48" fillId="37" borderId="37" xfId="0" applyFont="1" applyFill="1" applyBorder="1" applyAlignment="1"/>
    <xf numFmtId="0" fontId="48" fillId="37" borderId="38" xfId="0" applyFont="1" applyFill="1" applyBorder="1" applyAlignment="1"/>
    <xf numFmtId="0" fontId="48" fillId="37" borderId="81" xfId="0" applyFont="1" applyFill="1" applyBorder="1" applyAlignment="1"/>
    <xf numFmtId="0" fontId="48" fillId="37" borderId="74" xfId="0" applyFont="1" applyFill="1" applyBorder="1" applyAlignment="1"/>
    <xf numFmtId="0" fontId="48" fillId="37" borderId="75" xfId="0" applyFont="1" applyFill="1" applyBorder="1" applyAlignment="1"/>
    <xf numFmtId="0" fontId="48" fillId="37" borderId="79" xfId="0" applyFont="1" applyFill="1" applyBorder="1" applyAlignment="1"/>
    <xf numFmtId="0" fontId="48" fillId="37" borderId="80" xfId="0" applyFont="1" applyFill="1" applyBorder="1" applyAlignment="1"/>
    <xf numFmtId="0" fontId="48" fillId="37" borderId="42" xfId="0" applyFont="1" applyFill="1" applyBorder="1" applyAlignment="1"/>
    <xf numFmtId="0" fontId="48" fillId="37" borderId="43" xfId="0" applyFont="1" applyFill="1" applyBorder="1" applyAlignment="1"/>
    <xf numFmtId="0" fontId="3" fillId="0" borderId="1" xfId="0" applyFont="1" applyBorder="1" applyAlignment="1"/>
    <xf numFmtId="0" fontId="44" fillId="9" borderId="3" xfId="0" applyFont="1" applyFill="1" applyBorder="1" applyAlignment="1"/>
    <xf numFmtId="0" fontId="44" fillId="9" borderId="4" xfId="0" applyFont="1" applyFill="1" applyBorder="1" applyAlignment="1"/>
    <xf numFmtId="0" fontId="45" fillId="18" borderId="1" xfId="0" applyFont="1" applyFill="1" applyBorder="1" applyAlignment="1"/>
    <xf numFmtId="0" fontId="45" fillId="19" borderId="6" xfId="0" applyFont="1" applyFill="1" applyBorder="1" applyAlignment="1"/>
    <xf numFmtId="0" fontId="43" fillId="10" borderId="5" xfId="0" applyFont="1" applyFill="1" applyBorder="1" applyAlignment="1"/>
    <xf numFmtId="0" fontId="43" fillId="14" borderId="1" xfId="0" applyFont="1" applyFill="1" applyBorder="1" applyAlignment="1"/>
    <xf numFmtId="0" fontId="43" fillId="15" borderId="1" xfId="0" applyFont="1" applyFill="1" applyBorder="1" applyAlignment="1"/>
    <xf numFmtId="0" fontId="43" fillId="16" borderId="1" xfId="0" applyFont="1" applyFill="1" applyBorder="1" applyAlignment="1"/>
    <xf numFmtId="0" fontId="43" fillId="17" borderId="1" xfId="0" applyFont="1" applyFill="1" applyBorder="1" applyAlignment="1"/>
    <xf numFmtId="0" fontId="45" fillId="18" borderId="18" xfId="0" applyFont="1" applyFill="1" applyBorder="1" applyAlignment="1"/>
    <xf numFmtId="0" fontId="0" fillId="6" borderId="1" xfId="0" applyFill="1" applyBorder="1" applyAlignment="1"/>
    <xf numFmtId="0" fontId="0" fillId="6" borderId="18" xfId="0" applyFill="1" applyBorder="1" applyAlignment="1"/>
    <xf numFmtId="0" fontId="48" fillId="37" borderId="84" xfId="0" applyFont="1" applyFill="1" applyBorder="1" applyAlignment="1"/>
    <xf numFmtId="0" fontId="48" fillId="37" borderId="85" xfId="0" applyFont="1" applyFill="1" applyBorder="1" applyAlignment="1"/>
    <xf numFmtId="0" fontId="48" fillId="37" borderId="76" xfId="0" applyFont="1" applyFill="1" applyBorder="1" applyAlignment="1"/>
    <xf numFmtId="0" fontId="48" fillId="37" borderId="0" xfId="0" applyFont="1" applyFill="1" applyAlignment="1"/>
    <xf numFmtId="0" fontId="48" fillId="37" borderId="66" xfId="0" applyFont="1" applyFill="1" applyBorder="1" applyAlignment="1"/>
    <xf numFmtId="0" fontId="48" fillId="37" borderId="70" xfId="0" applyFont="1" applyFill="1" applyBorder="1" applyAlignment="1"/>
    <xf numFmtId="0" fontId="22" fillId="9" borderId="36" xfId="0" applyFont="1" applyFill="1" applyBorder="1" applyAlignment="1"/>
    <xf numFmtId="0" fontId="22" fillId="9" borderId="37" xfId="0" applyFont="1" applyFill="1" applyBorder="1" applyAlignment="1"/>
    <xf numFmtId="0" fontId="22" fillId="9" borderId="38" xfId="0" applyFont="1" applyFill="1" applyBorder="1" applyAlignment="1"/>
    <xf numFmtId="0" fontId="23" fillId="18" borderId="44" xfId="0" applyFont="1" applyFill="1" applyBorder="1" applyAlignment="1"/>
    <xf numFmtId="0" fontId="23" fillId="19" borderId="46" xfId="0" applyFont="1" applyFill="1" applyBorder="1" applyAlignment="1"/>
    <xf numFmtId="0" fontId="21" fillId="10" borderId="49" xfId="0" applyFont="1" applyFill="1" applyBorder="1" applyAlignment="1"/>
    <xf numFmtId="0" fontId="21" fillId="14" borderId="41" xfId="0" applyFont="1" applyFill="1" applyBorder="1" applyAlignment="1"/>
    <xf numFmtId="0" fontId="21" fillId="14" borderId="43" xfId="0" applyFont="1" applyFill="1" applyBorder="1" applyAlignment="1"/>
    <xf numFmtId="0" fontId="21" fillId="15" borderId="44" xfId="0" applyFont="1" applyFill="1" applyBorder="1" applyAlignment="1"/>
    <xf numFmtId="0" fontId="21" fillId="16" borderId="44" xfId="0" applyFont="1" applyFill="1" applyBorder="1" applyAlignment="1"/>
    <xf numFmtId="0" fontId="21" fillId="17" borderId="44" xfId="0" applyFont="1" applyFill="1" applyBorder="1" applyAlignment="1"/>
    <xf numFmtId="0" fontId="23" fillId="18" borderId="45" xfId="0" applyFont="1" applyFill="1" applyBorder="1" applyAlignment="1"/>
    <xf numFmtId="0" fontId="23" fillId="19" borderId="47" xfId="0" applyFont="1" applyFill="1" applyBorder="1" applyAlignment="1"/>
    <xf numFmtId="0" fontId="21" fillId="10" borderId="50" xfId="0" applyFont="1" applyFill="1" applyBorder="1" applyAlignment="1"/>
    <xf numFmtId="0" fontId="21" fillId="15" borderId="45" xfId="0" applyFont="1" applyFill="1" applyBorder="1" applyAlignment="1"/>
    <xf numFmtId="0" fontId="21" fillId="16" borderId="45" xfId="0" applyFont="1" applyFill="1" applyBorder="1" applyAlignment="1"/>
    <xf numFmtId="0" fontId="21" fillId="17" borderId="45" xfId="0" applyFont="1" applyFill="1" applyBorder="1" applyAlignment="1"/>
    <xf numFmtId="0" fontId="23" fillId="19" borderId="48" xfId="0" applyFont="1" applyFill="1" applyBorder="1" applyAlignment="1"/>
    <xf numFmtId="0" fontId="24" fillId="23" borderId="27" xfId="0" applyFont="1" applyFill="1" applyBorder="1" applyAlignment="1"/>
    <xf numFmtId="0" fontId="24" fillId="23" borderId="1" xfId="0" applyFont="1" applyFill="1" applyBorder="1" applyAlignment="1"/>
    <xf numFmtId="0" fontId="24" fillId="23" borderId="28" xfId="0" applyFont="1" applyFill="1" applyBorder="1" applyAlignment="1"/>
    <xf numFmtId="0" fontId="24" fillId="23" borderId="18" xfId="0" applyFont="1" applyFill="1" applyBorder="1" applyAlignment="1"/>
    <xf numFmtId="0" fontId="48" fillId="37" borderId="2" xfId="0" applyFont="1" applyFill="1" applyBorder="1" applyAlignment="1"/>
    <xf numFmtId="0" fontId="48" fillId="37" borderId="3" xfId="0" applyFont="1" applyFill="1" applyBorder="1" applyAlignment="1"/>
    <xf numFmtId="0" fontId="48" fillId="37" borderId="4" xfId="0" applyFont="1" applyFill="1" applyBorder="1" applyAlignment="1"/>
    <xf numFmtId="0" fontId="48" fillId="37" borderId="5" xfId="0" applyFont="1" applyFill="1" applyBorder="1" applyAlignment="1"/>
    <xf numFmtId="0" fontId="48" fillId="37" borderId="1" xfId="0" applyFont="1" applyFill="1" applyBorder="1" applyAlignment="1"/>
    <xf numFmtId="0" fontId="31" fillId="9" borderId="36" xfId="0" applyFont="1" applyFill="1" applyBorder="1" applyAlignment="1"/>
    <xf numFmtId="0" fontId="31" fillId="9" borderId="37" xfId="0" applyFont="1" applyFill="1" applyBorder="1" applyAlignment="1"/>
    <xf numFmtId="0" fontId="31" fillId="9" borderId="38" xfId="0" applyFont="1" applyFill="1" applyBorder="1" applyAlignment="1"/>
    <xf numFmtId="0" fontId="32" fillId="18" borderId="44" xfId="0" applyFont="1" applyFill="1" applyBorder="1" applyAlignment="1"/>
    <xf numFmtId="0" fontId="32" fillId="19" borderId="46" xfId="0" applyFont="1" applyFill="1" applyBorder="1" applyAlignment="1"/>
    <xf numFmtId="0" fontId="30" fillId="10" borderId="49" xfId="0" applyFont="1" applyFill="1" applyBorder="1" applyAlignment="1"/>
    <xf numFmtId="0" fontId="30" fillId="14" borderId="41" xfId="0" applyFont="1" applyFill="1" applyBorder="1" applyAlignment="1"/>
    <xf numFmtId="0" fontId="30" fillId="14" borderId="43" xfId="0" applyFont="1" applyFill="1" applyBorder="1" applyAlignment="1"/>
    <xf numFmtId="0" fontId="30" fillId="15" borderId="44" xfId="0" applyFont="1" applyFill="1" applyBorder="1" applyAlignment="1"/>
    <xf numFmtId="0" fontId="30" fillId="16" borderId="44" xfId="0" applyFont="1" applyFill="1" applyBorder="1" applyAlignment="1"/>
    <xf numFmtId="0" fontId="30" fillId="17" borderId="44" xfId="0" applyFont="1" applyFill="1" applyBorder="1" applyAlignment="1"/>
    <xf numFmtId="0" fontId="32" fillId="18" borderId="45" xfId="0" applyFont="1" applyFill="1" applyBorder="1" applyAlignment="1"/>
    <xf numFmtId="0" fontId="32" fillId="19" borderId="47" xfId="0" applyFont="1" applyFill="1" applyBorder="1" applyAlignment="1"/>
    <xf numFmtId="0" fontId="30" fillId="10" borderId="50" xfId="0" applyFont="1" applyFill="1" applyBorder="1" applyAlignment="1"/>
    <xf numFmtId="0" fontId="30" fillId="15" borderId="45" xfId="0" applyFont="1" applyFill="1" applyBorder="1" applyAlignment="1"/>
    <xf numFmtId="0" fontId="30" fillId="16" borderId="45" xfId="0" applyFont="1" applyFill="1" applyBorder="1" applyAlignment="1"/>
    <xf numFmtId="0" fontId="30" fillId="17" borderId="45" xfId="0" applyFont="1" applyFill="1" applyBorder="1" applyAlignment="1"/>
    <xf numFmtId="0" fontId="49" fillId="38" borderId="1" xfId="0" applyFont="1" applyFill="1" applyBorder="1" applyAlignment="1"/>
    <xf numFmtId="0" fontId="51" fillId="38" borderId="1" xfId="0" applyFont="1" applyFill="1" applyBorder="1" applyAlignment="1"/>
    <xf numFmtId="0" fontId="23" fillId="18" borderId="1" xfId="0" applyFont="1" applyFill="1" applyBorder="1" applyAlignment="1"/>
    <xf numFmtId="0" fontId="23" fillId="19" borderId="6" xfId="0" applyFont="1" applyFill="1" applyBorder="1" applyAlignment="1"/>
    <xf numFmtId="0" fontId="21" fillId="10" borderId="5" xfId="0" applyFont="1" applyFill="1" applyBorder="1" applyAlignment="1"/>
    <xf numFmtId="0" fontId="21" fillId="14" borderId="1" xfId="0" applyFont="1" applyFill="1" applyBorder="1" applyAlignment="1"/>
    <xf numFmtId="0" fontId="21" fillId="15" borderId="1" xfId="0" applyFont="1" applyFill="1" applyBorder="1" applyAlignment="1"/>
    <xf numFmtId="0" fontId="21" fillId="16" borderId="1" xfId="0" applyFont="1" applyFill="1" applyBorder="1" applyAlignment="1"/>
    <xf numFmtId="0" fontId="21" fillId="17" borderId="1" xfId="0" applyFont="1" applyFill="1" applyBorder="1" applyAlignment="1"/>
    <xf numFmtId="0" fontId="33" fillId="0" borderId="36" xfId="0" applyFont="1" applyBorder="1" applyAlignment="1"/>
    <xf numFmtId="0" fontId="33" fillId="0" borderId="37" xfId="0" applyFont="1" applyBorder="1" applyAlignment="1"/>
    <xf numFmtId="0" fontId="33" fillId="0" borderId="38" xfId="0" applyFont="1" applyBorder="1" applyAlignment="1"/>
    <xf numFmtId="0" fontId="33" fillId="0" borderId="41" xfId="0" applyFont="1" applyBorder="1" applyAlignment="1"/>
    <xf numFmtId="0" fontId="33" fillId="0" borderId="42" xfId="0" applyFont="1" applyBorder="1" applyAlignment="1"/>
    <xf numFmtId="0" fontId="33" fillId="0" borderId="43" xfId="0" applyFont="1" applyBorder="1" applyAlignment="1"/>
    <xf numFmtId="0" fontId="32" fillId="45" borderId="72" xfId="0" applyFont="1" applyFill="1" applyBorder="1" applyAlignment="1"/>
    <xf numFmtId="0" fontId="32" fillId="45" borderId="78" xfId="0" applyFont="1" applyFill="1" applyBorder="1" applyAlignment="1"/>
    <xf numFmtId="0" fontId="32" fillId="45" borderId="73" xfId="0" applyFont="1" applyFill="1" applyBorder="1" applyAlignment="1"/>
    <xf numFmtId="0" fontId="32" fillId="45" borderId="93" xfId="0" applyFont="1" applyFill="1" applyBorder="1" applyAlignment="1"/>
    <xf numFmtId="0" fontId="32" fillId="45" borderId="95" xfId="0" applyFont="1" applyFill="1" applyBorder="1" applyAlignment="1"/>
    <xf numFmtId="0" fontId="32" fillId="45" borderId="36" xfId="0" applyFont="1" applyFill="1" applyBorder="1" applyAlignment="1"/>
    <xf numFmtId="0" fontId="32" fillId="45" borderId="37" xfId="0" applyFont="1" applyFill="1" applyBorder="1" applyAlignment="1"/>
    <xf numFmtId="0" fontId="32" fillId="45" borderId="38" xfId="0" applyFont="1" applyFill="1" applyBorder="1" applyAlignment="1"/>
    <xf numFmtId="0" fontId="32" fillId="45" borderId="94" xfId="0" applyFont="1" applyFill="1" applyBorder="1" applyAlignment="1"/>
    <xf numFmtId="0" fontId="32" fillId="45" borderId="86" xfId="0" applyFont="1" applyFill="1" applyBorder="1" applyAlignment="1"/>
    <xf numFmtId="0" fontId="32" fillId="45" borderId="96" xfId="0" applyFont="1" applyFill="1" applyBorder="1" applyAlignment="1"/>
    <xf numFmtId="0" fontId="32" fillId="45" borderId="48" xfId="0" applyFont="1" applyFill="1" applyBorder="1" applyAlignment="1"/>
    <xf numFmtId="0" fontId="32" fillId="45" borderId="1" xfId="0" applyFont="1" applyFill="1" applyBorder="1" applyAlignment="1"/>
  </cellXfs>
  <cellStyles count="5">
    <cellStyle name="20% - Accent1" xfId="2" builtinId="30"/>
    <cellStyle name="20% - Accent3" xfId="4" builtinId="38"/>
    <cellStyle name="40% - Accent1" xfId="3" builtinId="31"/>
    <cellStyle name="Hyperlink" xfId="1" builtinId="8"/>
    <cellStyle name="Normal" xfId="0" builtinId="0"/>
  </cellStyles>
  <dxfs count="0"/>
  <tableStyles count="0" defaultTableStyle="TableStyleMedium2" defaultPivotStyle="PivotStyleLight16"/>
  <colors>
    <mruColors>
      <color rgb="FFDCF4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externalLink" Target="externalLinks/externalLink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externalLink" Target="externalLinks/externalLink2.xml"/><Relationship Id="rId139" Type="http://schemas.openxmlformats.org/officeDocument/2006/relationships/externalLink" Target="externalLinks/externalLink7.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externalLink" Target="externalLinks/externalLink8.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externalLink" Target="externalLinks/externalLink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externalLink" Target="externalLinks/externalLink9.xml"/><Relationship Id="rId146" Type="http://schemas.openxmlformats.org/officeDocument/2006/relationships/sheetMetadata" Target="metadata.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externalLink" Target="externalLinks/externalLink4.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externalLink" Target="externalLinks/externalLink10.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externalLink" Target="externalLinks/externalLink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209550</xdr:colOff>
      <xdr:row>1</xdr:row>
      <xdr:rowOff>9525</xdr:rowOff>
    </xdr:from>
    <xdr:to>
      <xdr:col>0</xdr:col>
      <xdr:colOff>209550</xdr:colOff>
      <xdr:row>1</xdr:row>
      <xdr:rowOff>9525</xdr:rowOff>
    </xdr:to>
    <xdr:pic>
      <xdr:nvPicPr>
        <xdr:cNvPr id="4" name="Picture 3">
          <a:extLst>
            <a:ext uri="{FF2B5EF4-FFF2-40B4-BE49-F238E27FC236}">
              <a16:creationId xmlns:a16="http://schemas.microsoft.com/office/drawing/2014/main" id="{E84612F6-0567-7EF9-7164-B8D7AF7ECB05}"/>
            </a:ext>
          </a:extLst>
        </xdr:cNvPr>
        <xdr:cNvPicPr>
          <a:picLocks noChangeAspect="1"/>
        </xdr:cNvPicPr>
      </xdr:nvPicPr>
      <xdr:blipFill>
        <a:blip xmlns:r="http://schemas.openxmlformats.org/officeDocument/2006/relationships" r:embed="rId1"/>
        <a:stretch>
          <a:fillRect/>
        </a:stretch>
      </xdr:blipFill>
      <xdr:spPr>
        <a:xfrm>
          <a:off x="209550" y="200025"/>
          <a:ext cx="0" cy="0"/>
        </a:xfrm>
        <a:prstGeom prst="rect">
          <a:avLst/>
        </a:prstGeom>
      </xdr:spPr>
    </xdr:pic>
    <xdr:clientData/>
  </xdr:twoCellAnchor>
  <xdr:twoCellAnchor editAs="oneCell">
    <xdr:from>
      <xdr:col>10</xdr:col>
      <xdr:colOff>200025</xdr:colOff>
      <xdr:row>0</xdr:row>
      <xdr:rowOff>76200</xdr:rowOff>
    </xdr:from>
    <xdr:to>
      <xdr:col>25</xdr:col>
      <xdr:colOff>447675</xdr:colOff>
      <xdr:row>45</xdr:row>
      <xdr:rowOff>114300</xdr:rowOff>
    </xdr:to>
    <xdr:pic>
      <xdr:nvPicPr>
        <xdr:cNvPr id="13" name="Picture 2">
          <a:extLst>
            <a:ext uri="{FF2B5EF4-FFF2-40B4-BE49-F238E27FC236}">
              <a16:creationId xmlns:a16="http://schemas.microsoft.com/office/drawing/2014/main" id="{E709A502-49EE-7D01-D2DE-F806C2B37092}"/>
            </a:ext>
            <a:ext uri="{147F2762-F138-4A5C-976F-8EAC2B608ADB}">
              <a16:predDERef xmlns:a16="http://schemas.microsoft.com/office/drawing/2014/main" pred="{E84612F6-0567-7EF9-7164-B8D7AF7ECB05}"/>
            </a:ext>
          </a:extLst>
        </xdr:cNvPr>
        <xdr:cNvPicPr>
          <a:picLocks noChangeAspect="1"/>
        </xdr:cNvPicPr>
      </xdr:nvPicPr>
      <xdr:blipFill>
        <a:blip xmlns:r="http://schemas.openxmlformats.org/officeDocument/2006/relationships" r:embed="rId2"/>
        <a:stretch>
          <a:fillRect/>
        </a:stretch>
      </xdr:blipFill>
      <xdr:spPr>
        <a:xfrm>
          <a:off x="8020050" y="76200"/>
          <a:ext cx="1189672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0</xdr:row>
      <xdr:rowOff>0</xdr:rowOff>
    </xdr:from>
    <xdr:to>
      <xdr:col>15</xdr:col>
      <xdr:colOff>590550</xdr:colOff>
      <xdr:row>36</xdr:row>
      <xdr:rowOff>66675</xdr:rowOff>
    </xdr:to>
    <xdr:pic>
      <xdr:nvPicPr>
        <xdr:cNvPr id="7" name="Picture 1">
          <a:extLst>
            <a:ext uri="{FF2B5EF4-FFF2-40B4-BE49-F238E27FC236}">
              <a16:creationId xmlns:a16="http://schemas.microsoft.com/office/drawing/2014/main" id="{95CBB9C8-E697-E6F5-7D5A-8F3E8F943840}"/>
            </a:ext>
          </a:extLst>
        </xdr:cNvPr>
        <xdr:cNvPicPr>
          <a:picLocks noChangeAspect="1"/>
        </xdr:cNvPicPr>
      </xdr:nvPicPr>
      <xdr:blipFill>
        <a:blip xmlns:r="http://schemas.openxmlformats.org/officeDocument/2006/relationships" r:embed="rId1"/>
        <a:stretch>
          <a:fillRect/>
        </a:stretch>
      </xdr:blipFill>
      <xdr:spPr>
        <a:xfrm>
          <a:off x="190500" y="0"/>
          <a:ext cx="9544050" cy="6924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457200</xdr:colOff>
      <xdr:row>0</xdr:row>
      <xdr:rowOff>0</xdr:rowOff>
    </xdr:from>
    <xdr:to>
      <xdr:col>20</xdr:col>
      <xdr:colOff>504825</xdr:colOff>
      <xdr:row>39</xdr:row>
      <xdr:rowOff>161925</xdr:rowOff>
    </xdr:to>
    <xdr:pic>
      <xdr:nvPicPr>
        <xdr:cNvPr id="5" name="Picture 1">
          <a:extLst>
            <a:ext uri="{FF2B5EF4-FFF2-40B4-BE49-F238E27FC236}">
              <a16:creationId xmlns:a16="http://schemas.microsoft.com/office/drawing/2014/main" id="{D0A2F7C6-EF55-B852-B902-674EB5FD395B}"/>
            </a:ext>
          </a:extLst>
        </xdr:cNvPr>
        <xdr:cNvPicPr>
          <a:picLocks noChangeAspect="1"/>
        </xdr:cNvPicPr>
      </xdr:nvPicPr>
      <xdr:blipFill>
        <a:blip xmlns:r="http://schemas.openxmlformats.org/officeDocument/2006/relationships" r:embed="rId1"/>
        <a:stretch>
          <a:fillRect/>
        </a:stretch>
      </xdr:blipFill>
      <xdr:spPr>
        <a:xfrm>
          <a:off x="1066800" y="0"/>
          <a:ext cx="11630025" cy="7591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238125</xdr:colOff>
      <xdr:row>40</xdr:row>
      <xdr:rowOff>171450</xdr:rowOff>
    </xdr:to>
    <xdr:pic>
      <xdr:nvPicPr>
        <xdr:cNvPr id="3" name="Picture 1">
          <a:extLst>
            <a:ext uri="{FF2B5EF4-FFF2-40B4-BE49-F238E27FC236}">
              <a16:creationId xmlns:a16="http://schemas.microsoft.com/office/drawing/2014/main" id="{AB29CD1B-23DA-7844-C0CD-E702CA9F384D}"/>
            </a:ext>
          </a:extLst>
        </xdr:cNvPr>
        <xdr:cNvPicPr>
          <a:picLocks noChangeAspect="1"/>
        </xdr:cNvPicPr>
      </xdr:nvPicPr>
      <xdr:blipFill>
        <a:blip xmlns:r="http://schemas.openxmlformats.org/officeDocument/2006/relationships" r:embed="rId1"/>
        <a:stretch>
          <a:fillRect/>
        </a:stretch>
      </xdr:blipFill>
      <xdr:spPr>
        <a:xfrm>
          <a:off x="0" y="0"/>
          <a:ext cx="12430125" cy="77914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laseDo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laseSei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ndedor"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ANGE"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elivery"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omprador"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ompra"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ducto"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aisTransaccion_Muestreo"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Verificador"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eDos"/>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eSei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edor"/>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NGE"/>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ivery"/>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rador"/>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ra"/>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ucto"/>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isTransaccion_Muestreo"/>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ificador"/>
    </sheetNames>
    <sheetDataSet>
      <sheetData sheetId="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8.xml.rels><?xml version="1.0" encoding="UTF-8" standalone="yes"?>
<Relationships xmlns="http://schemas.openxmlformats.org/package/2006/relationships"><Relationship Id="rId3" Type="http://schemas.openxmlformats.org/officeDocument/2006/relationships/hyperlink" Target="mailto:santi1234@gmail.com" TargetMode="External"/><Relationship Id="rId2" Type="http://schemas.openxmlformats.org/officeDocument/2006/relationships/hyperlink" Target="mailto:miguelito@gmail.com" TargetMode="External"/><Relationship Id="rId1" Type="http://schemas.openxmlformats.org/officeDocument/2006/relationships/hyperlink" Target="mailto:andres456@gmail.com" TargetMode="External"/><Relationship Id="rId4" Type="http://schemas.openxmlformats.org/officeDocument/2006/relationships/hyperlink" Target="mailto:estebanjuan1@gmail.com"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5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59.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64.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73.xml.rels><?xml version="1.0" encoding="UTF-8" standalone="yes"?>
<Relationships xmlns="http://schemas.openxmlformats.org/package/2006/relationships"><Relationship Id="rId3" Type="http://schemas.openxmlformats.org/officeDocument/2006/relationships/hyperlink" Target="mailto:Benitop12@outlook.com" TargetMode="External"/><Relationship Id="rId2" Type="http://schemas.openxmlformats.org/officeDocument/2006/relationships/hyperlink" Target="mailto:betancourt54@gmail.com" TargetMode="External"/><Relationship Id="rId1" Type="http://schemas.openxmlformats.org/officeDocument/2006/relationships/hyperlink" Target="mailto:anayep1@gmail.com" TargetMode="External"/><Relationship Id="rId6" Type="http://schemas.openxmlformats.org/officeDocument/2006/relationships/hyperlink" Target="mailto:paulazuluaga@hotamil.com" TargetMode="External"/><Relationship Id="rId5" Type="http://schemas.openxmlformats.org/officeDocument/2006/relationships/hyperlink" Target="mailto:samuel2334monq@gmail.com" TargetMode="External"/><Relationship Id="rId4" Type="http://schemas.openxmlformats.org/officeDocument/2006/relationships/hyperlink" Target="mailto:Manu12garcia@gmail.com" TargetMode="External"/></Relationships>
</file>

<file path=xl/worksheets/_rels/sheet7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7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79.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8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83.xml.rels><?xml version="1.0" encoding="UTF-8" standalone="yes"?>
<Relationships xmlns="http://schemas.openxmlformats.org/package/2006/relationships"><Relationship Id="rId3" Type="http://schemas.openxmlformats.org/officeDocument/2006/relationships/hyperlink" Target="mailto:estebanjuan1@gmail.com" TargetMode="External"/><Relationship Id="rId2" Type="http://schemas.openxmlformats.org/officeDocument/2006/relationships/hyperlink" Target="mailto:miguelito@gmail.com" TargetMode="External"/><Relationship Id="rId1" Type="http://schemas.openxmlformats.org/officeDocument/2006/relationships/hyperlink" Target="mailto:andres456@gmail.com" TargetMode="External"/></Relationships>
</file>

<file path=xl/worksheets/_rels/sheet8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88.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0F9C-3795-4E0D-ADAF-4CF8F63DEA30}">
  <sheetPr>
    <tabColor theme="5" tint="0.59999389629810485"/>
  </sheetPr>
  <dimension ref="A1:AA11"/>
  <sheetViews>
    <sheetView topLeftCell="K1" workbookViewId="0">
      <selection activeCell="AA11" sqref="AA11"/>
    </sheetView>
  </sheetViews>
  <sheetFormatPr defaultColWidth="11.42578125" defaultRowHeight="15"/>
  <cols>
    <col min="1" max="9" width="11.42578125" style="6"/>
    <col min="10" max="10" width="14.42578125" style="6" customWidth="1"/>
    <col min="11" max="11" width="14.7109375" style="6" customWidth="1"/>
    <col min="12" max="20" width="11.42578125" style="6"/>
    <col min="21" max="21" width="11.42578125" style="6" bestFit="1" customWidth="1"/>
    <col min="22" max="16384" width="11.42578125" style="6"/>
  </cols>
  <sheetData>
    <row r="1" spans="1:27">
      <c r="A1" s="1132" t="s">
        <v>0</v>
      </c>
      <c r="B1" s="1132"/>
      <c r="C1" s="1132"/>
      <c r="D1" s="1132"/>
    </row>
    <row r="11" spans="1:27">
      <c r="AA11" s="6" t="s">
        <v>1</v>
      </c>
    </row>
  </sheetData>
  <mergeCells count="1">
    <mergeCell ref="A1:D1"/>
  </mergeCells>
  <hyperlinks>
    <hyperlink ref="A1:D1" location="'Objetos de dominio'!A1" display="&lt;&lt; Ir al listado de objetos de dominio" xr:uid="{D86F56C9-CA00-48FA-9978-5B8E6C411732}"/>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62503-FDF9-4999-8FD6-7869C55D1035}">
  <sheetPr>
    <tabColor theme="0" tint="-4.9989318521683403E-2"/>
  </sheetPr>
  <dimension ref="A1"/>
  <sheetViews>
    <sheetView workbookViewId="0">
      <selection activeCell="R31" sqref="R31"/>
    </sheetView>
  </sheetViews>
  <sheetFormatPr defaultColWidth="9.140625"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B538E-908A-4FD2-86AE-4F2A5CE24DBF}">
  <sheetPr>
    <tabColor theme="5" tint="0.39997558519241921"/>
  </sheetPr>
  <dimension ref="A1:F31"/>
  <sheetViews>
    <sheetView topLeftCell="A19" zoomScale="90" zoomScaleNormal="90" workbookViewId="0">
      <selection sqref="A1:C1"/>
    </sheetView>
  </sheetViews>
  <sheetFormatPr defaultColWidth="11.42578125" defaultRowHeight="15"/>
  <cols>
    <col min="1" max="1" width="20.140625" customWidth="1"/>
    <col min="2" max="2" width="46" customWidth="1"/>
    <col min="3" max="3" width="18.42578125" customWidth="1"/>
    <col min="8" max="8" width="17.42578125" bestFit="1" customWidth="1"/>
  </cols>
  <sheetData>
    <row r="1" spans="1:6">
      <c r="A1" s="1133" t="s">
        <v>2</v>
      </c>
      <c r="B1" s="1133"/>
      <c r="C1" s="1133"/>
      <c r="D1" s="5"/>
    </row>
    <row r="2" spans="1:6" ht="25.5" customHeight="1">
      <c r="A2" s="101" t="s">
        <v>3</v>
      </c>
      <c r="B2" s="101" t="s">
        <v>4</v>
      </c>
      <c r="C2" s="101" t="s">
        <v>5</v>
      </c>
      <c r="D2" s="2"/>
      <c r="E2" s="2"/>
      <c r="F2" s="2"/>
    </row>
    <row r="3" spans="1:6" ht="67.5" customHeight="1">
      <c r="A3" s="911" t="s">
        <v>6</v>
      </c>
      <c r="B3" s="912" t="s">
        <v>7</v>
      </c>
      <c r="C3" s="911" t="s">
        <v>8</v>
      </c>
      <c r="D3" s="2"/>
      <c r="E3" s="2"/>
      <c r="F3" s="2"/>
    </row>
    <row r="4" spans="1:6" ht="58.5" customHeight="1">
      <c r="A4" s="949" t="s">
        <v>9</v>
      </c>
      <c r="B4" s="950" t="s">
        <v>10</v>
      </c>
      <c r="C4" s="951" t="s">
        <v>8</v>
      </c>
      <c r="D4" s="2"/>
      <c r="E4" s="2"/>
      <c r="F4" s="2"/>
    </row>
    <row r="5" spans="1:6" ht="58.5" customHeight="1">
      <c r="A5" s="987" t="s">
        <v>11</v>
      </c>
      <c r="B5" s="988" t="s">
        <v>12</v>
      </c>
      <c r="C5" s="989" t="s">
        <v>8</v>
      </c>
      <c r="D5" s="2"/>
      <c r="E5" s="2"/>
      <c r="F5" s="2"/>
    </row>
    <row r="6" spans="1:6" ht="55.5" customHeight="1">
      <c r="A6" s="990" t="s">
        <v>13</v>
      </c>
      <c r="B6" s="991" t="s">
        <v>14</v>
      </c>
      <c r="C6" s="992" t="s">
        <v>8</v>
      </c>
      <c r="D6" s="2"/>
      <c r="E6" s="2"/>
      <c r="F6" s="2"/>
    </row>
    <row r="7" spans="1:6" ht="55.5" customHeight="1">
      <c r="A7" s="995" t="s">
        <v>15</v>
      </c>
      <c r="B7" s="996" t="s">
        <v>16</v>
      </c>
      <c r="C7" s="997" t="s">
        <v>8</v>
      </c>
      <c r="D7" s="2"/>
      <c r="E7" s="2"/>
      <c r="F7" s="2"/>
    </row>
    <row r="8" spans="1:6" ht="22.5" customHeight="1">
      <c r="A8" s="1003" t="s">
        <v>17</v>
      </c>
      <c r="B8" s="1003" t="s">
        <v>18</v>
      </c>
      <c r="C8" s="1004" t="s">
        <v>8</v>
      </c>
      <c r="D8" s="2"/>
      <c r="E8" s="2"/>
      <c r="F8" s="2"/>
    </row>
    <row r="9" spans="1:6" ht="35.25" customHeight="1">
      <c r="A9" s="1005" t="s">
        <v>19</v>
      </c>
      <c r="B9" s="1006" t="s">
        <v>20</v>
      </c>
      <c r="C9" s="1007" t="s">
        <v>8</v>
      </c>
      <c r="D9" s="2"/>
      <c r="E9" s="2"/>
      <c r="F9" s="2"/>
    </row>
    <row r="10" spans="1:6" ht="35.25" customHeight="1">
      <c r="A10" s="1008" t="s">
        <v>21</v>
      </c>
      <c r="B10" s="1009" t="s">
        <v>22</v>
      </c>
      <c r="C10" s="1010" t="s">
        <v>8</v>
      </c>
      <c r="D10" s="2"/>
      <c r="E10" s="2"/>
      <c r="F10" s="2"/>
    </row>
    <row r="11" spans="1:6" ht="35.25" customHeight="1">
      <c r="A11" s="1012" t="s">
        <v>23</v>
      </c>
      <c r="B11" s="1013" t="s">
        <v>24</v>
      </c>
      <c r="C11" s="1014" t="s">
        <v>8</v>
      </c>
      <c r="D11" s="2"/>
      <c r="E11" s="2"/>
      <c r="F11" s="2"/>
    </row>
    <row r="12" spans="1:6" ht="29.25">
      <c r="A12" s="1015" t="s">
        <v>25</v>
      </c>
      <c r="B12" s="1016" t="s">
        <v>26</v>
      </c>
      <c r="C12" s="1017" t="s">
        <v>8</v>
      </c>
      <c r="D12" s="2"/>
      <c r="E12" s="2"/>
      <c r="F12" s="2"/>
    </row>
    <row r="13" spans="1:6" ht="29.25">
      <c r="A13" s="1019" t="s">
        <v>27</v>
      </c>
      <c r="B13" s="1020" t="s">
        <v>28</v>
      </c>
      <c r="C13" s="1021" t="s">
        <v>8</v>
      </c>
      <c r="D13" s="2"/>
      <c r="E13" s="2"/>
      <c r="F13" s="2"/>
    </row>
    <row r="14" spans="1:6" ht="53.25" customHeight="1">
      <c r="A14" s="995" t="s">
        <v>29</v>
      </c>
      <c r="B14" s="1025" t="s">
        <v>30</v>
      </c>
      <c r="C14" s="1026" t="s">
        <v>8</v>
      </c>
      <c r="D14" s="2"/>
      <c r="E14" s="2"/>
      <c r="F14" s="2"/>
    </row>
    <row r="15" spans="1:6" ht="43.5">
      <c r="A15" s="1003" t="s">
        <v>31</v>
      </c>
      <c r="B15" s="1027" t="s">
        <v>30</v>
      </c>
      <c r="C15" s="1004" t="s">
        <v>8</v>
      </c>
      <c r="D15" s="2"/>
      <c r="E15" s="2"/>
      <c r="F15" s="2"/>
    </row>
    <row r="16" spans="1:6">
      <c r="A16" s="1012" t="s">
        <v>32</v>
      </c>
      <c r="B16" s="1035" t="s">
        <v>33</v>
      </c>
      <c r="C16" s="1014" t="s">
        <v>8</v>
      </c>
      <c r="D16" s="2"/>
      <c r="E16" s="2"/>
      <c r="F16" s="2"/>
    </row>
    <row r="17" spans="1:6" ht="29.25">
      <c r="A17" s="1086" t="s">
        <v>34</v>
      </c>
      <c r="B17" s="1087" t="s">
        <v>35</v>
      </c>
      <c r="C17" s="1088" t="s">
        <v>8</v>
      </c>
      <c r="D17" s="2"/>
      <c r="E17" s="2"/>
      <c r="F17" s="2"/>
    </row>
    <row r="18" spans="1:6">
      <c r="A18" s="1083" t="s">
        <v>36</v>
      </c>
      <c r="B18" s="1084" t="s">
        <v>37</v>
      </c>
      <c r="C18" s="1085" t="s">
        <v>8</v>
      </c>
      <c r="D18" s="2"/>
      <c r="E18" s="2"/>
      <c r="F18" s="2"/>
    </row>
    <row r="19" spans="1:6" ht="29.25">
      <c r="A19" s="990" t="s">
        <v>38</v>
      </c>
      <c r="B19" s="1092" t="s">
        <v>39</v>
      </c>
      <c r="C19" s="1093" t="s">
        <v>40</v>
      </c>
      <c r="D19" s="2"/>
      <c r="E19" s="2"/>
      <c r="F19" s="2"/>
    </row>
    <row r="20" spans="1:6" ht="29.25">
      <c r="A20" s="1095" t="s">
        <v>41</v>
      </c>
      <c r="B20" s="1051" t="s">
        <v>42</v>
      </c>
      <c r="C20" s="1096" t="s">
        <v>8</v>
      </c>
      <c r="D20" s="2"/>
      <c r="E20" s="2"/>
      <c r="F20" s="2"/>
    </row>
    <row r="21" spans="1:6" ht="29.25">
      <c r="A21" s="1097" t="s">
        <v>43</v>
      </c>
      <c r="B21" s="1098" t="s">
        <v>44</v>
      </c>
      <c r="C21" s="1099" t="s">
        <v>40</v>
      </c>
      <c r="D21" s="2"/>
      <c r="E21" s="2"/>
      <c r="F21" s="2"/>
    </row>
    <row r="22" spans="1:6" ht="29.25">
      <c r="A22" s="1104" t="s">
        <v>45</v>
      </c>
      <c r="B22" s="1105" t="s">
        <v>46</v>
      </c>
      <c r="C22" s="1106" t="s">
        <v>8</v>
      </c>
      <c r="D22" s="2"/>
      <c r="E22" s="2"/>
      <c r="F22" s="2"/>
    </row>
    <row r="23" spans="1:6" ht="29.25">
      <c r="A23" s="1107" t="s">
        <v>47</v>
      </c>
      <c r="B23" s="1108" t="s">
        <v>48</v>
      </c>
      <c r="C23" s="1109" t="s">
        <v>8</v>
      </c>
    </row>
    <row r="24" spans="1:6" ht="29.25">
      <c r="A24" s="976" t="s">
        <v>49</v>
      </c>
      <c r="B24" s="977" t="s">
        <v>50</v>
      </c>
      <c r="C24" s="978" t="s">
        <v>8</v>
      </c>
    </row>
    <row r="25" spans="1:6" ht="29.25">
      <c r="A25" s="40" t="s">
        <v>51</v>
      </c>
      <c r="B25" s="69" t="s">
        <v>52</v>
      </c>
      <c r="C25" s="908" t="s">
        <v>8</v>
      </c>
    </row>
    <row r="26" spans="1:6" ht="25.5" customHeight="1">
      <c r="A26" s="40" t="s">
        <v>53</v>
      </c>
      <c r="B26" s="69" t="s">
        <v>54</v>
      </c>
      <c r="C26" s="909" t="s">
        <v>8</v>
      </c>
    </row>
    <row r="27" spans="1:6" ht="29.25" customHeight="1">
      <c r="A27" s="51" t="s">
        <v>55</v>
      </c>
      <c r="B27" s="102" t="s">
        <v>56</v>
      </c>
      <c r="C27" s="908" t="s">
        <v>8</v>
      </c>
    </row>
    <row r="28" spans="1:6" ht="33" customHeight="1">
      <c r="A28" s="41" t="s">
        <v>57</v>
      </c>
      <c r="B28" s="100" t="s">
        <v>58</v>
      </c>
      <c r="C28" s="909" t="s">
        <v>8</v>
      </c>
    </row>
    <row r="29" spans="1:6" ht="29.25">
      <c r="A29" s="1062" t="s">
        <v>59</v>
      </c>
      <c r="B29" s="1063" t="s">
        <v>60</v>
      </c>
      <c r="C29" s="1064" t="s">
        <v>8</v>
      </c>
    </row>
    <row r="30" spans="1:6">
      <c r="B30" s="1"/>
    </row>
    <row r="31" spans="1:6">
      <c r="B31" s="1"/>
    </row>
  </sheetData>
  <sortState xmlns:xlrd2="http://schemas.microsoft.com/office/spreadsheetml/2017/richdata2" ref="A3:D16">
    <sortCondition ref="D3:D16"/>
  </sortState>
  <mergeCells count="1">
    <mergeCell ref="A1:C1"/>
  </mergeCells>
  <hyperlinks>
    <hyperlink ref="C4" location="'Comprador_Muestreo'!A1" display="Ver" xr:uid="{CBF97632-90A1-4794-8E73-01DAC1339AC4}"/>
    <hyperlink ref="C12" location="'Vendedor_Muestreo'!A1" display="Ver" xr:uid="{A18729E1-B6F3-419E-AC73-4EFF74F6E074}"/>
    <hyperlink ref="C6" location="'Delivery_Muestreo'!A1" display="Ver" xr:uid="{67BD28BD-02EA-4132-A616-71C5EA7E087D}"/>
    <hyperlink ref="C3" location="'Compra_Muestreo'!A1" display="Ver" xr:uid="{E97B5C1D-7A01-4046-91B9-6FDBEE30A181}"/>
    <hyperlink ref="C9" location="'Producto_Muestreo'!A1" display="Ver" xr:uid="{AF2F3522-3144-4E7A-9F53-E3999AC02493}"/>
    <hyperlink ref="C14" location="'Verificador_Muestreo'!A1" display="Ver" xr:uid="{C0BCE6F0-C15D-422F-BA49-E09D56D50ED7}"/>
    <hyperlink ref="C8" location="'Pago_Muestreo'!A1" display="Ver" xr:uid="{073FA9B8-F8DB-4185-8E80-D1C69370092F}"/>
    <hyperlink ref="C15" location="'Reclamo_Muestreo'!A1" display="Ver" xr:uid="{AEEAB124-C66F-4304-B5BF-5D501B17D70F}"/>
    <hyperlink ref="A1:C1" location="'Modelo de dominio'!A1" display="&lt;&lt; volver al modelo de dominio" xr:uid="{D2417311-C744-4DBE-8EC2-1C4B56F902A4}"/>
    <hyperlink ref="C16" location="'Precio_Muestreo'!A1" display="Ver" xr:uid="{2038CD68-D3C3-4FFD-961A-146413FF5373}"/>
    <hyperlink ref="C17" location="'DetalleCompra_Muestreo'!A1" display="Ver" xr:uid="{9B1F6BAC-37D0-4E83-8819-3F6853DE432F}"/>
    <hyperlink ref="C18" location="'Pais_Muestreo'!A1" display="Ver" xr:uid="{26F18DB4-EF97-404E-905C-E5EC8BE1732F}"/>
    <hyperlink ref="C20" location="'Motivo_Muestreo'!A1" display="Ver" xr:uid="{0D91D93D-A5F0-4B7B-B03A-EFE0C4532810}"/>
    <hyperlink ref="C22" location="'EstadoReclamo_Muestreo'!A1" display="Ver" xr:uid="{9EF8A39D-6CC4-43D2-9907-C98D310C490A}"/>
    <hyperlink ref="C23" location="'HistorialReclamo_Muestreo'!A1" display="Ver" xr:uid="{3CF0B379-28F7-40B3-9487-16206FFE3518}"/>
    <hyperlink ref="C19" location="'Moneda_Muestreo'!A1" display="ver" xr:uid="{7A7C00F8-CF57-488D-93A2-669EFFE1B1E0}"/>
    <hyperlink ref="C10" location="'Categoria_Muestreo'!A1" display="Ver" xr:uid="{828CA4A2-189D-4418-AF21-851544B550A5}"/>
    <hyperlink ref="C5" location="'DireccionEntrega_Muestreo'!A1" display="Ver" xr:uid="{1D3ED224-0199-4DDA-A40D-29C3E7527BFB}"/>
    <hyperlink ref="C7" location="DetalleDelivery_Muestreo!a1" display="Ver" xr:uid="{621ECCA9-FE88-4C01-9E9A-4B6E43A290AB}"/>
    <hyperlink ref="C29" location="'DetallePrecio_Muestreo'!A1" display="Ver" xr:uid="{AD3B9232-B7CF-49BB-A82D-33B5ADE4621C}"/>
    <hyperlink ref="C28" location="'MetodoPago_Muestreo'!A1" display="Ver" xr:uid="{A4FFA3DF-F0DB-4ADE-BD90-66B9841A34C5}"/>
    <hyperlink ref="C27" location="'DetalleFactura_Muestreo'!A1" display="Ver" xr:uid="{43E0FA5E-CDF5-4475-8E9B-01E5DF2DE549}"/>
    <hyperlink ref="C26" location="'Factura_Muestreo'!A1" display="Ver" xr:uid="{5931D616-2D06-4918-B8EF-551DB042928D}"/>
    <hyperlink ref="C13" location="'VendedorProducto_Muestreo'!A1" display="Ver" xr:uid="{EF096423-38F0-4F79-BEBB-424515DDC684}"/>
    <hyperlink ref="C11" location="'DetalleCategoria_Muestreo'!A1" display="Ver" xr:uid="{52F39FF7-16C3-409D-8309-3CD3E1515DD2}"/>
    <hyperlink ref="C24" location="'Ciudad_Muestreo'!A1" display="Ver" xr:uid="{38252926-4A28-4A87-A92E-717D7EC29686}"/>
    <hyperlink ref="C21" location="'inforeclamomotivo_muestro'!A1" display="ver" xr:uid="{C5251E33-1201-4752-9AB5-32A636E9986A}"/>
    <hyperlink ref="C25" location="'Detalleentrega_muestreo'!A1" display="Ver" xr:uid="{C593820B-F5A6-4F5C-9AE9-DC07E1AAA2CE}"/>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B54A0-0838-4AA6-9ADA-6E7E04560005}">
  <dimension ref="A1:D22"/>
  <sheetViews>
    <sheetView workbookViewId="0">
      <selection activeCell="B19" sqref="B19:B20"/>
    </sheetView>
  </sheetViews>
  <sheetFormatPr defaultRowHeight="15"/>
  <cols>
    <col min="1" max="1" width="20.42578125" customWidth="1"/>
    <col min="2" max="2" width="26.85546875" customWidth="1"/>
    <col min="3" max="3" width="63.28515625" customWidth="1"/>
  </cols>
  <sheetData>
    <row r="1" spans="1:4">
      <c r="A1" s="853" t="s">
        <v>61</v>
      </c>
      <c r="B1" s="854" t="s">
        <v>62</v>
      </c>
      <c r="C1" s="906" t="s">
        <v>63</v>
      </c>
    </row>
    <row r="2" spans="1:4">
      <c r="A2" t="s">
        <v>36</v>
      </c>
      <c r="B2" s="474" t="s">
        <v>64</v>
      </c>
      <c r="C2" s="474" t="s">
        <v>65</v>
      </c>
      <c r="D2" s="44"/>
    </row>
    <row r="3" spans="1:4">
      <c r="A3" s="904" t="s">
        <v>38</v>
      </c>
      <c r="B3" s="474" t="s">
        <v>64</v>
      </c>
      <c r="C3" s="474" t="s">
        <v>66</v>
      </c>
      <c r="D3" s="44"/>
    </row>
    <row r="4" spans="1:4">
      <c r="A4" s="905" t="s">
        <v>32</v>
      </c>
      <c r="B4" s="474" t="s">
        <v>64</v>
      </c>
      <c r="C4" s="474" t="s">
        <v>67</v>
      </c>
      <c r="D4" s="44"/>
    </row>
    <row r="5" spans="1:4">
      <c r="A5" s="905" t="s">
        <v>19</v>
      </c>
      <c r="B5" s="474" t="s">
        <v>64</v>
      </c>
      <c r="C5" s="907" t="s">
        <v>68</v>
      </c>
      <c r="D5" s="44"/>
    </row>
    <row r="6" spans="1:4">
      <c r="A6" s="905" t="s">
        <v>34</v>
      </c>
      <c r="B6" s="474" t="s">
        <v>64</v>
      </c>
      <c r="C6" s="474" t="s">
        <v>69</v>
      </c>
      <c r="D6" s="44"/>
    </row>
    <row r="7" spans="1:4">
      <c r="A7" s="904" t="s">
        <v>6</v>
      </c>
      <c r="B7" s="474" t="s">
        <v>64</v>
      </c>
      <c r="C7" s="1036" t="s">
        <v>70</v>
      </c>
      <c r="D7" s="44"/>
    </row>
    <row r="8" spans="1:4">
      <c r="A8" s="905" t="s">
        <v>9</v>
      </c>
      <c r="B8" s="474" t="s">
        <v>64</v>
      </c>
      <c r="C8" s="474" t="s">
        <v>71</v>
      </c>
      <c r="D8" s="44"/>
    </row>
    <row r="9" spans="1:4">
      <c r="A9" s="905" t="s">
        <v>27</v>
      </c>
      <c r="B9" s="474" t="s">
        <v>64</v>
      </c>
      <c r="C9" s="474" t="s">
        <v>72</v>
      </c>
      <c r="D9" s="44"/>
    </row>
    <row r="10" spans="1:4">
      <c r="A10" s="905" t="s">
        <v>25</v>
      </c>
      <c r="B10" s="474" t="s">
        <v>64</v>
      </c>
      <c r="C10" s="474" t="s">
        <v>73</v>
      </c>
      <c r="D10" s="44"/>
    </row>
    <row r="11" spans="1:4">
      <c r="A11" s="905" t="s">
        <v>23</v>
      </c>
      <c r="B11" s="474" t="s">
        <v>64</v>
      </c>
      <c r="C11" s="474" t="s">
        <v>74</v>
      </c>
      <c r="D11" s="44"/>
    </row>
    <row r="12" spans="1:4">
      <c r="A12" s="905" t="s">
        <v>21</v>
      </c>
      <c r="B12" s="474" t="s">
        <v>64</v>
      </c>
      <c r="C12" s="474" t="s">
        <v>75</v>
      </c>
      <c r="D12" s="44"/>
    </row>
    <row r="13" spans="1:4">
      <c r="A13" s="905" t="s">
        <v>17</v>
      </c>
      <c r="B13" s="474" t="s">
        <v>64</v>
      </c>
      <c r="C13" s="474" t="s">
        <v>76</v>
      </c>
      <c r="D13" s="44"/>
    </row>
    <row r="14" spans="1:4">
      <c r="A14" s="1037" t="s">
        <v>29</v>
      </c>
      <c r="B14" s="474" t="s">
        <v>64</v>
      </c>
      <c r="C14" s="474" t="s">
        <v>77</v>
      </c>
      <c r="D14" s="44"/>
    </row>
    <row r="15" spans="1:4">
      <c r="A15" s="905" t="s">
        <v>15</v>
      </c>
      <c r="B15" s="474" t="s">
        <v>64</v>
      </c>
      <c r="C15" s="474" t="s">
        <v>78</v>
      </c>
      <c r="D15" s="44"/>
    </row>
    <row r="16" spans="1:4">
      <c r="A16" s="905" t="s">
        <v>13</v>
      </c>
      <c r="B16" s="474" t="s">
        <v>64</v>
      </c>
      <c r="C16" s="474" t="s">
        <v>79</v>
      </c>
      <c r="D16" s="44"/>
    </row>
    <row r="17" spans="1:4">
      <c r="A17" s="905" t="s">
        <v>11</v>
      </c>
      <c r="B17" s="474" t="s">
        <v>64</v>
      </c>
      <c r="C17" s="474" t="s">
        <v>80</v>
      </c>
      <c r="D17" s="44"/>
    </row>
    <row r="18" spans="1:4">
      <c r="A18" s="905" t="s">
        <v>31</v>
      </c>
      <c r="B18" s="474" t="s">
        <v>64</v>
      </c>
      <c r="C18" s="474" t="s">
        <v>81</v>
      </c>
      <c r="D18" s="44"/>
    </row>
    <row r="19" spans="1:4">
      <c r="A19" s="905" t="s">
        <v>82</v>
      </c>
      <c r="B19" s="474" t="s">
        <v>64</v>
      </c>
      <c r="C19" s="474" t="s">
        <v>83</v>
      </c>
      <c r="D19" s="44"/>
    </row>
    <row r="20" spans="1:4">
      <c r="A20" s="905" t="s">
        <v>47</v>
      </c>
      <c r="B20" s="474" t="s">
        <v>64</v>
      </c>
      <c r="C20" s="474" t="s">
        <v>84</v>
      </c>
      <c r="D20" s="44"/>
    </row>
    <row r="21" spans="1:4">
      <c r="A21" s="801" t="s">
        <v>41</v>
      </c>
      <c r="B21" s="907" t="s">
        <v>64</v>
      </c>
      <c r="C21" s="474" t="s">
        <v>85</v>
      </c>
      <c r="D21" s="44"/>
    </row>
    <row r="22" spans="1:4">
      <c r="A22" s="40" t="s">
        <v>43</v>
      </c>
      <c r="B22" s="40" t="s">
        <v>64</v>
      </c>
      <c r="C22" s="762" t="s">
        <v>86</v>
      </c>
      <c r="D22" s="44"/>
    </row>
  </sheetData>
  <hyperlinks>
    <hyperlink ref="A3" location="ClaseDos!A1" display="ClaseDos" xr:uid="{46AE0A1E-6C9B-44F6-AE40-FD5B28FE6E06}"/>
    <hyperlink ref="A7" location="ClaseSeis!A1" display="ClaseSeis" xr:uid="{63EE4119-B6B8-452E-A562-534EDB8BA707}"/>
    <hyperlink ref="A14" location="'Verificador_Clase'!A1" display="Verificador" xr:uid="{9903D29A-7EB9-4127-A911-9D94F296A93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79ECA-FC28-4C2D-B621-3E03566B37D4}">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1B945-45C0-4376-A34E-FAA8D8AEF8B9}">
  <dimension ref="A1:I12"/>
  <sheetViews>
    <sheetView workbookViewId="0">
      <selection activeCell="H6" sqref="H6"/>
    </sheetView>
  </sheetViews>
  <sheetFormatPr defaultRowHeight="15"/>
  <cols>
    <col min="1" max="1" width="25" style="68" customWidth="1"/>
    <col min="2" max="2" width="31.5703125" style="68" customWidth="1"/>
    <col min="3" max="5" width="47.85546875" style="68" customWidth="1"/>
    <col min="6" max="6" width="54.42578125" style="68" customWidth="1"/>
    <col min="7" max="16384" width="9.140625" style="68"/>
  </cols>
  <sheetData>
    <row r="1" spans="1:9">
      <c r="A1" s="70"/>
      <c r="B1" s="70"/>
      <c r="C1" s="70"/>
      <c r="D1" s="70"/>
      <c r="E1" s="70"/>
      <c r="F1" s="70"/>
      <c r="G1" s="70"/>
      <c r="H1" s="70"/>
      <c r="I1" s="70"/>
    </row>
    <row r="2" spans="1:9">
      <c r="A2" s="1134" t="s">
        <v>87</v>
      </c>
      <c r="B2" s="1135"/>
      <c r="C2" s="104"/>
      <c r="D2" s="70"/>
      <c r="E2" s="70"/>
      <c r="F2" s="70"/>
      <c r="G2" s="70"/>
      <c r="H2" s="70"/>
      <c r="I2" s="70"/>
    </row>
    <row r="3" spans="1:9" ht="21.75">
      <c r="A3" s="956" t="s">
        <v>88</v>
      </c>
      <c r="B3" s="162" t="s">
        <v>89</v>
      </c>
      <c r="C3" s="713" t="s">
        <v>90</v>
      </c>
      <c r="D3" s="713" t="s">
        <v>91</v>
      </c>
      <c r="E3" s="713" t="s">
        <v>92</v>
      </c>
      <c r="F3" s="713" t="s">
        <v>93</v>
      </c>
      <c r="G3" s="70"/>
      <c r="H3" s="70"/>
      <c r="I3" s="70"/>
    </row>
    <row r="4" spans="1:9">
      <c r="A4" s="142" t="s">
        <v>94</v>
      </c>
      <c r="B4" s="9" t="s">
        <v>95</v>
      </c>
      <c r="C4" s="7" t="s">
        <v>96</v>
      </c>
      <c r="D4" s="83" t="s">
        <v>97</v>
      </c>
      <c r="E4" s="83" t="s">
        <v>98</v>
      </c>
      <c r="F4" s="9" t="s">
        <v>99</v>
      </c>
      <c r="G4" s="70"/>
      <c r="H4" s="70"/>
      <c r="I4" s="70"/>
    </row>
    <row r="5" spans="1:9" ht="29.25">
      <c r="A5" s="62" t="s">
        <v>100</v>
      </c>
      <c r="B5" s="70" t="s">
        <v>101</v>
      </c>
      <c r="C5" s="62" t="s">
        <v>102</v>
      </c>
      <c r="D5" s="721">
        <v>110111</v>
      </c>
      <c r="E5" s="40" t="s">
        <v>101</v>
      </c>
      <c r="F5" s="1110" t="str">
        <f t="shared" ref="F5:F8" si="0">A5 &amp; "--" &amp; D5</f>
        <v>c19faca7-f183-4d2f-b754-6d41661aa3e2--110111</v>
      </c>
      <c r="G5" s="70"/>
      <c r="H5" s="70"/>
      <c r="I5" s="70"/>
    </row>
    <row r="6" spans="1:9" ht="29.25">
      <c r="A6" s="1111" t="s">
        <v>103</v>
      </c>
      <c r="B6" s="1112" t="s">
        <v>104</v>
      </c>
      <c r="C6" s="957" t="s">
        <v>105</v>
      </c>
      <c r="D6" s="721">
        <v>80002</v>
      </c>
      <c r="E6" s="40" t="s">
        <v>104</v>
      </c>
      <c r="F6" s="1110" t="str">
        <f t="shared" si="0"/>
        <v>869c5b5f-7527-4455-8f7a-0c9ea20f027c--80002</v>
      </c>
      <c r="G6" s="70"/>
      <c r="H6" s="70"/>
      <c r="I6" s="70"/>
    </row>
    <row r="7" spans="1:9" ht="43.5">
      <c r="A7" s="9" t="s">
        <v>106</v>
      </c>
      <c r="B7" s="9" t="s">
        <v>107</v>
      </c>
      <c r="C7" s="62" t="s">
        <v>108</v>
      </c>
      <c r="D7" s="721">
        <v>6000</v>
      </c>
      <c r="E7" s="40" t="s">
        <v>109</v>
      </c>
      <c r="F7" s="1110" t="str">
        <f t="shared" si="0"/>
        <v>3667b9c4-4fd9-40a9-b92e-421b9f99f420--6000</v>
      </c>
      <c r="G7" s="70"/>
      <c r="H7" s="70"/>
      <c r="I7" s="70"/>
    </row>
    <row r="8" spans="1:9" ht="29.25">
      <c r="A8" s="9" t="s">
        <v>110</v>
      </c>
      <c r="B8" s="9" t="s">
        <v>111</v>
      </c>
      <c r="C8" s="62" t="s">
        <v>112</v>
      </c>
      <c r="D8" s="721">
        <v>62701</v>
      </c>
      <c r="E8" s="40" t="s">
        <v>111</v>
      </c>
      <c r="F8" s="1110" t="str">
        <f t="shared" si="0"/>
        <v>41c4b5ee-8074-4359-9ee5-07c1e29e044c--62701</v>
      </c>
      <c r="G8" s="70"/>
      <c r="H8" s="70"/>
      <c r="I8" s="70"/>
    </row>
    <row r="9" spans="1:9" ht="29.25">
      <c r="A9" s="9" t="s">
        <v>113</v>
      </c>
      <c r="B9" s="9" t="s">
        <v>114</v>
      </c>
      <c r="C9" s="142" t="s">
        <v>115</v>
      </c>
      <c r="D9" s="721">
        <v>50021</v>
      </c>
      <c r="E9" s="40" t="s">
        <v>114</v>
      </c>
      <c r="F9" s="1110" t="str">
        <f>A9 &amp; "--" &amp; D9</f>
        <v>188f0271-3a18-4823-a49e-41e2bdacd462--50021</v>
      </c>
      <c r="G9" s="70"/>
      <c r="H9" s="70"/>
      <c r="I9" s="70"/>
    </row>
    <row r="10" spans="1:9" ht="29.25">
      <c r="A10" s="9" t="s">
        <v>116</v>
      </c>
      <c r="B10" s="9" t="s">
        <v>117</v>
      </c>
      <c r="C10" s="103" t="s">
        <v>118</v>
      </c>
      <c r="D10" s="721">
        <v>90012</v>
      </c>
      <c r="E10" s="40" t="s">
        <v>117</v>
      </c>
      <c r="F10" s="1110" t="str">
        <f>A10 &amp; "--" &amp; D10</f>
        <v>eecc70c6-64d3-49fb-bddf-410cda208bfa--90012</v>
      </c>
      <c r="G10" s="70"/>
      <c r="H10" s="70"/>
      <c r="I10" s="70"/>
    </row>
    <row r="11" spans="1:9">
      <c r="A11" s="70"/>
    </row>
    <row r="12" spans="1:9">
      <c r="A12" s="70"/>
      <c r="B12" s="1"/>
    </row>
  </sheetData>
  <mergeCells count="1">
    <mergeCell ref="A2:B2"/>
  </mergeCells>
  <hyperlinks>
    <hyperlink ref="A2:B2" location="'Objetos de dominio'!A1" display="&lt;&lt; Volver al listado de objetos de dominio " xr:uid="{ECA70461-F099-4417-829D-108CEFE07AB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C8A94-69D2-4A60-8B6E-9B01A4835CFB}">
  <sheetPr>
    <tabColor theme="2" tint="-0.499984740745262"/>
  </sheetPr>
  <dimension ref="A1"/>
  <sheetViews>
    <sheetView workbookViewId="0">
      <selection activeCell="J23" sqref="J23"/>
    </sheetView>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8B59F-46C1-4462-BCC4-E62F1208A810}">
  <sheetPr>
    <tabColor theme="2" tint="-0.499984740745262"/>
  </sheetPr>
  <dimension ref="A1:I11"/>
  <sheetViews>
    <sheetView workbookViewId="0">
      <selection activeCell="F14" sqref="F14"/>
    </sheetView>
  </sheetViews>
  <sheetFormatPr defaultRowHeight="15"/>
  <cols>
    <col min="1" max="1" width="30.85546875" style="1" customWidth="1"/>
    <col min="2" max="2" width="31.5703125" style="1" customWidth="1"/>
    <col min="3" max="3" width="30.7109375" style="1" customWidth="1"/>
    <col min="4" max="4" width="20.28515625" style="1" customWidth="1"/>
    <col min="5" max="5" width="26.28515625" style="1" customWidth="1"/>
    <col min="6" max="16384" width="9.140625" style="1"/>
  </cols>
  <sheetData>
    <row r="1" spans="1:9">
      <c r="A1" s="1136" t="s">
        <v>87</v>
      </c>
      <c r="B1" s="1137"/>
      <c r="C1" s="952"/>
    </row>
    <row r="2" spans="1:9" ht="32.25">
      <c r="A2" s="92" t="s">
        <v>88</v>
      </c>
      <c r="B2" s="93" t="s">
        <v>89</v>
      </c>
      <c r="C2" s="94" t="s">
        <v>90</v>
      </c>
      <c r="D2" s="94" t="s">
        <v>119</v>
      </c>
      <c r="E2" s="94"/>
    </row>
    <row r="3" spans="1:9">
      <c r="A3" s="129" t="s">
        <v>94</v>
      </c>
      <c r="B3" s="9" t="s">
        <v>120</v>
      </c>
      <c r="C3" s="74" t="s">
        <v>121</v>
      </c>
      <c r="D3" s="74" t="s">
        <v>122</v>
      </c>
      <c r="E3" s="74" t="s">
        <v>99</v>
      </c>
    </row>
    <row r="4" spans="1:9" ht="29.25">
      <c r="A4" s="12" t="s">
        <v>102</v>
      </c>
      <c r="B4" s="7" t="s">
        <v>123</v>
      </c>
      <c r="C4" s="7" t="s">
        <v>124</v>
      </c>
      <c r="D4" s="9" t="s">
        <v>125</v>
      </c>
      <c r="E4" s="954" t="str">
        <f>A4 &amp; "--" &amp; B4</f>
        <v>ea788760-95bf-4d10-b825-fb8d266809de--Bogotá</v>
      </c>
    </row>
    <row r="5" spans="1:9" ht="29.25">
      <c r="A5" s="955" t="s">
        <v>105</v>
      </c>
      <c r="B5" s="7" t="s">
        <v>126</v>
      </c>
      <c r="C5" s="7" t="s">
        <v>127</v>
      </c>
      <c r="D5" s="9" t="s">
        <v>125</v>
      </c>
      <c r="E5" s="954" t="str">
        <f t="shared" ref="E5:E9" si="0">A5 &amp; "--" &amp; B5</f>
        <v>8e507ae5-56bd-4ceb-8e66-47685360cad2--Barranquilla</v>
      </c>
    </row>
    <row r="6" spans="1:9" ht="43.5">
      <c r="A6" s="12" t="s">
        <v>108</v>
      </c>
      <c r="B6" s="7" t="s">
        <v>128</v>
      </c>
      <c r="C6" s="7" t="s">
        <v>129</v>
      </c>
      <c r="D6" s="9" t="s">
        <v>130</v>
      </c>
      <c r="E6" s="959" t="str">
        <f t="shared" si="0"/>
        <v>ab7df89c-c842-4090-98a7-c9bf38fa6fed--Ciudad de México</v>
      </c>
      <c r="F6"/>
      <c r="G6"/>
      <c r="H6"/>
      <c r="I6"/>
    </row>
    <row r="7" spans="1:9" ht="43.5">
      <c r="A7" s="12" t="s">
        <v>112</v>
      </c>
      <c r="B7" s="7" t="s">
        <v>131</v>
      </c>
      <c r="C7" s="7" t="s">
        <v>132</v>
      </c>
      <c r="D7" s="103" t="s">
        <v>133</v>
      </c>
      <c r="E7" s="746" t="str">
        <f t="shared" si="0"/>
        <v>e236a971-af9c-42a2-b575-79897541472f--Springfield</v>
      </c>
      <c r="F7"/>
      <c r="G7"/>
      <c r="H7"/>
      <c r="I7"/>
    </row>
    <row r="8" spans="1:9" ht="29.25">
      <c r="A8" s="129" t="s">
        <v>115</v>
      </c>
      <c r="B8" s="83" t="s">
        <v>134</v>
      </c>
      <c r="C8" s="83" t="s">
        <v>135</v>
      </c>
      <c r="D8" s="108" t="s">
        <v>125</v>
      </c>
      <c r="E8" s="746" t="str">
        <f t="shared" si="0"/>
        <v>4ef5b45f-9440-4655-96d1-7c252fa5a027--Medellín</v>
      </c>
      <c r="F8"/>
      <c r="G8"/>
      <c r="H8"/>
      <c r="I8"/>
    </row>
    <row r="9" spans="1:9" ht="36" customHeight="1">
      <c r="A9" s="9" t="s">
        <v>118</v>
      </c>
      <c r="B9" s="9" t="s">
        <v>136</v>
      </c>
      <c r="C9" s="953" t="s">
        <v>137</v>
      </c>
      <c r="D9" s="103" t="s">
        <v>133</v>
      </c>
      <c r="E9" s="746" t="str">
        <f t="shared" si="0"/>
        <v>ea0dee81-0533-4c77-8740-46777152c01e--Los Angeles</v>
      </c>
      <c r="F9"/>
      <c r="G9"/>
      <c r="H9"/>
      <c r="I9"/>
    </row>
    <row r="10" spans="1:9">
      <c r="B10" s="153"/>
      <c r="C10" s="500"/>
      <c r="D10" s="153"/>
      <c r="F10"/>
      <c r="G10"/>
      <c r="H10"/>
      <c r="I10"/>
    </row>
    <row r="11" spans="1:9">
      <c r="B11" s="153"/>
      <c r="C11" s="500"/>
      <c r="D11" s="153"/>
    </row>
  </sheetData>
  <mergeCells count="1">
    <mergeCell ref="A1:B1"/>
  </mergeCells>
  <hyperlinks>
    <hyperlink ref="A1:B1" location="'Objetos de dominio'!A1" display="&lt;&lt; Volver al listado de objetos de dominio " xr:uid="{4984859B-E0ED-45F4-B41D-8A70001F919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8FB54-F9A6-408A-86A6-CB9B211DB0B7}">
  <sheetPr>
    <tabColor theme="2" tint="-0.499984740745262"/>
  </sheetPr>
  <dimension ref="A1:M8"/>
  <sheetViews>
    <sheetView workbookViewId="0">
      <selection activeCell="B8" sqref="B8"/>
    </sheetView>
  </sheetViews>
  <sheetFormatPr defaultRowHeight="15"/>
  <cols>
    <col min="1" max="1" width="13.28515625" style="72" customWidth="1"/>
    <col min="2" max="2" width="20.7109375" style="72" customWidth="1"/>
    <col min="3" max="3" width="16.5703125" style="72" customWidth="1"/>
    <col min="4" max="4" width="21" style="72" customWidth="1"/>
    <col min="5" max="5" width="22.7109375" style="72" customWidth="1"/>
    <col min="6" max="6" width="20.7109375" style="72" customWidth="1"/>
    <col min="7" max="7" width="20" style="72" customWidth="1"/>
    <col min="8" max="8" width="16.5703125" style="72" customWidth="1"/>
    <col min="9" max="9" width="9.140625" style="72"/>
    <col min="10" max="10" width="19.7109375" style="72" customWidth="1"/>
    <col min="11" max="11" width="17.5703125" style="72" customWidth="1"/>
    <col min="12" max="12" width="14.85546875" style="72" customWidth="1"/>
    <col min="13" max="16384" width="9.140625" style="72"/>
  </cols>
  <sheetData>
    <row r="1" spans="1:13" ht="27">
      <c r="A1" s="386" t="s">
        <v>138</v>
      </c>
      <c r="B1" s="1139" t="s">
        <v>139</v>
      </c>
      <c r="C1" s="1139"/>
      <c r="D1" s="1139"/>
      <c r="E1" s="1139"/>
      <c r="F1" s="1139"/>
      <c r="G1" s="1139"/>
      <c r="H1" s="1139"/>
      <c r="I1" s="1139"/>
      <c r="J1" s="1139"/>
      <c r="K1" s="1139"/>
      <c r="L1" s="1139"/>
      <c r="M1" s="1140"/>
    </row>
    <row r="2" spans="1:13">
      <c r="A2" s="387" t="s">
        <v>140</v>
      </c>
      <c r="B2" s="1141" t="s">
        <v>141</v>
      </c>
      <c r="C2" s="1141"/>
      <c r="D2" s="1141"/>
      <c r="E2" s="1141"/>
      <c r="F2" s="1141"/>
      <c r="G2" s="1141"/>
      <c r="H2" s="1141"/>
      <c r="I2" s="1141"/>
      <c r="J2" s="1141"/>
      <c r="K2" s="1141"/>
      <c r="L2" s="1141"/>
      <c r="M2" s="1142"/>
    </row>
    <row r="3" spans="1:13" ht="28.5" customHeight="1">
      <c r="A3" s="388" t="s">
        <v>142</v>
      </c>
      <c r="B3" s="1143" t="s">
        <v>143</v>
      </c>
      <c r="C3" s="1143"/>
      <c r="D3" s="347" t="s">
        <v>144</v>
      </c>
      <c r="E3" s="1144" t="s">
        <v>145</v>
      </c>
      <c r="F3" s="1144"/>
      <c r="G3" s="1138" t="s">
        <v>146</v>
      </c>
      <c r="H3" s="1138"/>
      <c r="I3" s="349" t="s">
        <v>147</v>
      </c>
      <c r="J3" s="350" t="s">
        <v>148</v>
      </c>
      <c r="K3" s="351" t="s">
        <v>149</v>
      </c>
      <c r="L3" s="1145" t="s">
        <v>150</v>
      </c>
      <c r="M3" s="1147" t="s">
        <v>151</v>
      </c>
    </row>
    <row r="4" spans="1:13">
      <c r="A4" s="1155" t="s">
        <v>142</v>
      </c>
      <c r="B4" s="1143" t="s">
        <v>152</v>
      </c>
      <c r="C4" s="1143" t="s">
        <v>4</v>
      </c>
      <c r="D4" s="1158" t="s">
        <v>153</v>
      </c>
      <c r="E4" s="1144" t="s">
        <v>154</v>
      </c>
      <c r="F4" s="1144"/>
      <c r="G4" s="1138" t="s">
        <v>155</v>
      </c>
      <c r="H4" s="1138"/>
      <c r="I4" s="1149" t="s">
        <v>156</v>
      </c>
      <c r="J4" s="1151" t="s">
        <v>157</v>
      </c>
      <c r="K4" s="1153" t="s">
        <v>158</v>
      </c>
      <c r="L4" s="1145"/>
      <c r="M4" s="1147"/>
    </row>
    <row r="5" spans="1:13">
      <c r="A5" s="1156"/>
      <c r="B5" s="1157"/>
      <c r="C5" s="1157"/>
      <c r="D5" s="1159"/>
      <c r="E5" s="395" t="s">
        <v>159</v>
      </c>
      <c r="F5" s="395" t="s">
        <v>4</v>
      </c>
      <c r="G5" s="396" t="s">
        <v>160</v>
      </c>
      <c r="H5" s="396" t="s">
        <v>4</v>
      </c>
      <c r="I5" s="1150"/>
      <c r="J5" s="1152"/>
      <c r="K5" s="1154"/>
      <c r="L5" s="1146"/>
      <c r="M5" s="1148"/>
    </row>
    <row r="6" spans="1:13" ht="111" customHeight="1">
      <c r="A6" s="967" t="s">
        <v>161</v>
      </c>
      <c r="B6" s="967" t="s">
        <v>162</v>
      </c>
      <c r="C6" s="967" t="s">
        <v>163</v>
      </c>
      <c r="D6" s="967" t="s">
        <v>139</v>
      </c>
      <c r="E6" s="967" t="s">
        <v>164</v>
      </c>
      <c r="F6" s="967" t="s">
        <v>165</v>
      </c>
      <c r="G6" s="968" t="s">
        <v>166</v>
      </c>
      <c r="H6" s="968" t="s">
        <v>167</v>
      </c>
      <c r="I6" s="967"/>
      <c r="J6" s="968" t="s">
        <v>168</v>
      </c>
      <c r="K6" s="968" t="s">
        <v>169</v>
      </c>
      <c r="L6" s="968" t="s">
        <v>170</v>
      </c>
      <c r="M6" s="968" t="s">
        <v>168</v>
      </c>
    </row>
    <row r="7" spans="1:13" ht="48.75" customHeight="1">
      <c r="A7" s="964" t="s">
        <v>161</v>
      </c>
      <c r="B7" s="963" t="s">
        <v>171</v>
      </c>
      <c r="C7" s="962" t="s">
        <v>172</v>
      </c>
      <c r="D7" s="963" t="s">
        <v>139</v>
      </c>
      <c r="E7" s="963" t="s">
        <v>164</v>
      </c>
      <c r="F7" s="963" t="s">
        <v>173</v>
      </c>
      <c r="G7" s="963" t="s">
        <v>174</v>
      </c>
      <c r="H7" s="963" t="s">
        <v>175</v>
      </c>
      <c r="I7" s="962"/>
      <c r="J7" s="963" t="s">
        <v>176</v>
      </c>
      <c r="K7" s="963" t="s">
        <v>177</v>
      </c>
      <c r="L7" s="963" t="s">
        <v>168</v>
      </c>
      <c r="M7" s="963" t="s">
        <v>178</v>
      </c>
    </row>
    <row r="8" spans="1:13" ht="72.75">
      <c r="A8" s="966" t="s">
        <v>179</v>
      </c>
      <c r="B8" s="965" t="s">
        <v>180</v>
      </c>
      <c r="C8" s="966" t="s">
        <v>181</v>
      </c>
      <c r="D8" s="965" t="s">
        <v>139</v>
      </c>
      <c r="E8" s="965" t="s">
        <v>182</v>
      </c>
      <c r="F8" s="966" t="s">
        <v>183</v>
      </c>
      <c r="G8" s="965" t="s">
        <v>184</v>
      </c>
      <c r="H8" s="965" t="s">
        <v>185</v>
      </c>
      <c r="I8" s="966"/>
      <c r="J8" s="965" t="s">
        <v>186</v>
      </c>
      <c r="K8" s="965" t="s">
        <v>187</v>
      </c>
      <c r="L8" s="965" t="s">
        <v>188</v>
      </c>
      <c r="M8" s="965" t="s">
        <v>189</v>
      </c>
    </row>
  </sheetData>
  <mergeCells count="16">
    <mergeCell ref="A4:A5"/>
    <mergeCell ref="B4:B5"/>
    <mergeCell ref="C4:C5"/>
    <mergeCell ref="D4:D5"/>
    <mergeCell ref="E4:F4"/>
    <mergeCell ref="G4:H4"/>
    <mergeCell ref="B1:M1"/>
    <mergeCell ref="B2:M2"/>
    <mergeCell ref="B3:C3"/>
    <mergeCell ref="E3:F3"/>
    <mergeCell ref="G3:H3"/>
    <mergeCell ref="L3:L5"/>
    <mergeCell ref="M3:M5"/>
    <mergeCell ref="I4:I5"/>
    <mergeCell ref="J4:J5"/>
    <mergeCell ref="K4:K5"/>
  </mergeCells>
  <hyperlinks>
    <hyperlink ref="B2:M2" location="'ciudad_Muestreo'!A1" display="Muestreo de datos….." xr:uid="{F8393118-17D3-4189-A401-3EF7A2AA4D8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08922-38B8-4F27-A892-D29DD145A2B2}">
  <dimension ref="A1:X23"/>
  <sheetViews>
    <sheetView topLeftCell="A5" workbookViewId="0">
      <selection activeCell="G9" sqref="G9"/>
    </sheetView>
  </sheetViews>
  <sheetFormatPr defaultRowHeight="15"/>
  <cols>
    <col min="1" max="1" width="15.85546875" style="70" bestFit="1" customWidth="1"/>
    <col min="2" max="2" width="13.28515625" style="70" bestFit="1" customWidth="1"/>
    <col min="3" max="3" width="16.140625" style="70" bestFit="1" customWidth="1"/>
    <col min="4" max="4" width="16.42578125" style="70" bestFit="1" customWidth="1"/>
    <col min="5" max="5" width="9.85546875" style="70" bestFit="1" customWidth="1"/>
    <col min="6" max="6" width="29.28515625" style="70" bestFit="1" customWidth="1"/>
    <col min="7" max="7" width="16.5703125" style="70" bestFit="1" customWidth="1"/>
    <col min="8" max="8" width="12.42578125" style="70" bestFit="1" customWidth="1"/>
    <col min="9" max="9" width="11" style="70" bestFit="1" customWidth="1"/>
    <col min="10" max="10" width="24.5703125" style="70" customWidth="1"/>
    <col min="11" max="11" width="16.42578125" style="70" bestFit="1" customWidth="1"/>
    <col min="12" max="12" width="22.7109375" style="70" customWidth="1"/>
    <col min="13" max="13" width="34.140625" style="70" bestFit="1" customWidth="1"/>
    <col min="14" max="14" width="31.42578125" style="70" bestFit="1" customWidth="1"/>
    <col min="15" max="15" width="15.5703125" style="70" bestFit="1" customWidth="1"/>
    <col min="16" max="16" width="11.7109375" style="70" bestFit="1" customWidth="1"/>
    <col min="17" max="17" width="13.7109375" style="70" bestFit="1" customWidth="1"/>
    <col min="18" max="18" width="17.42578125" style="70" customWidth="1"/>
    <col min="19" max="19" width="10.5703125" style="70" bestFit="1" customWidth="1"/>
    <col min="20" max="20" width="21" style="70" bestFit="1" customWidth="1"/>
    <col min="21" max="21" width="30" style="70" customWidth="1"/>
    <col min="22" max="22" width="22.7109375" style="70" customWidth="1"/>
    <col min="23" max="23" width="22.42578125" style="70" customWidth="1"/>
    <col min="24" max="24" width="20.85546875" style="70" customWidth="1"/>
    <col min="25" max="16384" width="9.140625" style="70"/>
  </cols>
  <sheetData>
    <row r="1" spans="1:24">
      <c r="A1" s="1160" t="s">
        <v>87</v>
      </c>
      <c r="B1" s="1161"/>
      <c r="C1" s="1161" t="s">
        <v>2</v>
      </c>
      <c r="D1" s="1161"/>
      <c r="E1" s="1162" t="s">
        <v>190</v>
      </c>
      <c r="F1" s="1162"/>
      <c r="G1" s="1162"/>
    </row>
    <row r="2" spans="1:24">
      <c r="A2" s="155" t="s">
        <v>191</v>
      </c>
      <c r="B2" s="1163" t="s">
        <v>139</v>
      </c>
      <c r="C2" s="1163"/>
      <c r="D2" s="1163"/>
      <c r="E2" s="1163"/>
      <c r="F2" s="1163"/>
      <c r="G2" s="1163"/>
      <c r="H2" s="1163"/>
      <c r="I2" s="1163"/>
      <c r="J2" s="1163"/>
      <c r="K2" s="1163"/>
      <c r="L2" s="1163"/>
      <c r="M2" s="1163"/>
      <c r="N2" s="1163"/>
      <c r="O2" s="1163"/>
      <c r="P2" s="1163"/>
      <c r="Q2" s="1163"/>
      <c r="R2" s="1163"/>
      <c r="S2" s="1163"/>
      <c r="T2" s="1163"/>
      <c r="U2" s="1164"/>
    </row>
    <row r="3" spans="1:24">
      <c r="A3" s="156" t="s">
        <v>140</v>
      </c>
      <c r="B3" s="1165" t="s">
        <v>192</v>
      </c>
      <c r="C3" s="1165"/>
      <c r="D3" s="1165"/>
      <c r="E3" s="1165"/>
      <c r="F3" s="1165"/>
      <c r="G3" s="1165"/>
      <c r="H3" s="1165"/>
      <c r="I3" s="1165"/>
      <c r="J3" s="1165"/>
      <c r="K3" s="1165"/>
      <c r="L3" s="1165"/>
      <c r="M3" s="1165"/>
      <c r="N3" s="1165"/>
      <c r="O3" s="1165"/>
      <c r="P3" s="1165"/>
      <c r="Q3" s="1165"/>
      <c r="R3" s="1165"/>
      <c r="S3" s="1165"/>
      <c r="T3" s="1165"/>
      <c r="U3" s="1166"/>
    </row>
    <row r="4" spans="1:24">
      <c r="A4" s="157" t="s">
        <v>193</v>
      </c>
      <c r="B4" s="1167" t="s">
        <v>8</v>
      </c>
      <c r="C4" s="1167"/>
      <c r="D4" s="1167"/>
      <c r="E4" s="1167"/>
      <c r="F4" s="1167"/>
      <c r="G4" s="1167"/>
      <c r="H4" s="1167"/>
      <c r="I4" s="1167"/>
      <c r="J4" s="1167"/>
      <c r="K4" s="1167"/>
      <c r="L4" s="1167"/>
      <c r="M4" s="1167"/>
      <c r="N4" s="1167"/>
      <c r="O4" s="1167"/>
      <c r="P4" s="1167"/>
      <c r="Q4" s="1167"/>
      <c r="R4" s="1167"/>
      <c r="S4" s="1167"/>
      <c r="T4" s="1167"/>
      <c r="U4" s="1168"/>
    </row>
    <row r="5" spans="1:24" ht="29.25">
      <c r="A5" s="12" t="s">
        <v>194</v>
      </c>
      <c r="B5" s="25"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74" t="s">
        <v>214</v>
      </c>
      <c r="V5" s="969" t="str">
        <f>A18</f>
        <v>Registrar ciudad</v>
      </c>
      <c r="W5" s="639" t="str">
        <f>A19</f>
        <v>Actualizar datos de ciudad</v>
      </c>
      <c r="X5" s="640" t="str">
        <f>A20</f>
        <v>Seleccionar ciudad entrega</v>
      </c>
    </row>
    <row r="6" spans="1:24" ht="144.75">
      <c r="A6" s="9" t="s">
        <v>94</v>
      </c>
      <c r="B6" s="9" t="s">
        <v>215</v>
      </c>
      <c r="C6" s="9">
        <v>36</v>
      </c>
      <c r="D6" s="9">
        <v>36</v>
      </c>
      <c r="E6" s="9" t="s">
        <v>216</v>
      </c>
      <c r="F6" s="9" t="s">
        <v>216</v>
      </c>
      <c r="G6" s="9" t="s">
        <v>216</v>
      </c>
      <c r="H6" s="9" t="s">
        <v>216</v>
      </c>
      <c r="I6" s="88" t="s">
        <v>216</v>
      </c>
      <c r="J6" s="63" t="s">
        <v>217</v>
      </c>
      <c r="K6" s="63" t="s">
        <v>218</v>
      </c>
      <c r="L6" s="63" t="s">
        <v>219</v>
      </c>
      <c r="M6" s="9" t="s">
        <v>220</v>
      </c>
      <c r="N6" s="9" t="s">
        <v>220</v>
      </c>
      <c r="O6" s="9" t="s">
        <v>220</v>
      </c>
      <c r="P6" s="9" t="s">
        <v>219</v>
      </c>
      <c r="Q6" s="9" t="s">
        <v>220</v>
      </c>
      <c r="R6" s="9" t="s">
        <v>219</v>
      </c>
      <c r="S6" s="9" t="s">
        <v>220</v>
      </c>
      <c r="T6" s="9" t="s">
        <v>220</v>
      </c>
      <c r="U6" s="9" t="s">
        <v>221</v>
      </c>
      <c r="V6" s="970"/>
      <c r="W6" s="781"/>
      <c r="X6" s="960"/>
    </row>
    <row r="7" spans="1:24" ht="29.25">
      <c r="A7" s="9" t="s">
        <v>120</v>
      </c>
      <c r="B7" s="63" t="s">
        <v>222</v>
      </c>
      <c r="C7" s="63">
        <v>2</v>
      </c>
      <c r="D7" s="63">
        <v>100</v>
      </c>
      <c r="E7" s="63" t="s">
        <v>218</v>
      </c>
      <c r="F7" s="63" t="s">
        <v>216</v>
      </c>
      <c r="G7" s="63" t="s">
        <v>216</v>
      </c>
      <c r="H7" s="63" t="s">
        <v>216</v>
      </c>
      <c r="I7" s="108" t="s">
        <v>216</v>
      </c>
      <c r="J7" s="9" t="s">
        <v>222</v>
      </c>
      <c r="K7" s="9" t="s">
        <v>216</v>
      </c>
      <c r="L7" s="9" t="s">
        <v>223</v>
      </c>
      <c r="M7" s="449" t="s">
        <v>220</v>
      </c>
      <c r="N7" s="63" t="s">
        <v>220</v>
      </c>
      <c r="O7" s="63" t="s">
        <v>219</v>
      </c>
      <c r="P7" s="63" t="s">
        <v>219</v>
      </c>
      <c r="Q7" s="63" t="s">
        <v>220</v>
      </c>
      <c r="R7" s="63" t="s">
        <v>220</v>
      </c>
      <c r="S7" s="63" t="s">
        <v>219</v>
      </c>
      <c r="T7" s="63" t="s">
        <v>219</v>
      </c>
      <c r="U7" s="70" t="s">
        <v>224</v>
      </c>
      <c r="V7" s="970"/>
      <c r="W7" s="781"/>
      <c r="X7" s="960"/>
    </row>
    <row r="8" spans="1:24" ht="43.5">
      <c r="A8" s="103" t="s">
        <v>121</v>
      </c>
      <c r="B8" s="63" t="s">
        <v>222</v>
      </c>
      <c r="C8" s="63">
        <v>2</v>
      </c>
      <c r="D8" s="63">
        <v>100</v>
      </c>
      <c r="E8" s="63" t="s">
        <v>218</v>
      </c>
      <c r="F8" s="63" t="s">
        <v>216</v>
      </c>
      <c r="G8" s="63" t="s">
        <v>216</v>
      </c>
      <c r="H8" s="63" t="s">
        <v>216</v>
      </c>
      <c r="I8" s="108" t="s">
        <v>216</v>
      </c>
      <c r="J8" s="9" t="s">
        <v>222</v>
      </c>
      <c r="K8" s="9" t="s">
        <v>216</v>
      </c>
      <c r="L8" s="9" t="s">
        <v>223</v>
      </c>
      <c r="M8" s="449" t="s">
        <v>220</v>
      </c>
      <c r="N8" s="63" t="s">
        <v>220</v>
      </c>
      <c r="O8" s="63" t="s">
        <v>219</v>
      </c>
      <c r="P8" s="63" t="s">
        <v>219</v>
      </c>
      <c r="Q8" s="63" t="s">
        <v>220</v>
      </c>
      <c r="R8" s="63" t="s">
        <v>220</v>
      </c>
      <c r="S8" s="63" t="s">
        <v>219</v>
      </c>
      <c r="T8" s="108" t="s">
        <v>219</v>
      </c>
      <c r="U8" s="69" t="s">
        <v>225</v>
      </c>
    </row>
    <row r="9" spans="1:24" ht="144.75">
      <c r="A9" s="103" t="s">
        <v>122</v>
      </c>
      <c r="B9" s="9" t="s">
        <v>215</v>
      </c>
      <c r="C9" s="9">
        <v>36</v>
      </c>
      <c r="D9" s="9">
        <v>36</v>
      </c>
      <c r="E9" s="9" t="s">
        <v>216</v>
      </c>
      <c r="F9" s="9" t="s">
        <v>216</v>
      </c>
      <c r="G9" s="9" t="s">
        <v>216</v>
      </c>
      <c r="H9" s="9" t="s">
        <v>216</v>
      </c>
      <c r="I9" s="961" t="s">
        <v>216</v>
      </c>
      <c r="J9" s="9" t="s">
        <v>217</v>
      </c>
      <c r="K9" s="9" t="s">
        <v>218</v>
      </c>
      <c r="L9" s="9" t="s">
        <v>226</v>
      </c>
      <c r="M9" s="134" t="s">
        <v>220</v>
      </c>
      <c r="N9" s="134" t="s">
        <v>220</v>
      </c>
      <c r="O9" s="9" t="s">
        <v>220</v>
      </c>
      <c r="P9" s="9" t="s">
        <v>219</v>
      </c>
      <c r="Q9" s="9" t="s">
        <v>220</v>
      </c>
      <c r="R9" s="9" t="s">
        <v>219</v>
      </c>
      <c r="S9" s="9" t="s">
        <v>220</v>
      </c>
      <c r="T9" s="103" t="s">
        <v>219</v>
      </c>
      <c r="U9" s="69" t="s">
        <v>227</v>
      </c>
    </row>
    <row r="12" spans="1:24">
      <c r="A12"/>
      <c r="B12"/>
      <c r="C12"/>
      <c r="D12"/>
      <c r="E12"/>
      <c r="F12"/>
      <c r="G12"/>
      <c r="H12"/>
      <c r="I12"/>
      <c r="J12"/>
      <c r="K12"/>
      <c r="L12"/>
      <c r="M12"/>
      <c r="N12"/>
      <c r="O12"/>
      <c r="P12"/>
      <c r="Q12"/>
      <c r="R12"/>
      <c r="S12"/>
    </row>
    <row r="13" spans="1:24">
      <c r="A13"/>
      <c r="B13"/>
      <c r="C13"/>
      <c r="D13"/>
      <c r="E13"/>
      <c r="F13"/>
      <c r="G13"/>
      <c r="H13"/>
      <c r="I13"/>
      <c r="J13"/>
      <c r="K13"/>
      <c r="L13"/>
      <c r="M13"/>
      <c r="N13"/>
      <c r="O13"/>
      <c r="P13"/>
      <c r="Q13"/>
      <c r="R13"/>
      <c r="S13"/>
    </row>
    <row r="14" spans="1:24">
      <c r="A14"/>
      <c r="B14"/>
      <c r="C14"/>
      <c r="D14"/>
      <c r="E14"/>
      <c r="F14"/>
      <c r="G14"/>
      <c r="H14"/>
      <c r="I14"/>
      <c r="J14"/>
      <c r="K14"/>
      <c r="L14"/>
      <c r="M14"/>
      <c r="N14"/>
      <c r="O14"/>
      <c r="P14"/>
      <c r="Q14"/>
      <c r="R14"/>
      <c r="S14"/>
    </row>
    <row r="15" spans="1:24">
      <c r="A15"/>
      <c r="B15"/>
      <c r="C15"/>
      <c r="D15"/>
      <c r="E15"/>
      <c r="F15"/>
      <c r="G15"/>
      <c r="H15"/>
      <c r="I15"/>
      <c r="J15"/>
      <c r="K15"/>
      <c r="L15"/>
      <c r="M15"/>
      <c r="N15"/>
      <c r="O15"/>
      <c r="P15"/>
      <c r="Q15"/>
      <c r="R15"/>
      <c r="S15"/>
    </row>
    <row r="16" spans="1:24">
      <c r="A16" s="2148" t="s">
        <v>228</v>
      </c>
      <c r="B16" s="2149"/>
      <c r="C16" s="2149" t="s">
        <v>4</v>
      </c>
      <c r="D16" s="2149"/>
      <c r="E16" s="2149"/>
      <c r="F16" s="2149"/>
      <c r="G16" s="2149" t="s">
        <v>229</v>
      </c>
      <c r="H16" s="2149"/>
      <c r="I16" s="2149"/>
      <c r="J16" s="2149" t="s">
        <v>230</v>
      </c>
      <c r="K16" s="2149"/>
      <c r="L16" s="2149"/>
      <c r="M16" s="2149"/>
      <c r="N16" s="2149"/>
      <c r="O16" s="2149" t="s">
        <v>231</v>
      </c>
      <c r="P16" s="2149"/>
      <c r="Q16" s="2149" t="s">
        <v>232</v>
      </c>
      <c r="R16" s="2150"/>
      <c r="S16"/>
    </row>
    <row r="17" spans="1:19">
      <c r="A17" s="2151"/>
      <c r="B17" s="2152"/>
      <c r="C17" s="2152"/>
      <c r="D17" s="2152"/>
      <c r="E17" s="2152"/>
      <c r="F17" s="2152"/>
      <c r="G17" s="732" t="s">
        <v>233</v>
      </c>
      <c r="H17" s="732" t="s">
        <v>234</v>
      </c>
      <c r="I17" s="732" t="s">
        <v>4</v>
      </c>
      <c r="J17" s="732" t="s">
        <v>235</v>
      </c>
      <c r="K17" s="2152" t="s">
        <v>4</v>
      </c>
      <c r="L17" s="2152"/>
      <c r="M17" s="2152"/>
      <c r="N17" s="2152"/>
      <c r="O17" s="732" t="s">
        <v>236</v>
      </c>
      <c r="P17" s="732" t="s">
        <v>4</v>
      </c>
      <c r="Q17" s="732" t="s">
        <v>237</v>
      </c>
      <c r="R17" s="733" t="s">
        <v>238</v>
      </c>
      <c r="S17"/>
    </row>
    <row r="18" spans="1:19" ht="130.5">
      <c r="A18" s="1175" t="s">
        <v>162</v>
      </c>
      <c r="B18" s="1176"/>
      <c r="C18" s="1177" t="s">
        <v>239</v>
      </c>
      <c r="D18" s="1177"/>
      <c r="E18" s="1177"/>
      <c r="F18" s="1177"/>
      <c r="G18" s="971" t="s">
        <v>240</v>
      </c>
      <c r="H18" s="971" t="s">
        <v>241</v>
      </c>
      <c r="I18" s="379" t="s">
        <v>242</v>
      </c>
      <c r="J18" s="971" t="s">
        <v>139</v>
      </c>
      <c r="K18" s="1177" t="s">
        <v>243</v>
      </c>
      <c r="L18" s="1177"/>
      <c r="M18" s="1177"/>
      <c r="N18" s="1177"/>
      <c r="O18" s="958" t="s">
        <v>166</v>
      </c>
      <c r="P18" s="958" t="s">
        <v>167</v>
      </c>
      <c r="Q18" s="379" t="s">
        <v>244</v>
      </c>
      <c r="R18" s="972" t="s">
        <v>245</v>
      </c>
      <c r="S18"/>
    </row>
    <row r="19" spans="1:19" ht="106.5" customHeight="1">
      <c r="A19" s="1178" t="s">
        <v>171</v>
      </c>
      <c r="B19" s="1179"/>
      <c r="C19" s="1180" t="s">
        <v>172</v>
      </c>
      <c r="D19" s="1181"/>
      <c r="E19" s="1181"/>
      <c r="F19" s="1182"/>
      <c r="G19" s="785" t="s">
        <v>246</v>
      </c>
      <c r="H19" s="785" t="s">
        <v>247</v>
      </c>
      <c r="I19" s="489" t="s">
        <v>248</v>
      </c>
      <c r="J19" s="785" t="s">
        <v>139</v>
      </c>
      <c r="K19" s="1183" t="s">
        <v>249</v>
      </c>
      <c r="L19" s="1183"/>
      <c r="M19" s="1183"/>
      <c r="N19" s="1183"/>
      <c r="O19" s="489" t="s">
        <v>174</v>
      </c>
      <c r="P19" s="489" t="s">
        <v>175</v>
      </c>
      <c r="Q19" s="489" t="s">
        <v>250</v>
      </c>
      <c r="R19" s="973" t="s">
        <v>245</v>
      </c>
      <c r="S19"/>
    </row>
    <row r="20" spans="1:19" ht="106.5" customHeight="1">
      <c r="A20" s="1169" t="s">
        <v>180</v>
      </c>
      <c r="B20" s="1170"/>
      <c r="C20" s="1171" t="s">
        <v>181</v>
      </c>
      <c r="D20" s="1172"/>
      <c r="E20" s="1172"/>
      <c r="F20" s="1173"/>
      <c r="G20" s="915" t="s">
        <v>251</v>
      </c>
      <c r="H20" s="915" t="s">
        <v>252</v>
      </c>
      <c r="I20" s="974" t="s">
        <v>253</v>
      </c>
      <c r="J20" s="915" t="s">
        <v>139</v>
      </c>
      <c r="K20" s="1174" t="s">
        <v>254</v>
      </c>
      <c r="L20" s="1174"/>
      <c r="M20" s="1174"/>
      <c r="N20" s="1174"/>
      <c r="O20" s="365" t="s">
        <v>184</v>
      </c>
      <c r="P20" s="365" t="s">
        <v>185</v>
      </c>
      <c r="Q20" s="974" t="s">
        <v>255</v>
      </c>
      <c r="R20" s="975" t="s">
        <v>245</v>
      </c>
      <c r="S20"/>
    </row>
    <row r="21" spans="1:19">
      <c r="A21"/>
      <c r="B21"/>
      <c r="C21"/>
      <c r="D21"/>
      <c r="E21"/>
      <c r="F21"/>
      <c r="G21"/>
      <c r="H21"/>
      <c r="I21"/>
      <c r="J21"/>
      <c r="K21"/>
      <c r="L21"/>
      <c r="M21"/>
      <c r="N21"/>
      <c r="O21"/>
      <c r="P21"/>
      <c r="Q21"/>
      <c r="R21"/>
      <c r="S21"/>
    </row>
    <row r="22" spans="1:19">
      <c r="A22"/>
      <c r="B22"/>
      <c r="C22"/>
      <c r="D22"/>
      <c r="E22"/>
      <c r="F22"/>
      <c r="G22"/>
      <c r="H22"/>
      <c r="I22"/>
      <c r="J22"/>
      <c r="K22"/>
      <c r="L22"/>
      <c r="M22"/>
      <c r="N22"/>
      <c r="O22"/>
      <c r="P22"/>
      <c r="Q22"/>
      <c r="R22"/>
      <c r="S22"/>
    </row>
    <row r="23" spans="1:19">
      <c r="A23"/>
      <c r="B23"/>
      <c r="C23"/>
      <c r="D23"/>
      <c r="E23"/>
      <c r="F23"/>
      <c r="G23"/>
      <c r="H23"/>
      <c r="I23"/>
      <c r="J23"/>
      <c r="K23"/>
      <c r="L23"/>
      <c r="M23"/>
      <c r="N23"/>
      <c r="O23"/>
      <c r="P23"/>
      <c r="Q23"/>
      <c r="R23"/>
      <c r="S23"/>
    </row>
  </sheetData>
  <mergeCells count="22">
    <mergeCell ref="A20:B20"/>
    <mergeCell ref="C20:F20"/>
    <mergeCell ref="K20:N20"/>
    <mergeCell ref="A18:B18"/>
    <mergeCell ref="C18:F18"/>
    <mergeCell ref="K18:N18"/>
    <mergeCell ref="A19:B19"/>
    <mergeCell ref="C19:F19"/>
    <mergeCell ref="K19:N19"/>
    <mergeCell ref="Q16:R16"/>
    <mergeCell ref="K17:N17"/>
    <mergeCell ref="A1:B1"/>
    <mergeCell ref="C1:D1"/>
    <mergeCell ref="E1:G1"/>
    <mergeCell ref="B2:U2"/>
    <mergeCell ref="B3:U3"/>
    <mergeCell ref="B4:U4"/>
    <mergeCell ref="A16:B17"/>
    <mergeCell ref="C16:F17"/>
    <mergeCell ref="G16:I16"/>
    <mergeCell ref="J16:N16"/>
    <mergeCell ref="O16:P16"/>
  </mergeCells>
  <hyperlinks>
    <hyperlink ref="C1:D1" location="'Modelo de dominio'!A1" display="&lt;&lt; volver al modelo de dominio" xr:uid="{878E0AC2-B7A7-4B0E-8BE8-B091D59299DF}"/>
    <hyperlink ref="B4" location="'Vendedor'!A1" display="Ver" xr:uid="{165D6D14-1DD5-48DE-B61C-179077156681}"/>
    <hyperlink ref="E1:G1" location="'Compra_Muestreo'!A1" display="&lt;&lt;Volver a muestreo" xr:uid="{FDC24A7C-D580-42D1-9EE1-1E509C6F166D}"/>
    <hyperlink ref="A1:B1" location="'Objetos de dominio'!A1" display="&lt;&lt; Volver al listado de objetos de dominio " xr:uid="{8FE571CC-5985-4FAB-8EE6-65EAC843D2E1}"/>
    <hyperlink ref="B4:U4" location="'Ciudad_Muestreo'!A1" display="Ver" xr:uid="{B13F9E1D-A8E8-4B38-A778-20D753C45E4C}"/>
    <hyperlink ref="V5" location="'Producto_caracterizacion'!A22" display="=A22" xr:uid="{8FFEBED9-251E-4D3D-8717-204C9290826C}"/>
    <hyperlink ref="W5" location="'Producto_caracterizacion'!A25" display="=A25" xr:uid="{945E7CCD-253B-48E8-907D-36D72E96613B}"/>
    <hyperlink ref="X5" location="'Producto_caracterizacion'!A27" display="=A27" xr:uid="{92F90D74-9EB1-49A1-A56D-0FF91387B3FE}"/>
    <hyperlink ref="A18" location="RANGE!V5" display="Registrar información de una nueva Categoría" xr:uid="{D2FBFF92-EA44-426E-B20C-07546EF3564D}"/>
    <hyperlink ref="A18:B18" location="'DireccionEntrega_caracterizacio'!V5" display="Registrar direccion" xr:uid="{64DC5742-6B4B-43FF-9C90-E3B8460BB623}"/>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03FE10EB-1FC5-4ECA-A660-59BD7F04D2B9}">
          <x14:formula1>
            <xm:f>'Valores '!$A$1:$A$19</xm:f>
          </x14:formula1>
          <xm:sqref>B6:B9</xm:sqref>
        </x14:dataValidation>
        <x14:dataValidation type="list" allowBlank="1" showInputMessage="1" showErrorMessage="1" xr:uid="{1A0A6214-B7EF-4086-AB86-A04725BD6C6E}">
          <x14:formula1>
            <xm:f>'Valores '!$C$2:$C$5</xm:f>
          </x14:formula1>
          <xm:sqref>H6 G6:G9 H7:I8 H9</xm:sqref>
        </x14:dataValidation>
        <x14:dataValidation type="list" allowBlank="1" showInputMessage="1" showErrorMessage="1" xr:uid="{22675979-7D0C-4C28-B784-6604C2247CCA}">
          <x14:formula1>
            <xm:f>'Valores '!$D$2:$D$3</xm:f>
          </x14:formula1>
          <xm:sqref>L6 M6:T9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9D247-ED86-41A8-A49C-767E120F4471}">
  <sheetPr>
    <tabColor theme="3" tint="0.249977111117893"/>
  </sheetPr>
  <dimension ref="A1:M13"/>
  <sheetViews>
    <sheetView topLeftCell="A7" workbookViewId="0">
      <selection sqref="A1:O11"/>
    </sheetView>
  </sheetViews>
  <sheetFormatPr defaultRowHeight="15"/>
  <cols>
    <col min="1" max="1" width="12.42578125" customWidth="1"/>
    <col min="2" max="2" width="14.7109375" customWidth="1"/>
    <col min="3" max="3" width="14.85546875" customWidth="1"/>
    <col min="4" max="4" width="15.5703125" customWidth="1"/>
    <col min="5" max="5" width="14.28515625" customWidth="1"/>
    <col min="6" max="6" width="15.28515625" customWidth="1"/>
    <col min="7" max="7" width="15.7109375" customWidth="1"/>
    <col min="8" max="8" width="19.140625" customWidth="1"/>
    <col min="10" max="10" width="12.42578125" customWidth="1"/>
    <col min="11" max="11" width="17.7109375" customWidth="1"/>
    <col min="12" max="12" width="11.140625" customWidth="1"/>
  </cols>
  <sheetData>
    <row r="1" spans="1:13">
      <c r="A1" s="1" t="s">
        <v>256</v>
      </c>
      <c r="B1" s="1"/>
      <c r="C1" s="1"/>
      <c r="D1" s="1"/>
      <c r="E1" s="1"/>
      <c r="F1" s="1"/>
      <c r="G1" s="1"/>
      <c r="H1" s="1"/>
      <c r="I1" s="1"/>
      <c r="J1" s="1"/>
      <c r="K1" s="1"/>
      <c r="L1" s="1"/>
      <c r="M1" s="1"/>
    </row>
    <row r="2" spans="1:13" ht="27">
      <c r="A2" s="1039" t="s">
        <v>138</v>
      </c>
      <c r="B2" s="1194" t="s">
        <v>59</v>
      </c>
      <c r="C2" s="1195"/>
      <c r="D2" s="1195"/>
      <c r="E2" s="1195"/>
      <c r="F2" s="1195"/>
      <c r="G2" s="1195"/>
      <c r="H2" s="1195"/>
      <c r="I2" s="1195"/>
      <c r="J2" s="1195"/>
      <c r="K2" s="1195"/>
      <c r="L2" s="1195"/>
      <c r="M2" s="1196"/>
    </row>
    <row r="3" spans="1:13" ht="15" customHeight="1">
      <c r="A3" s="1040" t="s">
        <v>140</v>
      </c>
      <c r="B3" s="1197" t="s">
        <v>141</v>
      </c>
      <c r="C3" s="1198"/>
      <c r="D3" s="1198"/>
      <c r="E3" s="1198"/>
      <c r="F3" s="1198"/>
      <c r="G3" s="1198"/>
      <c r="H3" s="1198"/>
      <c r="I3" s="1198"/>
      <c r="J3" s="1198"/>
      <c r="K3" s="1198"/>
      <c r="L3" s="1198"/>
      <c r="M3" s="1199"/>
    </row>
    <row r="4" spans="1:13" ht="27" customHeight="1">
      <c r="A4" s="1041" t="s">
        <v>142</v>
      </c>
      <c r="B4" s="1200" t="s">
        <v>143</v>
      </c>
      <c r="C4" s="1201"/>
      <c r="D4" s="275" t="s">
        <v>144</v>
      </c>
      <c r="E4" s="1190" t="s">
        <v>145</v>
      </c>
      <c r="F4" s="1191"/>
      <c r="G4" s="1192" t="s">
        <v>146</v>
      </c>
      <c r="H4" s="1193"/>
      <c r="I4" s="277" t="s">
        <v>147</v>
      </c>
      <c r="J4" s="278" t="s">
        <v>148</v>
      </c>
      <c r="K4" s="279" t="s">
        <v>149</v>
      </c>
      <c r="L4" s="1202" t="s">
        <v>150</v>
      </c>
      <c r="M4" s="1205" t="s">
        <v>151</v>
      </c>
    </row>
    <row r="5" spans="1:13" ht="15" customHeight="1">
      <c r="A5" s="1184" t="s">
        <v>142</v>
      </c>
      <c r="B5" s="1186" t="s">
        <v>152</v>
      </c>
      <c r="C5" s="1186" t="s">
        <v>4</v>
      </c>
      <c r="D5" s="1188" t="s">
        <v>153</v>
      </c>
      <c r="E5" s="1190" t="s">
        <v>154</v>
      </c>
      <c r="F5" s="1191"/>
      <c r="G5" s="1192" t="s">
        <v>155</v>
      </c>
      <c r="H5" s="1193"/>
      <c r="I5" s="1208" t="s">
        <v>156</v>
      </c>
      <c r="J5" s="1210" t="s">
        <v>157</v>
      </c>
      <c r="K5" s="1212" t="s">
        <v>158</v>
      </c>
      <c r="L5" s="1203"/>
      <c r="M5" s="1206"/>
    </row>
    <row r="6" spans="1:13">
      <c r="A6" s="1185"/>
      <c r="B6" s="1187"/>
      <c r="C6" s="1187"/>
      <c r="D6" s="1189"/>
      <c r="E6" s="670" t="s">
        <v>159</v>
      </c>
      <c r="F6" s="670" t="s">
        <v>4</v>
      </c>
      <c r="G6" s="1044" t="s">
        <v>160</v>
      </c>
      <c r="H6" s="1044" t="s">
        <v>4</v>
      </c>
      <c r="I6" s="1209"/>
      <c r="J6" s="1211"/>
      <c r="K6" s="1213"/>
      <c r="L6" s="1204"/>
      <c r="M6" s="1207"/>
    </row>
    <row r="7" spans="1:13" ht="78" customHeight="1">
      <c r="A7" s="1042" t="s">
        <v>257</v>
      </c>
      <c r="B7" s="1042" t="s">
        <v>258</v>
      </c>
      <c r="C7" s="1042" t="s">
        <v>259</v>
      </c>
      <c r="D7" s="1042" t="s">
        <v>59</v>
      </c>
      <c r="E7" s="1042" t="s">
        <v>260</v>
      </c>
      <c r="F7" s="1042" t="s">
        <v>261</v>
      </c>
      <c r="G7" s="1045" t="s">
        <v>262</v>
      </c>
      <c r="H7" s="1006" t="s">
        <v>263</v>
      </c>
      <c r="I7" s="1042"/>
      <c r="J7" s="1043" t="s">
        <v>264</v>
      </c>
      <c r="K7" s="1043" t="s">
        <v>265</v>
      </c>
      <c r="L7" s="1043" t="s">
        <v>266</v>
      </c>
      <c r="M7" s="1043" t="s">
        <v>267</v>
      </c>
    </row>
    <row r="8" spans="1:13" ht="78" customHeight="1">
      <c r="A8" s="1048" t="s">
        <v>25</v>
      </c>
      <c r="B8" s="1048" t="s">
        <v>268</v>
      </c>
      <c r="C8" s="1048" t="s">
        <v>269</v>
      </c>
      <c r="D8" s="1048" t="s">
        <v>59</v>
      </c>
      <c r="E8" s="1048" t="s">
        <v>270</v>
      </c>
      <c r="F8" s="1048" t="s">
        <v>271</v>
      </c>
      <c r="G8" s="1046" t="s">
        <v>262</v>
      </c>
      <c r="H8" s="1048" t="s">
        <v>272</v>
      </c>
      <c r="I8" s="1048"/>
      <c r="J8" s="1048" t="s">
        <v>273</v>
      </c>
      <c r="K8" s="1048" t="s">
        <v>274</v>
      </c>
      <c r="L8" s="1048" t="s">
        <v>266</v>
      </c>
      <c r="M8" s="1049" t="s">
        <v>275</v>
      </c>
    </row>
    <row r="9" spans="1:13" ht="57.75" customHeight="1">
      <c r="A9" s="1050" t="s">
        <v>29</v>
      </c>
      <c r="B9" s="1050" t="s">
        <v>276</v>
      </c>
      <c r="C9" s="1050" t="s">
        <v>277</v>
      </c>
      <c r="D9" s="1050" t="s">
        <v>59</v>
      </c>
      <c r="E9" s="1050" t="s">
        <v>278</v>
      </c>
      <c r="F9" s="1050" t="s">
        <v>279</v>
      </c>
      <c r="G9" s="1047" t="s">
        <v>280</v>
      </c>
      <c r="H9" s="1050" t="s">
        <v>281</v>
      </c>
      <c r="I9" s="1050"/>
      <c r="J9" s="1050" t="s">
        <v>282</v>
      </c>
      <c r="K9" s="1050" t="s">
        <v>283</v>
      </c>
      <c r="L9" s="1050" t="s">
        <v>284</v>
      </c>
      <c r="M9" s="1051" t="s">
        <v>285</v>
      </c>
    </row>
    <row r="13" spans="1:13">
      <c r="H13" s="259"/>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DetallePrecio_Muestreo'!A1" display="Muestreo de datos….." xr:uid="{98BF4E6F-28F7-4392-8361-2CE1192A6E6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311-68DC-42AA-A36F-2C991ED702A5}">
  <sheetPr>
    <tabColor theme="3" tint="0.249977111117893"/>
  </sheetPr>
  <dimension ref="A1:AC19"/>
  <sheetViews>
    <sheetView topLeftCell="AA6" workbookViewId="0">
      <selection activeCell="AA6" sqref="AA6"/>
    </sheetView>
  </sheetViews>
  <sheetFormatPr defaultRowHeight="15"/>
  <cols>
    <col min="1" max="1" width="12.7109375" style="8" customWidth="1"/>
    <col min="2" max="2" width="14.42578125" style="8" customWidth="1"/>
    <col min="3" max="6" width="9.140625" style="8"/>
    <col min="7" max="7" width="16" style="8" customWidth="1"/>
    <col min="8" max="8" width="12.7109375" style="8" customWidth="1"/>
    <col min="9" max="9" width="15.85546875" style="8" customWidth="1"/>
    <col min="10" max="10" width="25.5703125" style="8" customWidth="1"/>
    <col min="11" max="11" width="12.140625" style="8" customWidth="1"/>
    <col min="12" max="14" width="9.140625" style="8"/>
    <col min="15" max="15" width="16.85546875" style="8" customWidth="1"/>
    <col min="16" max="16" width="18.28515625" style="8" customWidth="1"/>
    <col min="17" max="17" width="14.28515625" style="8" customWidth="1"/>
    <col min="18" max="18" width="16.42578125" style="8" customWidth="1"/>
    <col min="19" max="20" width="9.140625" style="8"/>
    <col min="21" max="22" width="25.28515625" style="8" customWidth="1"/>
    <col min="23" max="23" width="18.28515625" style="8" customWidth="1"/>
    <col min="24" max="24" width="15.5703125" style="8" customWidth="1"/>
    <col min="25" max="25" width="15.7109375" style="8" customWidth="1"/>
    <col min="26" max="16384" width="9.140625" style="8"/>
  </cols>
  <sheetData>
    <row r="1" spans="1:29">
      <c r="A1" s="1160" t="s">
        <v>87</v>
      </c>
      <c r="B1" s="1161"/>
      <c r="C1" s="1161" t="s">
        <v>2</v>
      </c>
      <c r="D1" s="1161"/>
      <c r="E1" s="1162" t="s">
        <v>190</v>
      </c>
      <c r="F1" s="1162"/>
      <c r="G1" s="1162"/>
      <c r="H1" s="70"/>
      <c r="I1" s="70"/>
      <c r="J1" s="70"/>
      <c r="K1" s="70"/>
      <c r="L1" s="70"/>
      <c r="M1" s="70"/>
      <c r="N1" s="70"/>
      <c r="O1" s="70"/>
      <c r="P1" s="70"/>
      <c r="Q1" s="70"/>
      <c r="R1" s="70"/>
      <c r="S1" s="70"/>
      <c r="T1" s="70"/>
      <c r="U1" s="70"/>
      <c r="V1" s="70"/>
      <c r="W1" s="70"/>
      <c r="X1" s="70"/>
      <c r="Y1" s="70"/>
    </row>
    <row r="2" spans="1:29">
      <c r="A2" s="155" t="s">
        <v>191</v>
      </c>
      <c r="B2" s="1163" t="s">
        <v>59</v>
      </c>
      <c r="C2" s="1163"/>
      <c r="D2" s="1163"/>
      <c r="E2" s="1163"/>
      <c r="F2" s="1163"/>
      <c r="G2" s="1163"/>
      <c r="H2" s="1163"/>
      <c r="I2" s="1163"/>
      <c r="J2" s="1163"/>
      <c r="K2" s="1163"/>
      <c r="L2" s="1163"/>
      <c r="M2" s="1163"/>
      <c r="N2" s="1163"/>
      <c r="O2" s="1163"/>
      <c r="P2" s="1163"/>
      <c r="Q2" s="1163"/>
      <c r="R2" s="1163"/>
      <c r="S2" s="1163"/>
      <c r="T2" s="1163"/>
      <c r="U2" s="1164"/>
      <c r="V2" s="1057"/>
      <c r="W2" s="70"/>
      <c r="X2" s="70"/>
      <c r="Y2" s="70"/>
    </row>
    <row r="3" spans="1:29">
      <c r="A3" s="156" t="s">
        <v>140</v>
      </c>
      <c r="B3" s="1165" t="s">
        <v>286</v>
      </c>
      <c r="C3" s="1165"/>
      <c r="D3" s="1165"/>
      <c r="E3" s="1165"/>
      <c r="F3" s="1165"/>
      <c r="G3" s="1165"/>
      <c r="H3" s="1165"/>
      <c r="I3" s="1165"/>
      <c r="J3" s="1165"/>
      <c r="K3" s="1165"/>
      <c r="L3" s="1165"/>
      <c r="M3" s="1165"/>
      <c r="N3" s="1165"/>
      <c r="O3" s="1165"/>
      <c r="P3" s="1165"/>
      <c r="Q3" s="1165"/>
      <c r="R3" s="1165"/>
      <c r="S3" s="1165"/>
      <c r="T3" s="1165"/>
      <c r="U3" s="1166"/>
      <c r="V3" s="1057"/>
      <c r="W3" s="70"/>
      <c r="X3" s="70"/>
      <c r="Y3" s="70"/>
    </row>
    <row r="4" spans="1:29" ht="29.25">
      <c r="A4" s="157" t="s">
        <v>193</v>
      </c>
      <c r="B4" s="1167" t="s">
        <v>8</v>
      </c>
      <c r="C4" s="1167"/>
      <c r="D4" s="1167"/>
      <c r="E4" s="1167"/>
      <c r="F4" s="1167"/>
      <c r="G4" s="1167"/>
      <c r="H4" s="1167"/>
      <c r="I4" s="1167"/>
      <c r="J4" s="1167"/>
      <c r="K4" s="1167"/>
      <c r="L4" s="1167"/>
      <c r="M4" s="1167"/>
      <c r="N4" s="1167"/>
      <c r="O4" s="1167"/>
      <c r="P4" s="1167"/>
      <c r="Q4" s="1167"/>
      <c r="R4" s="1167"/>
      <c r="S4" s="1167"/>
      <c r="T4" s="1167"/>
      <c r="U4" s="1168"/>
      <c r="V4" s="1058"/>
      <c r="W4" s="70"/>
      <c r="X4" s="70"/>
      <c r="Y4" s="70"/>
      <c r="Z4"/>
      <c r="AA4"/>
      <c r="AB4"/>
      <c r="AC4"/>
    </row>
    <row r="5" spans="1:29" ht="72.75">
      <c r="A5" s="9" t="s">
        <v>194</v>
      </c>
      <c r="B5" s="25" t="s">
        <v>195</v>
      </c>
      <c r="C5" s="25" t="s">
        <v>196</v>
      </c>
      <c r="D5" s="25" t="s">
        <v>197</v>
      </c>
      <c r="E5" s="25" t="s">
        <v>198</v>
      </c>
      <c r="F5" s="9" t="s">
        <v>199</v>
      </c>
      <c r="G5" s="9" t="s">
        <v>200</v>
      </c>
      <c r="H5" s="1038" t="s">
        <v>201</v>
      </c>
      <c r="I5" s="9" t="s">
        <v>202</v>
      </c>
      <c r="J5" s="9" t="s">
        <v>203</v>
      </c>
      <c r="K5" s="9" t="s">
        <v>204</v>
      </c>
      <c r="L5" s="9" t="s">
        <v>205</v>
      </c>
      <c r="M5" s="9" t="s">
        <v>206</v>
      </c>
      <c r="N5" s="88" t="s">
        <v>207</v>
      </c>
      <c r="O5" s="9" t="s">
        <v>208</v>
      </c>
      <c r="P5" s="9" t="s">
        <v>209</v>
      </c>
      <c r="Q5" s="9" t="s">
        <v>210</v>
      </c>
      <c r="R5" s="9" t="s">
        <v>211</v>
      </c>
      <c r="S5" s="9" t="s">
        <v>212</v>
      </c>
      <c r="T5" s="9" t="s">
        <v>213</v>
      </c>
      <c r="U5" s="9" t="s">
        <v>214</v>
      </c>
      <c r="V5" s="70"/>
      <c r="W5" s="1059" t="s">
        <v>258</v>
      </c>
      <c r="X5" s="1060" t="s">
        <v>268</v>
      </c>
      <c r="Y5" s="1061" t="s">
        <v>276</v>
      </c>
      <c r="Z5"/>
      <c r="AA5"/>
      <c r="AB5"/>
      <c r="AC5"/>
    </row>
    <row r="6" spans="1:29" ht="144.75">
      <c r="A6" s="9" t="s">
        <v>94</v>
      </c>
      <c r="B6" s="9" t="s">
        <v>215</v>
      </c>
      <c r="C6" s="9">
        <v>36</v>
      </c>
      <c r="D6" s="9">
        <v>36</v>
      </c>
      <c r="E6" s="9" t="s">
        <v>216</v>
      </c>
      <c r="F6" s="9" t="s">
        <v>216</v>
      </c>
      <c r="G6" s="9" t="s">
        <v>216</v>
      </c>
      <c r="H6" s="9" t="s">
        <v>216</v>
      </c>
      <c r="I6" s="88" t="s">
        <v>216</v>
      </c>
      <c r="J6" s="9" t="s">
        <v>217</v>
      </c>
      <c r="K6" s="9" t="s">
        <v>218</v>
      </c>
      <c r="L6" s="9" t="s">
        <v>219</v>
      </c>
      <c r="M6" s="9" t="s">
        <v>220</v>
      </c>
      <c r="N6" s="9" t="s">
        <v>220</v>
      </c>
      <c r="O6" s="9" t="s">
        <v>220</v>
      </c>
      <c r="P6" s="9" t="s">
        <v>219</v>
      </c>
      <c r="Q6" s="9" t="s">
        <v>220</v>
      </c>
      <c r="R6" s="9" t="s">
        <v>219</v>
      </c>
      <c r="S6" s="9" t="s">
        <v>220</v>
      </c>
      <c r="T6" s="9" t="s">
        <v>220</v>
      </c>
      <c r="U6" s="9" t="s">
        <v>287</v>
      </c>
      <c r="V6" s="70"/>
      <c r="W6" s="970"/>
      <c r="X6" s="781"/>
      <c r="Y6" s="960"/>
      <c r="Z6"/>
      <c r="AA6"/>
      <c r="AB6"/>
      <c r="AC6"/>
    </row>
    <row r="7" spans="1:29" ht="144.75">
      <c r="A7" s="9" t="s">
        <v>288</v>
      </c>
      <c r="B7" s="9" t="s">
        <v>215</v>
      </c>
      <c r="C7" s="9">
        <v>36</v>
      </c>
      <c r="D7" s="9">
        <v>36</v>
      </c>
      <c r="E7" s="9" t="s">
        <v>216</v>
      </c>
      <c r="F7" s="9" t="s">
        <v>216</v>
      </c>
      <c r="G7" s="9" t="s">
        <v>216</v>
      </c>
      <c r="H7" s="9" t="s">
        <v>216</v>
      </c>
      <c r="I7" s="88" t="s">
        <v>216</v>
      </c>
      <c r="J7" s="9" t="s">
        <v>217</v>
      </c>
      <c r="K7" s="9" t="s">
        <v>218</v>
      </c>
      <c r="L7" s="9" t="s">
        <v>219</v>
      </c>
      <c r="M7" s="9" t="s">
        <v>220</v>
      </c>
      <c r="N7" s="9" t="s">
        <v>220</v>
      </c>
      <c r="O7" s="9" t="s">
        <v>220</v>
      </c>
      <c r="P7" s="9" t="s">
        <v>219</v>
      </c>
      <c r="Q7" s="9" t="s">
        <v>220</v>
      </c>
      <c r="R7" s="9" t="s">
        <v>219</v>
      </c>
      <c r="S7" s="9" t="s">
        <v>220</v>
      </c>
      <c r="T7" s="9" t="s">
        <v>219</v>
      </c>
      <c r="U7" s="9" t="s">
        <v>289</v>
      </c>
      <c r="V7" s="70"/>
      <c r="W7" s="970"/>
      <c r="X7" s="781"/>
      <c r="Y7" s="960"/>
    </row>
    <row r="8" spans="1:29" ht="43.5">
      <c r="A8" s="9" t="s">
        <v>290</v>
      </c>
      <c r="B8" s="9" t="s">
        <v>215</v>
      </c>
      <c r="C8" s="9">
        <v>3</v>
      </c>
      <c r="D8" s="9">
        <v>50</v>
      </c>
      <c r="E8" s="9" t="s">
        <v>216</v>
      </c>
      <c r="F8" s="9" t="s">
        <v>216</v>
      </c>
      <c r="G8" s="9" t="s">
        <v>216</v>
      </c>
      <c r="H8" s="9" t="s">
        <v>216</v>
      </c>
      <c r="I8" s="88" t="s">
        <v>216</v>
      </c>
      <c r="J8" s="9" t="s">
        <v>222</v>
      </c>
      <c r="K8" s="9" t="s">
        <v>218</v>
      </c>
      <c r="L8" s="9" t="s">
        <v>219</v>
      </c>
      <c r="M8" s="9" t="s">
        <v>220</v>
      </c>
      <c r="N8" s="9" t="s">
        <v>220</v>
      </c>
      <c r="O8" s="9" t="s">
        <v>220</v>
      </c>
      <c r="P8" s="9"/>
      <c r="Q8" s="9" t="s">
        <v>220</v>
      </c>
      <c r="R8" s="9" t="s">
        <v>220</v>
      </c>
      <c r="S8" s="9" t="s">
        <v>219</v>
      </c>
      <c r="T8" s="9" t="s">
        <v>219</v>
      </c>
      <c r="U8" s="9" t="s">
        <v>291</v>
      </c>
      <c r="V8" s="70"/>
      <c r="W8" s="70"/>
      <c r="X8" s="70"/>
      <c r="Y8" s="70"/>
    </row>
    <row r="9" spans="1:29" ht="43.5">
      <c r="A9" s="9" t="s">
        <v>214</v>
      </c>
      <c r="B9" s="9" t="s">
        <v>215</v>
      </c>
      <c r="C9" s="9">
        <v>3</v>
      </c>
      <c r="D9" s="9">
        <v>255</v>
      </c>
      <c r="E9" s="9" t="s">
        <v>216</v>
      </c>
      <c r="F9" s="9" t="s">
        <v>216</v>
      </c>
      <c r="G9" s="9" t="s">
        <v>216</v>
      </c>
      <c r="H9" s="9" t="s">
        <v>216</v>
      </c>
      <c r="I9" s="88" t="s">
        <v>216</v>
      </c>
      <c r="J9" s="9" t="s">
        <v>222</v>
      </c>
      <c r="K9" s="9" t="s">
        <v>218</v>
      </c>
      <c r="L9" s="9" t="s">
        <v>219</v>
      </c>
      <c r="M9" s="9" t="s">
        <v>220</v>
      </c>
      <c r="N9" s="9" t="s">
        <v>220</v>
      </c>
      <c r="O9" s="9" t="s">
        <v>220</v>
      </c>
      <c r="P9" s="9"/>
      <c r="Q9" s="9" t="s">
        <v>220</v>
      </c>
      <c r="R9" s="9" t="s">
        <v>220</v>
      </c>
      <c r="S9" s="9" t="s">
        <v>219</v>
      </c>
      <c r="T9" s="9" t="s">
        <v>219</v>
      </c>
      <c r="U9" s="9" t="s">
        <v>292</v>
      </c>
      <c r="V9" s="70"/>
      <c r="W9" s="70"/>
      <c r="X9" s="70"/>
      <c r="Y9" s="70"/>
    </row>
    <row r="10" spans="1:29" ht="72.75">
      <c r="A10" s="7" t="s">
        <v>293</v>
      </c>
      <c r="B10" s="9" t="s">
        <v>294</v>
      </c>
      <c r="C10" s="9" t="s">
        <v>216</v>
      </c>
      <c r="D10" s="9" t="s">
        <v>216</v>
      </c>
      <c r="E10" s="7">
        <v>2</v>
      </c>
      <c r="F10" s="7">
        <v>2</v>
      </c>
      <c r="G10" s="9" t="s">
        <v>216</v>
      </c>
      <c r="H10" s="7">
        <v>0</v>
      </c>
      <c r="I10" s="9" t="s">
        <v>295</v>
      </c>
      <c r="J10" s="9" t="s">
        <v>296</v>
      </c>
      <c r="K10" s="7">
        <v>0</v>
      </c>
      <c r="L10" s="9" t="s">
        <v>297</v>
      </c>
      <c r="M10" s="9" t="s">
        <v>220</v>
      </c>
      <c r="N10" s="9" t="s">
        <v>220</v>
      </c>
      <c r="O10" s="9" t="s">
        <v>219</v>
      </c>
      <c r="P10" s="9" t="s">
        <v>220</v>
      </c>
      <c r="Q10" s="9" t="s">
        <v>220</v>
      </c>
      <c r="R10" s="9" t="s">
        <v>220</v>
      </c>
      <c r="S10" s="9" t="s">
        <v>220</v>
      </c>
      <c r="T10" s="9" t="s">
        <v>219</v>
      </c>
      <c r="U10" s="9" t="s">
        <v>298</v>
      </c>
      <c r="V10" s="70"/>
    </row>
    <row r="12" spans="1:29">
      <c r="A12" s="70"/>
      <c r="B12" s="70"/>
      <c r="C12" s="154"/>
      <c r="D12" s="154"/>
      <c r="E12" s="154"/>
      <c r="F12" s="154"/>
      <c r="G12" s="154"/>
      <c r="H12" s="154"/>
      <c r="I12" s="154"/>
      <c r="J12" s="154"/>
      <c r="K12" s="154"/>
      <c r="L12" s="154"/>
      <c r="M12" s="154"/>
      <c r="N12" s="154"/>
      <c r="O12" s="154"/>
      <c r="P12" s="154"/>
      <c r="Q12" s="154"/>
      <c r="R12" s="777"/>
      <c r="S12" s="154"/>
    </row>
    <row r="13" spans="1:29">
      <c r="A13" s="68"/>
      <c r="B13" s="68"/>
      <c r="C13" s="68"/>
      <c r="D13" s="68"/>
      <c r="E13" s="68"/>
      <c r="F13" s="68"/>
      <c r="G13" s="68"/>
      <c r="H13" s="68"/>
      <c r="I13" s="68"/>
      <c r="J13" s="68"/>
      <c r="K13" s="68"/>
      <c r="L13" s="68"/>
      <c r="M13" s="68"/>
      <c r="N13" s="68"/>
      <c r="O13" s="68"/>
      <c r="P13" s="68"/>
      <c r="Q13" s="68"/>
      <c r="R13" s="68"/>
      <c r="S13" s="68"/>
    </row>
    <row r="14" spans="1:29">
      <c r="A14" s="68"/>
      <c r="B14" s="68"/>
      <c r="C14" s="68"/>
      <c r="D14" s="68"/>
      <c r="E14" s="68"/>
      <c r="F14" s="68"/>
      <c r="G14" s="68"/>
      <c r="H14" s="68"/>
      <c r="I14" s="68"/>
      <c r="J14" s="68"/>
      <c r="K14" s="68"/>
      <c r="L14" s="68"/>
      <c r="M14" s="68"/>
      <c r="N14" s="68"/>
      <c r="O14" s="68"/>
      <c r="P14" s="68"/>
      <c r="Q14" s="68"/>
      <c r="R14" s="68"/>
      <c r="S14" s="68"/>
    </row>
    <row r="15" spans="1:29">
      <c r="A15" s="1214" t="s">
        <v>228</v>
      </c>
      <c r="B15" s="1215"/>
      <c r="C15" s="1215" t="s">
        <v>4</v>
      </c>
      <c r="D15" s="1215"/>
      <c r="E15" s="1215"/>
      <c r="F15" s="1215"/>
      <c r="G15" s="1215" t="s">
        <v>229</v>
      </c>
      <c r="H15" s="1215"/>
      <c r="I15" s="1215"/>
      <c r="J15" s="1215" t="s">
        <v>230</v>
      </c>
      <c r="K15" s="1215"/>
      <c r="L15" s="1215"/>
      <c r="M15" s="1215"/>
      <c r="N15" s="1215"/>
      <c r="O15" s="1215" t="s">
        <v>231</v>
      </c>
      <c r="P15" s="1215"/>
      <c r="Q15" s="1215" t="s">
        <v>232</v>
      </c>
      <c r="R15" s="1218"/>
      <c r="S15" s="68"/>
    </row>
    <row r="16" spans="1:29">
      <c r="A16" s="1216"/>
      <c r="B16" s="1217"/>
      <c r="C16" s="1217"/>
      <c r="D16" s="1217"/>
      <c r="E16" s="1217"/>
      <c r="F16" s="1217"/>
      <c r="G16" s="488" t="s">
        <v>233</v>
      </c>
      <c r="H16" s="488" t="s">
        <v>234</v>
      </c>
      <c r="I16" s="488" t="s">
        <v>4</v>
      </c>
      <c r="J16" s="488" t="s">
        <v>235</v>
      </c>
      <c r="K16" s="1217" t="s">
        <v>4</v>
      </c>
      <c r="L16" s="1217"/>
      <c r="M16" s="1217"/>
      <c r="N16" s="1217"/>
      <c r="O16" s="488" t="s">
        <v>236</v>
      </c>
      <c r="P16" s="488" t="s">
        <v>4</v>
      </c>
      <c r="Q16" s="488" t="s">
        <v>237</v>
      </c>
      <c r="R16" s="490" t="s">
        <v>238</v>
      </c>
      <c r="S16" s="68"/>
    </row>
    <row r="17" spans="1:19" ht="102.75" customHeight="1">
      <c r="A17" s="1222" t="s">
        <v>258</v>
      </c>
      <c r="B17" s="1223"/>
      <c r="C17" s="1224" t="s">
        <v>299</v>
      </c>
      <c r="D17" s="1225"/>
      <c r="E17" s="1225"/>
      <c r="F17" s="1226"/>
      <c r="G17" s="1052" t="s">
        <v>300</v>
      </c>
      <c r="H17" s="1052" t="s">
        <v>294</v>
      </c>
      <c r="I17" s="1052" t="s">
        <v>301</v>
      </c>
      <c r="J17" s="1052" t="s">
        <v>302</v>
      </c>
      <c r="K17" s="1224" t="s">
        <v>303</v>
      </c>
      <c r="L17" s="1225"/>
      <c r="M17" s="1225"/>
      <c r="N17" s="1226"/>
      <c r="O17" s="467" t="s">
        <v>304</v>
      </c>
      <c r="P17" s="1054" t="s">
        <v>305</v>
      </c>
      <c r="Q17" s="578" t="s">
        <v>306</v>
      </c>
      <c r="R17" s="1053" t="s">
        <v>307</v>
      </c>
      <c r="S17" s="68"/>
    </row>
    <row r="18" spans="1:19" ht="82.5" customHeight="1">
      <c r="A18" s="1230" t="s">
        <v>268</v>
      </c>
      <c r="B18" s="1231"/>
      <c r="C18" s="1232" t="s">
        <v>308</v>
      </c>
      <c r="D18" s="1233"/>
      <c r="E18" s="1233"/>
      <c r="F18" s="1234"/>
      <c r="G18" s="473" t="s">
        <v>309</v>
      </c>
      <c r="H18" s="1034" t="s">
        <v>294</v>
      </c>
      <c r="I18" s="1034" t="s">
        <v>310</v>
      </c>
      <c r="J18" s="1034" t="s">
        <v>59</v>
      </c>
      <c r="K18" s="1232" t="s">
        <v>311</v>
      </c>
      <c r="L18" s="1233"/>
      <c r="M18" s="1233"/>
      <c r="N18" s="1234"/>
      <c r="O18" s="1034" t="s">
        <v>312</v>
      </c>
      <c r="P18" s="1034" t="s">
        <v>313</v>
      </c>
      <c r="Q18" s="1034" t="s">
        <v>314</v>
      </c>
      <c r="R18" s="1056" t="s">
        <v>315</v>
      </c>
      <c r="S18" s="68"/>
    </row>
    <row r="19" spans="1:19" ht="101.25" customHeight="1">
      <c r="A19" s="1219" t="s">
        <v>276</v>
      </c>
      <c r="B19" s="1220"/>
      <c r="C19" s="1221" t="s">
        <v>316</v>
      </c>
      <c r="D19" s="1221"/>
      <c r="E19" s="1221"/>
      <c r="F19" s="1221"/>
      <c r="G19" s="470" t="s">
        <v>317</v>
      </c>
      <c r="H19" s="470" t="s">
        <v>318</v>
      </c>
      <c r="I19" s="501" t="s">
        <v>319</v>
      </c>
      <c r="J19" s="470" t="s">
        <v>320</v>
      </c>
      <c r="K19" s="1227" t="s">
        <v>321</v>
      </c>
      <c r="L19" s="1228"/>
      <c r="M19" s="1228"/>
      <c r="N19" s="1229"/>
      <c r="O19" s="501" t="s">
        <v>322</v>
      </c>
      <c r="P19" s="515" t="s">
        <v>323</v>
      </c>
      <c r="Q19" s="515" t="s">
        <v>324</v>
      </c>
      <c r="R19" s="1055" t="s">
        <v>325</v>
      </c>
      <c r="S19" s="68"/>
    </row>
  </sheetData>
  <mergeCells count="22">
    <mergeCell ref="A19:B19"/>
    <mergeCell ref="C19:F19"/>
    <mergeCell ref="A17:B17"/>
    <mergeCell ref="C17:F17"/>
    <mergeCell ref="K17:N17"/>
    <mergeCell ref="K19:N19"/>
    <mergeCell ref="A18:B18"/>
    <mergeCell ref="C18:F18"/>
    <mergeCell ref="K18:N18"/>
    <mergeCell ref="B4:U4"/>
    <mergeCell ref="A15:B16"/>
    <mergeCell ref="C15:F16"/>
    <mergeCell ref="G15:I15"/>
    <mergeCell ref="J15:N15"/>
    <mergeCell ref="O15:P15"/>
    <mergeCell ref="Q15:R15"/>
    <mergeCell ref="K16:N16"/>
    <mergeCell ref="A1:B1"/>
    <mergeCell ref="C1:D1"/>
    <mergeCell ref="E1:G1"/>
    <mergeCell ref="B2:U2"/>
    <mergeCell ref="B3:U3"/>
  </mergeCells>
  <hyperlinks>
    <hyperlink ref="C1:D1" location="'Modelo de dominio'!A1" display="&lt;&lt; volver al modelo de dominio" xr:uid="{EB63F4A3-D0D4-436B-ABB7-1E6FD2A38841}"/>
    <hyperlink ref="B4" location="'Vendedor'!A1" display="Ver" xr:uid="{519F0CB4-4A71-440C-8245-2FCA3D777D2B}"/>
    <hyperlink ref="E1:G1" location="'Compra_Muestreo'!A1" display="&lt;&lt;Volver a muestreo" xr:uid="{9519DA13-F32B-4B19-A796-CC65B7D8D87D}"/>
    <hyperlink ref="A1:B1" location="'Objetos de dominio'!A1" display="&lt;&lt; Volver al listado de objetos de dominio " xr:uid="{BF669470-7708-45D3-8BFB-D9DF95357904}"/>
    <hyperlink ref="B4:U4" location="'detalleprecio_Muestreo'!A1" display="Ver" xr:uid="{251713A9-F50F-4A5E-96DC-B2424BC85A52}"/>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A9FDED70-EBAF-47E1-8C04-4803BFE0091F}">
          <x14:formula1>
            <xm:f>'Valores '!$D$2:$D$3</xm:f>
          </x14:formula1>
          <xm:sqref>L6:T9 M10:T10</xm:sqref>
        </x14:dataValidation>
        <x14:dataValidation type="list" allowBlank="1" showInputMessage="1" showErrorMessage="1" xr:uid="{E620529B-9B3A-4979-A162-3D6AFE4DD673}">
          <x14:formula1>
            <xm:f>'Valores '!$A$1:$A$19</xm:f>
          </x14:formula1>
          <xm:sqref>B6:B10</xm:sqref>
        </x14:dataValidation>
        <x14:dataValidation type="list" allowBlank="1" showInputMessage="1" showErrorMessage="1" xr:uid="{E6F9D3B4-67F8-4D73-B2F7-05D8445DBFE8}">
          <x14:formula1>
            <xm:f>'Valores '!$C$2:$C$5</xm:f>
          </x14:formula1>
          <xm:sqref>G6:H9 G10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A657-62B5-491D-A9E7-9E20D9AE1125}">
  <sheetPr>
    <tabColor theme="3" tint="0.249977111117893"/>
  </sheetPr>
  <dimension ref="A1:H21"/>
  <sheetViews>
    <sheetView topLeftCell="A2" workbookViewId="0">
      <selection activeCell="E5" sqref="E5"/>
    </sheetView>
  </sheetViews>
  <sheetFormatPr defaultRowHeight="15"/>
  <cols>
    <col min="1" max="1" width="24.85546875" customWidth="1"/>
    <col min="2" max="2" width="22.140625" customWidth="1"/>
    <col min="3" max="3" width="19.85546875" customWidth="1"/>
    <col min="4" max="5" width="18.85546875" customWidth="1"/>
    <col min="6" max="6" width="22.140625" customWidth="1"/>
    <col min="9" max="9" width="33" customWidth="1"/>
  </cols>
  <sheetData>
    <row r="1" spans="1:8">
      <c r="A1" s="1237" t="s">
        <v>87</v>
      </c>
      <c r="B1" s="1238"/>
      <c r="C1" s="1028"/>
      <c r="D1" s="1"/>
      <c r="E1" s="1"/>
      <c r="F1" s="1"/>
      <c r="G1" s="1"/>
      <c r="H1" s="1"/>
    </row>
    <row r="2" spans="1:8" ht="85.5" customHeight="1">
      <c r="A2" s="1029" t="s">
        <v>326</v>
      </c>
      <c r="B2" s="1030" t="s">
        <v>327</v>
      </c>
      <c r="C2" s="1031" t="s">
        <v>328</v>
      </c>
      <c r="D2" s="1032" t="s">
        <v>329</v>
      </c>
      <c r="E2" s="1032" t="s">
        <v>330</v>
      </c>
      <c r="F2" s="1033" t="s">
        <v>331</v>
      </c>
      <c r="G2" s="1"/>
      <c r="H2" s="1"/>
    </row>
    <row r="3" spans="1:8">
      <c r="A3" s="63" t="s">
        <v>94</v>
      </c>
      <c r="B3" s="63" t="s">
        <v>288</v>
      </c>
      <c r="C3" s="63" t="s">
        <v>290</v>
      </c>
      <c r="D3" s="63" t="s">
        <v>214</v>
      </c>
      <c r="E3" s="83" t="s">
        <v>293</v>
      </c>
      <c r="F3" s="63" t="s">
        <v>99</v>
      </c>
      <c r="G3" s="1"/>
      <c r="H3" s="1"/>
    </row>
    <row r="4" spans="1:8" ht="43.5">
      <c r="A4" s="9" t="s">
        <v>332</v>
      </c>
      <c r="B4" s="9" t="s">
        <v>333</v>
      </c>
      <c r="C4" s="9" t="s">
        <v>334</v>
      </c>
      <c r="D4" s="9" t="s">
        <v>335</v>
      </c>
      <c r="E4" s="7" t="s">
        <v>336</v>
      </c>
      <c r="F4" s="746" t="str">
        <f>A4 &amp; "--" &amp; E4</f>
        <v>01b9f8e0-9d4b-4f45-a3c4-54df8dcbaabb--2´499.000,00</v>
      </c>
      <c r="G4" s="1"/>
      <c r="H4" s="1"/>
    </row>
    <row r="5" spans="1:8" ht="43.5">
      <c r="A5" s="9" t="s">
        <v>337</v>
      </c>
      <c r="B5" s="69" t="s">
        <v>338</v>
      </c>
      <c r="C5" s="9" t="s">
        <v>334</v>
      </c>
      <c r="D5" s="9" t="s">
        <v>335</v>
      </c>
      <c r="E5" s="7" t="s">
        <v>339</v>
      </c>
      <c r="F5" s="746" t="str">
        <f>A5 &amp; "--" &amp; E6</f>
        <v>3fcd4eaf-acc9-46e2-a4a6-28bda9b3c157--304.900,00</v>
      </c>
      <c r="H5" s="1"/>
    </row>
    <row r="6" spans="1:8" ht="43.5">
      <c r="A6" s="9" t="s">
        <v>340</v>
      </c>
      <c r="B6" s="69" t="s">
        <v>341</v>
      </c>
      <c r="C6" s="9" t="s">
        <v>334</v>
      </c>
      <c r="D6" s="9" t="s">
        <v>335</v>
      </c>
      <c r="E6" s="7" t="s">
        <v>342</v>
      </c>
      <c r="F6" s="746" t="str">
        <f>A6 &amp; "--" &amp; E5</f>
        <v>2a7df79b-60a6-4e23-8774-11d144cf1b32--4´639.000,00</v>
      </c>
    </row>
    <row r="7" spans="1:8" ht="43.5" customHeight="1">
      <c r="A7" s="1236" t="s">
        <v>343</v>
      </c>
      <c r="B7" s="1236" t="s">
        <v>344</v>
      </c>
      <c r="C7" s="7" t="s">
        <v>345</v>
      </c>
      <c r="D7" s="9" t="s">
        <v>346</v>
      </c>
      <c r="E7" s="1236" t="s">
        <v>347</v>
      </c>
      <c r="F7" s="2125" t="str">
        <f t="shared" ref="F7:F11" si="0">A7 &amp; "--" &amp; E7</f>
        <v>b921c515-d90a-4533-9a2a-bac6c587042c--30.673,38</v>
      </c>
    </row>
    <row r="8" spans="1:8">
      <c r="A8" s="1236"/>
      <c r="B8" s="1236"/>
      <c r="C8" s="7" t="s">
        <v>334</v>
      </c>
      <c r="D8" s="9" t="s">
        <v>335</v>
      </c>
      <c r="E8" s="1236"/>
      <c r="F8" s="2125"/>
    </row>
    <row r="9" spans="1:8" ht="43.5" customHeight="1">
      <c r="A9" s="1236" t="s">
        <v>118</v>
      </c>
      <c r="B9" s="1236" t="s">
        <v>348</v>
      </c>
      <c r="C9" s="7" t="s">
        <v>345</v>
      </c>
      <c r="D9" s="69" t="s">
        <v>349</v>
      </c>
      <c r="E9" s="1236" t="s">
        <v>350</v>
      </c>
      <c r="F9" s="2125" t="str">
        <f t="shared" si="0"/>
        <v>ea0dee81-0533-4c77-8740-46777152c01e--1.026,28</v>
      </c>
    </row>
    <row r="10" spans="1:8" ht="47.25" customHeight="1">
      <c r="A10" s="1236"/>
      <c r="B10" s="1236"/>
      <c r="C10" s="7" t="s">
        <v>334</v>
      </c>
      <c r="D10" s="9" t="s">
        <v>335</v>
      </c>
      <c r="E10" s="1236"/>
      <c r="F10" s="2125"/>
    </row>
    <row r="11" spans="1:8" ht="57.75" customHeight="1">
      <c r="A11" s="2126" t="s">
        <v>351</v>
      </c>
      <c r="B11" s="2127" t="s">
        <v>333</v>
      </c>
      <c r="C11" s="2128" t="s">
        <v>345</v>
      </c>
      <c r="D11" s="2130" t="s">
        <v>352</v>
      </c>
      <c r="E11" s="2126" t="s">
        <v>353</v>
      </c>
      <c r="F11" s="2129" t="str">
        <f t="shared" si="0"/>
        <v>871d5b8f-5964-4498-b45f-b1aceaf57633--3.147,17</v>
      </c>
    </row>
    <row r="12" spans="1:8" ht="30" customHeight="1">
      <c r="A12" s="2126"/>
      <c r="B12" s="2130" t="s">
        <v>344</v>
      </c>
      <c r="C12" s="2131" t="s">
        <v>334</v>
      </c>
      <c r="D12" s="2126" t="s">
        <v>335</v>
      </c>
      <c r="E12" s="2126"/>
      <c r="F12" s="2129"/>
    </row>
    <row r="13" spans="1:8">
      <c r="A13" s="2126"/>
      <c r="B13" s="2126" t="s">
        <v>348</v>
      </c>
      <c r="C13" s="2131"/>
      <c r="D13" s="2126"/>
      <c r="E13" s="2126"/>
      <c r="F13" s="2129"/>
    </row>
    <row r="14" spans="1:8">
      <c r="A14" s="2126"/>
      <c r="B14" s="2126"/>
      <c r="C14" s="2131"/>
      <c r="D14" s="2126"/>
      <c r="E14" s="2126"/>
      <c r="F14" s="2129"/>
      <c r="G14" s="1"/>
      <c r="H14" s="1"/>
    </row>
    <row r="17" spans="1:8">
      <c r="A17" s="1235"/>
      <c r="B17" s="1235"/>
      <c r="D17" s="1235"/>
      <c r="E17" s="1235"/>
      <c r="F17" s="897"/>
      <c r="G17" s="1235"/>
    </row>
    <row r="18" spans="1:8">
      <c r="A18" s="1235"/>
      <c r="B18" s="1235"/>
      <c r="D18" s="1235"/>
      <c r="E18" s="1235"/>
      <c r="F18" s="897"/>
      <c r="G18" s="1235"/>
    </row>
    <row r="21" spans="1:8">
      <c r="H21" s="1"/>
    </row>
  </sheetData>
  <mergeCells count="20">
    <mergeCell ref="A1:B1"/>
    <mergeCell ref="A7:A8"/>
    <mergeCell ref="B7:B8"/>
    <mergeCell ref="B9:B10"/>
    <mergeCell ref="B13:B14"/>
    <mergeCell ref="A11:A14"/>
    <mergeCell ref="F7:F8"/>
    <mergeCell ref="F9:F10"/>
    <mergeCell ref="E7:E8"/>
    <mergeCell ref="A9:A10"/>
    <mergeCell ref="E9:E10"/>
    <mergeCell ref="C12:C14"/>
    <mergeCell ref="D12:D14"/>
    <mergeCell ref="E11:E14"/>
    <mergeCell ref="F11:F14"/>
    <mergeCell ref="G17:G18"/>
    <mergeCell ref="A17:A18"/>
    <mergeCell ref="B17:B18"/>
    <mergeCell ref="D17:D18"/>
    <mergeCell ref="E17:E18"/>
  </mergeCells>
  <hyperlinks>
    <hyperlink ref="A1:B1" location="'Objetos de dominio'!A1" display="&lt;&lt; Volver al listado de objetos de dominio " xr:uid="{9350D04A-EB28-4AD8-BF04-474140ED468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CBD0E-549F-4CCD-A0B9-D7513DCB79F5}">
  <dimension ref="A2:M17"/>
  <sheetViews>
    <sheetView workbookViewId="0">
      <selection activeCell="K10" sqref="K10:K11"/>
    </sheetView>
  </sheetViews>
  <sheetFormatPr defaultRowHeight="15"/>
  <cols>
    <col min="1" max="1" width="15.7109375" customWidth="1"/>
    <col min="2" max="2" width="16.85546875" customWidth="1"/>
    <col min="3" max="3" width="17.85546875" customWidth="1"/>
    <col min="4" max="4" width="23.42578125" customWidth="1"/>
    <col min="5" max="5" width="19.7109375" customWidth="1"/>
    <col min="6" max="6" width="17.42578125" customWidth="1"/>
    <col min="7" max="7" width="19.28515625" customWidth="1"/>
    <col min="8" max="8" width="24.42578125" customWidth="1"/>
    <col min="9" max="9" width="22.140625" customWidth="1"/>
    <col min="10" max="10" width="20.7109375" customWidth="1"/>
    <col min="11" max="11" width="21" customWidth="1"/>
    <col min="12" max="12" width="20.28515625" customWidth="1"/>
    <col min="13" max="13" width="22.28515625" customWidth="1"/>
  </cols>
  <sheetData>
    <row r="2" spans="1:13">
      <c r="A2" s="272" t="s">
        <v>138</v>
      </c>
      <c r="B2" s="2153" t="s">
        <v>57</v>
      </c>
      <c r="C2" s="2153"/>
      <c r="D2" s="2153"/>
      <c r="E2" s="2153"/>
      <c r="F2" s="2153"/>
      <c r="G2" s="2153"/>
      <c r="H2" s="2153"/>
      <c r="I2" s="2153"/>
      <c r="J2" s="2153"/>
      <c r="K2" s="2153"/>
      <c r="L2" s="2153"/>
      <c r="M2" s="2154"/>
    </row>
    <row r="3" spans="1:13">
      <c r="A3" s="273" t="s">
        <v>140</v>
      </c>
      <c r="B3" s="1327" t="s">
        <v>141</v>
      </c>
      <c r="C3" s="1327"/>
      <c r="D3" s="1327"/>
      <c r="E3" s="1327"/>
      <c r="F3" s="1327"/>
      <c r="G3" s="1327"/>
      <c r="H3" s="1327"/>
      <c r="I3" s="1327"/>
      <c r="J3" s="1327"/>
      <c r="K3" s="1327"/>
      <c r="L3" s="1327"/>
      <c r="M3" s="1328"/>
    </row>
    <row r="4" spans="1:13" ht="53.25">
      <c r="A4" s="274" t="s">
        <v>142</v>
      </c>
      <c r="B4" s="1258" t="s">
        <v>143</v>
      </c>
      <c r="C4" s="1258"/>
      <c r="D4" s="275" t="s">
        <v>144</v>
      </c>
      <c r="E4" s="1260" t="s">
        <v>145</v>
      </c>
      <c r="F4" s="1260"/>
      <c r="G4" s="1265" t="s">
        <v>146</v>
      </c>
      <c r="H4" s="1265"/>
      <c r="I4" s="277" t="s">
        <v>147</v>
      </c>
      <c r="J4" s="278" t="s">
        <v>148</v>
      </c>
      <c r="K4" s="279" t="s">
        <v>149</v>
      </c>
      <c r="L4" s="2155" t="s">
        <v>150</v>
      </c>
      <c r="M4" s="2156" t="s">
        <v>151</v>
      </c>
    </row>
    <row r="5" spans="1:13">
      <c r="A5" s="2157" t="s">
        <v>142</v>
      </c>
      <c r="B5" s="1258" t="s">
        <v>152</v>
      </c>
      <c r="C5" s="1258" t="s">
        <v>4</v>
      </c>
      <c r="D5" s="1259" t="s">
        <v>153</v>
      </c>
      <c r="E5" s="1260" t="s">
        <v>154</v>
      </c>
      <c r="F5" s="1260"/>
      <c r="G5" s="2158" t="s">
        <v>155</v>
      </c>
      <c r="H5" s="2158"/>
      <c r="I5" s="2159" t="s">
        <v>156</v>
      </c>
      <c r="J5" s="2160" t="s">
        <v>157</v>
      </c>
      <c r="K5" s="2161" t="s">
        <v>158</v>
      </c>
      <c r="L5" s="2155"/>
      <c r="M5" s="2156"/>
    </row>
    <row r="6" spans="1:13" ht="27">
      <c r="A6" s="2157"/>
      <c r="B6" s="1258"/>
      <c r="C6" s="1258"/>
      <c r="D6" s="1259"/>
      <c r="E6" s="276" t="s">
        <v>159</v>
      </c>
      <c r="F6" s="276" t="s">
        <v>4</v>
      </c>
      <c r="G6" s="280" t="s">
        <v>160</v>
      </c>
      <c r="H6" s="280" t="s">
        <v>4</v>
      </c>
      <c r="I6" s="2159"/>
      <c r="J6" s="2160"/>
      <c r="K6" s="2161"/>
      <c r="L6" s="2155"/>
      <c r="M6" s="2156"/>
    </row>
    <row r="7" spans="1:13" ht="63.75" customHeight="1">
      <c r="A7" s="1261" t="s">
        <v>9</v>
      </c>
      <c r="B7" s="1251" t="s">
        <v>354</v>
      </c>
      <c r="C7" s="1251" t="s">
        <v>355</v>
      </c>
      <c r="D7" s="1262" t="s">
        <v>19</v>
      </c>
      <c r="E7" s="1257" t="s">
        <v>356</v>
      </c>
      <c r="F7" s="1257" t="s">
        <v>357</v>
      </c>
      <c r="G7" s="265" t="s">
        <v>358</v>
      </c>
      <c r="H7" s="229" t="s">
        <v>359</v>
      </c>
      <c r="I7" s="2162"/>
      <c r="J7" s="1251" t="s">
        <v>266</v>
      </c>
      <c r="K7" s="2162"/>
      <c r="L7" s="1252"/>
      <c r="M7" s="1253"/>
    </row>
    <row r="8" spans="1:13" ht="63.75" customHeight="1">
      <c r="A8" s="1261"/>
      <c r="B8" s="1251"/>
      <c r="C8" s="1251"/>
      <c r="D8" s="1262"/>
      <c r="E8" s="2162"/>
      <c r="F8" s="2162"/>
      <c r="G8" s="265" t="s">
        <v>360</v>
      </c>
      <c r="H8" s="266" t="s">
        <v>361</v>
      </c>
      <c r="I8" s="2162"/>
      <c r="J8" s="1251"/>
      <c r="K8" s="2162"/>
      <c r="L8" s="1252"/>
      <c r="M8" s="1253"/>
    </row>
    <row r="9" spans="1:13" ht="72" customHeight="1">
      <c r="A9" s="1261"/>
      <c r="B9" s="1251"/>
      <c r="C9" s="1251"/>
      <c r="D9" s="1262"/>
      <c r="E9" s="2162"/>
      <c r="F9" s="2162"/>
      <c r="G9" s="265" t="s">
        <v>362</v>
      </c>
      <c r="H9" s="267" t="s">
        <v>363</v>
      </c>
      <c r="I9" s="2162"/>
      <c r="J9" s="1251"/>
      <c r="K9" s="2162"/>
      <c r="L9" s="1252"/>
      <c r="M9" s="1253"/>
    </row>
    <row r="10" spans="1:13" ht="66.75" customHeight="1">
      <c r="A10" s="1254" t="s">
        <v>25</v>
      </c>
      <c r="B10" s="1249" t="s">
        <v>364</v>
      </c>
      <c r="C10" s="1255" t="s">
        <v>365</v>
      </c>
      <c r="D10" s="1249" t="s">
        <v>19</v>
      </c>
      <c r="E10" s="1256" t="s">
        <v>366</v>
      </c>
      <c r="F10" s="1245" t="s">
        <v>367</v>
      </c>
      <c r="G10" s="258" t="s">
        <v>368</v>
      </c>
      <c r="H10" s="257" t="s">
        <v>369</v>
      </c>
      <c r="I10" s="1246"/>
      <c r="J10" s="1247" t="s">
        <v>370</v>
      </c>
      <c r="K10" s="1246"/>
      <c r="L10" s="1249" t="s">
        <v>266</v>
      </c>
      <c r="M10" s="1250" t="s">
        <v>371</v>
      </c>
    </row>
    <row r="11" spans="1:13" ht="23.25" customHeight="1">
      <c r="A11" s="1254"/>
      <c r="B11" s="1249"/>
      <c r="C11" s="1255"/>
      <c r="D11" s="1249"/>
      <c r="E11" s="1246"/>
      <c r="F11" s="1246"/>
      <c r="G11" s="258" t="s">
        <v>372</v>
      </c>
      <c r="H11" s="260" t="s">
        <v>373</v>
      </c>
      <c r="I11" s="1246"/>
      <c r="J11" s="1247"/>
      <c r="K11" s="1246"/>
      <c r="L11" s="1249"/>
      <c r="M11" s="1250"/>
    </row>
    <row r="12" spans="1:13" ht="76.5">
      <c r="A12" s="283" t="s">
        <v>25</v>
      </c>
      <c r="B12" s="268" t="s">
        <v>374</v>
      </c>
      <c r="C12" s="269" t="s">
        <v>375</v>
      </c>
      <c r="D12" s="268" t="s">
        <v>19</v>
      </c>
      <c r="E12" s="889" t="s">
        <v>356</v>
      </c>
      <c r="F12" s="889" t="s">
        <v>376</v>
      </c>
      <c r="G12" s="261" t="s">
        <v>377</v>
      </c>
      <c r="H12" s="230" t="s">
        <v>378</v>
      </c>
      <c r="I12" s="231"/>
      <c r="J12" s="268" t="s">
        <v>379</v>
      </c>
      <c r="K12" s="268"/>
      <c r="L12" s="268" t="s">
        <v>266</v>
      </c>
      <c r="M12" s="284" t="s">
        <v>275</v>
      </c>
    </row>
    <row r="13" spans="1:13">
      <c r="A13" s="1241" t="s">
        <v>9</v>
      </c>
      <c r="B13" s="1242" t="s">
        <v>380</v>
      </c>
      <c r="C13" s="1239" t="s">
        <v>381</v>
      </c>
      <c r="D13" s="1242" t="s">
        <v>19</v>
      </c>
      <c r="E13" s="1243" t="s">
        <v>356</v>
      </c>
      <c r="F13" s="1243" t="s">
        <v>382</v>
      </c>
      <c r="G13" s="262" t="s">
        <v>383</v>
      </c>
      <c r="H13" s="263" t="s">
        <v>384</v>
      </c>
      <c r="I13" s="1248"/>
      <c r="J13" s="1242" t="s">
        <v>385</v>
      </c>
      <c r="K13" s="1248"/>
      <c r="L13" s="1239" t="s">
        <v>386</v>
      </c>
      <c r="M13" s="1240" t="s">
        <v>387</v>
      </c>
    </row>
    <row r="14" spans="1:13" ht="96" customHeight="1">
      <c r="A14" s="1241"/>
      <c r="B14" s="1242"/>
      <c r="C14" s="1239"/>
      <c r="D14" s="1242"/>
      <c r="E14" s="1244"/>
      <c r="F14" s="1244"/>
      <c r="G14" s="262" t="s">
        <v>388</v>
      </c>
      <c r="H14" s="264" t="s">
        <v>389</v>
      </c>
      <c r="I14" s="1248"/>
      <c r="J14" s="1242"/>
      <c r="K14" s="1248"/>
      <c r="L14" s="1239"/>
      <c r="M14" s="1240"/>
    </row>
    <row r="15" spans="1:13" ht="84" customHeight="1">
      <c r="A15" s="285" t="s">
        <v>9</v>
      </c>
      <c r="B15" s="286" t="s">
        <v>390</v>
      </c>
      <c r="C15" s="287" t="s">
        <v>391</v>
      </c>
      <c r="D15" s="286" t="s">
        <v>19</v>
      </c>
      <c r="E15" s="290" t="s">
        <v>356</v>
      </c>
      <c r="F15" s="290" t="s">
        <v>392</v>
      </c>
      <c r="G15" s="289" t="s">
        <v>393</v>
      </c>
      <c r="H15" s="290" t="s">
        <v>394</v>
      </c>
      <c r="I15" s="288"/>
      <c r="J15" s="287" t="s">
        <v>395</v>
      </c>
      <c r="K15" s="288"/>
      <c r="L15" s="291" t="s">
        <v>266</v>
      </c>
      <c r="M15" s="292" t="s">
        <v>396</v>
      </c>
    </row>
    <row r="16" spans="1:13">
      <c r="G16" s="259"/>
      <c r="H16" s="259"/>
    </row>
    <row r="17" spans="8:8">
      <c r="H17" s="259"/>
    </row>
  </sheetData>
  <mergeCells count="49">
    <mergeCell ref="G5:H5"/>
    <mergeCell ref="B2:M2"/>
    <mergeCell ref="B3:M3"/>
    <mergeCell ref="B4:C4"/>
    <mergeCell ref="E4:F4"/>
    <mergeCell ref="G4:H4"/>
    <mergeCell ref="L4:L6"/>
    <mergeCell ref="M4:M6"/>
    <mergeCell ref="I5:I6"/>
    <mergeCell ref="J5:J6"/>
    <mergeCell ref="K5:K6"/>
    <mergeCell ref="F7:F9"/>
    <mergeCell ref="A5:A6"/>
    <mergeCell ref="B5:B6"/>
    <mergeCell ref="C5:C6"/>
    <mergeCell ref="D5:D6"/>
    <mergeCell ref="E5:F5"/>
    <mergeCell ref="A7:A9"/>
    <mergeCell ref="B7:B9"/>
    <mergeCell ref="C7:C9"/>
    <mergeCell ref="D7:D9"/>
    <mergeCell ref="E7:E9"/>
    <mergeCell ref="A10:A11"/>
    <mergeCell ref="B10:B11"/>
    <mergeCell ref="C10:C11"/>
    <mergeCell ref="D10:D11"/>
    <mergeCell ref="E10:E11"/>
    <mergeCell ref="L10:L11"/>
    <mergeCell ref="M10:M11"/>
    <mergeCell ref="I7:I9"/>
    <mergeCell ref="J7:J9"/>
    <mergeCell ref="K7:K9"/>
    <mergeCell ref="L7:L9"/>
    <mergeCell ref="M7:M9"/>
    <mergeCell ref="F10:F11"/>
    <mergeCell ref="I10:I11"/>
    <mergeCell ref="J10:J11"/>
    <mergeCell ref="K10:K11"/>
    <mergeCell ref="I13:I14"/>
    <mergeCell ref="J13:J14"/>
    <mergeCell ref="K13:K14"/>
    <mergeCell ref="L13:L14"/>
    <mergeCell ref="M13:M14"/>
    <mergeCell ref="A13:A14"/>
    <mergeCell ref="B13:B14"/>
    <mergeCell ref="C13:C14"/>
    <mergeCell ref="D13:D14"/>
    <mergeCell ref="E13:E14"/>
    <mergeCell ref="F13:F14"/>
  </mergeCells>
  <hyperlinks>
    <hyperlink ref="B3:M3" location="'MetodoPago_Muestreo'!A1" display="Muestreo de datos….." xr:uid="{F163F988-0638-4429-A6AF-D2E7A9B1376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8A130-ACB1-49AD-A2E9-FC6D2DF1431B}">
  <dimension ref="A1"/>
  <sheetViews>
    <sheetView workbookViewId="0">
      <selection activeCell="H15" sqref="H15"/>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C3B30-6314-4E90-9B79-F821A9343CD5}">
  <dimension ref="A1:L11"/>
  <sheetViews>
    <sheetView workbookViewId="0">
      <selection sqref="A1:B1"/>
    </sheetView>
  </sheetViews>
  <sheetFormatPr defaultRowHeight="15"/>
  <cols>
    <col min="1" max="1" width="29.7109375" customWidth="1"/>
    <col min="2" max="2" width="31.85546875" customWidth="1"/>
    <col min="3" max="7" width="28.85546875" customWidth="1"/>
  </cols>
  <sheetData>
    <row r="1" spans="1:12">
      <c r="A1" s="1266" t="s">
        <v>87</v>
      </c>
      <c r="B1" s="1133"/>
      <c r="C1" s="37"/>
      <c r="D1" s="37"/>
      <c r="E1" s="37"/>
      <c r="F1" s="37"/>
      <c r="G1" s="37"/>
      <c r="H1" s="38"/>
      <c r="I1" s="49"/>
      <c r="J1" s="5"/>
      <c r="K1" s="5"/>
      <c r="L1" s="5"/>
    </row>
    <row r="2" spans="1:12" ht="21.75">
      <c r="A2" s="162" t="s">
        <v>397</v>
      </c>
      <c r="B2" s="713" t="s">
        <v>398</v>
      </c>
      <c r="C2" s="713" t="s">
        <v>399</v>
      </c>
      <c r="D2" s="1117" t="s">
        <v>400</v>
      </c>
      <c r="E2" s="1116" t="s">
        <v>401</v>
      </c>
      <c r="F2" s="713" t="s">
        <v>38</v>
      </c>
      <c r="G2" s="713" t="s">
        <v>402</v>
      </c>
      <c r="H2" s="82"/>
      <c r="I2" s="82"/>
      <c r="J2" s="82"/>
      <c r="K2" s="49"/>
      <c r="L2" s="49"/>
    </row>
    <row r="3" spans="1:12">
      <c r="A3" s="9" t="s">
        <v>94</v>
      </c>
      <c r="B3" s="63" t="s">
        <v>95</v>
      </c>
      <c r="C3" s="879" t="s">
        <v>403</v>
      </c>
      <c r="D3" s="1118" t="s">
        <v>404</v>
      </c>
      <c r="E3" s="1119" t="s">
        <v>405</v>
      </c>
      <c r="F3" s="879" t="s">
        <v>38</v>
      </c>
      <c r="G3" s="879" t="s">
        <v>406</v>
      </c>
      <c r="H3" s="1114"/>
      <c r="I3" s="1114"/>
      <c r="J3" s="1114"/>
      <c r="K3" s="16"/>
      <c r="L3" s="16"/>
    </row>
    <row r="4" spans="1:12" ht="43.5">
      <c r="A4" s="70" t="s">
        <v>407</v>
      </c>
      <c r="B4" s="9" t="s">
        <v>101</v>
      </c>
      <c r="C4" s="9" t="s">
        <v>408</v>
      </c>
      <c r="D4" s="9" t="s">
        <v>409</v>
      </c>
      <c r="E4" s="9" t="s">
        <v>410</v>
      </c>
      <c r="F4" s="746" t="s">
        <v>411</v>
      </c>
      <c r="G4" s="746" t="str">
        <f>B4 &amp; "--" &amp; C4</f>
        <v>3476a1d7-7273-43b1-a8ab-0dfdf4f0018f--Tarjeta Débito</v>
      </c>
      <c r="H4" s="1115"/>
      <c r="I4" s="1115"/>
      <c r="J4" s="1115"/>
      <c r="K4" s="98"/>
      <c r="L4" s="98"/>
    </row>
    <row r="5" spans="1:12" ht="29.25">
      <c r="A5" s="70" t="s">
        <v>412</v>
      </c>
      <c r="B5" s="9" t="s">
        <v>114</v>
      </c>
      <c r="C5" s="9" t="s">
        <v>408</v>
      </c>
      <c r="D5" s="9" t="s">
        <v>413</v>
      </c>
      <c r="E5" s="9" t="s">
        <v>410</v>
      </c>
      <c r="F5" s="746" t="s">
        <v>411</v>
      </c>
      <c r="G5" s="746" t="str">
        <f t="shared" ref="G5:G9" si="0">B5 &amp; "--" &amp; C5</f>
        <v>d55866f9-1f9f-419b-a2d0-ac24c95eeef3--Tarjeta Débito</v>
      </c>
      <c r="H5" s="1115"/>
      <c r="I5" s="1115"/>
      <c r="J5" s="1115"/>
      <c r="K5" s="98"/>
      <c r="L5" s="98"/>
    </row>
    <row r="6" spans="1:12" ht="43.5">
      <c r="A6" s="70" t="s">
        <v>414</v>
      </c>
      <c r="B6" s="9" t="s">
        <v>104</v>
      </c>
      <c r="C6" s="9" t="s">
        <v>408</v>
      </c>
      <c r="D6" s="9" t="s">
        <v>415</v>
      </c>
      <c r="E6" s="9" t="s">
        <v>416</v>
      </c>
      <c r="F6" s="746" t="s">
        <v>411</v>
      </c>
      <c r="G6" s="746" t="str">
        <f t="shared" si="0"/>
        <v>257563e5-7110-4ad9-a3fe-4bc24808ce4c--Tarjeta Débito</v>
      </c>
      <c r="H6" s="82"/>
      <c r="I6" s="82"/>
      <c r="J6" s="82"/>
      <c r="K6" s="49"/>
      <c r="L6" s="49"/>
    </row>
    <row r="7" spans="1:12" ht="29.25">
      <c r="A7" s="70" t="s">
        <v>417</v>
      </c>
      <c r="B7" s="9" t="s">
        <v>109</v>
      </c>
      <c r="C7" s="9" t="s">
        <v>408</v>
      </c>
      <c r="D7" s="9" t="s">
        <v>418</v>
      </c>
      <c r="E7" s="9" t="s">
        <v>419</v>
      </c>
      <c r="F7" s="746" t="s">
        <v>420</v>
      </c>
      <c r="G7" s="746" t="str">
        <f t="shared" si="0"/>
        <v>ec875767-3ea2-44d7-89cd-3a332ec6a60b--Tarjeta Débito</v>
      </c>
      <c r="H7" s="82"/>
      <c r="I7" s="82"/>
      <c r="J7" s="82"/>
      <c r="K7" s="49"/>
      <c r="L7" s="49"/>
    </row>
    <row r="8" spans="1:12" ht="29.25">
      <c r="A8" s="70" t="s">
        <v>421</v>
      </c>
      <c r="B8" s="9" t="s">
        <v>111</v>
      </c>
      <c r="C8" s="9" t="s">
        <v>408</v>
      </c>
      <c r="D8" s="9" t="s">
        <v>422</v>
      </c>
      <c r="E8" s="9" t="s">
        <v>423</v>
      </c>
      <c r="F8" s="746" t="s">
        <v>424</v>
      </c>
      <c r="G8" s="746" t="str">
        <f t="shared" si="0"/>
        <v>b21a8265-4b66-4618-852d-c941b7d3a8d1--Tarjeta Débito</v>
      </c>
      <c r="H8" s="82"/>
      <c r="I8" s="82"/>
      <c r="J8" s="82"/>
      <c r="K8" s="49"/>
      <c r="L8" s="49"/>
    </row>
    <row r="9" spans="1:12" ht="43.5">
      <c r="A9" s="70" t="s">
        <v>425</v>
      </c>
      <c r="B9" s="9" t="s">
        <v>117</v>
      </c>
      <c r="C9" s="9" t="s">
        <v>408</v>
      </c>
      <c r="D9" s="9" t="s">
        <v>426</v>
      </c>
      <c r="E9" s="9" t="s">
        <v>427</v>
      </c>
      <c r="F9" s="9" t="s">
        <v>424</v>
      </c>
      <c r="G9" s="746" t="str">
        <f>B9 &amp; "--" &amp; C9</f>
        <v>c9b0b2ee-49c9-4e8d-aab0-0a0e0f23e3ea--Tarjeta Débito</v>
      </c>
      <c r="H9" s="49"/>
      <c r="I9" s="49"/>
      <c r="J9" s="49"/>
      <c r="K9" s="49"/>
      <c r="L9" s="49"/>
    </row>
    <row r="10" spans="1:12">
      <c r="A10" s="49"/>
      <c r="B10" s="49"/>
      <c r="C10" s="49"/>
      <c r="D10" s="49"/>
      <c r="E10" s="49"/>
      <c r="F10" s="49"/>
      <c r="G10" s="49"/>
      <c r="H10" s="49"/>
      <c r="I10" s="49"/>
      <c r="J10" s="49"/>
      <c r="K10" s="49"/>
      <c r="L10" s="49"/>
    </row>
    <row r="11" spans="1:12">
      <c r="A11" s="49"/>
      <c r="D11" s="138"/>
      <c r="E11" s="138"/>
      <c r="F11" s="138"/>
      <c r="G11" s="138"/>
      <c r="H11" s="49"/>
      <c r="I11" s="49"/>
      <c r="J11" s="49"/>
      <c r="K11" s="49"/>
      <c r="L11" s="49"/>
    </row>
  </sheetData>
  <mergeCells count="1">
    <mergeCell ref="A1:B1"/>
  </mergeCells>
  <hyperlinks>
    <hyperlink ref="A1:B1" location="'Objetos de dominio'!A1" display="&lt;&lt; Volver al listado de objetos de dominio " xr:uid="{1CC3274C-2B2A-4E71-9337-098BB17AF76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ECD10-4606-4654-82B1-6EA29D83E3A5}">
  <dimension ref="A2:M17"/>
  <sheetViews>
    <sheetView workbookViewId="0"/>
  </sheetViews>
  <sheetFormatPr defaultRowHeight="15"/>
  <sheetData>
    <row r="2" spans="1:13">
      <c r="A2" s="272" t="s">
        <v>138</v>
      </c>
      <c r="B2" s="2153" t="s">
        <v>19</v>
      </c>
      <c r="C2" s="2153"/>
      <c r="D2" s="2153"/>
      <c r="E2" s="2153"/>
      <c r="F2" s="2153"/>
      <c r="G2" s="2153"/>
      <c r="H2" s="2153"/>
      <c r="I2" s="2153"/>
      <c r="J2" s="2153"/>
      <c r="K2" s="2153"/>
      <c r="L2" s="2153"/>
      <c r="M2" s="2154"/>
    </row>
    <row r="3" spans="1:13">
      <c r="A3" s="273" t="s">
        <v>140</v>
      </c>
      <c r="B3" s="1263" t="s">
        <v>141</v>
      </c>
      <c r="C3" s="1263"/>
      <c r="D3" s="1263"/>
      <c r="E3" s="1263"/>
      <c r="F3" s="1263"/>
      <c r="G3" s="1263"/>
      <c r="H3" s="1263"/>
      <c r="I3" s="1263"/>
      <c r="J3" s="1263"/>
      <c r="K3" s="1263"/>
      <c r="L3" s="1263"/>
      <c r="M3" s="1264"/>
    </row>
    <row r="4" spans="1:13" ht="53.25">
      <c r="A4" s="274" t="s">
        <v>142</v>
      </c>
      <c r="B4" s="1258" t="s">
        <v>143</v>
      </c>
      <c r="C4" s="1258"/>
      <c r="D4" s="275" t="s">
        <v>144</v>
      </c>
      <c r="E4" s="1260" t="s">
        <v>145</v>
      </c>
      <c r="F4" s="1260"/>
      <c r="G4" s="1265" t="s">
        <v>146</v>
      </c>
      <c r="H4" s="1265"/>
      <c r="I4" s="277" t="s">
        <v>147</v>
      </c>
      <c r="J4" s="278" t="s">
        <v>148</v>
      </c>
      <c r="K4" s="279" t="s">
        <v>149</v>
      </c>
      <c r="L4" s="2155" t="s">
        <v>150</v>
      </c>
      <c r="M4" s="2156" t="s">
        <v>151</v>
      </c>
    </row>
    <row r="5" spans="1:13">
      <c r="A5" s="2157" t="s">
        <v>142</v>
      </c>
      <c r="B5" s="1258" t="s">
        <v>152</v>
      </c>
      <c r="C5" s="1258" t="s">
        <v>4</v>
      </c>
      <c r="D5" s="1259" t="s">
        <v>153</v>
      </c>
      <c r="E5" s="1260" t="s">
        <v>154</v>
      </c>
      <c r="F5" s="1260"/>
      <c r="G5" s="2158" t="s">
        <v>155</v>
      </c>
      <c r="H5" s="2158"/>
      <c r="I5" s="2159" t="s">
        <v>156</v>
      </c>
      <c r="J5" s="2160" t="s">
        <v>157</v>
      </c>
      <c r="K5" s="2161" t="s">
        <v>158</v>
      </c>
      <c r="L5" s="2155"/>
      <c r="M5" s="2156"/>
    </row>
    <row r="6" spans="1:13" ht="27">
      <c r="A6" s="2157"/>
      <c r="B6" s="1258"/>
      <c r="C6" s="1258"/>
      <c r="D6" s="1259"/>
      <c r="E6" s="276" t="s">
        <v>159</v>
      </c>
      <c r="F6" s="276" t="s">
        <v>4</v>
      </c>
      <c r="G6" s="280" t="s">
        <v>160</v>
      </c>
      <c r="H6" s="280" t="s">
        <v>4</v>
      </c>
      <c r="I6" s="2159"/>
      <c r="J6" s="2160"/>
      <c r="K6" s="2161"/>
      <c r="L6" s="2155"/>
      <c r="M6" s="2156"/>
    </row>
    <row r="7" spans="1:13" ht="101.25">
      <c r="A7" s="1261" t="s">
        <v>25</v>
      </c>
      <c r="B7" s="1251" t="s">
        <v>428</v>
      </c>
      <c r="C7" s="1251" t="s">
        <v>355</v>
      </c>
      <c r="D7" s="1262" t="s">
        <v>19</v>
      </c>
      <c r="E7" s="1257" t="s">
        <v>356</v>
      </c>
      <c r="F7" s="1257" t="s">
        <v>357</v>
      </c>
      <c r="G7" s="265" t="s">
        <v>358</v>
      </c>
      <c r="H7" s="229" t="s">
        <v>359</v>
      </c>
      <c r="I7" s="2162"/>
      <c r="J7" s="1251" t="s">
        <v>266</v>
      </c>
      <c r="K7" s="2162"/>
      <c r="L7" s="1252"/>
      <c r="M7" s="1253"/>
    </row>
    <row r="8" spans="1:13" ht="121.5">
      <c r="A8" s="1261"/>
      <c r="B8" s="1251"/>
      <c r="C8" s="1251"/>
      <c r="D8" s="1262"/>
      <c r="E8" s="2162"/>
      <c r="F8" s="2162"/>
      <c r="G8" s="265" t="s">
        <v>360</v>
      </c>
      <c r="H8" s="266" t="s">
        <v>361</v>
      </c>
      <c r="I8" s="2162"/>
      <c r="J8" s="1251"/>
      <c r="K8" s="2162"/>
      <c r="L8" s="1252"/>
      <c r="M8" s="1253"/>
    </row>
    <row r="9" spans="1:13" ht="130.5">
      <c r="A9" s="1261"/>
      <c r="B9" s="1251"/>
      <c r="C9" s="1251"/>
      <c r="D9" s="1262"/>
      <c r="E9" s="2162"/>
      <c r="F9" s="2162"/>
      <c r="G9" s="265" t="s">
        <v>362</v>
      </c>
      <c r="H9" s="267" t="s">
        <v>363</v>
      </c>
      <c r="I9" s="2162"/>
      <c r="J9" s="1251"/>
      <c r="K9" s="2162"/>
      <c r="L9" s="1252"/>
      <c r="M9" s="1253"/>
    </row>
    <row r="10" spans="1:13" ht="115.5">
      <c r="A10" s="1254" t="s">
        <v>25</v>
      </c>
      <c r="B10" s="1249" t="s">
        <v>364</v>
      </c>
      <c r="C10" s="1255" t="s">
        <v>365</v>
      </c>
      <c r="D10" s="1249" t="s">
        <v>19</v>
      </c>
      <c r="E10" s="1256" t="s">
        <v>366</v>
      </c>
      <c r="F10" s="1245" t="s">
        <v>367</v>
      </c>
      <c r="G10" s="258" t="s">
        <v>368</v>
      </c>
      <c r="H10" s="257" t="s">
        <v>369</v>
      </c>
      <c r="I10" s="1246"/>
      <c r="J10" s="1247" t="s">
        <v>370</v>
      </c>
      <c r="K10" s="1246"/>
      <c r="L10" s="1249" t="s">
        <v>266</v>
      </c>
      <c r="M10" s="1250" t="s">
        <v>371</v>
      </c>
    </row>
    <row r="11" spans="1:13" ht="159">
      <c r="A11" s="1254"/>
      <c r="B11" s="1249"/>
      <c r="C11" s="1255"/>
      <c r="D11" s="1249"/>
      <c r="E11" s="1246"/>
      <c r="F11" s="1246"/>
      <c r="G11" s="258" t="s">
        <v>372</v>
      </c>
      <c r="H11" s="260" t="s">
        <v>373</v>
      </c>
      <c r="I11" s="1246"/>
      <c r="J11" s="1247"/>
      <c r="K11" s="1246"/>
      <c r="L11" s="1249"/>
      <c r="M11" s="1250"/>
    </row>
    <row r="12" spans="1:13" ht="76.5">
      <c r="A12" s="283" t="s">
        <v>25</v>
      </c>
      <c r="B12" s="268" t="s">
        <v>374</v>
      </c>
      <c r="C12" s="269" t="s">
        <v>375</v>
      </c>
      <c r="D12" s="268" t="s">
        <v>19</v>
      </c>
      <c r="E12" s="889" t="s">
        <v>356</v>
      </c>
      <c r="F12" s="889" t="s">
        <v>376</v>
      </c>
      <c r="G12" s="261" t="s">
        <v>377</v>
      </c>
      <c r="H12" s="230" t="s">
        <v>378</v>
      </c>
      <c r="I12" s="231"/>
      <c r="J12" s="268" t="s">
        <v>379</v>
      </c>
      <c r="K12" s="268"/>
      <c r="L12" s="268" t="s">
        <v>266</v>
      </c>
      <c r="M12" s="284" t="s">
        <v>275</v>
      </c>
    </row>
    <row r="13" spans="1:13">
      <c r="A13" s="1241" t="s">
        <v>9</v>
      </c>
      <c r="B13" s="1242" t="s">
        <v>380</v>
      </c>
      <c r="C13" s="1239" t="s">
        <v>381</v>
      </c>
      <c r="D13" s="1242" t="s">
        <v>19</v>
      </c>
      <c r="E13" s="1243" t="s">
        <v>356</v>
      </c>
      <c r="F13" s="1243" t="s">
        <v>382</v>
      </c>
      <c r="G13" s="262" t="s">
        <v>383</v>
      </c>
      <c r="H13" s="263" t="s">
        <v>384</v>
      </c>
      <c r="I13" s="1248"/>
      <c r="J13" s="1242" t="s">
        <v>385</v>
      </c>
      <c r="K13" s="1248"/>
      <c r="L13" s="1239" t="s">
        <v>386</v>
      </c>
      <c r="M13" s="1240" t="s">
        <v>387</v>
      </c>
    </row>
    <row r="14" spans="1:13" ht="144.75">
      <c r="A14" s="1241"/>
      <c r="B14" s="1242"/>
      <c r="C14" s="1239"/>
      <c r="D14" s="1242"/>
      <c r="E14" s="1244"/>
      <c r="F14" s="1244"/>
      <c r="G14" s="262" t="s">
        <v>388</v>
      </c>
      <c r="H14" s="264" t="s">
        <v>389</v>
      </c>
      <c r="I14" s="1248"/>
      <c r="J14" s="1242"/>
      <c r="K14" s="1248"/>
      <c r="L14" s="1239"/>
      <c r="M14" s="1240"/>
    </row>
    <row r="15" spans="1:13" ht="130.5">
      <c r="A15" s="285" t="s">
        <v>9</v>
      </c>
      <c r="B15" s="286" t="s">
        <v>390</v>
      </c>
      <c r="C15" s="287" t="s">
        <v>391</v>
      </c>
      <c r="D15" s="286" t="s">
        <v>19</v>
      </c>
      <c r="E15" s="290" t="s">
        <v>356</v>
      </c>
      <c r="F15" s="290" t="s">
        <v>392</v>
      </c>
      <c r="G15" s="289" t="s">
        <v>393</v>
      </c>
      <c r="H15" s="290" t="s">
        <v>394</v>
      </c>
      <c r="I15" s="288"/>
      <c r="J15" s="287" t="s">
        <v>395</v>
      </c>
      <c r="K15" s="288"/>
      <c r="L15" s="291" t="s">
        <v>266</v>
      </c>
      <c r="M15" s="292" t="s">
        <v>396</v>
      </c>
    </row>
    <row r="16" spans="1:13">
      <c r="G16" s="259"/>
      <c r="H16" s="259"/>
    </row>
    <row r="17" spans="8:8">
      <c r="H17" s="259"/>
    </row>
  </sheetData>
  <mergeCells count="49">
    <mergeCell ref="G5:H5"/>
    <mergeCell ref="B2:M2"/>
    <mergeCell ref="B3:M3"/>
    <mergeCell ref="B4:C4"/>
    <mergeCell ref="E4:F4"/>
    <mergeCell ref="G4:H4"/>
    <mergeCell ref="L4:L6"/>
    <mergeCell ref="M4:M6"/>
    <mergeCell ref="I5:I6"/>
    <mergeCell ref="J5:J6"/>
    <mergeCell ref="K5:K6"/>
    <mergeCell ref="F7:F9"/>
    <mergeCell ref="A5:A6"/>
    <mergeCell ref="B5:B6"/>
    <mergeCell ref="C5:C6"/>
    <mergeCell ref="D5:D6"/>
    <mergeCell ref="E5:F5"/>
    <mergeCell ref="A7:A9"/>
    <mergeCell ref="B7:B9"/>
    <mergeCell ref="C7:C9"/>
    <mergeCell ref="D7:D9"/>
    <mergeCell ref="E7:E9"/>
    <mergeCell ref="A10:A11"/>
    <mergeCell ref="B10:B11"/>
    <mergeCell ref="C10:C11"/>
    <mergeCell ref="D10:D11"/>
    <mergeCell ref="E10:E11"/>
    <mergeCell ref="L10:L11"/>
    <mergeCell ref="M10:M11"/>
    <mergeCell ref="I7:I9"/>
    <mergeCell ref="J7:J9"/>
    <mergeCell ref="K7:K9"/>
    <mergeCell ref="L7:L9"/>
    <mergeCell ref="M7:M9"/>
    <mergeCell ref="F10:F11"/>
    <mergeCell ref="I10:I11"/>
    <mergeCell ref="J10:J11"/>
    <mergeCell ref="K10:K11"/>
    <mergeCell ref="I13:I14"/>
    <mergeCell ref="J13:J14"/>
    <mergeCell ref="K13:K14"/>
    <mergeCell ref="L13:L14"/>
    <mergeCell ref="M13:M14"/>
    <mergeCell ref="A13:A14"/>
    <mergeCell ref="B13:B14"/>
    <mergeCell ref="C13:C14"/>
    <mergeCell ref="D13:D14"/>
    <mergeCell ref="E13:E14"/>
    <mergeCell ref="F13:F14"/>
  </mergeCells>
  <hyperlinks>
    <hyperlink ref="B3:M3" location="'Producto_muestreo'!A1" display="Muestreo de datos….." xr:uid="{BCB8E76E-97E6-466A-841B-D7FE60D4DE4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28E11-0E09-48D0-9188-C35591AD42B0}">
  <dimension ref="A1:J11"/>
  <sheetViews>
    <sheetView workbookViewId="0">
      <selection activeCell="C14" sqref="C14"/>
    </sheetView>
  </sheetViews>
  <sheetFormatPr defaultRowHeight="15"/>
  <cols>
    <col min="1" max="3" width="39" customWidth="1"/>
    <col min="4" max="4" width="33.28515625" customWidth="1"/>
    <col min="5" max="5" width="41.28515625" customWidth="1"/>
    <col min="6" max="6" width="31.42578125" customWidth="1"/>
  </cols>
  <sheetData>
    <row r="1" spans="1:10">
      <c r="A1" s="1267" t="s">
        <v>87</v>
      </c>
      <c r="B1" s="1267"/>
      <c r="C1" s="1267"/>
      <c r="D1" s="1267"/>
      <c r="E1" s="1124"/>
      <c r="F1" s="1124"/>
      <c r="G1" s="49"/>
      <c r="H1" s="5"/>
      <c r="I1" s="5"/>
      <c r="J1" s="5"/>
    </row>
    <row r="2" spans="1:10" ht="21.75">
      <c r="A2" s="1125" t="s">
        <v>429</v>
      </c>
      <c r="B2" s="1125" t="s">
        <v>430</v>
      </c>
      <c r="C2" s="1125" t="s">
        <v>431</v>
      </c>
      <c r="D2" s="1125" t="s">
        <v>432</v>
      </c>
      <c r="E2" s="1125" t="s">
        <v>433</v>
      </c>
      <c r="F2" s="1126" t="s">
        <v>434</v>
      </c>
      <c r="G2" s="49"/>
      <c r="H2" s="49"/>
      <c r="I2" s="49"/>
      <c r="J2" s="49"/>
    </row>
    <row r="3" spans="1:10">
      <c r="A3" s="40" t="s">
        <v>435</v>
      </c>
      <c r="B3" s="40" t="s">
        <v>436</v>
      </c>
      <c r="C3" s="40" t="s">
        <v>437</v>
      </c>
      <c r="D3" s="40" t="s">
        <v>438</v>
      </c>
      <c r="E3" s="40" t="s">
        <v>439</v>
      </c>
      <c r="F3" s="40" t="s">
        <v>402</v>
      </c>
      <c r="G3" s="16"/>
      <c r="H3" s="16"/>
      <c r="I3" s="16"/>
      <c r="J3" s="16"/>
    </row>
    <row r="4" spans="1:10" ht="29.25">
      <c r="A4" s="9" t="s">
        <v>440</v>
      </c>
      <c r="B4" s="9" t="s">
        <v>101</v>
      </c>
      <c r="C4" s="9" t="s">
        <v>441</v>
      </c>
      <c r="D4" s="88" t="s">
        <v>411</v>
      </c>
      <c r="E4" s="9" t="s">
        <v>442</v>
      </c>
      <c r="F4" s="1127" t="str">
        <f>A4 &amp; "--" &amp; C4</f>
        <v xml:space="preserve">f9a734cd-91c1-4a1e-9bd9-3df749e3b6b2--2.499.000,00 </v>
      </c>
      <c r="G4" s="98"/>
      <c r="H4" s="98"/>
      <c r="I4" s="98"/>
      <c r="J4" s="98"/>
    </row>
    <row r="5" spans="1:10" ht="29.25">
      <c r="A5" s="9" t="s">
        <v>443</v>
      </c>
      <c r="B5" s="9" t="s">
        <v>114</v>
      </c>
      <c r="C5" s="9" t="s">
        <v>444</v>
      </c>
      <c r="D5" s="88" t="s">
        <v>411</v>
      </c>
      <c r="E5" s="9" t="s">
        <v>442</v>
      </c>
      <c r="F5" s="1127" t="str">
        <f t="shared" ref="F5:F9" si="0">A5 &amp; "--" &amp; C5</f>
        <v xml:space="preserve">b9c0348f-2e4a-491e-8125-cc1c918c13b0--304.900,00 </v>
      </c>
      <c r="G5" s="98"/>
      <c r="H5" s="98"/>
      <c r="I5" s="98"/>
      <c r="J5" s="98"/>
    </row>
    <row r="6" spans="1:10" ht="29.25">
      <c r="A6" s="9" t="s">
        <v>445</v>
      </c>
      <c r="B6" s="9" t="s">
        <v>104</v>
      </c>
      <c r="C6" s="9" t="s">
        <v>446</v>
      </c>
      <c r="D6" s="88" t="s">
        <v>411</v>
      </c>
      <c r="E6" s="9" t="s">
        <v>442</v>
      </c>
      <c r="F6" s="1127" t="str">
        <f t="shared" si="0"/>
        <v xml:space="preserve">d1ab1ce3-5d46-4f6b-bc8d-dbe8e56a9d62--4.639.000,00 </v>
      </c>
      <c r="G6" s="49"/>
      <c r="H6" s="49"/>
      <c r="I6" s="49"/>
      <c r="J6" s="49"/>
    </row>
    <row r="7" spans="1:10" ht="29.25">
      <c r="A7" s="9" t="s">
        <v>447</v>
      </c>
      <c r="B7" s="9" t="s">
        <v>107</v>
      </c>
      <c r="C7" s="9" t="s">
        <v>448</v>
      </c>
      <c r="D7" s="88" t="s">
        <v>420</v>
      </c>
      <c r="E7" s="9" t="s">
        <v>442</v>
      </c>
      <c r="F7" s="1127" t="str">
        <f t="shared" si="0"/>
        <v xml:space="preserve">fe15d86b-6a76-4f11-8e8f-68df8cfc41cf--30.673,38 </v>
      </c>
      <c r="G7" s="49"/>
      <c r="H7" s="49"/>
      <c r="I7" s="49"/>
      <c r="J7" s="49"/>
    </row>
    <row r="8" spans="1:10" ht="29.25">
      <c r="A8" s="9" t="s">
        <v>449</v>
      </c>
      <c r="B8" s="9" t="s">
        <v>111</v>
      </c>
      <c r="C8" s="9" t="s">
        <v>450</v>
      </c>
      <c r="D8" s="88" t="s">
        <v>424</v>
      </c>
      <c r="E8" s="9" t="s">
        <v>442</v>
      </c>
      <c r="F8" s="1127" t="str">
        <f t="shared" si="0"/>
        <v xml:space="preserve">aad25d68-9147-4c97-a758-f2f79a3b92ed--1.026,28 </v>
      </c>
      <c r="G8" s="49"/>
      <c r="H8" s="49"/>
      <c r="I8" s="49"/>
      <c r="J8" s="49"/>
    </row>
    <row r="9" spans="1:10" ht="29.25">
      <c r="A9" s="9" t="s">
        <v>451</v>
      </c>
      <c r="B9" s="88" t="s">
        <v>117</v>
      </c>
      <c r="C9" s="9" t="s">
        <v>452</v>
      </c>
      <c r="D9" s="88" t="s">
        <v>424</v>
      </c>
      <c r="E9" s="9" t="s">
        <v>442</v>
      </c>
      <c r="F9" s="1127" t="str">
        <f t="shared" si="0"/>
        <v xml:space="preserve">979bad9b-53df-433f-bf95-f3335cbc6ee0--3.147,17 </v>
      </c>
      <c r="G9" s="49"/>
      <c r="H9" s="49"/>
      <c r="I9" s="49"/>
      <c r="J9" s="49"/>
    </row>
    <row r="10" spans="1:10">
      <c r="A10" s="49"/>
      <c r="B10" s="49"/>
      <c r="C10" s="49"/>
      <c r="D10" s="49"/>
      <c r="E10" s="49"/>
      <c r="F10" s="49"/>
      <c r="G10" s="49"/>
      <c r="H10" s="49"/>
      <c r="I10" s="49"/>
      <c r="J10" s="49"/>
    </row>
    <row r="11" spans="1:10">
      <c r="A11" s="49"/>
      <c r="B11" s="49"/>
      <c r="C11" s="49"/>
      <c r="D11" s="49"/>
      <c r="E11" s="138"/>
      <c r="F11" s="49"/>
      <c r="G11" s="49"/>
      <c r="H11" s="49"/>
      <c r="I11" s="49"/>
      <c r="J11" s="49"/>
    </row>
  </sheetData>
  <mergeCells count="1">
    <mergeCell ref="A1:D1"/>
  </mergeCells>
  <hyperlinks>
    <hyperlink ref="A1:D1" location="'Objetos de dominio'!A1" display="&lt;&lt; Volver al listado de objetos de dominio " xr:uid="{CCBEDA06-3CCA-4E93-8C96-D48BE6C8B08E}"/>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9929B-4867-491F-A2C3-B32B2CB86994}">
  <dimension ref="A1"/>
  <sheetViews>
    <sheetView topLeftCell="A31" workbookViewId="0"/>
  </sheetViews>
  <sheetFormatPr defaultRowHeight="1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4052F-44A0-41B2-95FE-D344615548E2}">
  <dimension ref="A2:M17"/>
  <sheetViews>
    <sheetView workbookViewId="0"/>
  </sheetViews>
  <sheetFormatPr defaultRowHeight="15"/>
  <sheetData>
    <row r="2" spans="1:13">
      <c r="A2" s="272" t="s">
        <v>138</v>
      </c>
      <c r="B2" s="2153" t="s">
        <v>19</v>
      </c>
      <c r="C2" s="2153"/>
      <c r="D2" s="2153"/>
      <c r="E2" s="2153"/>
      <c r="F2" s="2153"/>
      <c r="G2" s="2153"/>
      <c r="H2" s="2153"/>
      <c r="I2" s="2153"/>
      <c r="J2" s="2153"/>
      <c r="K2" s="2153"/>
      <c r="L2" s="2153"/>
      <c r="M2" s="2154"/>
    </row>
    <row r="3" spans="1:13">
      <c r="A3" s="273" t="s">
        <v>140</v>
      </c>
      <c r="B3" s="1263" t="s">
        <v>141</v>
      </c>
      <c r="C3" s="1263"/>
      <c r="D3" s="1263"/>
      <c r="E3" s="1263"/>
      <c r="F3" s="1263"/>
      <c r="G3" s="1263"/>
      <c r="H3" s="1263"/>
      <c r="I3" s="1263"/>
      <c r="J3" s="1263"/>
      <c r="K3" s="1263"/>
      <c r="L3" s="1263"/>
      <c r="M3" s="1264"/>
    </row>
    <row r="4" spans="1:13" ht="53.25">
      <c r="A4" s="274" t="s">
        <v>142</v>
      </c>
      <c r="B4" s="1258" t="s">
        <v>143</v>
      </c>
      <c r="C4" s="1258"/>
      <c r="D4" s="275" t="s">
        <v>144</v>
      </c>
      <c r="E4" s="1260" t="s">
        <v>145</v>
      </c>
      <c r="F4" s="1260"/>
      <c r="G4" s="1265" t="s">
        <v>146</v>
      </c>
      <c r="H4" s="1265"/>
      <c r="I4" s="277" t="s">
        <v>147</v>
      </c>
      <c r="J4" s="278" t="s">
        <v>148</v>
      </c>
      <c r="K4" s="279" t="s">
        <v>149</v>
      </c>
      <c r="L4" s="2155" t="s">
        <v>150</v>
      </c>
      <c r="M4" s="2156" t="s">
        <v>151</v>
      </c>
    </row>
    <row r="5" spans="1:13">
      <c r="A5" s="2157" t="s">
        <v>142</v>
      </c>
      <c r="B5" s="1258" t="s">
        <v>152</v>
      </c>
      <c r="C5" s="1258" t="s">
        <v>4</v>
      </c>
      <c r="D5" s="1259" t="s">
        <v>153</v>
      </c>
      <c r="E5" s="1260" t="s">
        <v>154</v>
      </c>
      <c r="F5" s="1260"/>
      <c r="G5" s="2158" t="s">
        <v>155</v>
      </c>
      <c r="H5" s="2158"/>
      <c r="I5" s="2159" t="s">
        <v>156</v>
      </c>
      <c r="J5" s="2160" t="s">
        <v>157</v>
      </c>
      <c r="K5" s="2161" t="s">
        <v>158</v>
      </c>
      <c r="L5" s="2155"/>
      <c r="M5" s="2156"/>
    </row>
    <row r="6" spans="1:13" ht="27">
      <c r="A6" s="2157"/>
      <c r="B6" s="1258"/>
      <c r="C6" s="1258"/>
      <c r="D6" s="1259"/>
      <c r="E6" s="276" t="s">
        <v>159</v>
      </c>
      <c r="F6" s="276" t="s">
        <v>4</v>
      </c>
      <c r="G6" s="280" t="s">
        <v>160</v>
      </c>
      <c r="H6" s="280" t="s">
        <v>4</v>
      </c>
      <c r="I6" s="2159"/>
      <c r="J6" s="2160"/>
      <c r="K6" s="2161"/>
      <c r="L6" s="2155"/>
      <c r="M6" s="2156"/>
    </row>
    <row r="7" spans="1:13" ht="101.25">
      <c r="A7" s="1261" t="s">
        <v>25</v>
      </c>
      <c r="B7" s="1251" t="s">
        <v>428</v>
      </c>
      <c r="C7" s="1251" t="s">
        <v>355</v>
      </c>
      <c r="D7" s="1262" t="s">
        <v>19</v>
      </c>
      <c r="E7" s="1257" t="s">
        <v>356</v>
      </c>
      <c r="F7" s="1257" t="s">
        <v>357</v>
      </c>
      <c r="G7" s="265" t="s">
        <v>358</v>
      </c>
      <c r="H7" s="229" t="s">
        <v>359</v>
      </c>
      <c r="I7" s="2162"/>
      <c r="J7" s="1251" t="s">
        <v>266</v>
      </c>
      <c r="K7" s="2162"/>
      <c r="L7" s="1252"/>
      <c r="M7" s="1253"/>
    </row>
    <row r="8" spans="1:13" ht="121.5">
      <c r="A8" s="1261"/>
      <c r="B8" s="1251"/>
      <c r="C8" s="1251"/>
      <c r="D8" s="1262"/>
      <c r="E8" s="2162"/>
      <c r="F8" s="2162"/>
      <c r="G8" s="265" t="s">
        <v>360</v>
      </c>
      <c r="H8" s="266" t="s">
        <v>361</v>
      </c>
      <c r="I8" s="2162"/>
      <c r="J8" s="1251"/>
      <c r="K8" s="2162"/>
      <c r="L8" s="1252"/>
      <c r="M8" s="1253"/>
    </row>
    <row r="9" spans="1:13" ht="130.5">
      <c r="A9" s="1261"/>
      <c r="B9" s="1251"/>
      <c r="C9" s="1251"/>
      <c r="D9" s="1262"/>
      <c r="E9" s="2162"/>
      <c r="F9" s="2162"/>
      <c r="G9" s="265" t="s">
        <v>362</v>
      </c>
      <c r="H9" s="267" t="s">
        <v>363</v>
      </c>
      <c r="I9" s="2162"/>
      <c r="J9" s="1251"/>
      <c r="K9" s="2162"/>
      <c r="L9" s="1252"/>
      <c r="M9" s="1253"/>
    </row>
    <row r="10" spans="1:13" ht="115.5">
      <c r="A10" s="1254" t="s">
        <v>25</v>
      </c>
      <c r="B10" s="1249" t="s">
        <v>364</v>
      </c>
      <c r="C10" s="1255" t="s">
        <v>365</v>
      </c>
      <c r="D10" s="1249" t="s">
        <v>19</v>
      </c>
      <c r="E10" s="1256" t="s">
        <v>366</v>
      </c>
      <c r="F10" s="1245" t="s">
        <v>367</v>
      </c>
      <c r="G10" s="258" t="s">
        <v>368</v>
      </c>
      <c r="H10" s="257" t="s">
        <v>369</v>
      </c>
      <c r="I10" s="1246"/>
      <c r="J10" s="1247" t="s">
        <v>370</v>
      </c>
      <c r="K10" s="1246"/>
      <c r="L10" s="1249" t="s">
        <v>266</v>
      </c>
      <c r="M10" s="1250" t="s">
        <v>371</v>
      </c>
    </row>
    <row r="11" spans="1:13" ht="159">
      <c r="A11" s="1254"/>
      <c r="B11" s="1249"/>
      <c r="C11" s="1255"/>
      <c r="D11" s="1249"/>
      <c r="E11" s="1246"/>
      <c r="F11" s="1246"/>
      <c r="G11" s="258" t="s">
        <v>372</v>
      </c>
      <c r="H11" s="260" t="s">
        <v>373</v>
      </c>
      <c r="I11" s="1246"/>
      <c r="J11" s="1247"/>
      <c r="K11" s="1246"/>
      <c r="L11" s="1249"/>
      <c r="M11" s="1250"/>
    </row>
    <row r="12" spans="1:13" ht="76.5">
      <c r="A12" s="283" t="s">
        <v>25</v>
      </c>
      <c r="B12" s="268" t="s">
        <v>374</v>
      </c>
      <c r="C12" s="269" t="s">
        <v>375</v>
      </c>
      <c r="D12" s="268" t="s">
        <v>19</v>
      </c>
      <c r="E12" s="889" t="s">
        <v>356</v>
      </c>
      <c r="F12" s="889" t="s">
        <v>376</v>
      </c>
      <c r="G12" s="261" t="s">
        <v>377</v>
      </c>
      <c r="H12" s="230" t="s">
        <v>378</v>
      </c>
      <c r="I12" s="231"/>
      <c r="J12" s="268" t="s">
        <v>379</v>
      </c>
      <c r="K12" s="268"/>
      <c r="L12" s="268" t="s">
        <v>266</v>
      </c>
      <c r="M12" s="284" t="s">
        <v>275</v>
      </c>
    </row>
    <row r="13" spans="1:13">
      <c r="A13" s="1241" t="s">
        <v>9</v>
      </c>
      <c r="B13" s="1242" t="s">
        <v>380</v>
      </c>
      <c r="C13" s="1239" t="s">
        <v>381</v>
      </c>
      <c r="D13" s="1242" t="s">
        <v>19</v>
      </c>
      <c r="E13" s="1243" t="s">
        <v>356</v>
      </c>
      <c r="F13" s="1243" t="s">
        <v>382</v>
      </c>
      <c r="G13" s="262" t="s">
        <v>383</v>
      </c>
      <c r="H13" s="263" t="s">
        <v>384</v>
      </c>
      <c r="I13" s="1248"/>
      <c r="J13" s="1242" t="s">
        <v>385</v>
      </c>
      <c r="K13" s="1248"/>
      <c r="L13" s="1239" t="s">
        <v>386</v>
      </c>
      <c r="M13" s="1240" t="s">
        <v>387</v>
      </c>
    </row>
    <row r="14" spans="1:13" ht="144.75">
      <c r="A14" s="1241"/>
      <c r="B14" s="1242"/>
      <c r="C14" s="1239"/>
      <c r="D14" s="1242"/>
      <c r="E14" s="1244"/>
      <c r="F14" s="1244"/>
      <c r="G14" s="262" t="s">
        <v>388</v>
      </c>
      <c r="H14" s="264" t="s">
        <v>389</v>
      </c>
      <c r="I14" s="1248"/>
      <c r="J14" s="1242"/>
      <c r="K14" s="1248"/>
      <c r="L14" s="1239"/>
      <c r="M14" s="1240"/>
    </row>
    <row r="15" spans="1:13" ht="130.5">
      <c r="A15" s="285" t="s">
        <v>9</v>
      </c>
      <c r="B15" s="286" t="s">
        <v>390</v>
      </c>
      <c r="C15" s="287" t="s">
        <v>391</v>
      </c>
      <c r="D15" s="286" t="s">
        <v>19</v>
      </c>
      <c r="E15" s="290" t="s">
        <v>356</v>
      </c>
      <c r="F15" s="290" t="s">
        <v>392</v>
      </c>
      <c r="G15" s="289" t="s">
        <v>393</v>
      </c>
      <c r="H15" s="290" t="s">
        <v>394</v>
      </c>
      <c r="I15" s="288"/>
      <c r="J15" s="287" t="s">
        <v>395</v>
      </c>
      <c r="K15" s="288"/>
      <c r="L15" s="291" t="s">
        <v>266</v>
      </c>
      <c r="M15" s="292" t="s">
        <v>396</v>
      </c>
    </row>
    <row r="16" spans="1:13">
      <c r="G16" s="259"/>
      <c r="H16" s="259"/>
    </row>
    <row r="17" spans="8:8">
      <c r="H17" s="259"/>
    </row>
  </sheetData>
  <mergeCells count="49">
    <mergeCell ref="G5:H5"/>
    <mergeCell ref="B2:M2"/>
    <mergeCell ref="B3:M3"/>
    <mergeCell ref="B4:C4"/>
    <mergeCell ref="E4:F4"/>
    <mergeCell ref="G4:H4"/>
    <mergeCell ref="L4:L6"/>
    <mergeCell ref="M4:M6"/>
    <mergeCell ref="I5:I6"/>
    <mergeCell ref="J5:J6"/>
    <mergeCell ref="K5:K6"/>
    <mergeCell ref="F7:F9"/>
    <mergeCell ref="A5:A6"/>
    <mergeCell ref="B5:B6"/>
    <mergeCell ref="C5:C6"/>
    <mergeCell ref="D5:D6"/>
    <mergeCell ref="E5:F5"/>
    <mergeCell ref="A7:A9"/>
    <mergeCell ref="B7:B9"/>
    <mergeCell ref="C7:C9"/>
    <mergeCell ref="D7:D9"/>
    <mergeCell ref="E7:E9"/>
    <mergeCell ref="A10:A11"/>
    <mergeCell ref="B10:B11"/>
    <mergeCell ref="C10:C11"/>
    <mergeCell ref="D10:D11"/>
    <mergeCell ref="E10:E11"/>
    <mergeCell ref="L10:L11"/>
    <mergeCell ref="M10:M11"/>
    <mergeCell ref="I7:I9"/>
    <mergeCell ref="J7:J9"/>
    <mergeCell ref="K7:K9"/>
    <mergeCell ref="L7:L9"/>
    <mergeCell ref="M7:M9"/>
    <mergeCell ref="F10:F11"/>
    <mergeCell ref="I10:I11"/>
    <mergeCell ref="J10:J11"/>
    <mergeCell ref="K10:K11"/>
    <mergeCell ref="I13:I14"/>
    <mergeCell ref="J13:J14"/>
    <mergeCell ref="K13:K14"/>
    <mergeCell ref="L13:L14"/>
    <mergeCell ref="M13:M14"/>
    <mergeCell ref="A13:A14"/>
    <mergeCell ref="B13:B14"/>
    <mergeCell ref="C13:C14"/>
    <mergeCell ref="D13:D14"/>
    <mergeCell ref="E13:E14"/>
    <mergeCell ref="F13:F14"/>
  </mergeCells>
  <hyperlinks>
    <hyperlink ref="B3:M3" location="'Producto_muestreo'!A1" display="Muestreo de datos….." xr:uid="{E31061B2-2A3D-4F69-B7BF-118C2AF09F7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DE361-7981-47B0-8833-3420D55D5E8F}">
  <dimension ref="A1:J11"/>
  <sheetViews>
    <sheetView topLeftCell="A4" workbookViewId="0">
      <selection activeCell="D11" sqref="D11"/>
    </sheetView>
  </sheetViews>
  <sheetFormatPr defaultRowHeight="15"/>
  <cols>
    <col min="1" max="1" width="31.140625" style="72" customWidth="1"/>
    <col min="2" max="2" width="27.42578125" style="72" customWidth="1"/>
    <col min="3" max="3" width="31.28515625" style="72" customWidth="1"/>
    <col min="4" max="7" width="16.140625" style="72" customWidth="1"/>
    <col min="8" max="8" width="28.5703125" style="72" customWidth="1"/>
    <col min="9" max="9" width="18.7109375" style="72" customWidth="1"/>
    <col min="10" max="16384" width="9.140625" style="72"/>
  </cols>
  <sheetData>
    <row r="1" spans="1:10">
      <c r="A1" s="1160" t="s">
        <v>87</v>
      </c>
      <c r="B1" s="1135"/>
      <c r="C1" s="104"/>
      <c r="D1" s="1128"/>
      <c r="E1" s="70"/>
      <c r="F1" s="91"/>
      <c r="G1" s="91"/>
      <c r="H1" s="91"/>
      <c r="I1" s="91"/>
      <c r="J1" s="91"/>
    </row>
    <row r="2" spans="1:10" ht="43.5">
      <c r="A2" s="1131" t="s">
        <v>429</v>
      </c>
      <c r="B2" s="1131" t="s">
        <v>453</v>
      </c>
      <c r="C2" s="2121" t="s">
        <v>454</v>
      </c>
      <c r="D2" s="1131" t="s">
        <v>455</v>
      </c>
      <c r="E2" s="1131" t="s">
        <v>456</v>
      </c>
      <c r="F2" s="1131" t="s">
        <v>457</v>
      </c>
      <c r="G2" s="2120" t="s">
        <v>458</v>
      </c>
      <c r="H2" s="1131" t="s">
        <v>459</v>
      </c>
      <c r="I2"/>
      <c r="J2" s="70"/>
    </row>
    <row r="3" spans="1:10">
      <c r="A3" s="9" t="s">
        <v>435</v>
      </c>
      <c r="B3" s="9" t="s">
        <v>460</v>
      </c>
      <c r="C3" s="2119" t="s">
        <v>461</v>
      </c>
      <c r="D3" s="1113" t="s">
        <v>462</v>
      </c>
      <c r="E3" s="1113" t="s">
        <v>463</v>
      </c>
      <c r="F3" s="2118" t="s">
        <v>464</v>
      </c>
      <c r="G3" s="7" t="s">
        <v>465</v>
      </c>
      <c r="H3" s="2119" t="s">
        <v>466</v>
      </c>
      <c r="I3"/>
      <c r="J3" s="1114"/>
    </row>
    <row r="4" spans="1:10" ht="62.25" customHeight="1">
      <c r="A4" s="2122" t="s">
        <v>467</v>
      </c>
      <c r="B4" s="690" t="s">
        <v>440</v>
      </c>
      <c r="C4" s="12" t="s">
        <v>468</v>
      </c>
      <c r="D4" s="452" t="s">
        <v>469</v>
      </c>
      <c r="E4" s="2132">
        <v>1</v>
      </c>
      <c r="F4" s="49" t="s">
        <v>470</v>
      </c>
      <c r="G4" s="49" t="s">
        <v>470</v>
      </c>
      <c r="H4" s="1129" t="str">
        <f>A4 &amp; "--" &amp; B4</f>
        <v>2b7dc4e9-1580-4ff8-890e-78c6b2e4ab82--f9a734cd-91c1-4a1e-9bd9-3df749e3b6b2</v>
      </c>
      <c r="I4"/>
      <c r="J4" s="1130"/>
    </row>
    <row r="5" spans="1:10" ht="57.75">
      <c r="A5" s="100" t="s">
        <v>471</v>
      </c>
      <c r="B5" s="9" t="s">
        <v>443</v>
      </c>
      <c r="C5" s="12" t="s">
        <v>472</v>
      </c>
      <c r="D5" s="953" t="s">
        <v>473</v>
      </c>
      <c r="E5" s="2132">
        <v>1</v>
      </c>
      <c r="F5" s="49" t="s">
        <v>474</v>
      </c>
      <c r="G5" s="49" t="s">
        <v>474</v>
      </c>
      <c r="H5" s="1129" t="str">
        <f t="shared" ref="H5:H7" si="0">A5 &amp; "--" &amp; B5</f>
        <v>aac34f29-663a-47e4-86a9-11a41df30c9b--b9c0348f-2e4a-491e-8125-cc1c918c13b0</v>
      </c>
      <c r="J5" s="1130"/>
    </row>
    <row r="6" spans="1:10" ht="72.75">
      <c r="A6" s="100" t="s">
        <v>475</v>
      </c>
      <c r="B6" s="9" t="s">
        <v>445</v>
      </c>
      <c r="C6" s="12" t="s">
        <v>476</v>
      </c>
      <c r="D6" s="9" t="s">
        <v>477</v>
      </c>
      <c r="E6" s="9">
        <v>1</v>
      </c>
      <c r="F6" s="49" t="s">
        <v>478</v>
      </c>
      <c r="G6" s="49" t="s">
        <v>478</v>
      </c>
      <c r="H6" s="1129" t="str">
        <f>A6 &amp; "--" &amp; B6</f>
        <v>8c5e58de-d7b0-4f5c-910f-2680d03e9320--d1ab1ce3-5d46-4f6b-bc8d-dbe8e56a9d62</v>
      </c>
      <c r="I6"/>
      <c r="J6" s="70"/>
    </row>
    <row r="7" spans="1:10" ht="57.75">
      <c r="A7" s="9" t="s">
        <v>479</v>
      </c>
      <c r="B7" s="9" t="s">
        <v>447</v>
      </c>
      <c r="C7" s="12" t="s">
        <v>480</v>
      </c>
      <c r="D7" s="103" t="s">
        <v>481</v>
      </c>
      <c r="E7" s="9">
        <v>1</v>
      </c>
      <c r="F7" s="49" t="s">
        <v>482</v>
      </c>
      <c r="G7" s="49" t="s">
        <v>482</v>
      </c>
      <c r="H7" s="1129" t="str">
        <f>A7 &amp; "--" &amp; B7</f>
        <v>bd60f552-17eb-486d-b353-4a1753b45793--fe15d86b-6a76-4f11-8e8f-68df8cfc41cf</v>
      </c>
      <c r="I7"/>
      <c r="J7" s="70"/>
    </row>
    <row r="8" spans="1:10" ht="57.75">
      <c r="A8" s="9" t="s">
        <v>483</v>
      </c>
      <c r="B8" s="9" t="s">
        <v>449</v>
      </c>
      <c r="C8" s="2133" t="s">
        <v>484</v>
      </c>
      <c r="D8" s="136" t="s">
        <v>485</v>
      </c>
      <c r="E8" s="9">
        <v>1</v>
      </c>
      <c r="F8" s="49" t="s">
        <v>486</v>
      </c>
      <c r="G8" s="49" t="s">
        <v>486</v>
      </c>
      <c r="H8" s="1129" t="str">
        <f>A8 &amp; "--" &amp; B8</f>
        <v>90f15e04-55ad-4d5a-ad6e-6b7c09982857--aad25d68-9147-4c97-a758-f2f79a3b92ed</v>
      </c>
      <c r="I8"/>
      <c r="J8" s="70"/>
    </row>
    <row r="9" spans="1:10" ht="29.25">
      <c r="A9" s="2134" t="s">
        <v>487</v>
      </c>
      <c r="B9" s="2135" t="s">
        <v>451</v>
      </c>
      <c r="C9" s="2136" t="s">
        <v>468</v>
      </c>
      <c r="D9" s="2127" t="s">
        <v>469</v>
      </c>
      <c r="E9" s="2127">
        <v>1</v>
      </c>
      <c r="F9" s="2137" t="s">
        <v>488</v>
      </c>
      <c r="G9" s="2126" t="s">
        <v>489</v>
      </c>
      <c r="H9" s="2134" t="str">
        <f>A9&amp; "--" &amp; B9</f>
        <v>6d8c8e2d-bc5a-41c6-92da-0e9154c4c9d7--979bad9b-53df-433f-bf95-f3335cbc6ee0</v>
      </c>
      <c r="I9"/>
      <c r="J9" s="70"/>
    </row>
    <row r="10" spans="1:10" ht="57.75">
      <c r="A10" s="2138"/>
      <c r="B10" s="2139"/>
      <c r="C10" s="2136" t="s">
        <v>480</v>
      </c>
      <c r="D10" s="2127" t="s">
        <v>481</v>
      </c>
      <c r="E10" s="2127">
        <v>1</v>
      </c>
      <c r="F10" s="2128" t="s">
        <v>490</v>
      </c>
      <c r="G10" s="2126"/>
      <c r="H10" s="2138"/>
      <c r="I10" s="70"/>
      <c r="J10" s="70"/>
    </row>
    <row r="11" spans="1:10" ht="57.75">
      <c r="A11" s="2140"/>
      <c r="B11" s="2141"/>
      <c r="C11" s="2142" t="s">
        <v>484</v>
      </c>
      <c r="D11" s="2127" t="s">
        <v>485</v>
      </c>
      <c r="E11" s="2127">
        <v>1</v>
      </c>
      <c r="F11" s="2128" t="s">
        <v>491</v>
      </c>
      <c r="G11" s="2126"/>
      <c r="H11" s="2140"/>
      <c r="I11" s="70"/>
      <c r="J11" s="70"/>
    </row>
  </sheetData>
  <mergeCells count="5">
    <mergeCell ref="A1:B1"/>
    <mergeCell ref="B9:B11"/>
    <mergeCell ref="G9:G11"/>
    <mergeCell ref="A9:A11"/>
    <mergeCell ref="H9:H11"/>
  </mergeCells>
  <hyperlinks>
    <hyperlink ref="A1:B1" location="'Objetos de dominio'!A1" display="&lt;&lt; Volver al listado de objetos de dominio " xr:uid="{AFFF6849-8C99-41AB-804D-31E4CD4722D1}"/>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1006-DB51-4E68-8742-993C46682D54}">
  <dimension ref="A1"/>
  <sheetViews>
    <sheetView workbookViewId="0"/>
  </sheetViews>
  <sheetFormatPr defaultRowHeight="1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AAEB-F4A6-4A6A-A1BF-F120B61B4466}">
  <sheetPr>
    <tabColor rgb="FF7030A0"/>
  </sheetPr>
  <dimension ref="A1:X31"/>
  <sheetViews>
    <sheetView workbookViewId="0">
      <selection activeCell="R12" sqref="R12"/>
    </sheetView>
  </sheetViews>
  <sheetFormatPr defaultColWidth="9.140625" defaultRowHeight="15"/>
  <cols>
    <col min="1" max="1" width="17.140625" style="49" customWidth="1"/>
    <col min="2" max="2" width="90.7109375" style="8" customWidth="1"/>
    <col min="3" max="3" width="18.28515625" customWidth="1"/>
    <col min="4" max="4" width="11" customWidth="1"/>
    <col min="5" max="5" width="29.7109375" bestFit="1" customWidth="1"/>
    <col min="6" max="6" width="18" bestFit="1" customWidth="1"/>
    <col min="7" max="7" width="36.5703125" bestFit="1" customWidth="1"/>
    <col min="8" max="8" width="36.5703125" customWidth="1"/>
    <col min="9" max="9" width="23.85546875" bestFit="1" customWidth="1"/>
    <col min="10" max="10" width="36.5703125" bestFit="1" customWidth="1"/>
    <col min="11" max="11" width="10.28515625" bestFit="1" customWidth="1"/>
    <col min="12" max="12" width="21.140625" bestFit="1" customWidth="1"/>
    <col min="13" max="13" width="16.5703125" bestFit="1" customWidth="1"/>
    <col min="14" max="14" width="17" customWidth="1"/>
    <col min="15" max="15" width="23.42578125" bestFit="1" customWidth="1"/>
    <col min="16" max="16" width="36.5703125" bestFit="1" customWidth="1"/>
    <col min="17" max="17" width="14.85546875" bestFit="1" customWidth="1"/>
    <col min="18" max="18" width="26.42578125" bestFit="1" customWidth="1"/>
    <col min="19" max="19" width="24.140625" customWidth="1"/>
    <col min="20" max="20" width="36.5703125" bestFit="1" customWidth="1"/>
  </cols>
  <sheetData>
    <row r="1" spans="1:24">
      <c r="A1" s="40" t="s">
        <v>234</v>
      </c>
      <c r="B1" s="58" t="s">
        <v>4</v>
      </c>
      <c r="C1" s="59" t="s">
        <v>492</v>
      </c>
      <c r="D1" s="474" t="s">
        <v>493</v>
      </c>
      <c r="E1" s="474" t="s">
        <v>494</v>
      </c>
      <c r="F1" s="474" t="s">
        <v>495</v>
      </c>
      <c r="G1" s="474" t="s">
        <v>496</v>
      </c>
      <c r="H1" s="40" t="s">
        <v>497</v>
      </c>
      <c r="I1" s="40" t="s">
        <v>38</v>
      </c>
      <c r="J1" s="476" t="s">
        <v>498</v>
      </c>
      <c r="K1" s="474" t="s">
        <v>499</v>
      </c>
      <c r="L1" s="477" t="s">
        <v>500</v>
      </c>
      <c r="M1" s="710" t="s">
        <v>501</v>
      </c>
      <c r="N1" s="49"/>
      <c r="O1" s="40" t="s">
        <v>502</v>
      </c>
      <c r="P1" s="61" t="s">
        <v>503</v>
      </c>
      <c r="Q1" s="49" t="s">
        <v>504</v>
      </c>
      <c r="R1" s="40" t="s">
        <v>505</v>
      </c>
    </row>
    <row r="2" spans="1:24">
      <c r="A2" s="40" t="s">
        <v>506</v>
      </c>
      <c r="B2" s="55" t="s">
        <v>507</v>
      </c>
      <c r="C2" s="59" t="s">
        <v>508</v>
      </c>
      <c r="D2" s="474" t="s">
        <v>220</v>
      </c>
      <c r="E2" s="474" t="s">
        <v>509</v>
      </c>
      <c r="F2" s="474" t="s">
        <v>510</v>
      </c>
      <c r="G2" s="474" t="s">
        <v>511</v>
      </c>
      <c r="H2" s="40" t="s">
        <v>424</v>
      </c>
      <c r="I2" s="40" t="s">
        <v>512</v>
      </c>
      <c r="J2" s="476" t="s">
        <v>513</v>
      </c>
      <c r="K2" s="474" t="s">
        <v>514</v>
      </c>
      <c r="L2" s="646" t="s">
        <v>515</v>
      </c>
      <c r="M2" s="477" t="s">
        <v>516</v>
      </c>
      <c r="N2" s="49"/>
      <c r="O2" s="40" t="s">
        <v>517</v>
      </c>
      <c r="P2" s="706" t="s">
        <v>518</v>
      </c>
      <c r="Q2" s="762" t="s">
        <v>519</v>
      </c>
      <c r="R2" s="40" t="s">
        <v>519</v>
      </c>
    </row>
    <row r="3" spans="1:24" ht="29.25">
      <c r="A3" s="40" t="s">
        <v>520</v>
      </c>
      <c r="B3" s="55" t="s">
        <v>521</v>
      </c>
      <c r="C3" s="61" t="s">
        <v>522</v>
      </c>
      <c r="D3" s="474" t="s">
        <v>219</v>
      </c>
      <c r="E3" s="474" t="s">
        <v>523</v>
      </c>
      <c r="F3" s="474" t="s">
        <v>524</v>
      </c>
      <c r="G3" s="474" t="s">
        <v>525</v>
      </c>
      <c r="H3" s="40" t="s">
        <v>526</v>
      </c>
      <c r="I3" s="40" t="s">
        <v>527</v>
      </c>
      <c r="J3" s="476" t="s">
        <v>528</v>
      </c>
      <c r="K3" s="474" t="s">
        <v>25</v>
      </c>
      <c r="L3" s="646" t="s">
        <v>529</v>
      </c>
      <c r="M3" s="477" t="s">
        <v>530</v>
      </c>
      <c r="N3" s="49"/>
      <c r="O3" s="40" t="s">
        <v>531</v>
      </c>
      <c r="P3" s="706" t="s">
        <v>408</v>
      </c>
      <c r="Q3" s="762" t="s">
        <v>532</v>
      </c>
      <c r="R3" s="40" t="s">
        <v>533</v>
      </c>
    </row>
    <row r="4" spans="1:24">
      <c r="A4" s="40" t="s">
        <v>222</v>
      </c>
      <c r="B4" s="60" t="s">
        <v>534</v>
      </c>
      <c r="C4" s="40" t="s">
        <v>535</v>
      </c>
      <c r="E4" s="40" t="s">
        <v>536</v>
      </c>
      <c r="G4" s="474" t="s">
        <v>537</v>
      </c>
      <c r="H4" s="40" t="s">
        <v>538</v>
      </c>
      <c r="I4" s="40" t="s">
        <v>539</v>
      </c>
      <c r="J4" s="476" t="s">
        <v>540</v>
      </c>
      <c r="K4" s="474" t="s">
        <v>13</v>
      </c>
      <c r="L4" s="646" t="s">
        <v>541</v>
      </c>
      <c r="M4" s="477" t="s">
        <v>542</v>
      </c>
      <c r="N4" s="49"/>
      <c r="O4" s="40" t="s">
        <v>543</v>
      </c>
      <c r="P4" s="706" t="s">
        <v>544</v>
      </c>
      <c r="Q4" s="762" t="s">
        <v>545</v>
      </c>
      <c r="R4" s="40" t="s">
        <v>546</v>
      </c>
      <c r="W4" s="2"/>
      <c r="X4" s="2"/>
    </row>
    <row r="5" spans="1:24" ht="43.5">
      <c r="A5" s="40" t="s">
        <v>247</v>
      </c>
      <c r="B5" s="60" t="s">
        <v>547</v>
      </c>
      <c r="C5" s="40" t="s">
        <v>216</v>
      </c>
      <c r="E5" s="100" t="s">
        <v>548</v>
      </c>
      <c r="G5" s="474" t="s">
        <v>549</v>
      </c>
      <c r="H5" s="40" t="s">
        <v>550</v>
      </c>
      <c r="I5" s="40" t="s">
        <v>551</v>
      </c>
      <c r="J5" s="100" t="s">
        <v>552</v>
      </c>
      <c r="L5" s="646" t="s">
        <v>553</v>
      </c>
      <c r="M5" s="477" t="s">
        <v>554</v>
      </c>
      <c r="N5" s="49"/>
      <c r="O5" s="40" t="s">
        <v>555</v>
      </c>
      <c r="P5" s="82"/>
      <c r="Q5" s="763" t="s">
        <v>556</v>
      </c>
      <c r="R5" s="40" t="s">
        <v>556</v>
      </c>
      <c r="W5" s="2"/>
      <c r="X5" s="2"/>
    </row>
    <row r="6" spans="1:24">
      <c r="A6" s="40" t="s">
        <v>557</v>
      </c>
      <c r="B6" s="55" t="s">
        <v>558</v>
      </c>
      <c r="E6" s="40" t="s">
        <v>559</v>
      </c>
      <c r="G6" s="474" t="s">
        <v>560</v>
      </c>
      <c r="H6" s="40" t="s">
        <v>561</v>
      </c>
      <c r="I6" s="40" t="s">
        <v>562</v>
      </c>
      <c r="J6" s="100" t="s">
        <v>563</v>
      </c>
      <c r="L6" s="646" t="s">
        <v>564</v>
      </c>
      <c r="M6" s="477" t="s">
        <v>565</v>
      </c>
      <c r="N6" s="49"/>
      <c r="O6" s="40" t="s">
        <v>566</v>
      </c>
      <c r="Q6" s="764" t="s">
        <v>567</v>
      </c>
      <c r="R6" s="40" t="s">
        <v>17</v>
      </c>
      <c r="W6" s="2"/>
      <c r="X6" s="2"/>
    </row>
    <row r="7" spans="1:24">
      <c r="A7" s="40" t="s">
        <v>294</v>
      </c>
      <c r="B7" s="55" t="s">
        <v>568</v>
      </c>
      <c r="E7" s="40" t="s">
        <v>569</v>
      </c>
      <c r="G7" s="474" t="s">
        <v>570</v>
      </c>
      <c r="H7" s="40" t="s">
        <v>571</v>
      </c>
      <c r="I7" s="40" t="s">
        <v>572</v>
      </c>
      <c r="J7" s="100" t="s">
        <v>573</v>
      </c>
      <c r="L7" s="646" t="s">
        <v>574</v>
      </c>
      <c r="M7" s="477" t="s">
        <v>575</v>
      </c>
      <c r="N7" s="49"/>
      <c r="O7" s="40" t="s">
        <v>576</v>
      </c>
      <c r="Q7" s="763" t="s">
        <v>577</v>
      </c>
      <c r="R7" s="40" t="s">
        <v>578</v>
      </c>
      <c r="W7" s="2"/>
      <c r="X7" s="2"/>
    </row>
    <row r="8" spans="1:24">
      <c r="A8" s="40" t="s">
        <v>579</v>
      </c>
      <c r="B8" s="55" t="s">
        <v>580</v>
      </c>
      <c r="E8" s="40" t="s">
        <v>581</v>
      </c>
      <c r="G8" s="474" t="s">
        <v>582</v>
      </c>
      <c r="H8" s="40" t="s">
        <v>583</v>
      </c>
      <c r="I8" s="40" t="s">
        <v>584</v>
      </c>
      <c r="J8" s="100" t="s">
        <v>585</v>
      </c>
      <c r="L8" s="646" t="s">
        <v>540</v>
      </c>
      <c r="M8" s="477" t="s">
        <v>586</v>
      </c>
      <c r="N8" s="49"/>
      <c r="O8" s="40" t="s">
        <v>587</v>
      </c>
      <c r="R8" s="40" t="s">
        <v>588</v>
      </c>
      <c r="W8" s="2"/>
      <c r="X8" s="2"/>
    </row>
    <row r="9" spans="1:24" ht="29.25">
      <c r="A9" s="40" t="s">
        <v>589</v>
      </c>
      <c r="B9" s="55" t="s">
        <v>590</v>
      </c>
      <c r="E9" s="40" t="s">
        <v>591</v>
      </c>
      <c r="G9" s="474" t="s">
        <v>592</v>
      </c>
      <c r="H9" s="40" t="s">
        <v>593</v>
      </c>
      <c r="I9" s="40" t="s">
        <v>594</v>
      </c>
      <c r="J9" s="100" t="s">
        <v>595</v>
      </c>
      <c r="L9" s="646" t="s">
        <v>552</v>
      </c>
      <c r="M9" s="477" t="s">
        <v>596</v>
      </c>
      <c r="N9" s="49"/>
      <c r="O9" s="40" t="s">
        <v>597</v>
      </c>
      <c r="R9" s="40" t="s">
        <v>598</v>
      </c>
      <c r="W9" s="2"/>
      <c r="X9" s="2"/>
    </row>
    <row r="10" spans="1:24" ht="29.25">
      <c r="A10" s="40" t="s">
        <v>599</v>
      </c>
      <c r="B10" s="55" t="s">
        <v>600</v>
      </c>
      <c r="E10" s="40" t="s">
        <v>601</v>
      </c>
      <c r="G10" s="476" t="s">
        <v>602</v>
      </c>
      <c r="H10" s="100" t="s">
        <v>420</v>
      </c>
      <c r="I10" s="40" t="s">
        <v>603</v>
      </c>
      <c r="J10" s="100" t="s">
        <v>604</v>
      </c>
      <c r="L10" s="646" t="s">
        <v>563</v>
      </c>
      <c r="M10" s="477" t="s">
        <v>605</v>
      </c>
      <c r="N10" s="49"/>
      <c r="O10" s="40" t="s">
        <v>606</v>
      </c>
      <c r="W10" s="2"/>
      <c r="X10" s="2"/>
    </row>
    <row r="11" spans="1:24" ht="29.25">
      <c r="A11" s="413" t="str">
        <f>'Objetos de dominio'!A3</f>
        <v>Compra</v>
      </c>
      <c r="B11" s="55" t="str">
        <f>'Objetos de dominio'!B3</f>
        <v>Representa a la persona que realiza compras en la plataforma. Contiene información como su nombre, métodos de pago y compras realizadas.</v>
      </c>
      <c r="E11" s="40" t="s">
        <v>607</v>
      </c>
      <c r="G11" s="474" t="s">
        <v>608</v>
      </c>
      <c r="H11" s="40" t="s">
        <v>609</v>
      </c>
      <c r="I11" s="40" t="s">
        <v>610</v>
      </c>
      <c r="J11" s="100" t="s">
        <v>611</v>
      </c>
      <c r="L11" s="646" t="s">
        <v>573</v>
      </c>
      <c r="M11" s="477" t="s">
        <v>612</v>
      </c>
      <c r="N11" s="49"/>
      <c r="O11" s="51" t="s">
        <v>613</v>
      </c>
      <c r="W11" s="2"/>
      <c r="X11" s="2"/>
    </row>
    <row r="12" spans="1:24" ht="29.25">
      <c r="A12" s="41" t="str">
        <f>'Objetos de dominio'!A4</f>
        <v>Comprador</v>
      </c>
      <c r="B12" s="55" t="str">
        <f>'Objetos de dominio'!B4</f>
        <v>Representa una transacción entre un comprador y un vendedor. Contiene detalles como los productos comprados, el monto total y el estado de la compra.</v>
      </c>
      <c r="E12" s="40" t="s">
        <v>614</v>
      </c>
      <c r="H12" s="40" t="s">
        <v>615</v>
      </c>
      <c r="I12" s="40" t="s">
        <v>616</v>
      </c>
      <c r="J12" s="100" t="s">
        <v>617</v>
      </c>
      <c r="L12" s="646" t="s">
        <v>585</v>
      </c>
      <c r="M12" s="477" t="s">
        <v>516</v>
      </c>
      <c r="N12" s="49"/>
      <c r="O12" s="40" t="s">
        <v>618</v>
      </c>
      <c r="W12" s="2"/>
      <c r="X12" s="2"/>
    </row>
    <row r="13" spans="1:24" ht="29.25">
      <c r="A13" s="41" t="str">
        <f>'Objetos de dominio'!A6</f>
        <v>Delivery</v>
      </c>
      <c r="B13" s="55" t="str">
        <f>'Objetos de dominio'!B6</f>
        <v>Representa a cada uno de los repartidores o empresas de mensajería los cuales hacen entrega del producto y realizan una verificación</v>
      </c>
      <c r="E13" s="40" t="s">
        <v>619</v>
      </c>
      <c r="H13" s="40" t="s">
        <v>620</v>
      </c>
      <c r="I13" s="40" t="s">
        <v>621</v>
      </c>
      <c r="J13" s="100" t="s">
        <v>622</v>
      </c>
      <c r="L13" s="646" t="s">
        <v>595</v>
      </c>
      <c r="M13" s="477" t="s">
        <v>623</v>
      </c>
      <c r="N13" s="49"/>
      <c r="O13" s="720" t="s">
        <v>624</v>
      </c>
    </row>
    <row r="14" spans="1:24">
      <c r="A14" s="41" t="str">
        <f>'Objetos de dominio'!A8</f>
        <v>Pago</v>
      </c>
      <c r="B14" s="55" t="str">
        <f>'Objetos de dominio'!B8</f>
        <v>Representa la transacción monetaria de una compra.</v>
      </c>
      <c r="E14" s="40" t="s">
        <v>625</v>
      </c>
      <c r="H14" s="40" t="s">
        <v>411</v>
      </c>
      <c r="I14" s="40" t="s">
        <v>626</v>
      </c>
      <c r="J14" s="100" t="s">
        <v>627</v>
      </c>
      <c r="L14" s="646" t="s">
        <v>604</v>
      </c>
      <c r="M14" s="477" t="s">
        <v>628</v>
      </c>
    </row>
    <row r="15" spans="1:24" ht="29.25">
      <c r="A15" s="41" t="str">
        <f>'Objetos de dominio'!A9</f>
        <v>Producto</v>
      </c>
      <c r="B15" s="55" t="str">
        <f>'Objetos de dominio'!B9</f>
        <v xml:space="preserve"> Representa los artículos que se encuentran en venta y debe pasar por todas y cada una de las verificaciones</v>
      </c>
      <c r="E15" s="40" t="s">
        <v>629</v>
      </c>
      <c r="H15" s="40" t="s">
        <v>630</v>
      </c>
      <c r="I15" s="40" t="s">
        <v>631</v>
      </c>
      <c r="J15" s="100" t="s">
        <v>632</v>
      </c>
      <c r="L15" s="646" t="s">
        <v>611</v>
      </c>
      <c r="M15" s="477" t="s">
        <v>633</v>
      </c>
    </row>
    <row r="16" spans="1:24">
      <c r="A16" s="41" t="str">
        <f>'Objetos de dominio'!A12</f>
        <v>Vendedor</v>
      </c>
      <c r="B16" s="55" t="str">
        <f>'Objetos de dominio'!B12</f>
        <v>Representa a la persona o empresa que publica y vende productos.</v>
      </c>
      <c r="E16" s="40" t="s">
        <v>634</v>
      </c>
      <c r="H16" s="40" t="s">
        <v>635</v>
      </c>
      <c r="I16" s="40" t="s">
        <v>636</v>
      </c>
      <c r="J16" s="100" t="s">
        <v>637</v>
      </c>
      <c r="L16" s="646" t="s">
        <v>617</v>
      </c>
      <c r="M16" s="477" t="s">
        <v>638</v>
      </c>
    </row>
    <row r="17" spans="1:13" ht="29.25">
      <c r="A17" s="69" t="str">
        <f>'Objetos de dominio'!A14</f>
        <v>Verificador</v>
      </c>
      <c r="B17" s="55" t="str">
        <f>'Objetos de dominio'!B14</f>
        <v>Representa a los datos que confirman que el producto ha sido entregado en buen estado al comprador y así poder validar el pago al vendedor</v>
      </c>
      <c r="H17" s="40" t="s">
        <v>639</v>
      </c>
      <c r="I17" s="40" t="s">
        <v>640</v>
      </c>
      <c r="J17" s="100" t="s">
        <v>641</v>
      </c>
      <c r="L17" s="646" t="s">
        <v>622</v>
      </c>
      <c r="M17" s="477" t="s">
        <v>642</v>
      </c>
    </row>
    <row r="18" spans="1:13" ht="29.25">
      <c r="A18" s="41" t="str">
        <f>'Objetos de dominio'!A15</f>
        <v>Reclamo</v>
      </c>
      <c r="B18" s="56" t="str">
        <f>'Objetos de dominio'!B15</f>
        <v>Representa a los datos que confirman que el producto ha sido entregado en buen estado al comprador y así poder validar el pago al vendedor</v>
      </c>
      <c r="H18" s="40" t="s">
        <v>643</v>
      </c>
      <c r="I18" s="40" t="s">
        <v>644</v>
      </c>
      <c r="J18" s="100" t="s">
        <v>645</v>
      </c>
      <c r="L18" s="646" t="s">
        <v>627</v>
      </c>
      <c r="M18" s="477" t="s">
        <v>646</v>
      </c>
    </row>
    <row r="19" spans="1:13">
      <c r="A19" s="41" t="str">
        <f>'Objetos de dominio'!A16</f>
        <v>Precio</v>
      </c>
      <c r="B19" s="56" t="str">
        <f>'Objetos de dominio'!B16</f>
        <v>Representa el valor de cada producto</v>
      </c>
      <c r="H19" s="40" t="s">
        <v>647</v>
      </c>
      <c r="I19" s="40" t="s">
        <v>648</v>
      </c>
      <c r="J19" s="100" t="s">
        <v>649</v>
      </c>
      <c r="L19" s="646" t="s">
        <v>632</v>
      </c>
      <c r="M19" s="477" t="s">
        <v>650</v>
      </c>
    </row>
    <row r="20" spans="1:13">
      <c r="A20" s="414" t="str">
        <f>'Objetos de dominio'!A17</f>
        <v>DetalleCompra</v>
      </c>
      <c r="B20" s="56" t="str">
        <f>'Objetos de dominio'!B17</f>
        <v xml:space="preserve">Representa los detalles de cada compra que se realiza </v>
      </c>
      <c r="H20" s="40" t="s">
        <v>651</v>
      </c>
      <c r="I20" s="40" t="s">
        <v>652</v>
      </c>
      <c r="J20" s="100" t="s">
        <v>653</v>
      </c>
      <c r="L20" s="646" t="s">
        <v>637</v>
      </c>
      <c r="M20" s="477" t="s">
        <v>654</v>
      </c>
    </row>
    <row r="21" spans="1:13">
      <c r="A21" s="40" t="str">
        <f>'Objetos de dominio'!A18</f>
        <v>Pais</v>
      </c>
      <c r="B21" s="56" t="str">
        <f>'Objetos de dominio'!B18</f>
        <v xml:space="preserve">Representa el pais de donde se realizo la compra </v>
      </c>
      <c r="H21" s="40" t="s">
        <v>655</v>
      </c>
      <c r="I21" s="40" t="s">
        <v>656</v>
      </c>
      <c r="J21" s="100" t="s">
        <v>657</v>
      </c>
      <c r="L21" s="646" t="s">
        <v>641</v>
      </c>
      <c r="M21" s="477" t="s">
        <v>658</v>
      </c>
    </row>
    <row r="22" spans="1:13">
      <c r="A22" s="40" t="str">
        <f>'Objetos de dominio'!A20</f>
        <v>Motivo</v>
      </c>
      <c r="B22" s="56" t="str">
        <f>'Objetos de dominio'!B20</f>
        <v>Representa el motivo por el cual se esta realizando un reclamo</v>
      </c>
      <c r="H22" s="40" t="s">
        <v>659</v>
      </c>
      <c r="I22" s="40" t="s">
        <v>660</v>
      </c>
      <c r="J22" s="100" t="s">
        <v>661</v>
      </c>
      <c r="L22" s="646" t="s">
        <v>645</v>
      </c>
      <c r="M22" s="477" t="s">
        <v>662</v>
      </c>
    </row>
    <row r="23" spans="1:13">
      <c r="A23" s="40" t="str">
        <f>'Objetos de dominio'!A22</f>
        <v xml:space="preserve">EstadoReclamo </v>
      </c>
      <c r="B23" s="56" t="str">
        <f>'Objetos de dominio'!B22</f>
        <v>Representa el estado en el que se encuentra cada uno de los reclamos</v>
      </c>
      <c r="H23" s="40" t="s">
        <v>663</v>
      </c>
      <c r="I23" s="40" t="s">
        <v>664</v>
      </c>
      <c r="J23" s="100" t="s">
        <v>665</v>
      </c>
      <c r="L23" s="646" t="s">
        <v>649</v>
      </c>
      <c r="M23" s="477" t="s">
        <v>666</v>
      </c>
    </row>
    <row r="24" spans="1:13">
      <c r="A24" s="40" t="str">
        <f>'Objetos de dominio'!A23</f>
        <v>HistorialReclamo</v>
      </c>
      <c r="B24" s="56" t="str">
        <f>'Objetos de dominio'!B23</f>
        <v>Representa el historial de pasos por los cuales un reclamo ha pasado</v>
      </c>
      <c r="H24" s="40" t="s">
        <v>667</v>
      </c>
      <c r="I24" s="40" t="s">
        <v>668</v>
      </c>
      <c r="J24" s="100" t="s">
        <v>669</v>
      </c>
      <c r="L24" s="646" t="s">
        <v>653</v>
      </c>
      <c r="M24" s="477" t="s">
        <v>670</v>
      </c>
    </row>
    <row r="25" spans="1:13">
      <c r="H25" s="40" t="s">
        <v>671</v>
      </c>
      <c r="I25" s="40" t="s">
        <v>672</v>
      </c>
      <c r="J25" s="100" t="s">
        <v>673</v>
      </c>
      <c r="L25" s="646" t="s">
        <v>657</v>
      </c>
      <c r="M25" s="477" t="s">
        <v>674</v>
      </c>
    </row>
    <row r="26" spans="1:13">
      <c r="H26" s="40" t="s">
        <v>675</v>
      </c>
      <c r="I26" s="40" t="s">
        <v>676</v>
      </c>
      <c r="J26" s="100" t="s">
        <v>677</v>
      </c>
      <c r="L26" s="646" t="s">
        <v>661</v>
      </c>
      <c r="M26" s="477" t="s">
        <v>678</v>
      </c>
    </row>
    <row r="27" spans="1:13">
      <c r="H27" s="40" t="s">
        <v>679</v>
      </c>
      <c r="I27" s="40" t="s">
        <v>680</v>
      </c>
      <c r="J27" s="100" t="s">
        <v>681</v>
      </c>
      <c r="L27" s="646" t="s">
        <v>665</v>
      </c>
      <c r="M27" s="477" t="s">
        <v>682</v>
      </c>
    </row>
    <row r="28" spans="1:13">
      <c r="L28" s="646" t="s">
        <v>669</v>
      </c>
      <c r="M28" s="477" t="s">
        <v>683</v>
      </c>
    </row>
    <row r="29" spans="1:13">
      <c r="L29" s="646" t="s">
        <v>673</v>
      </c>
      <c r="M29" s="477" t="s">
        <v>684</v>
      </c>
    </row>
    <row r="30" spans="1:13">
      <c r="L30" s="646" t="s">
        <v>677</v>
      </c>
      <c r="M30" s="477" t="s">
        <v>685</v>
      </c>
    </row>
    <row r="31" spans="1:13">
      <c r="L31" s="646" t="s">
        <v>681</v>
      </c>
      <c r="M31" s="477" t="s">
        <v>686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898BE-1123-4F42-B8D7-D1271B17E234}">
  <sheetPr>
    <tabColor theme="5" tint="-0.249977111117893"/>
  </sheetPr>
  <dimension ref="A2:M17"/>
  <sheetViews>
    <sheetView topLeftCell="A34" workbookViewId="0">
      <selection activeCell="G9" sqref="C7:G11"/>
    </sheetView>
  </sheetViews>
  <sheetFormatPr defaultColWidth="9.140625" defaultRowHeight="15"/>
  <cols>
    <col min="1" max="1" width="16.7109375" customWidth="1"/>
    <col min="2" max="2" width="23.5703125" customWidth="1"/>
    <col min="3" max="3" width="25.5703125" customWidth="1"/>
    <col min="4" max="4" width="30.140625" customWidth="1"/>
    <col min="5" max="5" width="21.28515625" customWidth="1"/>
    <col min="6" max="6" width="18.5703125" customWidth="1"/>
    <col min="7" max="7" width="19.85546875" bestFit="1" customWidth="1"/>
    <col min="8" max="8" width="53.7109375" customWidth="1"/>
    <col min="9" max="9" width="21.42578125" customWidth="1"/>
    <col min="10" max="10" width="22.42578125" customWidth="1"/>
    <col min="11" max="11" width="25.140625" customWidth="1"/>
    <col min="12" max="12" width="24.7109375" customWidth="1"/>
    <col min="13" max="13" width="31.5703125" customWidth="1"/>
  </cols>
  <sheetData>
    <row r="2" spans="1:13">
      <c r="A2" s="272" t="s">
        <v>138</v>
      </c>
      <c r="B2" s="2153" t="s">
        <v>19</v>
      </c>
      <c r="C2" s="2153"/>
      <c r="D2" s="2153"/>
      <c r="E2" s="2153"/>
      <c r="F2" s="2153"/>
      <c r="G2" s="2153"/>
      <c r="H2" s="2153"/>
      <c r="I2" s="2153"/>
      <c r="J2" s="2153"/>
      <c r="K2" s="2153"/>
      <c r="L2" s="2153"/>
      <c r="M2" s="2154"/>
    </row>
    <row r="3" spans="1:13" ht="15" customHeight="1">
      <c r="A3" s="273" t="s">
        <v>140</v>
      </c>
      <c r="B3" s="1263" t="s">
        <v>141</v>
      </c>
      <c r="C3" s="1263"/>
      <c r="D3" s="1263"/>
      <c r="E3" s="1263"/>
      <c r="F3" s="1263"/>
      <c r="G3" s="1263"/>
      <c r="H3" s="1263"/>
      <c r="I3" s="1263"/>
      <c r="J3" s="1263"/>
      <c r="K3" s="1263"/>
      <c r="L3" s="1263"/>
      <c r="M3" s="1264"/>
    </row>
    <row r="4" spans="1:13" ht="15" customHeight="1">
      <c r="A4" s="274" t="s">
        <v>142</v>
      </c>
      <c r="B4" s="1258" t="s">
        <v>143</v>
      </c>
      <c r="C4" s="1258"/>
      <c r="D4" s="275" t="s">
        <v>144</v>
      </c>
      <c r="E4" s="1260" t="s">
        <v>145</v>
      </c>
      <c r="F4" s="1260"/>
      <c r="G4" s="1265" t="s">
        <v>146</v>
      </c>
      <c r="H4" s="1265"/>
      <c r="I4" s="277" t="s">
        <v>147</v>
      </c>
      <c r="J4" s="278" t="s">
        <v>148</v>
      </c>
      <c r="K4" s="279" t="s">
        <v>149</v>
      </c>
      <c r="L4" s="2155" t="s">
        <v>150</v>
      </c>
      <c r="M4" s="2156" t="s">
        <v>151</v>
      </c>
    </row>
    <row r="5" spans="1:13" ht="15" customHeight="1">
      <c r="A5" s="2157" t="s">
        <v>142</v>
      </c>
      <c r="B5" s="1258" t="s">
        <v>152</v>
      </c>
      <c r="C5" s="1258" t="s">
        <v>4</v>
      </c>
      <c r="D5" s="1259" t="s">
        <v>153</v>
      </c>
      <c r="E5" s="1260" t="s">
        <v>154</v>
      </c>
      <c r="F5" s="1260"/>
      <c r="G5" s="2158" t="s">
        <v>155</v>
      </c>
      <c r="H5" s="2158"/>
      <c r="I5" s="2159" t="s">
        <v>156</v>
      </c>
      <c r="J5" s="2160" t="s">
        <v>157</v>
      </c>
      <c r="K5" s="2161" t="s">
        <v>158</v>
      </c>
      <c r="L5" s="2155"/>
      <c r="M5" s="2156"/>
    </row>
    <row r="6" spans="1:13" ht="15" customHeight="1">
      <c r="A6" s="2157"/>
      <c r="B6" s="1258"/>
      <c r="C6" s="1258"/>
      <c r="D6" s="1259"/>
      <c r="E6" s="276" t="s">
        <v>159</v>
      </c>
      <c r="F6" s="276" t="s">
        <v>4</v>
      </c>
      <c r="G6" s="280" t="s">
        <v>160</v>
      </c>
      <c r="H6" s="280" t="s">
        <v>4</v>
      </c>
      <c r="I6" s="2159"/>
      <c r="J6" s="2160"/>
      <c r="K6" s="2161"/>
      <c r="L6" s="2155"/>
      <c r="M6" s="2156"/>
    </row>
    <row r="7" spans="1:13">
      <c r="A7" s="1261" t="s">
        <v>25</v>
      </c>
      <c r="B7" s="1251" t="s">
        <v>428</v>
      </c>
      <c r="C7" s="1251" t="s">
        <v>355</v>
      </c>
      <c r="D7" s="1262" t="s">
        <v>19</v>
      </c>
      <c r="E7" s="1257" t="s">
        <v>356</v>
      </c>
      <c r="F7" s="1257" t="s">
        <v>357</v>
      </c>
      <c r="G7" s="265" t="s">
        <v>358</v>
      </c>
      <c r="H7" s="229" t="s">
        <v>359</v>
      </c>
      <c r="I7" s="2162"/>
      <c r="J7" s="1251" t="s">
        <v>266</v>
      </c>
      <c r="K7" s="2162"/>
      <c r="L7" s="1252"/>
      <c r="M7" s="1253"/>
    </row>
    <row r="8" spans="1:13">
      <c r="A8" s="1261"/>
      <c r="B8" s="1251"/>
      <c r="C8" s="1251"/>
      <c r="D8" s="1262"/>
      <c r="E8" s="2162"/>
      <c r="F8" s="2162"/>
      <c r="G8" s="265" t="s">
        <v>360</v>
      </c>
      <c r="H8" s="266" t="s">
        <v>361</v>
      </c>
      <c r="I8" s="2162"/>
      <c r="J8" s="1251"/>
      <c r="K8" s="2162"/>
      <c r="L8" s="1252"/>
      <c r="M8" s="1253"/>
    </row>
    <row r="9" spans="1:13" ht="30">
      <c r="A9" s="1261"/>
      <c r="B9" s="1251"/>
      <c r="C9" s="1251"/>
      <c r="D9" s="1262"/>
      <c r="E9" s="2162"/>
      <c r="F9" s="2162"/>
      <c r="G9" s="265" t="s">
        <v>362</v>
      </c>
      <c r="H9" s="267" t="s">
        <v>363</v>
      </c>
      <c r="I9" s="2162"/>
      <c r="J9" s="1251"/>
      <c r="K9" s="2162"/>
      <c r="L9" s="1252"/>
      <c r="M9" s="1253"/>
    </row>
    <row r="10" spans="1:13">
      <c r="A10" s="1254" t="s">
        <v>25</v>
      </c>
      <c r="B10" s="1249" t="s">
        <v>364</v>
      </c>
      <c r="C10" s="1255" t="s">
        <v>365</v>
      </c>
      <c r="D10" s="1249" t="s">
        <v>19</v>
      </c>
      <c r="E10" s="1256" t="s">
        <v>366</v>
      </c>
      <c r="F10" s="1245" t="s">
        <v>367</v>
      </c>
      <c r="G10" s="258" t="s">
        <v>368</v>
      </c>
      <c r="H10" s="257" t="s">
        <v>369</v>
      </c>
      <c r="I10" s="1246"/>
      <c r="J10" s="1247" t="s">
        <v>370</v>
      </c>
      <c r="K10" s="1246"/>
      <c r="L10" s="1249" t="s">
        <v>266</v>
      </c>
      <c r="M10" s="1250" t="s">
        <v>371</v>
      </c>
    </row>
    <row r="11" spans="1:13" ht="30">
      <c r="A11" s="1254"/>
      <c r="B11" s="1249"/>
      <c r="C11" s="1255"/>
      <c r="D11" s="1249"/>
      <c r="E11" s="1246"/>
      <c r="F11" s="1246"/>
      <c r="G11" s="258" t="s">
        <v>372</v>
      </c>
      <c r="H11" s="260" t="s">
        <v>373</v>
      </c>
      <c r="I11" s="1246"/>
      <c r="J11" s="1247"/>
      <c r="K11" s="1246"/>
      <c r="L11" s="1249"/>
      <c r="M11" s="1250"/>
    </row>
    <row r="12" spans="1:13" ht="30.75">
      <c r="A12" s="283" t="s">
        <v>25</v>
      </c>
      <c r="B12" s="268" t="s">
        <v>374</v>
      </c>
      <c r="C12" s="269" t="s">
        <v>375</v>
      </c>
      <c r="D12" s="268" t="s">
        <v>19</v>
      </c>
      <c r="E12" s="889" t="s">
        <v>356</v>
      </c>
      <c r="F12" s="889" t="s">
        <v>376</v>
      </c>
      <c r="G12" s="261" t="s">
        <v>377</v>
      </c>
      <c r="H12" s="230" t="s">
        <v>378</v>
      </c>
      <c r="I12" s="231"/>
      <c r="J12" s="268" t="s">
        <v>379</v>
      </c>
      <c r="K12" s="268"/>
      <c r="L12" s="268" t="s">
        <v>266</v>
      </c>
      <c r="M12" s="284" t="s">
        <v>275</v>
      </c>
    </row>
    <row r="13" spans="1:13" ht="31.5" customHeight="1">
      <c r="A13" s="1241" t="s">
        <v>9</v>
      </c>
      <c r="B13" s="1242" t="s">
        <v>380</v>
      </c>
      <c r="C13" s="1239" t="s">
        <v>381</v>
      </c>
      <c r="D13" s="1242" t="s">
        <v>19</v>
      </c>
      <c r="E13" s="1243" t="s">
        <v>356</v>
      </c>
      <c r="F13" s="1243" t="s">
        <v>382</v>
      </c>
      <c r="G13" s="262" t="s">
        <v>383</v>
      </c>
      <c r="H13" s="263" t="s">
        <v>384</v>
      </c>
      <c r="I13" s="1248"/>
      <c r="J13" s="1242" t="s">
        <v>385</v>
      </c>
      <c r="K13" s="1248"/>
      <c r="L13" s="1239" t="s">
        <v>386</v>
      </c>
      <c r="M13" s="1240" t="s">
        <v>387</v>
      </c>
    </row>
    <row r="14" spans="1:13" ht="39" customHeight="1">
      <c r="A14" s="1241"/>
      <c r="B14" s="1242"/>
      <c r="C14" s="1239"/>
      <c r="D14" s="1242"/>
      <c r="E14" s="1244"/>
      <c r="F14" s="1244"/>
      <c r="G14" s="262" t="s">
        <v>388</v>
      </c>
      <c r="H14" s="264" t="s">
        <v>389</v>
      </c>
      <c r="I14" s="1248"/>
      <c r="J14" s="1242"/>
      <c r="K14" s="1248"/>
      <c r="L14" s="1239"/>
      <c r="M14" s="1240"/>
    </row>
    <row r="15" spans="1:13" ht="43.5">
      <c r="A15" s="285" t="s">
        <v>9</v>
      </c>
      <c r="B15" s="286" t="s">
        <v>390</v>
      </c>
      <c r="C15" s="287" t="s">
        <v>391</v>
      </c>
      <c r="D15" s="286" t="s">
        <v>19</v>
      </c>
      <c r="E15" s="290" t="s">
        <v>356</v>
      </c>
      <c r="F15" s="290" t="s">
        <v>392</v>
      </c>
      <c r="G15" s="289" t="s">
        <v>393</v>
      </c>
      <c r="H15" s="290" t="s">
        <v>394</v>
      </c>
      <c r="I15" s="288"/>
      <c r="J15" s="287" t="s">
        <v>395</v>
      </c>
      <c r="K15" s="288"/>
      <c r="L15" s="291" t="s">
        <v>266</v>
      </c>
      <c r="M15" s="292" t="s">
        <v>396</v>
      </c>
    </row>
    <row r="16" spans="1:13">
      <c r="G16" s="259"/>
      <c r="H16" s="259"/>
    </row>
    <row r="17" spans="8:8">
      <c r="H17" s="259"/>
    </row>
  </sheetData>
  <mergeCells count="49">
    <mergeCell ref="F13:F14"/>
    <mergeCell ref="A13:A14"/>
    <mergeCell ref="B13:B14"/>
    <mergeCell ref="C13:C14"/>
    <mergeCell ref="D13:D14"/>
    <mergeCell ref="E13:E14"/>
    <mergeCell ref="F7:F9"/>
    <mergeCell ref="F10:F11"/>
    <mergeCell ref="A10:A11"/>
    <mergeCell ref="B10:B11"/>
    <mergeCell ref="C10:C11"/>
    <mergeCell ref="D10:D11"/>
    <mergeCell ref="E10:E11"/>
    <mergeCell ref="A7:A9"/>
    <mergeCell ref="B7:B9"/>
    <mergeCell ref="C7:C9"/>
    <mergeCell ref="D7:D9"/>
    <mergeCell ref="E7:E9"/>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 ref="L7:L9"/>
    <mergeCell ref="M7:M9"/>
    <mergeCell ref="I13:I14"/>
    <mergeCell ref="J13:J14"/>
    <mergeCell ref="K13:K14"/>
    <mergeCell ref="L13:L14"/>
    <mergeCell ref="M13:M14"/>
    <mergeCell ref="J10:J11"/>
    <mergeCell ref="I10:I11"/>
    <mergeCell ref="K10:K11"/>
    <mergeCell ref="L10:L11"/>
    <mergeCell ref="M10:M11"/>
    <mergeCell ref="I7:I9"/>
    <mergeCell ref="J7:J9"/>
    <mergeCell ref="K7:K9"/>
  </mergeCells>
  <hyperlinks>
    <hyperlink ref="B3:M3" location="'Producto_muestreo'!A1" display="Muestreo de datos….." xr:uid="{89E2FD60-F05D-46DD-92B9-25CBA3DAC3FC}"/>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023B-506C-4B17-BFCA-F2FC8974CF47}">
  <sheetPr>
    <tabColor theme="5" tint="-0.249977111117893"/>
  </sheetPr>
  <dimension ref="A1:H11"/>
  <sheetViews>
    <sheetView workbookViewId="0">
      <selection activeCell="A8" sqref="A8"/>
    </sheetView>
  </sheetViews>
  <sheetFormatPr defaultColWidth="11.42578125" defaultRowHeight="15"/>
  <cols>
    <col min="1" max="1" width="28.140625" style="49" customWidth="1"/>
    <col min="2" max="2" width="33.28515625" style="49" customWidth="1"/>
    <col min="3" max="3" width="115" style="49" customWidth="1"/>
    <col min="4" max="8" width="25.28515625" style="49" customWidth="1"/>
    <col min="9" max="16384" width="11.42578125" style="49"/>
  </cols>
  <sheetData>
    <row r="1" spans="1:8">
      <c r="A1" s="1268" t="s">
        <v>87</v>
      </c>
      <c r="B1" s="1269"/>
      <c r="C1" s="249"/>
      <c r="D1" s="38"/>
      <c r="F1" s="5"/>
      <c r="G1" s="5"/>
      <c r="H1" s="5"/>
    </row>
    <row r="2" spans="1:8" ht="21.75">
      <c r="A2" s="92" t="s">
        <v>429</v>
      </c>
      <c r="B2" s="93" t="s">
        <v>687</v>
      </c>
      <c r="C2" s="94" t="s">
        <v>688</v>
      </c>
    </row>
    <row r="3" spans="1:8">
      <c r="A3" s="141" t="s">
        <v>94</v>
      </c>
      <c r="B3" s="7" t="s">
        <v>214</v>
      </c>
      <c r="C3" s="18" t="s">
        <v>99</v>
      </c>
      <c r="D3" s="16"/>
      <c r="E3" s="16"/>
      <c r="F3" s="16"/>
      <c r="G3" s="16"/>
      <c r="H3" s="16"/>
    </row>
    <row r="4" spans="1:8" ht="29.25">
      <c r="A4" s="12" t="s">
        <v>468</v>
      </c>
      <c r="B4" s="95" t="s">
        <v>469</v>
      </c>
      <c r="C4" s="97" t="str">
        <f>A4 &amp; "-" &amp; B4</f>
        <v>a1f3d5c7-9b2e-4e68-bf07-3c9d2a5e6f41-AsusROG - Intel i5, 16GB, 512SSD</v>
      </c>
      <c r="D4" s="98"/>
      <c r="E4" s="98"/>
      <c r="F4" s="98"/>
      <c r="G4" s="98"/>
      <c r="H4" s="98"/>
    </row>
    <row r="5" spans="1:8" ht="29.25">
      <c r="A5" s="12" t="s">
        <v>472</v>
      </c>
      <c r="B5" s="95" t="s">
        <v>473</v>
      </c>
      <c r="C5" s="97" t="str">
        <f>A5 &amp; "-" &amp; B5</f>
        <v>d7c4a9f1-3e2b-41f6-85d0-7a5b9c3e8f26-Galaxy zFlip - 128GB, Camara 48mp</v>
      </c>
      <c r="D5" s="98"/>
      <c r="E5" s="98"/>
      <c r="F5" s="98"/>
      <c r="G5" s="98"/>
      <c r="H5" s="98"/>
    </row>
    <row r="6" spans="1:8" ht="29.25">
      <c r="A6" s="12" t="s">
        <v>476</v>
      </c>
      <c r="B6" s="9" t="s">
        <v>477</v>
      </c>
      <c r="C6" s="97" t="str">
        <f>A6 &amp; "-" &amp; B6</f>
        <v>f5b2d8a7-6c3e-49a1-b0f9-2d7e4c5a3f81-Silla de escritorio Ejecutiva Negro Bonno Clásico Niza</v>
      </c>
    </row>
    <row r="7" spans="1:8" ht="29.25">
      <c r="A7" s="12" t="s">
        <v>480</v>
      </c>
      <c r="B7" s="103" t="s">
        <v>481</v>
      </c>
      <c r="C7" s="97" t="str">
        <f>A7 &amp; "-" &amp; B7</f>
        <v>9e3d7b5c-2f41-48a6-b0d2-5f8c1a7e9f34-iPhone 15 de 256GB 5G | 6GB RAM | Pantalla 6.1 pulgadas</v>
      </c>
    </row>
    <row r="8" spans="1:8" ht="29.25">
      <c r="A8" s="248" t="s">
        <v>484</v>
      </c>
      <c r="B8" s="136" t="s">
        <v>485</v>
      </c>
      <c r="C8" s="97" t="str">
        <f>A8 &amp; "-" &amp; B8</f>
        <v>c8a5d7e3-1f2b-4b9c-85d0-6e4f7a3d2f91-Lenovo Legion Go S AMD Ryzen Z2 GO 32GB 1TB - Blanco</v>
      </c>
    </row>
    <row r="11" spans="1:8">
      <c r="C11" s="138"/>
    </row>
  </sheetData>
  <mergeCells count="1">
    <mergeCell ref="A1:B1"/>
  </mergeCells>
  <hyperlinks>
    <hyperlink ref="A1:B1" location="'Objetos de dominio'!A1" display="&lt;&lt; Volver al listado de objetos de dominio " xr:uid="{E5319EA8-E3D8-4ED1-B41C-E5A59CB76D2A}"/>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A2B23-2F24-4853-99FA-2FD43C7CB8F1}">
  <sheetPr>
    <tabColor theme="5" tint="-0.249977111117893"/>
  </sheetPr>
  <dimension ref="A1:Y25"/>
  <sheetViews>
    <sheetView topLeftCell="A14" workbookViewId="0">
      <selection activeCell="A14" sqref="A14"/>
    </sheetView>
  </sheetViews>
  <sheetFormatPr defaultColWidth="9.140625" defaultRowHeight="15"/>
  <cols>
    <col min="1" max="1" width="23.42578125" style="68" bestFit="1" customWidth="1"/>
    <col min="2" max="2" width="30" style="68" customWidth="1"/>
    <col min="3" max="3" width="16.140625" style="68" bestFit="1" customWidth="1"/>
    <col min="4" max="4" width="16.42578125" style="68" bestFit="1" customWidth="1"/>
    <col min="5" max="5" width="9.42578125" style="68" bestFit="1" customWidth="1"/>
    <col min="6" max="6" width="29.28515625" style="68" bestFit="1" customWidth="1"/>
    <col min="7" max="7" width="16.5703125" style="68" bestFit="1" customWidth="1"/>
    <col min="8" max="8" width="14.5703125" style="68" customWidth="1"/>
    <col min="9" max="9" width="22.42578125" style="68" customWidth="1"/>
    <col min="10" max="10" width="28" style="68" customWidth="1"/>
    <col min="11" max="11" width="16.42578125" style="68" bestFit="1" customWidth="1"/>
    <col min="12" max="12" width="14.140625" style="68" bestFit="1" customWidth="1"/>
    <col min="13" max="13" width="34.140625" style="68" bestFit="1" customWidth="1"/>
    <col min="14" max="14" width="31.42578125" style="68" bestFit="1" customWidth="1"/>
    <col min="15" max="15" width="15.7109375" style="68" bestFit="1" customWidth="1"/>
    <col min="16" max="16" width="19.85546875" style="68" customWidth="1"/>
    <col min="17" max="17" width="23.28515625" style="68" customWidth="1"/>
    <col min="18" max="18" width="20" style="68" customWidth="1"/>
    <col min="19" max="19" width="10.5703125" style="68" bestFit="1" customWidth="1"/>
    <col min="20" max="20" width="21" style="68" bestFit="1" customWidth="1"/>
    <col min="21" max="21" width="33.140625" style="68" customWidth="1"/>
    <col min="22" max="22" width="24" style="68" customWidth="1"/>
    <col min="23" max="23" width="39" style="68" customWidth="1"/>
    <col min="24" max="24" width="24" style="68" customWidth="1"/>
    <col min="25" max="25" width="26.28515625" style="68" customWidth="1"/>
    <col min="26" max="16384" width="9.140625" style="68"/>
  </cols>
  <sheetData>
    <row r="1" spans="1:25">
      <c r="A1" s="1284" t="s">
        <v>87</v>
      </c>
      <c r="B1" s="1285"/>
      <c r="C1" s="1285" t="s">
        <v>2</v>
      </c>
      <c r="D1" s="1285"/>
      <c r="E1" s="1286" t="s">
        <v>190</v>
      </c>
      <c r="F1" s="1286"/>
      <c r="G1" s="1286"/>
    </row>
    <row r="2" spans="1:25">
      <c r="A2" s="77" t="s">
        <v>191</v>
      </c>
      <c r="B2" s="1287" t="s">
        <v>19</v>
      </c>
      <c r="C2" s="1287"/>
      <c r="D2" s="1287"/>
      <c r="E2" s="1287"/>
      <c r="F2" s="1287"/>
      <c r="G2" s="1287"/>
      <c r="H2" s="1287"/>
      <c r="I2" s="1287"/>
      <c r="J2" s="1287"/>
      <c r="K2" s="1287"/>
      <c r="L2" s="1287"/>
      <c r="M2" s="1287"/>
      <c r="N2" s="1287"/>
      <c r="O2" s="1287"/>
      <c r="P2" s="1287"/>
      <c r="Q2" s="1287"/>
      <c r="R2" s="1287"/>
      <c r="S2" s="1287"/>
      <c r="T2" s="1287"/>
      <c r="U2" s="1288"/>
    </row>
    <row r="3" spans="1:25">
      <c r="A3" s="78" t="s">
        <v>140</v>
      </c>
      <c r="B3" s="1289" t="s">
        <v>689</v>
      </c>
      <c r="C3" s="1289"/>
      <c r="D3" s="1289"/>
      <c r="E3" s="1289"/>
      <c r="F3" s="1289"/>
      <c r="G3" s="1289"/>
      <c r="H3" s="1289"/>
      <c r="I3" s="1289"/>
      <c r="J3" s="1289"/>
      <c r="K3" s="1289"/>
      <c r="L3" s="1289"/>
      <c r="M3" s="1289"/>
      <c r="N3" s="1289"/>
      <c r="O3" s="1289"/>
      <c r="P3" s="1289"/>
      <c r="Q3" s="1289"/>
      <c r="R3" s="1289"/>
      <c r="S3" s="1289"/>
      <c r="T3" s="1289"/>
      <c r="U3" s="1290"/>
    </row>
    <row r="4" spans="1:25">
      <c r="A4" s="79" t="s">
        <v>193</v>
      </c>
      <c r="B4" s="1291" t="s">
        <v>8</v>
      </c>
      <c r="C4" s="1291"/>
      <c r="D4" s="1291"/>
      <c r="E4" s="1291"/>
      <c r="F4" s="1291"/>
      <c r="G4" s="1291"/>
      <c r="H4" s="1291"/>
      <c r="I4" s="1291"/>
      <c r="J4" s="1291"/>
      <c r="K4" s="1291"/>
      <c r="L4" s="1291"/>
      <c r="M4" s="1291"/>
      <c r="N4" s="1291"/>
      <c r="O4" s="1291"/>
      <c r="P4" s="1291"/>
      <c r="Q4" s="1291"/>
      <c r="R4" s="1291"/>
      <c r="S4" s="1291"/>
      <c r="T4" s="1291"/>
      <c r="U4" s="1292"/>
    </row>
    <row r="5" spans="1:25">
      <c r="A5" s="17" t="s">
        <v>194</v>
      </c>
      <c r="B5" s="80" t="s">
        <v>195</v>
      </c>
      <c r="C5" s="80" t="s">
        <v>196</v>
      </c>
      <c r="D5" s="80" t="s">
        <v>197</v>
      </c>
      <c r="E5" s="80" t="s">
        <v>198</v>
      </c>
      <c r="F5" s="7" t="s">
        <v>199</v>
      </c>
      <c r="G5" s="7" t="s">
        <v>200</v>
      </c>
      <c r="H5" s="7" t="s">
        <v>201</v>
      </c>
      <c r="I5" s="7" t="s">
        <v>202</v>
      </c>
      <c r="J5" s="7" t="s">
        <v>203</v>
      </c>
      <c r="K5" s="7" t="s">
        <v>204</v>
      </c>
      <c r="L5" s="7" t="s">
        <v>205</v>
      </c>
      <c r="M5" s="7" t="s">
        <v>206</v>
      </c>
      <c r="N5" s="67" t="s">
        <v>207</v>
      </c>
      <c r="O5" s="7" t="s">
        <v>208</v>
      </c>
      <c r="P5" s="7" t="s">
        <v>209</v>
      </c>
      <c r="Q5" s="7" t="s">
        <v>210</v>
      </c>
      <c r="R5" s="7" t="s">
        <v>211</v>
      </c>
      <c r="S5" s="7" t="s">
        <v>212</v>
      </c>
      <c r="T5" s="7" t="s">
        <v>213</v>
      </c>
      <c r="U5" s="73" t="s">
        <v>214</v>
      </c>
      <c r="V5" s="444" t="str">
        <f>A19</f>
        <v>Registrar un producto</v>
      </c>
      <c r="W5" s="445" t="str">
        <f>A22</f>
        <v>Actualizar información de un producto</v>
      </c>
      <c r="X5" s="484" t="str">
        <f>A24</f>
        <v>Eliminar producto</v>
      </c>
      <c r="Y5" s="497" t="str">
        <f>A25</f>
        <v>Consultar producto por ID</v>
      </c>
    </row>
    <row r="6" spans="1:25" ht="150">
      <c r="A6" s="9" t="s">
        <v>94</v>
      </c>
      <c r="B6" s="7" t="s">
        <v>215</v>
      </c>
      <c r="C6" s="7">
        <v>36</v>
      </c>
      <c r="D6" s="7">
        <v>36</v>
      </c>
      <c r="E6" s="7" t="s">
        <v>216</v>
      </c>
      <c r="F6" s="7" t="s">
        <v>216</v>
      </c>
      <c r="G6" s="7" t="s">
        <v>216</v>
      </c>
      <c r="H6" s="7" t="s">
        <v>216</v>
      </c>
      <c r="I6" s="67" t="s">
        <v>216</v>
      </c>
      <c r="J6" s="9" t="s">
        <v>217</v>
      </c>
      <c r="K6" s="9" t="s">
        <v>218</v>
      </c>
      <c r="L6" s="7" t="s">
        <v>219</v>
      </c>
      <c r="M6" s="7" t="s">
        <v>220</v>
      </c>
      <c r="N6" s="7" t="s">
        <v>220</v>
      </c>
      <c r="O6" s="7" t="s">
        <v>220</v>
      </c>
      <c r="P6" s="7" t="s">
        <v>219</v>
      </c>
      <c r="Q6" s="7" t="s">
        <v>220</v>
      </c>
      <c r="R6" s="7" t="s">
        <v>219</v>
      </c>
      <c r="S6" s="7" t="s">
        <v>220</v>
      </c>
      <c r="T6" s="7" t="s">
        <v>220</v>
      </c>
      <c r="U6" s="9" t="s">
        <v>221</v>
      </c>
      <c r="V6" s="442"/>
      <c r="W6" s="446"/>
      <c r="X6" s="483"/>
      <c r="Y6" s="485"/>
    </row>
    <row r="7" spans="1:25" ht="113.25" customHeight="1">
      <c r="A7" s="7" t="s">
        <v>214</v>
      </c>
      <c r="B7" s="7" t="s">
        <v>215</v>
      </c>
      <c r="C7" s="7">
        <v>5</v>
      </c>
      <c r="D7" s="7">
        <v>100</v>
      </c>
      <c r="E7" s="7" t="s">
        <v>218</v>
      </c>
      <c r="F7" s="7" t="s">
        <v>216</v>
      </c>
      <c r="G7" s="7" t="s">
        <v>216</v>
      </c>
      <c r="H7" s="7" t="s">
        <v>216</v>
      </c>
      <c r="I7" s="7" t="s">
        <v>216</v>
      </c>
      <c r="J7" s="82" t="s">
        <v>690</v>
      </c>
      <c r="K7" s="7" t="s">
        <v>216</v>
      </c>
      <c r="L7" s="7" t="s">
        <v>220</v>
      </c>
      <c r="M7" s="7" t="s">
        <v>220</v>
      </c>
      <c r="N7" s="7" t="s">
        <v>220</v>
      </c>
      <c r="O7" s="7" t="s">
        <v>219</v>
      </c>
      <c r="P7" s="7" t="s">
        <v>219</v>
      </c>
      <c r="Q7" s="7" t="s">
        <v>220</v>
      </c>
      <c r="R7" s="7" t="s">
        <v>220</v>
      </c>
      <c r="S7" s="7" t="s">
        <v>220</v>
      </c>
      <c r="T7" s="7" t="s">
        <v>219</v>
      </c>
      <c r="U7" s="74" t="s">
        <v>691</v>
      </c>
      <c r="V7" s="442"/>
      <c r="W7" s="446"/>
      <c r="X7" s="483"/>
      <c r="Y7" s="485"/>
    </row>
    <row r="9" spans="1:25">
      <c r="A9" s="1281" t="s">
        <v>692</v>
      </c>
      <c r="B9" s="1282"/>
      <c r="C9" s="1283"/>
    </row>
    <row r="10" spans="1:25">
      <c r="A10" s="79" t="s">
        <v>3</v>
      </c>
      <c r="B10" s="86" t="s">
        <v>214</v>
      </c>
      <c r="C10" s="87" t="s">
        <v>693</v>
      </c>
    </row>
    <row r="11" spans="1:25" ht="23.25" customHeight="1">
      <c r="A11" s="1236" t="s">
        <v>694</v>
      </c>
      <c r="B11" s="1236" t="str">
        <f>Producto_Muestreo!C2</f>
        <v>Corresponde a la combinacion unica de cada producto siendo esta conformada por varios datos haciendola unica e irrepetible</v>
      </c>
      <c r="C11" s="7" t="str">
        <f>Producto_Muestreo!A3</f>
        <v>id</v>
      </c>
    </row>
    <row r="12" spans="1:25" ht="24.75" customHeight="1">
      <c r="A12" s="1236"/>
      <c r="B12" s="1236"/>
      <c r="C12" s="7" t="str">
        <f>Producto_Muestreo!B3</f>
        <v>Descripcion</v>
      </c>
    </row>
    <row r="13" spans="1:25" s="154" customFormat="1" ht="25.5" customHeight="1">
      <c r="A13" s="70"/>
      <c r="B13" s="70"/>
    </row>
    <row r="14" spans="1:25" s="154" customFormat="1" ht="27" customHeight="1">
      <c r="A14" s="70"/>
      <c r="B14" s="70"/>
      <c r="R14" s="777"/>
    </row>
    <row r="17" spans="1:18">
      <c r="A17" s="1214" t="s">
        <v>228</v>
      </c>
      <c r="B17" s="1215"/>
      <c r="C17" s="1215" t="s">
        <v>4</v>
      </c>
      <c r="D17" s="1215"/>
      <c r="E17" s="1215"/>
      <c r="F17" s="1215"/>
      <c r="G17" s="1215" t="s">
        <v>229</v>
      </c>
      <c r="H17" s="1215"/>
      <c r="I17" s="1215"/>
      <c r="J17" s="1215" t="s">
        <v>230</v>
      </c>
      <c r="K17" s="1215"/>
      <c r="L17" s="1215"/>
      <c r="M17" s="1215"/>
      <c r="N17" s="1215"/>
      <c r="O17" s="1215" t="s">
        <v>231</v>
      </c>
      <c r="P17" s="1215"/>
      <c r="Q17" s="1215" t="s">
        <v>232</v>
      </c>
      <c r="R17" s="1218"/>
    </row>
    <row r="18" spans="1:18">
      <c r="A18" s="1216"/>
      <c r="B18" s="1217"/>
      <c r="C18" s="1217"/>
      <c r="D18" s="1217"/>
      <c r="E18" s="1217"/>
      <c r="F18" s="1217"/>
      <c r="G18" s="488" t="s">
        <v>233</v>
      </c>
      <c r="H18" s="488" t="s">
        <v>234</v>
      </c>
      <c r="I18" s="488" t="s">
        <v>4</v>
      </c>
      <c r="J18" s="488" t="s">
        <v>235</v>
      </c>
      <c r="K18" s="1217" t="s">
        <v>4</v>
      </c>
      <c r="L18" s="1217"/>
      <c r="M18" s="1217"/>
      <c r="N18" s="1217"/>
      <c r="O18" s="488" t="s">
        <v>236</v>
      </c>
      <c r="P18" s="488" t="s">
        <v>4</v>
      </c>
      <c r="Q18" s="488" t="s">
        <v>237</v>
      </c>
      <c r="R18" s="490" t="s">
        <v>238</v>
      </c>
    </row>
    <row r="19" spans="1:18" ht="43.5">
      <c r="A19" s="1293" t="s">
        <v>695</v>
      </c>
      <c r="B19" s="1294"/>
      <c r="C19" s="1280" t="s">
        <v>696</v>
      </c>
      <c r="D19" s="1280"/>
      <c r="E19" s="1280"/>
      <c r="F19" s="1280"/>
      <c r="G19" s="1279" t="s">
        <v>697</v>
      </c>
      <c r="H19" s="1279" t="s">
        <v>19</v>
      </c>
      <c r="I19" s="1280" t="s">
        <v>698</v>
      </c>
      <c r="J19" s="1279" t="s">
        <v>19</v>
      </c>
      <c r="K19" s="1280" t="s">
        <v>699</v>
      </c>
      <c r="L19" s="1280"/>
      <c r="M19" s="1280"/>
      <c r="N19" s="1280"/>
      <c r="O19" s="468" t="s">
        <v>700</v>
      </c>
      <c r="P19" s="506" t="s">
        <v>701</v>
      </c>
      <c r="Q19" s="504" t="s">
        <v>702</v>
      </c>
      <c r="R19" s="491" t="s">
        <v>703</v>
      </c>
    </row>
    <row r="20" spans="1:18" ht="43.5">
      <c r="A20" s="1293"/>
      <c r="B20" s="1294"/>
      <c r="C20" s="1280"/>
      <c r="D20" s="1280"/>
      <c r="E20" s="1280"/>
      <c r="F20" s="1280"/>
      <c r="G20" s="1279"/>
      <c r="H20" s="1279"/>
      <c r="I20" s="1280"/>
      <c r="J20" s="1279"/>
      <c r="K20" s="1280"/>
      <c r="L20" s="1280"/>
      <c r="M20" s="1280"/>
      <c r="N20" s="1280"/>
      <c r="O20" s="468" t="s">
        <v>704</v>
      </c>
      <c r="P20" s="504" t="s">
        <v>705</v>
      </c>
      <c r="Q20" s="504" t="s">
        <v>706</v>
      </c>
      <c r="R20" s="491" t="s">
        <v>245</v>
      </c>
    </row>
    <row r="21" spans="1:18" ht="43.5">
      <c r="A21" s="1293"/>
      <c r="B21" s="1294"/>
      <c r="C21" s="1280"/>
      <c r="D21" s="1280"/>
      <c r="E21" s="1280"/>
      <c r="F21" s="1280"/>
      <c r="G21" s="1279"/>
      <c r="H21" s="1279"/>
      <c r="I21" s="1280"/>
      <c r="J21" s="1279"/>
      <c r="K21" s="1280"/>
      <c r="L21" s="1280"/>
      <c r="M21" s="1280"/>
      <c r="N21" s="1280"/>
      <c r="O21" s="468" t="s">
        <v>707</v>
      </c>
      <c r="P21" s="504" t="s">
        <v>708</v>
      </c>
      <c r="Q21" s="504" t="s">
        <v>709</v>
      </c>
      <c r="R21" s="491" t="s">
        <v>245</v>
      </c>
    </row>
    <row r="22" spans="1:18" ht="57.75">
      <c r="A22" s="1275" t="s">
        <v>710</v>
      </c>
      <c r="B22" s="1276"/>
      <c r="C22" s="1274" t="str">
        <f>'EVENT producto'!C10</f>
        <v>Permite modificar la información de un producto publicado</v>
      </c>
      <c r="D22" s="1274"/>
      <c r="E22" s="1274"/>
      <c r="F22" s="1274"/>
      <c r="G22" s="1273" t="s">
        <v>711</v>
      </c>
      <c r="H22" s="1274" t="s">
        <v>712</v>
      </c>
      <c r="I22" s="1274" t="s">
        <v>713</v>
      </c>
      <c r="J22" s="1273" t="s">
        <v>19</v>
      </c>
      <c r="K22" s="1274" t="s">
        <v>714</v>
      </c>
      <c r="L22" s="1274"/>
      <c r="M22" s="1274"/>
      <c r="N22" s="1274"/>
      <c r="O22" s="473" t="s">
        <v>715</v>
      </c>
      <c r="P22" s="519" t="s">
        <v>716</v>
      </c>
      <c r="Q22" s="519" t="s">
        <v>717</v>
      </c>
      <c r="R22" s="492" t="s">
        <v>245</v>
      </c>
    </row>
    <row r="23" spans="1:18" ht="57.75">
      <c r="A23" s="1275"/>
      <c r="B23" s="1276"/>
      <c r="C23" s="1274"/>
      <c r="D23" s="1274"/>
      <c r="E23" s="1274"/>
      <c r="F23" s="1274"/>
      <c r="G23" s="1273"/>
      <c r="H23" s="1274"/>
      <c r="I23" s="1274"/>
      <c r="J23" s="1273"/>
      <c r="K23" s="1274"/>
      <c r="L23" s="1274"/>
      <c r="M23" s="1274"/>
      <c r="N23" s="1274"/>
      <c r="O23" s="473" t="s">
        <v>718</v>
      </c>
      <c r="P23" s="509" t="s">
        <v>719</v>
      </c>
      <c r="Q23" s="509" t="s">
        <v>720</v>
      </c>
      <c r="R23" s="492" t="s">
        <v>245</v>
      </c>
    </row>
    <row r="24" spans="1:18" ht="43.5">
      <c r="A24" s="1277" t="s">
        <v>374</v>
      </c>
      <c r="B24" s="1278"/>
      <c r="C24" s="1221" t="s">
        <v>316</v>
      </c>
      <c r="D24" s="1221"/>
      <c r="E24" s="1221"/>
      <c r="F24" s="1221"/>
      <c r="G24" s="470" t="s">
        <v>94</v>
      </c>
      <c r="H24" s="470" t="s">
        <v>247</v>
      </c>
      <c r="I24" s="365" t="s">
        <v>721</v>
      </c>
      <c r="J24" s="470"/>
      <c r="K24" s="501"/>
      <c r="L24" s="501"/>
      <c r="M24" s="501"/>
      <c r="N24" s="501"/>
      <c r="O24" s="470" t="s">
        <v>722</v>
      </c>
      <c r="P24" s="515" t="s">
        <v>723</v>
      </c>
      <c r="Q24" s="515" t="s">
        <v>724</v>
      </c>
      <c r="R24" s="493" t="s">
        <v>245</v>
      </c>
    </row>
    <row r="25" spans="1:18" ht="57.75">
      <c r="A25" s="1270" t="s">
        <v>725</v>
      </c>
      <c r="B25" s="1271"/>
      <c r="C25" s="1272" t="s">
        <v>726</v>
      </c>
      <c r="D25" s="1272"/>
      <c r="E25" s="1272"/>
      <c r="F25" s="1272"/>
      <c r="G25" s="494" t="s">
        <v>94</v>
      </c>
      <c r="H25" s="494" t="s">
        <v>247</v>
      </c>
      <c r="I25" s="495" t="s">
        <v>727</v>
      </c>
      <c r="J25" s="494" t="s">
        <v>19</v>
      </c>
      <c r="K25" s="1272" t="s">
        <v>728</v>
      </c>
      <c r="L25" s="1272"/>
      <c r="M25" s="1272"/>
      <c r="N25" s="1272"/>
      <c r="O25" s="494" t="s">
        <v>729</v>
      </c>
      <c r="P25" s="518" t="s">
        <v>730</v>
      </c>
      <c r="Q25" s="518" t="s">
        <v>731</v>
      </c>
      <c r="R25" s="496" t="s">
        <v>245</v>
      </c>
    </row>
  </sheetData>
  <mergeCells count="35">
    <mergeCell ref="Q17:R17"/>
    <mergeCell ref="K18:N18"/>
    <mergeCell ref="A19:B21"/>
    <mergeCell ref="C19:F21"/>
    <mergeCell ref="G19:G21"/>
    <mergeCell ref="A17:B18"/>
    <mergeCell ref="C17:F18"/>
    <mergeCell ref="G17:I17"/>
    <mergeCell ref="A9:C9"/>
    <mergeCell ref="A1:B1"/>
    <mergeCell ref="C1:D1"/>
    <mergeCell ref="E1:G1"/>
    <mergeCell ref="B2:U2"/>
    <mergeCell ref="B3:U3"/>
    <mergeCell ref="B4:U4"/>
    <mergeCell ref="B11:B12"/>
    <mergeCell ref="A11:A12"/>
    <mergeCell ref="O17:P17"/>
    <mergeCell ref="H19:H21"/>
    <mergeCell ref="J17:N17"/>
    <mergeCell ref="J19:J21"/>
    <mergeCell ref="K19:N21"/>
    <mergeCell ref="I19:I21"/>
    <mergeCell ref="A25:B25"/>
    <mergeCell ref="C25:F25"/>
    <mergeCell ref="K25:N25"/>
    <mergeCell ref="J22:J23"/>
    <mergeCell ref="K22:N23"/>
    <mergeCell ref="A22:B23"/>
    <mergeCell ref="C22:F23"/>
    <mergeCell ref="G22:G23"/>
    <mergeCell ref="H22:H23"/>
    <mergeCell ref="C24:F24"/>
    <mergeCell ref="A24:B24"/>
    <mergeCell ref="I22:I23"/>
  </mergeCells>
  <hyperlinks>
    <hyperlink ref="C1:D1" location="'Modelo de dominio'!A1" display="&lt;&lt; volver al modelo de dominio" xr:uid="{9CC7E0CA-A114-4D2B-9077-840D1A04CF0A}"/>
    <hyperlink ref="B4" location="'Vendedor'!A1" display="Ver" xr:uid="{4C4E6B4F-38C0-441B-93F4-1B0829E28582}"/>
    <hyperlink ref="E1:G1" location="'Compra_Muestreo'!A1" display="&lt;&lt;Volver a muestreo" xr:uid="{C5BBB17C-DA4B-42CF-9AEC-B51BFDEBC0F9}"/>
    <hyperlink ref="A1:B1" location="'Objetos de dominio'!A1" display="&lt;&lt; Volver al listado de objetos de dominio " xr:uid="{8680CC56-14CD-4948-8965-32C4FA945E64}"/>
    <hyperlink ref="B4:U4" location="'Producto_muestreo'!A1" display="Ver" xr:uid="{66454534-9AC0-4F4B-9255-9892AE49D0C5}"/>
    <hyperlink ref="V5" location="'Producto_caracterizacion'!A22" display="=A22" xr:uid="{098B5639-4EFE-4256-939C-7AEDC347C806}"/>
    <hyperlink ref="W5" location="'Producto_caracterizacion'!A25" display="=A25" xr:uid="{9D1A1320-A276-4927-9DEB-E310B00D151F}"/>
    <hyperlink ref="A19:B21" location="'Producto_caracterizacion'!V5" display="Registrar un producto" xr:uid="{A157FA51-3793-43DD-A967-FA638342AF48}"/>
    <hyperlink ref="X5" location="'Producto_caracterizacion'!A27" display="=A27" xr:uid="{724565E7-CC82-4938-B3E2-5C2D371B0689}"/>
    <hyperlink ref="A24:B24" location="'Producto_Caracterizacion'!X5" display="Eliminar producto" xr:uid="{9ABB7F48-2C30-45ED-9A32-A68E0C487CE9}"/>
    <hyperlink ref="Y5" location="'Producto_caracterizacion'!A28" display="=A28" xr:uid="{55C07387-B196-4438-BC2E-5629BCC33BD9}"/>
    <hyperlink ref="A25:B25" location="'Producto_Caracterizacion'!Y5" display="Consultar producto por ID" xr:uid="{63157A43-EC31-4AF2-BFD7-86AAB916632E}"/>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973826C-1CF6-4DFE-B005-D4C7AE80E6CA}">
          <x14:formula1>
            <xm:f>'Valores '!$C$2:$C$4</xm:f>
          </x14:formula1>
          <xm:sqref>G8</xm:sqref>
        </x14:dataValidation>
        <x14:dataValidation type="list" allowBlank="1" showInputMessage="1" showErrorMessage="1" xr:uid="{F67C965F-93B5-4644-A8CC-96D7DE9F0246}">
          <x14:formula1>
            <xm:f>'Valores '!$D$2:$D$3</xm:f>
          </x14:formula1>
          <xm:sqref>L6 M6:T7</xm:sqref>
        </x14:dataValidation>
        <x14:dataValidation type="list" allowBlank="1" showInputMessage="1" showErrorMessage="1" xr:uid="{03941A26-5BA8-49B9-BF53-C7F69F1F566A}">
          <x14:formula1>
            <xm:f>'Valores '!$C$2:$C$5</xm:f>
          </x14:formula1>
          <xm:sqref>H6 G6:G7 H7:I7</xm:sqref>
        </x14:dataValidation>
        <x14:dataValidation type="list" allowBlank="1" showInputMessage="1" showErrorMessage="1" xr:uid="{271462DC-EB0F-46C6-AC95-7F4DDA26B33D}">
          <x14:formula1>
            <xm:f>'Valores '!$A$1:$A$19</xm:f>
          </x14:formula1>
          <xm:sqref>B6:B7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85FD-7A36-4106-AF05-4A9BF0080258}">
  <sheetPr>
    <tabColor theme="3" tint="0.499984740745262"/>
  </sheetPr>
  <dimension ref="A2:M11"/>
  <sheetViews>
    <sheetView topLeftCell="A9" workbookViewId="0">
      <selection activeCell="M31" sqref="M31:M37"/>
    </sheetView>
  </sheetViews>
  <sheetFormatPr defaultColWidth="9.140625" defaultRowHeight="15"/>
  <cols>
    <col min="1" max="1" width="17" customWidth="1"/>
    <col min="2" max="2" width="13.140625" customWidth="1"/>
    <col min="3" max="3" width="15.5703125" customWidth="1"/>
    <col min="4" max="4" width="21" customWidth="1"/>
    <col min="5" max="5" width="11.42578125" customWidth="1"/>
    <col min="6" max="6" width="13.85546875" customWidth="1"/>
    <col min="7" max="7" width="17.85546875" customWidth="1"/>
    <col min="8" max="8" width="26.28515625" customWidth="1"/>
    <col min="9" max="9" width="18.42578125" customWidth="1"/>
    <col min="10" max="10" width="17.85546875" customWidth="1"/>
    <col min="11" max="11" width="23.5703125" customWidth="1"/>
    <col min="12" max="12" width="13.28515625" customWidth="1"/>
    <col min="13" max="13" width="18.42578125" customWidth="1"/>
  </cols>
  <sheetData>
    <row r="2" spans="1:13">
      <c r="A2" s="272" t="s">
        <v>138</v>
      </c>
      <c r="B2" s="2153" t="s">
        <v>21</v>
      </c>
      <c r="C2" s="2153"/>
      <c r="D2" s="2153"/>
      <c r="E2" s="2153"/>
      <c r="F2" s="2153"/>
      <c r="G2" s="2153"/>
      <c r="H2" s="2153"/>
      <c r="I2" s="2153"/>
      <c r="J2" s="2153"/>
      <c r="K2" s="2153"/>
      <c r="L2" s="2153"/>
      <c r="M2" s="2154"/>
    </row>
    <row r="3" spans="1:13">
      <c r="A3" s="273" t="s">
        <v>140</v>
      </c>
      <c r="B3" s="1263" t="s">
        <v>141</v>
      </c>
      <c r="C3" s="1263"/>
      <c r="D3" s="1263"/>
      <c r="E3" s="1263"/>
      <c r="F3" s="1263"/>
      <c r="G3" s="1263"/>
      <c r="H3" s="1263"/>
      <c r="I3" s="1263"/>
      <c r="J3" s="1263"/>
      <c r="K3" s="1263"/>
      <c r="L3" s="1263"/>
      <c r="M3" s="1264"/>
    </row>
    <row r="4" spans="1:13" ht="15" customHeight="1">
      <c r="A4" s="274" t="s">
        <v>142</v>
      </c>
      <c r="B4" s="1258" t="s">
        <v>143</v>
      </c>
      <c r="C4" s="1258"/>
      <c r="D4" s="275" t="s">
        <v>144</v>
      </c>
      <c r="E4" s="1260" t="s">
        <v>145</v>
      </c>
      <c r="F4" s="1260"/>
      <c r="G4" s="1265" t="s">
        <v>146</v>
      </c>
      <c r="H4" s="1265"/>
      <c r="I4" s="277" t="s">
        <v>147</v>
      </c>
      <c r="J4" s="278" t="s">
        <v>148</v>
      </c>
      <c r="K4" s="279" t="s">
        <v>149</v>
      </c>
      <c r="L4" s="2155" t="s">
        <v>150</v>
      </c>
      <c r="M4" s="2156" t="s">
        <v>151</v>
      </c>
    </row>
    <row r="5" spans="1:13" ht="15" customHeight="1">
      <c r="A5" s="2157" t="s">
        <v>142</v>
      </c>
      <c r="B5" s="1258" t="s">
        <v>152</v>
      </c>
      <c r="C5" s="1258" t="s">
        <v>4</v>
      </c>
      <c r="D5" s="1259" t="s">
        <v>153</v>
      </c>
      <c r="E5" s="1260" t="s">
        <v>154</v>
      </c>
      <c r="F5" s="1260"/>
      <c r="G5" s="2158" t="s">
        <v>155</v>
      </c>
      <c r="H5" s="2158"/>
      <c r="I5" s="2159" t="s">
        <v>156</v>
      </c>
      <c r="J5" s="2160" t="s">
        <v>157</v>
      </c>
      <c r="K5" s="2161" t="s">
        <v>158</v>
      </c>
      <c r="L5" s="2155"/>
      <c r="M5" s="2156"/>
    </row>
    <row r="6" spans="1:13" ht="15" customHeight="1">
      <c r="A6" s="2163"/>
      <c r="B6" s="1186"/>
      <c r="C6" s="1186"/>
      <c r="D6" s="1188"/>
      <c r="E6" s="670" t="s">
        <v>159</v>
      </c>
      <c r="F6" s="670" t="s">
        <v>4</v>
      </c>
      <c r="G6" s="671" t="s">
        <v>160</v>
      </c>
      <c r="H6" s="671" t="s">
        <v>4</v>
      </c>
      <c r="I6" s="2164"/>
      <c r="J6" s="2165"/>
      <c r="K6" s="2166"/>
      <c r="L6" s="2167"/>
      <c r="M6" s="2168"/>
    </row>
    <row r="7" spans="1:13" ht="29.25">
      <c r="A7" s="1296" t="s">
        <v>161</v>
      </c>
      <c r="B7" s="1295" t="s">
        <v>732</v>
      </c>
      <c r="C7" s="1295" t="s">
        <v>733</v>
      </c>
      <c r="D7" s="1296" t="s">
        <v>21</v>
      </c>
      <c r="E7" s="1295" t="s">
        <v>734</v>
      </c>
      <c r="F7" s="1295" t="s">
        <v>735</v>
      </c>
      <c r="G7" s="281" t="s">
        <v>736</v>
      </c>
      <c r="H7" s="186" t="s">
        <v>737</v>
      </c>
      <c r="I7" s="1295" t="s">
        <v>738</v>
      </c>
      <c r="J7" s="1295" t="s">
        <v>739</v>
      </c>
      <c r="K7" s="1295" t="s">
        <v>740</v>
      </c>
      <c r="L7" s="1295" t="s">
        <v>741</v>
      </c>
      <c r="M7" s="1295" t="s">
        <v>742</v>
      </c>
    </row>
    <row r="8" spans="1:13" ht="42" customHeight="1">
      <c r="A8" s="1296"/>
      <c r="B8" s="1295"/>
      <c r="C8" s="1295"/>
      <c r="D8" s="1296"/>
      <c r="E8" s="1295"/>
      <c r="F8" s="1295"/>
      <c r="G8" s="281" t="s">
        <v>743</v>
      </c>
      <c r="H8" s="217" t="s">
        <v>744</v>
      </c>
      <c r="I8" s="1295"/>
      <c r="J8" s="1295"/>
      <c r="K8" s="1295"/>
      <c r="L8" s="1295"/>
      <c r="M8" s="1295"/>
    </row>
    <row r="9" spans="1:13" ht="68.25" customHeight="1">
      <c r="A9" s="359" t="s">
        <v>161</v>
      </c>
      <c r="B9" s="360" t="s">
        <v>374</v>
      </c>
      <c r="C9" s="360" t="s">
        <v>745</v>
      </c>
      <c r="D9" s="359" t="s">
        <v>21</v>
      </c>
      <c r="E9" s="361" t="s">
        <v>746</v>
      </c>
      <c r="F9" s="360" t="s">
        <v>747</v>
      </c>
      <c r="G9" s="673" t="s">
        <v>377</v>
      </c>
      <c r="H9" s="360" t="s">
        <v>748</v>
      </c>
      <c r="I9" s="360" t="s">
        <v>749</v>
      </c>
      <c r="J9" s="359" t="s">
        <v>750</v>
      </c>
      <c r="K9" s="360" t="s">
        <v>751</v>
      </c>
      <c r="L9" s="360" t="s">
        <v>752</v>
      </c>
      <c r="M9" s="360" t="s">
        <v>753</v>
      </c>
    </row>
    <row r="10" spans="1:13" ht="105.75" customHeight="1">
      <c r="A10" s="313" t="s">
        <v>257</v>
      </c>
      <c r="B10" s="364" t="s">
        <v>754</v>
      </c>
      <c r="C10" s="364" t="s">
        <v>755</v>
      </c>
      <c r="D10" s="313" t="s">
        <v>21</v>
      </c>
      <c r="E10" s="674"/>
      <c r="F10" s="674"/>
      <c r="G10" s="313" t="s">
        <v>383</v>
      </c>
      <c r="H10" s="364" t="s">
        <v>756</v>
      </c>
      <c r="I10" s="364" t="s">
        <v>757</v>
      </c>
      <c r="J10" s="313" t="s">
        <v>758</v>
      </c>
      <c r="K10" s="364"/>
      <c r="L10" s="364" t="s">
        <v>759</v>
      </c>
      <c r="M10" s="364" t="s">
        <v>760</v>
      </c>
    </row>
    <row r="11" spans="1:13" ht="88.5" customHeight="1">
      <c r="A11" s="342" t="s">
        <v>257</v>
      </c>
      <c r="B11" s="343" t="s">
        <v>761</v>
      </c>
      <c r="C11" s="343" t="s">
        <v>762</v>
      </c>
      <c r="D11" s="342" t="s">
        <v>21</v>
      </c>
      <c r="E11" s="342"/>
      <c r="F11" s="342"/>
      <c r="G11" s="675" t="s">
        <v>393</v>
      </c>
      <c r="H11" s="343" t="s">
        <v>763</v>
      </c>
      <c r="I11" s="342" t="s">
        <v>764</v>
      </c>
      <c r="J11" s="343" t="s">
        <v>765</v>
      </c>
      <c r="K11" s="343" t="s">
        <v>766</v>
      </c>
      <c r="L11" s="342" t="s">
        <v>767</v>
      </c>
      <c r="M11" s="343" t="s">
        <v>768</v>
      </c>
    </row>
  </sheetData>
  <mergeCells count="27">
    <mergeCell ref="G5:H5"/>
    <mergeCell ref="B2:M2"/>
    <mergeCell ref="B3:M3"/>
    <mergeCell ref="B4:C4"/>
    <mergeCell ref="E4:F4"/>
    <mergeCell ref="G4:H4"/>
    <mergeCell ref="L4:L6"/>
    <mergeCell ref="M4:M6"/>
    <mergeCell ref="I5:I6"/>
    <mergeCell ref="J5:J6"/>
    <mergeCell ref="K5:K6"/>
    <mergeCell ref="F7:F8"/>
    <mergeCell ref="A5:A6"/>
    <mergeCell ref="B5:B6"/>
    <mergeCell ref="C5:C6"/>
    <mergeCell ref="D5:D6"/>
    <mergeCell ref="E5:F5"/>
    <mergeCell ref="A7:A8"/>
    <mergeCell ref="B7:B8"/>
    <mergeCell ref="C7:C8"/>
    <mergeCell ref="D7:D8"/>
    <mergeCell ref="E7:E8"/>
    <mergeCell ref="I7:I8"/>
    <mergeCell ref="J7:J8"/>
    <mergeCell ref="K7:K8"/>
    <mergeCell ref="L7:L8"/>
    <mergeCell ref="M7:M8"/>
  </mergeCells>
  <hyperlinks>
    <hyperlink ref="B3:M3" location="'Categoria_Muestreo'!A1" display="Muestreo de datos….." xr:uid="{E6A6DEC5-783D-4D01-A569-B53753A7F5EA}"/>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FACF5-42FE-4199-AB1D-33C4C9630261}">
  <sheetPr>
    <tabColor theme="3" tint="0.499984740745262"/>
  </sheetPr>
  <dimension ref="A1:Y24"/>
  <sheetViews>
    <sheetView topLeftCell="A6" workbookViewId="0">
      <selection activeCell="E13" sqref="A9:E13"/>
    </sheetView>
  </sheetViews>
  <sheetFormatPr defaultColWidth="9.140625" defaultRowHeight="15"/>
  <cols>
    <col min="1" max="1" width="15.42578125" style="8" bestFit="1" customWidth="1"/>
    <col min="2" max="2" width="12.85546875" style="8" bestFit="1" customWidth="1"/>
    <col min="3" max="3" width="10.85546875" style="8" customWidth="1"/>
    <col min="4" max="4" width="10.42578125" style="8" bestFit="1" customWidth="1"/>
    <col min="5" max="5" width="9.140625" style="8"/>
    <col min="6" max="6" width="15" style="8" bestFit="1" customWidth="1"/>
    <col min="7" max="7" width="10.85546875" style="8" customWidth="1"/>
    <col min="8" max="8" width="13.5703125" style="8" customWidth="1"/>
    <col min="9" max="9" width="14.85546875" style="8" customWidth="1"/>
    <col min="10" max="10" width="24" style="8" customWidth="1"/>
    <col min="11" max="11" width="16" style="8" bestFit="1" customWidth="1"/>
    <col min="12" max="12" width="26.42578125" style="8" bestFit="1" customWidth="1"/>
    <col min="13" max="13" width="20" style="8" bestFit="1" customWidth="1"/>
    <col min="14" max="14" width="17.42578125" style="8" bestFit="1" customWidth="1"/>
    <col min="15" max="15" width="18.140625" style="8" customWidth="1"/>
    <col min="16" max="16" width="18.7109375" style="8" customWidth="1"/>
    <col min="17" max="17" width="14.28515625" style="8" customWidth="1"/>
    <col min="18" max="18" width="20.7109375" style="8" customWidth="1"/>
    <col min="19" max="19" width="9.140625" style="8"/>
    <col min="20" max="20" width="16.5703125" style="8" bestFit="1" customWidth="1"/>
    <col min="21" max="21" width="36.5703125" style="8" bestFit="1" customWidth="1"/>
    <col min="22" max="22" width="27.7109375" style="8" customWidth="1"/>
    <col min="23" max="23" width="18.28515625" style="8" bestFit="1" customWidth="1"/>
    <col min="24" max="24" width="21.85546875" style="8" customWidth="1"/>
    <col min="25" max="25" width="23.85546875" style="8" customWidth="1"/>
    <col min="26" max="16384" width="9.140625" style="8"/>
  </cols>
  <sheetData>
    <row r="1" spans="1:25">
      <c r="A1" s="1284" t="s">
        <v>87</v>
      </c>
      <c r="B1" s="1285"/>
      <c r="C1" s="1285" t="s">
        <v>2</v>
      </c>
      <c r="D1" s="1285"/>
      <c r="E1" s="1286" t="s">
        <v>190</v>
      </c>
      <c r="F1" s="1286"/>
      <c r="G1" s="1286"/>
      <c r="H1" s="68"/>
      <c r="I1" s="68"/>
      <c r="J1" s="68"/>
      <c r="K1" s="68"/>
      <c r="L1" s="68"/>
      <c r="M1" s="68"/>
      <c r="N1" s="68"/>
      <c r="O1" s="68"/>
      <c r="P1" s="68"/>
      <c r="Q1" s="68"/>
      <c r="R1" s="68"/>
      <c r="S1" s="68"/>
      <c r="T1" s="68"/>
      <c r="U1" s="68"/>
      <c r="V1" s="68"/>
      <c r="W1" s="68"/>
      <c r="X1" s="68"/>
      <c r="Y1" s="68"/>
    </row>
    <row r="2" spans="1:25">
      <c r="A2" s="77" t="s">
        <v>191</v>
      </c>
      <c r="B2" s="1298" t="s">
        <v>21</v>
      </c>
      <c r="C2" s="1298"/>
      <c r="D2" s="1298"/>
      <c r="E2" s="1298"/>
      <c r="F2" s="1298"/>
      <c r="G2" s="1298"/>
      <c r="H2" s="1298"/>
      <c r="I2" s="1298"/>
      <c r="J2" s="1298"/>
      <c r="K2" s="1298"/>
      <c r="L2" s="1298"/>
      <c r="M2" s="1298"/>
      <c r="N2" s="1298"/>
      <c r="O2" s="1298"/>
      <c r="P2" s="1298"/>
      <c r="Q2" s="1298"/>
      <c r="R2" s="1298"/>
      <c r="S2" s="1298"/>
      <c r="T2" s="1298"/>
      <c r="U2" s="1299"/>
      <c r="V2" s="68"/>
      <c r="W2" s="68"/>
      <c r="X2" s="68"/>
      <c r="Y2" s="68"/>
    </row>
    <row r="3" spans="1:25">
      <c r="A3" s="78" t="s">
        <v>140</v>
      </c>
      <c r="B3" s="1300" t="s">
        <v>769</v>
      </c>
      <c r="C3" s="1300"/>
      <c r="D3" s="1300"/>
      <c r="E3" s="1300"/>
      <c r="F3" s="1300"/>
      <c r="G3" s="1300"/>
      <c r="H3" s="1300"/>
      <c r="I3" s="1300"/>
      <c r="J3" s="1300"/>
      <c r="K3" s="1300"/>
      <c r="L3" s="1300"/>
      <c r="M3" s="1300"/>
      <c r="N3" s="1300"/>
      <c r="O3" s="1300"/>
      <c r="P3" s="1300"/>
      <c r="Q3" s="1300"/>
      <c r="R3" s="1300"/>
      <c r="S3" s="1300"/>
      <c r="T3" s="1300"/>
      <c r="U3" s="1301"/>
      <c r="V3" s="68"/>
      <c r="W3" s="68"/>
      <c r="X3" s="68"/>
      <c r="Y3" s="68"/>
    </row>
    <row r="4" spans="1:25">
      <c r="A4" s="79" t="s">
        <v>193</v>
      </c>
      <c r="B4" s="1304" t="s">
        <v>8</v>
      </c>
      <c r="C4" s="1304"/>
      <c r="D4" s="1304"/>
      <c r="E4" s="1304"/>
      <c r="F4" s="1304"/>
      <c r="G4" s="1304"/>
      <c r="H4" s="1304"/>
      <c r="I4" s="1304"/>
      <c r="J4" s="1304"/>
      <c r="K4" s="1304"/>
      <c r="L4" s="1304"/>
      <c r="M4" s="1304"/>
      <c r="N4" s="1304"/>
      <c r="O4" s="1304"/>
      <c r="P4" s="1304"/>
      <c r="Q4" s="1304"/>
      <c r="R4" s="1304"/>
      <c r="S4" s="1304"/>
      <c r="T4" s="1304"/>
      <c r="U4" s="1305"/>
      <c r="V4" s="68"/>
      <c r="W4" s="68"/>
      <c r="X4" s="68"/>
      <c r="Y4" s="68"/>
    </row>
    <row r="5" spans="1:25">
      <c r="A5" s="141" t="s">
        <v>194</v>
      </c>
      <c r="B5" s="85" t="s">
        <v>195</v>
      </c>
      <c r="C5" s="85" t="s">
        <v>196</v>
      </c>
      <c r="D5" s="85" t="s">
        <v>197</v>
      </c>
      <c r="E5" s="85" t="s">
        <v>198</v>
      </c>
      <c r="F5" s="83" t="s">
        <v>199</v>
      </c>
      <c r="G5" s="83" t="s">
        <v>200</v>
      </c>
      <c r="H5" s="83" t="s">
        <v>201</v>
      </c>
      <c r="I5" s="83" t="s">
        <v>202</v>
      </c>
      <c r="J5" s="83" t="s">
        <v>203</v>
      </c>
      <c r="K5" s="83" t="s">
        <v>204</v>
      </c>
      <c r="L5" s="83" t="s">
        <v>205</v>
      </c>
      <c r="M5" s="83" t="s">
        <v>206</v>
      </c>
      <c r="N5" s="84" t="s">
        <v>207</v>
      </c>
      <c r="O5" s="83" t="s">
        <v>208</v>
      </c>
      <c r="P5" s="83" t="s">
        <v>209</v>
      </c>
      <c r="Q5" s="83" t="s">
        <v>210</v>
      </c>
      <c r="R5" s="83" t="s">
        <v>211</v>
      </c>
      <c r="S5" s="83" t="s">
        <v>212</v>
      </c>
      <c r="T5" s="83" t="s">
        <v>213</v>
      </c>
      <c r="U5" s="791" t="s">
        <v>214</v>
      </c>
      <c r="V5" s="444" t="str">
        <f>A19</f>
        <v>Registrar categoria</v>
      </c>
      <c r="W5" s="445" t="str">
        <f>A20</f>
        <v>Consultar categoria</v>
      </c>
      <c r="X5" s="484" t="str">
        <f>A21</f>
        <v>Actualizar categoria</v>
      </c>
      <c r="Y5" s="497" t="str">
        <f>A22</f>
        <v>Eliminar Categoria</v>
      </c>
    </row>
    <row r="6" spans="1:25" ht="144.75">
      <c r="A6" s="9" t="s">
        <v>94</v>
      </c>
      <c r="B6" s="7" t="s">
        <v>215</v>
      </c>
      <c r="C6" s="7">
        <v>36</v>
      </c>
      <c r="D6" s="7">
        <v>36</v>
      </c>
      <c r="E6" s="7" t="s">
        <v>216</v>
      </c>
      <c r="F6" s="7" t="s">
        <v>216</v>
      </c>
      <c r="G6" s="7" t="s">
        <v>216</v>
      </c>
      <c r="H6" s="7" t="s">
        <v>216</v>
      </c>
      <c r="I6" s="67" t="s">
        <v>216</v>
      </c>
      <c r="J6" s="9" t="s">
        <v>217</v>
      </c>
      <c r="K6" s="9" t="s">
        <v>218</v>
      </c>
      <c r="L6" s="7" t="s">
        <v>219</v>
      </c>
      <c r="M6" s="7" t="s">
        <v>220</v>
      </c>
      <c r="N6" s="7" t="s">
        <v>220</v>
      </c>
      <c r="O6" s="7" t="s">
        <v>220</v>
      </c>
      <c r="P6" s="7" t="s">
        <v>219</v>
      </c>
      <c r="Q6" s="7" t="s">
        <v>220</v>
      </c>
      <c r="R6" s="721" t="s">
        <v>219</v>
      </c>
      <c r="S6" s="7" t="s">
        <v>220</v>
      </c>
      <c r="T6" s="7" t="s">
        <v>220</v>
      </c>
      <c r="U6" s="9" t="s">
        <v>770</v>
      </c>
      <c r="V6" s="442"/>
      <c r="W6" s="446"/>
      <c r="X6" s="483"/>
      <c r="Y6" s="485"/>
    </row>
    <row r="7" spans="1:25" ht="29.25">
      <c r="A7" s="7" t="s">
        <v>771</v>
      </c>
      <c r="B7" s="7" t="s">
        <v>215</v>
      </c>
      <c r="C7" s="7">
        <v>3</v>
      </c>
      <c r="D7" s="7">
        <v>50</v>
      </c>
      <c r="E7" s="7" t="s">
        <v>216</v>
      </c>
      <c r="F7" s="7" t="s">
        <v>216</v>
      </c>
      <c r="G7" s="9" t="s">
        <v>216</v>
      </c>
      <c r="H7" s="7" t="s">
        <v>216</v>
      </c>
      <c r="I7" s="7" t="s">
        <v>216</v>
      </c>
      <c r="J7" s="7" t="s">
        <v>772</v>
      </c>
      <c r="K7" s="7" t="s">
        <v>773</v>
      </c>
      <c r="L7" s="7" t="s">
        <v>774</v>
      </c>
      <c r="M7" s="7" t="s">
        <v>775</v>
      </c>
      <c r="N7" s="7" t="s">
        <v>775</v>
      </c>
      <c r="O7" s="7" t="s">
        <v>219</v>
      </c>
      <c r="P7" s="7" t="s">
        <v>219</v>
      </c>
      <c r="Q7" s="7" t="s">
        <v>775</v>
      </c>
      <c r="R7" s="721" t="s">
        <v>775</v>
      </c>
      <c r="S7" s="7" t="s">
        <v>219</v>
      </c>
      <c r="T7" s="7" t="s">
        <v>219</v>
      </c>
      <c r="U7" s="9" t="s">
        <v>776</v>
      </c>
      <c r="V7" s="68"/>
      <c r="W7" s="68"/>
      <c r="X7" s="68"/>
      <c r="Y7" s="68"/>
    </row>
    <row r="8" spans="1:25">
      <c r="A8" s="68"/>
      <c r="B8" s="415"/>
      <c r="C8" s="68"/>
      <c r="D8" s="68"/>
      <c r="E8" s="68"/>
      <c r="F8" s="68"/>
      <c r="G8" s="70"/>
      <c r="H8" s="68"/>
      <c r="I8" s="68"/>
      <c r="J8" s="68"/>
      <c r="K8" s="68"/>
      <c r="L8" s="68"/>
      <c r="M8" s="68"/>
      <c r="N8" s="68"/>
      <c r="O8" s="68"/>
      <c r="P8" s="68"/>
      <c r="Q8" s="68"/>
      <c r="R8" s="68"/>
      <c r="S8" s="68"/>
      <c r="T8" s="68"/>
      <c r="U8" s="70"/>
      <c r="V8" s="68"/>
      <c r="W8" s="68"/>
      <c r="X8" s="68"/>
      <c r="Y8" s="68"/>
    </row>
    <row r="9" spans="1:25">
      <c r="A9" s="1281" t="s">
        <v>692</v>
      </c>
      <c r="B9" s="1282"/>
      <c r="C9" s="1283"/>
      <c r="D9" s="68"/>
      <c r="E9" s="68"/>
      <c r="F9" s="68"/>
      <c r="G9" s="68"/>
      <c r="H9" s="68"/>
      <c r="I9" s="68"/>
      <c r="J9" s="68"/>
      <c r="K9" s="68"/>
      <c r="L9" s="68"/>
      <c r="M9" s="68"/>
      <c r="N9" s="68"/>
      <c r="O9" s="68"/>
      <c r="P9" s="68"/>
      <c r="Q9" s="68"/>
      <c r="R9" s="68"/>
      <c r="S9" s="68"/>
      <c r="T9" s="68"/>
      <c r="U9" s="68"/>
      <c r="V9" s="68"/>
      <c r="W9" s="68"/>
      <c r="X9" s="68"/>
      <c r="Y9" s="68"/>
    </row>
    <row r="10" spans="1:25">
      <c r="A10" s="79" t="s">
        <v>3</v>
      </c>
      <c r="B10" s="86" t="s">
        <v>214</v>
      </c>
      <c r="C10" s="87" t="s">
        <v>693</v>
      </c>
      <c r="D10" s="68"/>
      <c r="E10" s="68"/>
      <c r="F10" s="68"/>
      <c r="G10" s="68"/>
      <c r="H10" s="68"/>
      <c r="I10" s="68"/>
      <c r="J10" s="68"/>
      <c r="K10" s="68"/>
      <c r="L10" s="68"/>
      <c r="M10" s="68"/>
      <c r="N10" s="68"/>
      <c r="O10" s="68"/>
      <c r="P10" s="68"/>
      <c r="Q10" s="68"/>
      <c r="R10" s="68"/>
      <c r="S10" s="68"/>
      <c r="T10" s="68"/>
      <c r="U10" s="68"/>
      <c r="V10" s="68"/>
      <c r="W10" s="68"/>
      <c r="X10" s="68"/>
      <c r="Y10" s="68"/>
    </row>
    <row r="11" spans="1:25" ht="63" customHeight="1">
      <c r="A11" s="1236" t="s">
        <v>694</v>
      </c>
      <c r="B11" s="1236" t="str">
        <f>Producto_Muestreo!C2</f>
        <v>Corresponde a la combinacion unica de cada producto siendo esta conformada por varios datos haciendola unica e irrepetible</v>
      </c>
      <c r="C11" s="7" t="str">
        <f>Producto_Muestreo!A3</f>
        <v>id</v>
      </c>
      <c r="D11" s="68"/>
      <c r="E11" s="68"/>
      <c r="F11" s="68"/>
      <c r="G11" s="68"/>
      <c r="H11" s="68"/>
      <c r="I11" s="68"/>
      <c r="J11" s="68"/>
      <c r="K11" s="68"/>
      <c r="L11" s="68"/>
      <c r="M11" s="68"/>
      <c r="N11" s="68"/>
      <c r="O11" s="68"/>
      <c r="P11" s="68"/>
      <c r="Q11" s="68"/>
      <c r="R11" s="68"/>
      <c r="S11" s="68"/>
      <c r="T11" s="68"/>
      <c r="U11" s="68"/>
      <c r="V11" s="68"/>
      <c r="W11" s="68"/>
      <c r="X11" s="68"/>
      <c r="Y11" s="68"/>
    </row>
    <row r="12" spans="1:25" ht="65.25" customHeight="1">
      <c r="A12" s="1236"/>
      <c r="B12" s="1236"/>
      <c r="C12" s="7" t="str">
        <f>Producto_Muestreo!B3</f>
        <v>Descripcion</v>
      </c>
      <c r="D12" s="68"/>
      <c r="E12" s="68"/>
      <c r="F12" s="68"/>
      <c r="G12" s="68"/>
      <c r="H12" s="68"/>
      <c r="I12" s="68"/>
      <c r="J12" s="68"/>
      <c r="K12" s="68"/>
      <c r="L12" s="68"/>
      <c r="M12" s="68"/>
      <c r="N12" s="68"/>
      <c r="O12" s="68"/>
      <c r="P12" s="68"/>
      <c r="Q12" s="68"/>
      <c r="R12" s="68"/>
      <c r="S12" s="68"/>
      <c r="T12" s="68"/>
      <c r="U12" s="68"/>
      <c r="V12" s="68"/>
      <c r="W12" s="68"/>
      <c r="X12" s="68"/>
      <c r="Y12" s="68"/>
    </row>
    <row r="13" spans="1:25">
      <c r="A13" s="70"/>
      <c r="B13" s="70"/>
      <c r="C13" s="68"/>
      <c r="D13" s="68"/>
      <c r="E13" s="68"/>
      <c r="F13" s="68"/>
      <c r="G13" s="68"/>
      <c r="H13" s="68"/>
      <c r="I13" s="68"/>
      <c r="J13" s="68"/>
      <c r="K13" s="68"/>
      <c r="L13" s="68"/>
      <c r="M13" s="68"/>
      <c r="N13" s="68"/>
      <c r="O13" s="68"/>
      <c r="P13" s="68"/>
      <c r="Q13" s="68"/>
      <c r="R13" s="68"/>
      <c r="S13" s="68"/>
      <c r="T13" s="68"/>
      <c r="U13" s="68"/>
      <c r="V13" s="68"/>
      <c r="W13" s="68"/>
      <c r="X13" s="68"/>
      <c r="Y13" s="68"/>
    </row>
    <row r="14" spans="1:25">
      <c r="A14" s="70"/>
      <c r="B14" s="70"/>
      <c r="C14" s="68"/>
      <c r="D14" s="68"/>
      <c r="E14" s="68"/>
      <c r="F14" s="68"/>
      <c r="G14" s="68"/>
      <c r="H14" s="68"/>
      <c r="I14" s="68"/>
      <c r="J14" s="68"/>
      <c r="K14" s="68"/>
      <c r="L14" s="68"/>
      <c r="M14" s="68"/>
      <c r="N14" s="68"/>
      <c r="O14" s="68"/>
      <c r="P14" s="68"/>
      <c r="Q14" s="68"/>
      <c r="R14" s="256"/>
      <c r="S14" s="68"/>
      <c r="T14" s="68"/>
      <c r="U14" s="68"/>
      <c r="V14" s="68"/>
      <c r="W14" s="68"/>
      <c r="X14" s="68"/>
      <c r="Y14" s="68"/>
    </row>
    <row r="15" spans="1:25">
      <c r="A15" s="68"/>
      <c r="B15" s="68"/>
      <c r="C15" s="68"/>
      <c r="D15" s="68"/>
      <c r="E15" s="68"/>
      <c r="F15" s="68"/>
      <c r="G15" s="68"/>
      <c r="H15" s="68"/>
      <c r="I15" s="68"/>
      <c r="J15" s="68"/>
      <c r="K15" s="68"/>
      <c r="L15" s="68"/>
      <c r="M15" s="68"/>
      <c r="N15" s="68"/>
      <c r="O15" s="68"/>
      <c r="P15" s="68"/>
      <c r="Q15" s="68"/>
      <c r="R15" s="68"/>
      <c r="S15" s="68"/>
      <c r="T15" s="68"/>
      <c r="U15" s="68"/>
      <c r="V15" s="68"/>
      <c r="W15" s="68"/>
      <c r="X15" s="68"/>
      <c r="Y15" s="68"/>
    </row>
    <row r="16" spans="1:25">
      <c r="A16" s="68"/>
      <c r="B16" s="68"/>
      <c r="C16" s="68"/>
      <c r="D16" s="68"/>
      <c r="E16" s="68"/>
      <c r="F16" s="68"/>
      <c r="G16" s="68"/>
      <c r="H16" s="68"/>
      <c r="I16" s="68"/>
      <c r="J16" s="68"/>
      <c r="K16" s="68"/>
      <c r="L16" s="68"/>
      <c r="M16" s="68"/>
      <c r="N16" s="68"/>
      <c r="O16" s="68"/>
      <c r="P16" s="68"/>
      <c r="Q16" s="68"/>
      <c r="R16" s="68"/>
      <c r="S16" s="68"/>
      <c r="T16" s="68"/>
      <c r="U16" s="68"/>
      <c r="V16" s="68"/>
      <c r="W16" s="68"/>
      <c r="X16" s="68"/>
      <c r="Y16" s="68"/>
    </row>
    <row r="17" spans="1:25">
      <c r="A17" s="1214" t="s">
        <v>228</v>
      </c>
      <c r="B17" s="1215"/>
      <c r="C17" s="1215" t="s">
        <v>4</v>
      </c>
      <c r="D17" s="1215"/>
      <c r="E17" s="1215"/>
      <c r="F17" s="1215"/>
      <c r="G17" s="1215" t="s">
        <v>229</v>
      </c>
      <c r="H17" s="1215"/>
      <c r="I17" s="1215"/>
      <c r="J17" s="1215" t="s">
        <v>230</v>
      </c>
      <c r="K17" s="1215"/>
      <c r="L17" s="1215"/>
      <c r="M17" s="1215"/>
      <c r="N17" s="1215"/>
      <c r="O17" s="1215" t="s">
        <v>231</v>
      </c>
      <c r="P17" s="1215"/>
      <c r="Q17" s="1215" t="s">
        <v>232</v>
      </c>
      <c r="R17" s="1218"/>
      <c r="S17"/>
      <c r="T17"/>
      <c r="U17" s="68"/>
      <c r="V17" s="68"/>
      <c r="W17" s="68"/>
      <c r="X17" s="68"/>
      <c r="Y17" s="68"/>
    </row>
    <row r="18" spans="1:25">
      <c r="A18" s="1216"/>
      <c r="B18" s="1217"/>
      <c r="C18" s="1217"/>
      <c r="D18" s="1217"/>
      <c r="E18" s="1217"/>
      <c r="F18" s="1217"/>
      <c r="G18" s="488" t="s">
        <v>233</v>
      </c>
      <c r="H18" s="488" t="s">
        <v>234</v>
      </c>
      <c r="I18" s="488" t="s">
        <v>4</v>
      </c>
      <c r="J18" s="488" t="s">
        <v>235</v>
      </c>
      <c r="K18" s="1217" t="s">
        <v>4</v>
      </c>
      <c r="L18" s="1217"/>
      <c r="M18" s="1217"/>
      <c r="N18" s="1217"/>
      <c r="O18" s="488" t="s">
        <v>236</v>
      </c>
      <c r="P18" s="488" t="s">
        <v>4</v>
      </c>
      <c r="Q18" s="488" t="s">
        <v>237</v>
      </c>
      <c r="R18" s="490" t="s">
        <v>238</v>
      </c>
      <c r="S18"/>
      <c r="T18"/>
      <c r="U18" s="68"/>
      <c r="V18" s="68"/>
      <c r="W18" s="68"/>
      <c r="X18" s="68"/>
      <c r="Y18" s="68"/>
    </row>
    <row r="19" spans="1:25" ht="43.5">
      <c r="A19" s="1306" t="s">
        <v>777</v>
      </c>
      <c r="B19" s="1307"/>
      <c r="C19" s="1297" t="s">
        <v>778</v>
      </c>
      <c r="D19" s="1297"/>
      <c r="E19" s="1297"/>
      <c r="F19" s="1297"/>
      <c r="G19" s="842" t="s">
        <v>697</v>
      </c>
      <c r="H19" s="842" t="s">
        <v>21</v>
      </c>
      <c r="I19" s="841" t="s">
        <v>779</v>
      </c>
      <c r="J19" s="842" t="s">
        <v>21</v>
      </c>
      <c r="K19" s="1297" t="s">
        <v>780</v>
      </c>
      <c r="L19" s="1297"/>
      <c r="M19" s="1297"/>
      <c r="N19" s="1297"/>
      <c r="O19" s="842" t="s">
        <v>781</v>
      </c>
      <c r="P19" s="586" t="s">
        <v>782</v>
      </c>
      <c r="Q19" s="586" t="s">
        <v>783</v>
      </c>
      <c r="R19" s="843" t="s">
        <v>245</v>
      </c>
      <c r="S19"/>
      <c r="T19"/>
      <c r="U19" s="68"/>
      <c r="V19" s="68"/>
      <c r="W19" s="68"/>
      <c r="X19" s="68"/>
      <c r="Y19" s="68"/>
    </row>
    <row r="20" spans="1:25" ht="43.5">
      <c r="A20" s="1308" t="s">
        <v>784</v>
      </c>
      <c r="B20" s="1309"/>
      <c r="C20" s="1183" t="s">
        <v>785</v>
      </c>
      <c r="D20" s="1183"/>
      <c r="E20" s="1183"/>
      <c r="F20" s="1183"/>
      <c r="G20" s="731" t="s">
        <v>94</v>
      </c>
      <c r="H20" s="785" t="s">
        <v>247</v>
      </c>
      <c r="I20" s="785" t="s">
        <v>786</v>
      </c>
      <c r="J20" s="731" t="s">
        <v>21</v>
      </c>
      <c r="K20" s="1183" t="s">
        <v>787</v>
      </c>
      <c r="L20" s="1183"/>
      <c r="M20" s="1183"/>
      <c r="N20" s="1183"/>
      <c r="O20" s="731" t="s">
        <v>788</v>
      </c>
      <c r="P20" s="600" t="s">
        <v>789</v>
      </c>
      <c r="Q20" s="600" t="s">
        <v>790</v>
      </c>
      <c r="R20" s="802" t="s">
        <v>791</v>
      </c>
      <c r="S20"/>
      <c r="T20"/>
      <c r="U20" s="68"/>
      <c r="V20" s="68"/>
      <c r="W20" s="68"/>
      <c r="X20" s="68"/>
      <c r="Y20" s="68"/>
    </row>
    <row r="21" spans="1:25" ht="57.75">
      <c r="A21" s="1310" t="s">
        <v>792</v>
      </c>
      <c r="B21" s="1311"/>
      <c r="C21" s="1302" t="s">
        <v>793</v>
      </c>
      <c r="D21" s="1302"/>
      <c r="E21" s="1302"/>
      <c r="F21" s="1302"/>
      <c r="G21" s="839" t="s">
        <v>94</v>
      </c>
      <c r="H21" s="839" t="s">
        <v>247</v>
      </c>
      <c r="I21" s="330" t="s">
        <v>794</v>
      </c>
      <c r="J21" s="839" t="s">
        <v>21</v>
      </c>
      <c r="K21" s="1302" t="s">
        <v>795</v>
      </c>
      <c r="L21" s="1302"/>
      <c r="M21" s="1302"/>
      <c r="N21" s="1302"/>
      <c r="O21" s="839" t="s">
        <v>796</v>
      </c>
      <c r="P21" s="330" t="s">
        <v>797</v>
      </c>
      <c r="Q21" s="330" t="s">
        <v>798</v>
      </c>
      <c r="R21" s="840" t="s">
        <v>245</v>
      </c>
      <c r="S21"/>
      <c r="T21"/>
      <c r="U21" s="68"/>
      <c r="V21" s="68"/>
      <c r="W21" s="68"/>
      <c r="X21" s="68"/>
      <c r="Y21" s="68"/>
    </row>
    <row r="22" spans="1:25" ht="57.75">
      <c r="A22" s="1312" t="s">
        <v>799</v>
      </c>
      <c r="B22" s="1313"/>
      <c r="C22" s="1303" t="s">
        <v>800</v>
      </c>
      <c r="D22" s="1303"/>
      <c r="E22" s="1303"/>
      <c r="F22" s="1303"/>
      <c r="G22" s="837" t="s">
        <v>94</v>
      </c>
      <c r="H22" s="837" t="s">
        <v>247</v>
      </c>
      <c r="I22" s="844" t="s">
        <v>801</v>
      </c>
      <c r="J22" s="837" t="s">
        <v>21</v>
      </c>
      <c r="K22" s="1303" t="s">
        <v>802</v>
      </c>
      <c r="L22" s="1303"/>
      <c r="M22" s="1303"/>
      <c r="N22" s="1303"/>
      <c r="O22" s="837" t="s">
        <v>803</v>
      </c>
      <c r="P22" s="844" t="s">
        <v>804</v>
      </c>
      <c r="Q22" s="844" t="s">
        <v>805</v>
      </c>
      <c r="R22" s="838" t="s">
        <v>245</v>
      </c>
      <c r="S22"/>
      <c r="T22"/>
      <c r="U22" s="68"/>
      <c r="V22" s="68"/>
      <c r="W22" s="68"/>
      <c r="X22" s="68"/>
      <c r="Y22" s="68"/>
    </row>
    <row r="23" spans="1:25" ht="15" customHeight="1">
      <c r="A23"/>
      <c r="B23"/>
      <c r="C23"/>
      <c r="D23"/>
      <c r="E23"/>
      <c r="F23"/>
      <c r="G23"/>
      <c r="H23"/>
      <c r="I23"/>
      <c r="J23"/>
      <c r="K23"/>
      <c r="L23"/>
      <c r="M23"/>
      <c r="N23"/>
      <c r="O23"/>
      <c r="P23"/>
      <c r="Q23"/>
      <c r="R23"/>
      <c r="S23"/>
      <c r="T23"/>
      <c r="U23" s="68"/>
      <c r="V23" s="68"/>
      <c r="W23" s="68"/>
      <c r="X23" s="68"/>
      <c r="Y23" s="68"/>
    </row>
    <row r="24" spans="1:25" ht="43.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68"/>
    </row>
  </sheetData>
  <mergeCells count="28">
    <mergeCell ref="K21:N21"/>
    <mergeCell ref="C22:F22"/>
    <mergeCell ref="B4:U4"/>
    <mergeCell ref="K22:N22"/>
    <mergeCell ref="A9:C9"/>
    <mergeCell ref="A11:A12"/>
    <mergeCell ref="B11:B12"/>
    <mergeCell ref="A17:B18"/>
    <mergeCell ref="C17:F18"/>
    <mergeCell ref="A19:B19"/>
    <mergeCell ref="C19:F19"/>
    <mergeCell ref="A20:B20"/>
    <mergeCell ref="C20:F20"/>
    <mergeCell ref="A21:B21"/>
    <mergeCell ref="C21:F21"/>
    <mergeCell ref="A22:B22"/>
    <mergeCell ref="G17:I17"/>
    <mergeCell ref="A1:B1"/>
    <mergeCell ref="C1:D1"/>
    <mergeCell ref="E1:G1"/>
    <mergeCell ref="B2:U2"/>
    <mergeCell ref="B3:U3"/>
    <mergeCell ref="K19:N19"/>
    <mergeCell ref="K20:N20"/>
    <mergeCell ref="J17:N17"/>
    <mergeCell ref="O17:P17"/>
    <mergeCell ref="Q17:R17"/>
    <mergeCell ref="K18:N18"/>
  </mergeCells>
  <hyperlinks>
    <hyperlink ref="C1:D1" location="'Modelo de dominio'!A1" display="&lt;&lt; volver al modelo de dominio" xr:uid="{E7660737-3AB3-4031-ACC8-250532D53DB0}"/>
    <hyperlink ref="B4" location="'Vendedor'!A1" display="Ver" xr:uid="{F656141C-48A0-42CF-B057-84BEAB07E341}"/>
    <hyperlink ref="E1:G1" location="'Compra_Muestreo'!A1" display="&lt;&lt;Volver a muestreo" xr:uid="{8670A7BC-CFAC-4F74-B348-B1B229C9FFEA}"/>
    <hyperlink ref="A1:B1" location="'Objetos de dominio'!A1" display="&lt;&lt; Volver al listado de objetos de dominio " xr:uid="{13A220BC-5129-4B2A-96B1-83C75AD89E09}"/>
    <hyperlink ref="B4:U4" location="'Categoria_Muestreo'!A1" display="Ver" xr:uid="{939ABD65-45DF-43BF-9C4D-39E7AE7BAA67}"/>
    <hyperlink ref="V5" location="'Categoria_Caracterizacion'!A19" display="=A19" xr:uid="{A4B52863-B275-42EA-88D9-5C8BD4CCF9FE}"/>
    <hyperlink ref="W5" location="'Categoria_Caracterizacion'!A20" display="=A20" xr:uid="{076B2DC3-C1F8-481E-B3BD-70F92B46AC00}"/>
    <hyperlink ref="X5" location="'Categoria_Caracterizacion'!A21" display="=A21" xr:uid="{4E68E5BC-5047-4D7F-A553-0C633B37298C}"/>
    <hyperlink ref="Y5" location="'Categoria_Caracterizacion'!A22" display="=A22" xr:uid="{2011CDE5-F097-4C6B-B925-47839A63D7EC}"/>
    <hyperlink ref="A19:B19" location="'Categoria_Caracterizacion'!V5" display="Registrar categoria" xr:uid="{16D6B161-8004-40B8-9682-D5D1B6A0D356}"/>
    <hyperlink ref="A21:B21" location="'Categoria_Caracterizacion'!X5" display="Actualizar categoria" xr:uid="{913559A3-E681-4C5A-90C2-7BF70FEAAADF}"/>
    <hyperlink ref="A22:B22" location="'Categoria_Caracterizacion'!Y5" display="Eliminar Categoria" xr:uid="{923EE1CE-5291-4C59-BD39-C9537A7989B4}"/>
    <hyperlink ref="A20:B20" location="'Categoria_Caracterizacion'!W5" display="Consultar categoria" xr:uid="{92E443CA-FCEB-41D8-8043-DBB229271829}"/>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E0A062A-91CA-4EA1-AE33-0A9AE2E8C708}">
          <x14:formula1>
            <xm:f>'Valores '!$A$1:$A$19</xm:f>
          </x14:formula1>
          <xm:sqref>B6:B8</xm:sqref>
        </x14:dataValidation>
        <x14:dataValidation type="list" allowBlank="1" showInputMessage="1" showErrorMessage="1" xr:uid="{313AB4A5-AEBD-4541-B921-51D069BD7323}">
          <x14:formula1>
            <xm:f>'Valores '!$C$2:$C$5</xm:f>
          </x14:formula1>
          <xm:sqref>G6:H6</xm:sqref>
        </x14:dataValidation>
        <x14:dataValidation type="list" allowBlank="1" showInputMessage="1" showErrorMessage="1" xr:uid="{1BB9D7C5-049B-45EB-A519-B9BF79235CE7}">
          <x14:formula1>
            <xm:f>'Valores '!$D$2:$D$3</xm:f>
          </x14:formula1>
          <xm:sqref>L6:T6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1E0E6-8EC1-4982-A80F-8F810FE93BBA}">
  <sheetPr>
    <tabColor theme="3" tint="0.499984740745262"/>
  </sheetPr>
  <dimension ref="A2:D9"/>
  <sheetViews>
    <sheetView workbookViewId="0">
      <selection activeCell="C9" sqref="C9"/>
    </sheetView>
  </sheetViews>
  <sheetFormatPr defaultColWidth="9.140625" defaultRowHeight="15"/>
  <cols>
    <col min="1" max="1" width="26.140625" customWidth="1"/>
    <col min="2" max="2" width="30.85546875" customWidth="1"/>
    <col min="3" max="3" width="77.85546875" customWidth="1"/>
  </cols>
  <sheetData>
    <row r="2" spans="1:4" ht="21.75">
      <c r="A2" s="162" t="s">
        <v>806</v>
      </c>
      <c r="B2" s="162" t="s">
        <v>807</v>
      </c>
      <c r="C2" s="713" t="s">
        <v>808</v>
      </c>
      <c r="D2" s="49"/>
    </row>
    <row r="3" spans="1:4">
      <c r="A3" s="7" t="s">
        <v>94</v>
      </c>
      <c r="B3" s="7" t="s">
        <v>494</v>
      </c>
      <c r="C3" s="653" t="s">
        <v>99</v>
      </c>
      <c r="D3" s="16"/>
    </row>
    <row r="4" spans="1:4" ht="29.25">
      <c r="A4" s="9" t="s">
        <v>468</v>
      </c>
      <c r="B4" s="721" t="s">
        <v>509</v>
      </c>
      <c r="C4" s="478" t="str">
        <f>A4 &amp; "--"&amp; B4</f>
        <v>a1f3d5c7-9b2e-4e68-bf07-3c9d2a5e6f41--Electrónica</v>
      </c>
      <c r="D4" s="98"/>
    </row>
    <row r="5" spans="1:4" ht="29.25">
      <c r="A5" s="9" t="s">
        <v>472</v>
      </c>
      <c r="B5" s="721" t="s">
        <v>509</v>
      </c>
      <c r="C5" s="478" t="str">
        <f>A5 &amp; "--"&amp; B5</f>
        <v>d7c4a9f1-3e2b-41f6-85d0-7a5b9c3e8f26--Electrónica</v>
      </c>
      <c r="D5" s="98"/>
    </row>
    <row r="6" spans="1:4" ht="29.25">
      <c r="A6" s="9" t="s">
        <v>476</v>
      </c>
      <c r="B6" s="7" t="s">
        <v>536</v>
      </c>
      <c r="C6" s="478" t="str">
        <f>A6 &amp; "--"&amp; B6</f>
        <v>f5b2d8a7-6c3e-49a1-b0f9-2d7e4c5a3f81--Hogar y Cocina</v>
      </c>
      <c r="D6" s="49"/>
    </row>
    <row r="7" spans="1:4" ht="29.25">
      <c r="A7" s="9" t="s">
        <v>480</v>
      </c>
      <c r="B7" s="9" t="s">
        <v>509</v>
      </c>
      <c r="C7" s="478" t="str">
        <f>A7 &amp; "--"&amp; B7</f>
        <v>9e3d7b5c-2f41-48a6-b0d2-5f8c1a7e9f34--Electrónica</v>
      </c>
      <c r="D7" s="49"/>
    </row>
    <row r="8" spans="1:4" ht="29.25">
      <c r="A8" s="9" t="s">
        <v>484</v>
      </c>
      <c r="B8" s="7" t="s">
        <v>509</v>
      </c>
      <c r="C8" s="478" t="str">
        <f>A8 &amp; "--"&amp; B8</f>
        <v>c8a5d7e3-1f2b-4b9c-85d0-6e4f7a3d2f91--Electrónica</v>
      </c>
      <c r="D8" s="49"/>
    </row>
    <row r="9" spans="1:4">
      <c r="D9" s="49"/>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2E68E3-4B70-4660-9259-C8D266BB7387}">
          <x14:formula1>
            <xm:f>'Valores '!$E$2:$E$11</xm:f>
          </x14:formula1>
          <xm:sqref>B4:B8</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BC43A-5EE5-4DDF-B5F3-9807E03CC826}">
  <sheetPr>
    <tabColor theme="5" tint="0.39997558519241921"/>
  </sheetPr>
  <dimension ref="A1:X29"/>
  <sheetViews>
    <sheetView workbookViewId="0">
      <selection activeCell="D1" sqref="D1"/>
    </sheetView>
  </sheetViews>
  <sheetFormatPr defaultRowHeight="15"/>
  <cols>
    <col min="1" max="1" width="18.7109375" bestFit="1" customWidth="1"/>
    <col min="2" max="2" width="17" bestFit="1" customWidth="1"/>
    <col min="3" max="3" width="14.85546875" bestFit="1" customWidth="1"/>
    <col min="4" max="4" width="23.42578125" bestFit="1" customWidth="1"/>
    <col min="5" max="5" width="15.42578125" customWidth="1"/>
    <col min="6" max="6" width="18.5703125" customWidth="1"/>
    <col min="7" max="7" width="21.140625" customWidth="1"/>
    <col min="8" max="8" width="13.7109375" customWidth="1"/>
    <col min="9" max="9" width="23.28515625" customWidth="1"/>
    <col min="10" max="10" width="20.42578125" customWidth="1"/>
    <col min="11" max="11" width="19.7109375" customWidth="1"/>
    <col min="12" max="12" width="25.7109375" bestFit="1" customWidth="1"/>
    <col min="13" max="13" width="13.42578125" customWidth="1"/>
    <col min="14" max="14" width="29.140625" customWidth="1"/>
    <col min="15" max="15" width="21.7109375" customWidth="1"/>
    <col min="16" max="16" width="25" customWidth="1"/>
    <col min="17" max="17" width="23.85546875" customWidth="1"/>
    <col min="18" max="18" width="20.7109375" customWidth="1"/>
    <col min="19" max="19" width="21.140625" customWidth="1"/>
    <col min="20" max="20" width="19.42578125" customWidth="1"/>
    <col min="21" max="21" width="22.28515625" customWidth="1"/>
    <col min="22" max="22" width="25.28515625" bestFit="1" customWidth="1"/>
    <col min="23" max="23" width="29.85546875" bestFit="1" customWidth="1"/>
    <col min="24" max="24" width="29.42578125" bestFit="1" customWidth="1"/>
  </cols>
  <sheetData>
    <row r="1" spans="1:24">
      <c r="B1" s="1011" t="s">
        <v>809</v>
      </c>
    </row>
    <row r="2" spans="1:24">
      <c r="A2" s="77" t="s">
        <v>191</v>
      </c>
      <c r="B2" s="1287" t="s">
        <v>23</v>
      </c>
      <c r="C2" s="1287"/>
      <c r="D2" s="1287"/>
      <c r="E2" s="1287"/>
      <c r="F2" s="1287"/>
      <c r="G2" s="1287"/>
      <c r="H2" s="1287"/>
      <c r="I2" s="1287"/>
      <c r="J2" s="1287"/>
      <c r="K2" s="1287"/>
      <c r="L2" s="1287"/>
      <c r="M2" s="1287"/>
      <c r="N2" s="1287"/>
      <c r="O2" s="1287"/>
      <c r="P2" s="1287"/>
      <c r="Q2" s="1287"/>
      <c r="R2" s="1287"/>
      <c r="S2" s="1287"/>
      <c r="T2" s="1287"/>
      <c r="U2" s="1288"/>
    </row>
    <row r="3" spans="1:24">
      <c r="A3" s="78" t="s">
        <v>140</v>
      </c>
      <c r="B3" s="1289" t="s">
        <v>810</v>
      </c>
      <c r="C3" s="1289"/>
      <c r="D3" s="1289"/>
      <c r="E3" s="1289"/>
      <c r="F3" s="1289"/>
      <c r="G3" s="1289"/>
      <c r="H3" s="1289"/>
      <c r="I3" s="1289"/>
      <c r="J3" s="1289"/>
      <c r="K3" s="1289"/>
      <c r="L3" s="1289"/>
      <c r="M3" s="1289"/>
      <c r="N3" s="1289"/>
      <c r="O3" s="1289"/>
      <c r="P3" s="1289"/>
      <c r="Q3" s="1289"/>
      <c r="R3" s="1289"/>
      <c r="S3" s="1289"/>
      <c r="T3" s="1289"/>
      <c r="U3" s="1290"/>
    </row>
    <row r="4" spans="1:24">
      <c r="A4" s="79" t="s">
        <v>193</v>
      </c>
      <c r="B4" s="1291" t="s">
        <v>8</v>
      </c>
      <c r="C4" s="1291"/>
      <c r="D4" s="1291"/>
      <c r="E4" s="1291"/>
      <c r="F4" s="1291"/>
      <c r="G4" s="1291"/>
      <c r="H4" s="1291"/>
      <c r="I4" s="1291"/>
      <c r="J4" s="1291"/>
      <c r="K4" s="1291"/>
      <c r="L4" s="1291"/>
      <c r="M4" s="1291"/>
      <c r="N4" s="1291"/>
      <c r="O4" s="1291"/>
      <c r="P4" s="1291"/>
      <c r="Q4" s="1291"/>
      <c r="R4" s="1291"/>
      <c r="S4" s="1291"/>
      <c r="T4" s="1291"/>
      <c r="U4" s="1292"/>
    </row>
    <row r="5" spans="1:24">
      <c r="A5" s="141" t="s">
        <v>194</v>
      </c>
      <c r="B5" s="85" t="s">
        <v>195</v>
      </c>
      <c r="C5" s="85" t="s">
        <v>196</v>
      </c>
      <c r="D5" s="85" t="s">
        <v>197</v>
      </c>
      <c r="E5" s="85" t="s">
        <v>198</v>
      </c>
      <c r="F5" s="83" t="s">
        <v>199</v>
      </c>
      <c r="G5" s="83" t="s">
        <v>200</v>
      </c>
      <c r="H5" s="83" t="s">
        <v>201</v>
      </c>
      <c r="I5" s="83" t="s">
        <v>202</v>
      </c>
      <c r="J5" s="83" t="s">
        <v>203</v>
      </c>
      <c r="K5" s="83" t="s">
        <v>204</v>
      </c>
      <c r="L5" s="83" t="s">
        <v>205</v>
      </c>
      <c r="M5" s="83" t="s">
        <v>206</v>
      </c>
      <c r="N5" s="84" t="s">
        <v>207</v>
      </c>
      <c r="O5" s="83" t="s">
        <v>208</v>
      </c>
      <c r="P5" s="83" t="s">
        <v>209</v>
      </c>
      <c r="Q5" s="83" t="s">
        <v>210</v>
      </c>
      <c r="R5" s="83" t="s">
        <v>211</v>
      </c>
      <c r="S5" s="83" t="s">
        <v>212</v>
      </c>
      <c r="T5" s="83" t="s">
        <v>213</v>
      </c>
      <c r="U5" s="791" t="s">
        <v>214</v>
      </c>
      <c r="V5" s="805" t="str">
        <f>A26</f>
        <v>Asociar producto a categoria</v>
      </c>
      <c r="W5" s="806" t="str">
        <f>A27</f>
        <v>Consultar categorías por producto</v>
      </c>
      <c r="X5" s="807" t="str">
        <f>A28</f>
        <v>Desasociar producto de categoría</v>
      </c>
    </row>
    <row r="6" spans="1:24" ht="43.5">
      <c r="A6" s="7" t="s">
        <v>94</v>
      </c>
      <c r="B6" s="7" t="s">
        <v>247</v>
      </c>
      <c r="C6" s="7">
        <v>36</v>
      </c>
      <c r="D6" s="7">
        <v>36</v>
      </c>
      <c r="E6" s="7" t="s">
        <v>216</v>
      </c>
      <c r="F6" s="7" t="s">
        <v>216</v>
      </c>
      <c r="G6" s="7" t="s">
        <v>216</v>
      </c>
      <c r="H6" s="7" t="s">
        <v>216</v>
      </c>
      <c r="I6" s="7" t="s">
        <v>216</v>
      </c>
      <c r="J6" s="9" t="s">
        <v>318</v>
      </c>
      <c r="K6" s="7" t="s">
        <v>216</v>
      </c>
      <c r="L6" s="7" t="s">
        <v>811</v>
      </c>
      <c r="M6" s="7" t="s">
        <v>219</v>
      </c>
      <c r="N6" s="7" t="s">
        <v>775</v>
      </c>
      <c r="O6" s="7" t="s">
        <v>775</v>
      </c>
      <c r="P6" s="7" t="s">
        <v>219</v>
      </c>
      <c r="Q6" s="7" t="s">
        <v>775</v>
      </c>
      <c r="R6" s="7" t="s">
        <v>219</v>
      </c>
      <c r="S6" s="7" t="s">
        <v>219</v>
      </c>
      <c r="T6" s="7" t="s">
        <v>775</v>
      </c>
      <c r="U6" s="9" t="s">
        <v>812</v>
      </c>
      <c r="V6" s="502"/>
      <c r="W6" s="530"/>
      <c r="X6" s="531"/>
    </row>
    <row r="7" spans="1:24" ht="43.5">
      <c r="A7" s="7" t="s">
        <v>813</v>
      </c>
      <c r="B7" s="7" t="s">
        <v>247</v>
      </c>
      <c r="C7" s="7">
        <v>36</v>
      </c>
      <c r="D7" s="7">
        <v>36</v>
      </c>
      <c r="E7" s="7" t="s">
        <v>216</v>
      </c>
      <c r="F7" s="7" t="s">
        <v>216</v>
      </c>
      <c r="G7" s="7" t="s">
        <v>216</v>
      </c>
      <c r="H7" s="7" t="s">
        <v>216</v>
      </c>
      <c r="I7" s="7" t="s">
        <v>216</v>
      </c>
      <c r="J7" s="9" t="s">
        <v>318</v>
      </c>
      <c r="K7" s="7" t="s">
        <v>216</v>
      </c>
      <c r="L7" s="7" t="s">
        <v>814</v>
      </c>
      <c r="M7" s="7" t="s">
        <v>219</v>
      </c>
      <c r="N7" s="7" t="s">
        <v>775</v>
      </c>
      <c r="O7" s="7" t="s">
        <v>219</v>
      </c>
      <c r="P7" s="7" t="s">
        <v>219</v>
      </c>
      <c r="Q7" s="7" t="s">
        <v>775</v>
      </c>
      <c r="R7" s="7" t="s">
        <v>775</v>
      </c>
      <c r="S7" s="7" t="s">
        <v>219</v>
      </c>
      <c r="T7" s="7" t="s">
        <v>219</v>
      </c>
      <c r="U7" s="9" t="s">
        <v>815</v>
      </c>
      <c r="V7" s="502"/>
      <c r="W7" s="530"/>
      <c r="X7" s="531"/>
    </row>
    <row r="8" spans="1:24" ht="29.25">
      <c r="A8" s="7" t="s">
        <v>816</v>
      </c>
      <c r="B8" s="7" t="s">
        <v>247</v>
      </c>
      <c r="C8" s="7">
        <v>36</v>
      </c>
      <c r="D8" s="7">
        <v>36</v>
      </c>
      <c r="E8" s="7" t="s">
        <v>216</v>
      </c>
      <c r="F8" s="7" t="s">
        <v>216</v>
      </c>
      <c r="G8" s="7" t="s">
        <v>216</v>
      </c>
      <c r="H8" s="7" t="s">
        <v>216</v>
      </c>
      <c r="I8" s="7" t="s">
        <v>216</v>
      </c>
      <c r="J8" s="9" t="s">
        <v>318</v>
      </c>
      <c r="K8" s="7" t="s">
        <v>216</v>
      </c>
      <c r="L8" s="7" t="s">
        <v>817</v>
      </c>
      <c r="M8" s="7" t="s">
        <v>219</v>
      </c>
      <c r="N8" s="7" t="s">
        <v>775</v>
      </c>
      <c r="O8" s="7" t="s">
        <v>219</v>
      </c>
      <c r="P8" s="7" t="s">
        <v>219</v>
      </c>
      <c r="Q8" s="7" t="s">
        <v>775</v>
      </c>
      <c r="R8" s="7" t="s">
        <v>775</v>
      </c>
      <c r="S8" s="7" t="s">
        <v>219</v>
      </c>
      <c r="T8" s="7" t="s">
        <v>219</v>
      </c>
      <c r="U8" s="9" t="s">
        <v>818</v>
      </c>
      <c r="V8" s="502"/>
      <c r="W8" s="530"/>
      <c r="X8" s="531"/>
    </row>
    <row r="9" spans="1:24" ht="43.5">
      <c r="A9" s="7" t="s">
        <v>819</v>
      </c>
      <c r="B9" s="7" t="s">
        <v>247</v>
      </c>
      <c r="C9" s="7">
        <v>5</v>
      </c>
      <c r="D9" s="7">
        <v>255</v>
      </c>
      <c r="E9" s="7" t="s">
        <v>216</v>
      </c>
      <c r="F9" s="7" t="s">
        <v>216</v>
      </c>
      <c r="G9" s="7" t="s">
        <v>216</v>
      </c>
      <c r="H9" s="7" t="s">
        <v>216</v>
      </c>
      <c r="I9" s="7" t="s">
        <v>216</v>
      </c>
      <c r="J9" s="9" t="s">
        <v>772</v>
      </c>
      <c r="K9" s="7" t="s">
        <v>820</v>
      </c>
      <c r="L9" s="7" t="s">
        <v>821</v>
      </c>
      <c r="M9" s="7" t="s">
        <v>775</v>
      </c>
      <c r="N9" s="7" t="s">
        <v>775</v>
      </c>
      <c r="O9" s="7" t="s">
        <v>219</v>
      </c>
      <c r="P9" s="7" t="s">
        <v>219</v>
      </c>
      <c r="Q9" s="7" t="s">
        <v>775</v>
      </c>
      <c r="R9" s="7" t="s">
        <v>775</v>
      </c>
      <c r="S9" s="7" t="s">
        <v>219</v>
      </c>
      <c r="T9" s="7" t="s">
        <v>219</v>
      </c>
      <c r="U9" s="9" t="s">
        <v>822</v>
      </c>
      <c r="V9" s="502"/>
      <c r="W9" s="530"/>
      <c r="X9" s="531"/>
    </row>
    <row r="10" spans="1:24" ht="72.75">
      <c r="A10" s="7" t="s">
        <v>823</v>
      </c>
      <c r="B10" s="7" t="s">
        <v>247</v>
      </c>
      <c r="C10" s="7">
        <v>3</v>
      </c>
      <c r="D10" s="7">
        <v>50</v>
      </c>
      <c r="E10" s="7" t="s">
        <v>216</v>
      </c>
      <c r="F10" s="7" t="s">
        <v>216</v>
      </c>
      <c r="G10" s="7" t="s">
        <v>216</v>
      </c>
      <c r="H10" s="7" t="s">
        <v>216</v>
      </c>
      <c r="I10" s="7" t="s">
        <v>216</v>
      </c>
      <c r="J10" s="9" t="s">
        <v>824</v>
      </c>
      <c r="K10" s="7" t="s">
        <v>820</v>
      </c>
      <c r="L10" s="7" t="s">
        <v>825</v>
      </c>
      <c r="M10" s="7" t="s">
        <v>775</v>
      </c>
      <c r="N10" s="7" t="s">
        <v>775</v>
      </c>
      <c r="O10" s="7" t="s">
        <v>219</v>
      </c>
      <c r="P10" s="7" t="s">
        <v>219</v>
      </c>
      <c r="Q10" s="7" t="s">
        <v>219</v>
      </c>
      <c r="R10" s="7" t="s">
        <v>775</v>
      </c>
      <c r="S10" s="7" t="s">
        <v>219</v>
      </c>
      <c r="T10" s="7" t="s">
        <v>219</v>
      </c>
      <c r="U10" s="9" t="s">
        <v>826</v>
      </c>
      <c r="V10" s="502"/>
      <c r="W10" s="530"/>
      <c r="X10" s="531"/>
    </row>
    <row r="13" spans="1:24">
      <c r="A13" s="1281" t="s">
        <v>692</v>
      </c>
      <c r="B13" s="1282"/>
      <c r="C13" s="1283"/>
      <c r="D13" s="68"/>
      <c r="E13" s="68"/>
    </row>
    <row r="14" spans="1:24">
      <c r="A14" s="79" t="s">
        <v>3</v>
      </c>
      <c r="B14" s="86" t="s">
        <v>214</v>
      </c>
      <c r="C14" s="87" t="s">
        <v>693</v>
      </c>
      <c r="D14" s="68"/>
      <c r="E14" s="68"/>
    </row>
    <row r="15" spans="1:24">
      <c r="A15" s="1236" t="s">
        <v>827</v>
      </c>
      <c r="B15" s="1236" t="s">
        <v>828</v>
      </c>
      <c r="C15" s="9" t="s">
        <v>94</v>
      </c>
      <c r="E15" s="68"/>
    </row>
    <row r="16" spans="1:24">
      <c r="A16" s="1236"/>
      <c r="B16" s="1236"/>
      <c r="C16" s="7" t="s">
        <v>813</v>
      </c>
      <c r="E16" s="68"/>
    </row>
    <row r="17" spans="1:18">
      <c r="A17" s="70"/>
      <c r="B17" s="70"/>
      <c r="C17" s="68"/>
      <c r="D17" s="68"/>
    </row>
    <row r="24" spans="1:18">
      <c r="A24" s="1322" t="s">
        <v>228</v>
      </c>
      <c r="B24" s="1319"/>
      <c r="C24" s="1319" t="s">
        <v>4</v>
      </c>
      <c r="D24" s="1319"/>
      <c r="E24" s="1319"/>
      <c r="F24" s="1319"/>
      <c r="G24" s="1319" t="s">
        <v>229</v>
      </c>
      <c r="H24" s="1319"/>
      <c r="I24" s="1319"/>
      <c r="J24" s="1319" t="s">
        <v>230</v>
      </c>
      <c r="K24" s="1319"/>
      <c r="L24" s="1319"/>
      <c r="M24" s="1319"/>
      <c r="N24" s="1319"/>
      <c r="O24" s="1319" t="s">
        <v>231</v>
      </c>
      <c r="P24" s="1319"/>
      <c r="Q24" s="1319" t="s">
        <v>232</v>
      </c>
      <c r="R24" s="1320"/>
    </row>
    <row r="25" spans="1:18">
      <c r="A25" s="1323"/>
      <c r="B25" s="1321"/>
      <c r="C25" s="1321"/>
      <c r="D25" s="1321"/>
      <c r="E25" s="1321"/>
      <c r="F25" s="1321"/>
      <c r="G25" s="809" t="s">
        <v>233</v>
      </c>
      <c r="H25" s="809" t="s">
        <v>234</v>
      </c>
      <c r="I25" s="809" t="s">
        <v>4</v>
      </c>
      <c r="J25" s="809" t="s">
        <v>235</v>
      </c>
      <c r="K25" s="1321" t="s">
        <v>4</v>
      </c>
      <c r="L25" s="1321"/>
      <c r="M25" s="1321"/>
      <c r="N25" s="1321"/>
      <c r="O25" s="809" t="s">
        <v>236</v>
      </c>
      <c r="P25" s="809" t="s">
        <v>4</v>
      </c>
      <c r="Q25" s="809" t="s">
        <v>237</v>
      </c>
      <c r="R25" s="810" t="s">
        <v>238</v>
      </c>
    </row>
    <row r="26" spans="1:18" ht="57.75">
      <c r="A26" s="1317" t="s">
        <v>829</v>
      </c>
      <c r="B26" s="1318"/>
      <c r="C26" s="1316" t="s">
        <v>830</v>
      </c>
      <c r="D26" s="1316"/>
      <c r="E26" s="1316"/>
      <c r="F26" s="1316"/>
      <c r="G26" s="820" t="s">
        <v>831</v>
      </c>
      <c r="H26" s="820" t="s">
        <v>215</v>
      </c>
      <c r="I26" s="824" t="s">
        <v>832</v>
      </c>
      <c r="J26" s="820" t="s">
        <v>833</v>
      </c>
      <c r="K26" s="1316" t="s">
        <v>834</v>
      </c>
      <c r="L26" s="1316"/>
      <c r="M26" s="1316"/>
      <c r="N26" s="1316"/>
      <c r="O26" s="819" t="s">
        <v>835</v>
      </c>
      <c r="P26" s="824" t="s">
        <v>836</v>
      </c>
      <c r="Q26" s="824" t="s">
        <v>837</v>
      </c>
      <c r="R26" s="821" t="s">
        <v>245</v>
      </c>
    </row>
    <row r="27" spans="1:18" ht="29.25">
      <c r="A27" s="1308" t="s">
        <v>838</v>
      </c>
      <c r="B27" s="1309"/>
      <c r="C27" s="1183" t="s">
        <v>839</v>
      </c>
      <c r="D27" s="1183"/>
      <c r="E27" s="1183"/>
      <c r="F27" s="1183"/>
      <c r="G27" s="731" t="s">
        <v>831</v>
      </c>
      <c r="H27" s="785" t="s">
        <v>247</v>
      </c>
      <c r="I27" s="623" t="s">
        <v>840</v>
      </c>
      <c r="J27" s="731" t="s">
        <v>841</v>
      </c>
      <c r="K27" s="1183" t="s">
        <v>842</v>
      </c>
      <c r="L27" s="1183"/>
      <c r="M27" s="1183"/>
      <c r="N27" s="1183"/>
      <c r="O27" s="731" t="s">
        <v>843</v>
      </c>
      <c r="P27" s="600" t="s">
        <v>844</v>
      </c>
      <c r="Q27" s="600" t="s">
        <v>845</v>
      </c>
      <c r="R27" s="802" t="s">
        <v>846</v>
      </c>
    </row>
    <row r="28" spans="1:18" ht="43.5">
      <c r="A28" s="1314" t="s">
        <v>847</v>
      </c>
      <c r="B28" s="1315"/>
      <c r="C28" s="1174" t="s">
        <v>848</v>
      </c>
      <c r="D28" s="1174"/>
      <c r="E28" s="1174"/>
      <c r="F28" s="1174"/>
      <c r="G28" s="822" t="s">
        <v>849</v>
      </c>
      <c r="H28" s="822" t="s">
        <v>247</v>
      </c>
      <c r="I28" s="761" t="s">
        <v>850</v>
      </c>
      <c r="J28" s="822" t="s">
        <v>833</v>
      </c>
      <c r="K28" s="1174" t="s">
        <v>851</v>
      </c>
      <c r="L28" s="1174"/>
      <c r="M28" s="1174"/>
      <c r="N28" s="1174"/>
      <c r="O28" s="822" t="s">
        <v>852</v>
      </c>
      <c r="P28" s="761" t="s">
        <v>853</v>
      </c>
      <c r="Q28" s="761" t="s">
        <v>854</v>
      </c>
      <c r="R28" s="823" t="s">
        <v>245</v>
      </c>
    </row>
    <row r="29" spans="1:18">
      <c r="I29" s="1"/>
    </row>
  </sheetData>
  <mergeCells count="22">
    <mergeCell ref="Q24:R24"/>
    <mergeCell ref="K25:N25"/>
    <mergeCell ref="B2:U2"/>
    <mergeCell ref="B3:U3"/>
    <mergeCell ref="B4:U4"/>
    <mergeCell ref="A24:B25"/>
    <mergeCell ref="C24:F25"/>
    <mergeCell ref="G24:I24"/>
    <mergeCell ref="J24:N24"/>
    <mergeCell ref="O24:P24"/>
    <mergeCell ref="A13:C13"/>
    <mergeCell ref="A15:A16"/>
    <mergeCell ref="B15:B16"/>
    <mergeCell ref="A28:B28"/>
    <mergeCell ref="C28:F28"/>
    <mergeCell ref="K28:N28"/>
    <mergeCell ref="K26:N26"/>
    <mergeCell ref="A27:B27"/>
    <mergeCell ref="C27:F27"/>
    <mergeCell ref="K27:N27"/>
    <mergeCell ref="A26:B26"/>
    <mergeCell ref="C26:F26"/>
  </mergeCells>
  <hyperlinks>
    <hyperlink ref="A26:B26" location="'DetalleCategoria_caracterizacio'!V5" display="Asociar producto a categoria" xr:uid="{7F98B344-93F1-43A7-AE98-8567A0DB528A}"/>
    <hyperlink ref="B4" location="'Vendedor'!A1" display="Ver" xr:uid="{6E07AC32-095F-43A6-A3CA-F7B0605E6264}"/>
    <hyperlink ref="B4:U4" location="'DetalleCategoria_Muestreo'!A1" display="Ver" xr:uid="{BB2CEF69-35CE-43C9-BB03-F37C044D6CFC}"/>
    <hyperlink ref="V5" location="'DetalleCategoria_caracterizacio'!A26" display="=A26" xr:uid="{2B4FC4E7-4375-4FEC-A083-14BA5F4B34E7}"/>
    <hyperlink ref="W5" location="'DetalleCategoria_caracterizacio'!A27" display="=A27" xr:uid="{3A9AEA78-E661-4B07-8EBD-309ADA6333FE}"/>
    <hyperlink ref="X5" location="'DetalleCategoria_caracterizacio'!A28" display="=A28" xr:uid="{BE511742-F955-407B-9C8C-898E121B548A}"/>
    <hyperlink ref="A27:B27" location="'DetalleCategoria_caracterizacio'!W5" display="Consultar categorías por producto" xr:uid="{5797953E-8ABC-4E2D-A3EB-5BEB63E9AB71}"/>
    <hyperlink ref="A28:B28" location="'DetalleCategoria_caracterizacio'!X5" display="Desasociar producto de categoría" xr:uid="{EEFA4083-758F-41DD-B9E0-40D4D140135B}"/>
    <hyperlink ref="B1" location="'Objetos de dominio'!A1" display=" ir al listado de objetos de dominio &gt;&gt;" xr:uid="{B9E7C3F6-A8FE-470A-B15E-379CC030DD6E}"/>
  </hyperlinks>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674B-2C75-4F8A-90AB-64DB3B1B8D89}">
  <sheetPr>
    <tabColor theme="5" tint="0.39997558519241921"/>
  </sheetPr>
  <dimension ref="A1:G21"/>
  <sheetViews>
    <sheetView workbookViewId="0"/>
  </sheetViews>
  <sheetFormatPr defaultRowHeight="15"/>
  <cols>
    <col min="1" max="1" width="24.140625" customWidth="1"/>
    <col min="2" max="2" width="30.140625" customWidth="1"/>
    <col min="3" max="3" width="26" customWidth="1"/>
    <col min="4" max="5" width="33.7109375" customWidth="1"/>
    <col min="6" max="6" width="38" customWidth="1"/>
    <col min="7" max="7" width="20.42578125" customWidth="1"/>
  </cols>
  <sheetData>
    <row r="1" spans="1:7" ht="29.25">
      <c r="A1" s="1011" t="s">
        <v>809</v>
      </c>
      <c r="B1" s="96"/>
      <c r="C1" s="127" t="s">
        <v>2</v>
      </c>
      <c r="D1" s="96"/>
      <c r="E1" s="22"/>
    </row>
    <row r="2" spans="1:7" ht="21.75">
      <c r="A2" s="130" t="s">
        <v>855</v>
      </c>
      <c r="B2" s="130" t="s">
        <v>856</v>
      </c>
      <c r="C2" s="130" t="s">
        <v>857</v>
      </c>
      <c r="D2" s="130" t="s">
        <v>858</v>
      </c>
      <c r="E2" s="130" t="s">
        <v>859</v>
      </c>
      <c r="F2" s="130" t="s">
        <v>860</v>
      </c>
      <c r="G2" s="105"/>
    </row>
    <row r="3" spans="1:7">
      <c r="A3" s="9" t="s">
        <v>94</v>
      </c>
      <c r="B3" s="7" t="s">
        <v>813</v>
      </c>
      <c r="C3" s="7" t="s">
        <v>816</v>
      </c>
      <c r="D3" s="7" t="s">
        <v>819</v>
      </c>
      <c r="E3" s="7" t="s">
        <v>861</v>
      </c>
      <c r="F3" s="131" t="s">
        <v>402</v>
      </c>
      <c r="G3" s="106"/>
    </row>
    <row r="4" spans="1:7" ht="29.25" customHeight="1">
      <c r="A4" s="1236" t="s">
        <v>862</v>
      </c>
      <c r="B4" s="1236" t="s">
        <v>468</v>
      </c>
      <c r="C4" s="1236" t="s">
        <v>468</v>
      </c>
      <c r="D4" s="1326" t="s">
        <v>469</v>
      </c>
      <c r="E4" s="9" t="s">
        <v>531</v>
      </c>
      <c r="F4" s="1324" t="str">
        <f>A4 &amp; "-" &amp; B4</f>
        <v>add6b562-7c9b-4fb4-9da6-6b31202eef74-a1f3d5c7-9b2e-4e68-bf07-3c9d2a5e6f41</v>
      </c>
      <c r="G4" s="106"/>
    </row>
    <row r="5" spans="1:7">
      <c r="A5" s="1236"/>
      <c r="B5" s="1236"/>
      <c r="C5" s="1236"/>
      <c r="D5" s="1326"/>
      <c r="E5" s="9" t="s">
        <v>597</v>
      </c>
      <c r="F5" s="1325"/>
      <c r="G5" s="106"/>
    </row>
    <row r="6" spans="1:7" ht="29.25" customHeight="1">
      <c r="A6" s="1236" t="s">
        <v>863</v>
      </c>
      <c r="B6" s="1236" t="s">
        <v>472</v>
      </c>
      <c r="C6" s="1236" t="s">
        <v>472</v>
      </c>
      <c r="D6" s="1326" t="s">
        <v>473</v>
      </c>
      <c r="E6" s="9" t="s">
        <v>597</v>
      </c>
      <c r="F6" s="1324" t="str">
        <f t="shared" ref="F5:F12" si="0">A6 &amp; "-" &amp; B6</f>
        <v>d7ac911e-05bc-476d-9c58-a55863e9d2d0-d7c4a9f1-3e2b-41f6-85d0-7a5b9c3e8f26</v>
      </c>
      <c r="G6" s="106"/>
    </row>
    <row r="7" spans="1:7">
      <c r="A7" s="1236"/>
      <c r="B7" s="1236"/>
      <c r="C7" s="1236"/>
      <c r="D7" s="1326"/>
      <c r="E7" s="9" t="s">
        <v>531</v>
      </c>
      <c r="F7" s="1325"/>
      <c r="G7" s="106"/>
    </row>
    <row r="8" spans="1:7" ht="25.5" customHeight="1">
      <c r="A8" s="1236" t="s">
        <v>864</v>
      </c>
      <c r="B8" s="1236" t="s">
        <v>476</v>
      </c>
      <c r="C8" s="1236" t="s">
        <v>476</v>
      </c>
      <c r="D8" s="1236" t="s">
        <v>477</v>
      </c>
      <c r="E8" s="9" t="s">
        <v>587</v>
      </c>
      <c r="F8" s="1324" t="str">
        <f t="shared" si="0"/>
        <v>5a64de38-9cae-4c7c-82fe-5ddacdca582b-f5b2d8a7-6c3e-49a1-b0f9-2d7e4c5a3f81</v>
      </c>
      <c r="G8" s="106"/>
    </row>
    <row r="9" spans="1:7">
      <c r="A9" s="1236"/>
      <c r="B9" s="1236"/>
      <c r="C9" s="1236"/>
      <c r="D9" s="1236"/>
      <c r="E9" s="9" t="s">
        <v>606</v>
      </c>
      <c r="F9" s="1325"/>
      <c r="G9" s="106"/>
    </row>
    <row r="10" spans="1:7" ht="43.5">
      <c r="A10" s="9" t="s">
        <v>865</v>
      </c>
      <c r="B10" s="9" t="s">
        <v>480</v>
      </c>
      <c r="C10" s="9" t="s">
        <v>480</v>
      </c>
      <c r="D10" s="9" t="s">
        <v>481</v>
      </c>
      <c r="E10" s="9" t="s">
        <v>517</v>
      </c>
      <c r="F10" s="131" t="str">
        <f t="shared" si="0"/>
        <v>8701a51d-3262-4a1c-9e0a-85815d26832b-9e3d7b5c-2f41-48a6-b0d2-5f8c1a7e9f34</v>
      </c>
      <c r="G10" s="106"/>
    </row>
    <row r="11" spans="1:7" ht="29.25" customHeight="1">
      <c r="A11" s="1236" t="s">
        <v>866</v>
      </c>
      <c r="B11" s="1236" t="s">
        <v>484</v>
      </c>
      <c r="C11" s="1236" t="s">
        <v>484</v>
      </c>
      <c r="D11" s="1236" t="s">
        <v>485</v>
      </c>
      <c r="E11" s="9" t="s">
        <v>531</v>
      </c>
      <c r="F11" s="1324" t="str">
        <f t="shared" si="0"/>
        <v>b6bf173e-9f12-4fe6-82d8-6f521246364b-c8a5d7e3-1f2b-4b9c-85d0-6e4f7a3d2f91</v>
      </c>
      <c r="G11" s="668"/>
    </row>
    <row r="12" spans="1:7">
      <c r="A12" s="1236"/>
      <c r="B12" s="1236"/>
      <c r="C12" s="1236"/>
      <c r="D12" s="1236"/>
      <c r="E12" s="9" t="s">
        <v>597</v>
      </c>
      <c r="F12" s="1325"/>
      <c r="G12" s="137"/>
    </row>
    <row r="14" spans="1:7">
      <c r="C14" s="49"/>
      <c r="D14" s="82"/>
      <c r="E14" s="82"/>
    </row>
    <row r="15" spans="1:7">
      <c r="D15" s="1"/>
      <c r="E15" s="1"/>
    </row>
    <row r="16" spans="1:7">
      <c r="D16" s="1"/>
      <c r="E16" s="1"/>
    </row>
    <row r="17" spans="4:5">
      <c r="D17" s="1"/>
      <c r="E17" s="1"/>
    </row>
    <row r="18" spans="4:5">
      <c r="D18" s="1"/>
      <c r="E18" s="1"/>
    </row>
    <row r="19" spans="4:5">
      <c r="D19" s="1"/>
      <c r="E19" s="1"/>
    </row>
    <row r="20" spans="4:5">
      <c r="D20" s="1"/>
      <c r="E20" s="1"/>
    </row>
    <row r="21" spans="4:5">
      <c r="D21" s="1"/>
      <c r="E21" s="1"/>
    </row>
  </sheetData>
  <mergeCells count="20">
    <mergeCell ref="B4:B5"/>
    <mergeCell ref="B6:B7"/>
    <mergeCell ref="C4:C5"/>
    <mergeCell ref="C6:C7"/>
    <mergeCell ref="A11:A12"/>
    <mergeCell ref="B11:B12"/>
    <mergeCell ref="C11:C12"/>
    <mergeCell ref="A8:A9"/>
    <mergeCell ref="B8:B9"/>
    <mergeCell ref="C8:C9"/>
    <mergeCell ref="A6:A7"/>
    <mergeCell ref="A4:A5"/>
    <mergeCell ref="D11:D12"/>
    <mergeCell ref="F4:F5"/>
    <mergeCell ref="F6:F7"/>
    <mergeCell ref="F8:F9"/>
    <mergeCell ref="F11:F12"/>
    <mergeCell ref="D4:D5"/>
    <mergeCell ref="D6:D7"/>
    <mergeCell ref="D8:D9"/>
  </mergeCells>
  <hyperlinks>
    <hyperlink ref="C1" location="'Modelo de dominio'!A1" display="&lt;&lt; volver al modelo de dominio" xr:uid="{245BB3F4-AE5C-479B-ACB6-FDADBED60FA4}"/>
    <hyperlink ref="A1" location="'Objetos de dominio'!A1" display=" ir al listado de objetos de dominio &gt;&gt;" xr:uid="{8D74FF90-8941-43E7-9397-7CEF2313114D}"/>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992AA71-D0EF-4F9F-A088-5107DA4A7F82}">
          <x14:formula1>
            <xm:f>'Valores '!$O$2:$O$13</xm:f>
          </x14:formula1>
          <xm:sqref>E4:E12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2115B-2BB1-425B-8D0F-68893B226727}">
  <sheetPr>
    <tabColor theme="5" tint="0.39997558519241921"/>
  </sheetPr>
  <dimension ref="A1:M8"/>
  <sheetViews>
    <sheetView workbookViewId="0"/>
  </sheetViews>
  <sheetFormatPr defaultRowHeight="15"/>
  <cols>
    <col min="1" max="1" width="19.5703125" customWidth="1"/>
    <col min="2" max="2" width="18.85546875" customWidth="1"/>
    <col min="3" max="3" width="14.28515625" customWidth="1"/>
    <col min="4" max="4" width="20.42578125" customWidth="1"/>
    <col min="5" max="5" width="18" customWidth="1"/>
    <col min="6" max="6" width="20" customWidth="1"/>
    <col min="7" max="7" width="18.28515625" customWidth="1"/>
    <col min="8" max="8" width="23.5703125" customWidth="1"/>
    <col min="9" max="9" width="17.5703125" customWidth="1"/>
    <col min="10" max="10" width="15.28515625" customWidth="1"/>
    <col min="11" max="11" width="27.85546875" customWidth="1"/>
    <col min="12" max="12" width="22" customWidth="1"/>
    <col min="13" max="13" width="25.5703125" customWidth="1"/>
  </cols>
  <sheetData>
    <row r="1" spans="1:13">
      <c r="A1" s="1011" t="s">
        <v>809</v>
      </c>
    </row>
    <row r="2" spans="1:13">
      <c r="A2" s="272" t="s">
        <v>138</v>
      </c>
      <c r="B2" s="2153" t="s">
        <v>23</v>
      </c>
      <c r="C2" s="2153"/>
      <c r="D2" s="2153"/>
      <c r="E2" s="2153"/>
      <c r="F2" s="2153"/>
      <c r="G2" s="2153"/>
      <c r="H2" s="2153"/>
      <c r="I2" s="2153"/>
      <c r="J2" s="2153"/>
      <c r="K2" s="2153"/>
      <c r="L2" s="2153"/>
      <c r="M2" s="2154"/>
    </row>
    <row r="3" spans="1:13">
      <c r="A3" s="273" t="s">
        <v>140</v>
      </c>
      <c r="B3" s="1327" t="s">
        <v>141</v>
      </c>
      <c r="C3" s="1327"/>
      <c r="D3" s="1327"/>
      <c r="E3" s="1327"/>
      <c r="F3" s="1327"/>
      <c r="G3" s="1327"/>
      <c r="H3" s="1327"/>
      <c r="I3" s="1327"/>
      <c r="J3" s="1327"/>
      <c r="K3" s="1327"/>
      <c r="L3" s="1327"/>
      <c r="M3" s="1328"/>
    </row>
    <row r="4" spans="1:13" ht="15" customHeight="1">
      <c r="A4" s="274" t="s">
        <v>142</v>
      </c>
      <c r="B4" s="1258" t="s">
        <v>143</v>
      </c>
      <c r="C4" s="1258"/>
      <c r="D4" s="275" t="s">
        <v>144</v>
      </c>
      <c r="E4" s="1260" t="s">
        <v>145</v>
      </c>
      <c r="F4" s="1260"/>
      <c r="G4" s="1265" t="s">
        <v>146</v>
      </c>
      <c r="H4" s="1265"/>
      <c r="I4" s="277" t="s">
        <v>147</v>
      </c>
      <c r="J4" s="278" t="s">
        <v>148</v>
      </c>
      <c r="K4" s="279" t="s">
        <v>149</v>
      </c>
      <c r="L4" s="2155" t="s">
        <v>150</v>
      </c>
      <c r="M4" s="2156" t="s">
        <v>151</v>
      </c>
    </row>
    <row r="5" spans="1:13" ht="15" customHeight="1">
      <c r="A5" s="2157" t="s">
        <v>142</v>
      </c>
      <c r="B5" s="1258" t="s">
        <v>152</v>
      </c>
      <c r="C5" s="1258" t="s">
        <v>4</v>
      </c>
      <c r="D5" s="1259" t="s">
        <v>153</v>
      </c>
      <c r="E5" s="1260" t="s">
        <v>154</v>
      </c>
      <c r="F5" s="1260"/>
      <c r="G5" s="2158" t="s">
        <v>155</v>
      </c>
      <c r="H5" s="2158"/>
      <c r="I5" s="2159" t="s">
        <v>156</v>
      </c>
      <c r="J5" s="2160" t="s">
        <v>157</v>
      </c>
      <c r="K5" s="2161" t="s">
        <v>158</v>
      </c>
      <c r="L5" s="2155"/>
      <c r="M5" s="2156"/>
    </row>
    <row r="6" spans="1:13" ht="15" customHeight="1">
      <c r="A6" s="2163"/>
      <c r="B6" s="1186"/>
      <c r="C6" s="1186"/>
      <c r="D6" s="1188"/>
      <c r="E6" s="670" t="s">
        <v>159</v>
      </c>
      <c r="F6" s="670" t="s">
        <v>4</v>
      </c>
      <c r="G6" s="671" t="s">
        <v>160</v>
      </c>
      <c r="H6" s="671" t="s">
        <v>4</v>
      </c>
      <c r="I6" s="2164"/>
      <c r="J6" s="2165"/>
      <c r="K6" s="2166"/>
      <c r="L6" s="2167"/>
      <c r="M6" s="2168"/>
    </row>
    <row r="7" spans="1:13" ht="76.5">
      <c r="A7" s="281" t="s">
        <v>257</v>
      </c>
      <c r="B7" s="217" t="s">
        <v>867</v>
      </c>
      <c r="C7" s="217" t="s">
        <v>868</v>
      </c>
      <c r="D7" s="281" t="s">
        <v>23</v>
      </c>
      <c r="E7" s="281" t="s">
        <v>869</v>
      </c>
      <c r="F7" s="217" t="s">
        <v>870</v>
      </c>
      <c r="G7" s="281" t="s">
        <v>358</v>
      </c>
      <c r="H7" s="10" t="s">
        <v>871</v>
      </c>
      <c r="I7" s="281" t="s">
        <v>19</v>
      </c>
      <c r="J7" s="10" t="s">
        <v>872</v>
      </c>
      <c r="K7" s="10" t="s">
        <v>873</v>
      </c>
      <c r="L7" s="22" t="s">
        <v>874</v>
      </c>
      <c r="M7" s="22" t="s">
        <v>867</v>
      </c>
    </row>
    <row r="8" spans="1:13" ht="77.25" customHeight="1">
      <c r="A8" s="400" t="s">
        <v>25</v>
      </c>
      <c r="B8" s="385" t="s">
        <v>875</v>
      </c>
      <c r="C8" s="385" t="s">
        <v>365</v>
      </c>
      <c r="D8" s="400" t="s">
        <v>23</v>
      </c>
      <c r="E8" s="336" t="s">
        <v>841</v>
      </c>
      <c r="F8" s="356" t="s">
        <v>876</v>
      </c>
      <c r="G8" s="672" t="s">
        <v>368</v>
      </c>
      <c r="H8" s="385" t="s">
        <v>877</v>
      </c>
      <c r="I8" s="336" t="s">
        <v>21</v>
      </c>
      <c r="J8" s="385" t="s">
        <v>878</v>
      </c>
      <c r="K8" s="385" t="s">
        <v>879</v>
      </c>
      <c r="L8" s="400" t="s">
        <v>880</v>
      </c>
      <c r="M8" s="385" t="s">
        <v>881</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DETALLECATEGORIA_Muestreo'!A1" display="Muestreo de datos….." xr:uid="{6978CA44-2D8D-45BF-A0FE-35116B023ED4}"/>
    <hyperlink ref="A1" location="'Objetos de dominio'!A1" display=" ir al listado de objetos de dominio &gt;&gt;" xr:uid="{50DE894F-600A-4218-99CF-A1E12E735E9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75A60-72AA-4B9D-B642-B9C0EB34F7F9}">
  <sheetPr>
    <tabColor rgb="FF7030A0"/>
  </sheetPr>
  <dimension ref="A2:M9"/>
  <sheetViews>
    <sheetView topLeftCell="E7" workbookViewId="0">
      <selection activeCell="A9" sqref="A9"/>
    </sheetView>
  </sheetViews>
  <sheetFormatPr defaultColWidth="9.140625" defaultRowHeight="15"/>
  <cols>
    <col min="1" max="1" width="19.85546875" customWidth="1"/>
    <col min="2" max="2" width="19.5703125" customWidth="1"/>
    <col min="3" max="3" width="22" customWidth="1"/>
    <col min="4" max="4" width="22.7109375" customWidth="1"/>
    <col min="5" max="5" width="25.7109375" customWidth="1"/>
    <col min="6" max="6" width="19.140625" customWidth="1"/>
    <col min="7" max="7" width="20" customWidth="1"/>
    <col min="8" max="8" width="38.5703125" customWidth="1"/>
    <col min="9" max="9" width="18.42578125" customWidth="1"/>
    <col min="10" max="10" width="19.7109375" customWidth="1"/>
    <col min="11" max="11" width="21.28515625" customWidth="1"/>
    <col min="12" max="12" width="19" customWidth="1"/>
    <col min="13" max="13" width="26.5703125" customWidth="1"/>
  </cols>
  <sheetData>
    <row r="2" spans="1:13">
      <c r="A2" s="243" t="s">
        <v>138</v>
      </c>
      <c r="B2" s="2169" t="s">
        <v>882</v>
      </c>
      <c r="C2" s="2169"/>
      <c r="D2" s="2169"/>
      <c r="E2" s="2169"/>
      <c r="F2" s="2169"/>
      <c r="G2" s="2169"/>
      <c r="H2" s="2169"/>
      <c r="I2" s="2169"/>
      <c r="J2" s="2169"/>
      <c r="K2" s="2169"/>
      <c r="L2" s="2169"/>
      <c r="M2" s="2170"/>
    </row>
    <row r="3" spans="1:13">
      <c r="A3" s="244" t="s">
        <v>140</v>
      </c>
      <c r="B3" s="1327" t="s">
        <v>141</v>
      </c>
      <c r="C3" s="1327"/>
      <c r="D3" s="1327"/>
      <c r="E3" s="1327"/>
      <c r="F3" s="1327"/>
      <c r="G3" s="1327"/>
      <c r="H3" s="1327"/>
      <c r="I3" s="1327"/>
      <c r="J3" s="1327"/>
      <c r="K3" s="1327"/>
      <c r="L3" s="1327"/>
      <c r="M3" s="1328"/>
    </row>
    <row r="4" spans="1:13" ht="27">
      <c r="A4" s="651" t="s">
        <v>142</v>
      </c>
      <c r="B4" s="1331" t="s">
        <v>143</v>
      </c>
      <c r="C4" s="1331"/>
      <c r="D4" s="650" t="s">
        <v>144</v>
      </c>
      <c r="E4" s="1332" t="s">
        <v>145</v>
      </c>
      <c r="F4" s="1332"/>
      <c r="G4" s="1333" t="s">
        <v>146</v>
      </c>
      <c r="H4" s="1333"/>
      <c r="I4" s="676" t="s">
        <v>147</v>
      </c>
      <c r="J4" s="677" t="s">
        <v>148</v>
      </c>
      <c r="K4" s="678" t="s">
        <v>149</v>
      </c>
      <c r="L4" s="1334" t="s">
        <v>150</v>
      </c>
      <c r="M4" s="1335" t="s">
        <v>151</v>
      </c>
    </row>
    <row r="5" spans="1:13">
      <c r="A5" s="1330" t="s">
        <v>142</v>
      </c>
      <c r="B5" s="1331" t="s">
        <v>152</v>
      </c>
      <c r="C5" s="1331" t="s">
        <v>4</v>
      </c>
      <c r="D5" s="1339" t="s">
        <v>153</v>
      </c>
      <c r="E5" s="1332" t="s">
        <v>154</v>
      </c>
      <c r="F5" s="1332"/>
      <c r="G5" s="1329" t="s">
        <v>155</v>
      </c>
      <c r="H5" s="1329"/>
      <c r="I5" s="1336" t="s">
        <v>156</v>
      </c>
      <c r="J5" s="1337" t="s">
        <v>157</v>
      </c>
      <c r="K5" s="1338" t="s">
        <v>158</v>
      </c>
      <c r="L5" s="1334"/>
      <c r="M5" s="1335"/>
    </row>
    <row r="6" spans="1:13">
      <c r="A6" s="1330"/>
      <c r="B6" s="1331"/>
      <c r="C6" s="1331"/>
      <c r="D6" s="1339"/>
      <c r="E6" s="411" t="s">
        <v>159</v>
      </c>
      <c r="F6" s="411" t="s">
        <v>4</v>
      </c>
      <c r="G6" s="412" t="s">
        <v>160</v>
      </c>
      <c r="H6" s="412" t="s">
        <v>4</v>
      </c>
      <c r="I6" s="1336"/>
      <c r="J6" s="1337"/>
      <c r="K6" s="1338"/>
      <c r="L6" s="1334"/>
      <c r="M6" s="1335"/>
    </row>
    <row r="7" spans="1:13" ht="118.5" customHeight="1">
      <c r="A7" s="679" t="s">
        <v>257</v>
      </c>
      <c r="B7" s="225" t="s">
        <v>883</v>
      </c>
      <c r="C7" s="186" t="s">
        <v>884</v>
      </c>
      <c r="D7" s="680" t="s">
        <v>29</v>
      </c>
      <c r="E7" s="711" t="s">
        <v>885</v>
      </c>
      <c r="F7" s="186" t="s">
        <v>886</v>
      </c>
      <c r="G7" s="225" t="s">
        <v>887</v>
      </c>
      <c r="H7" s="186" t="s">
        <v>888</v>
      </c>
      <c r="I7" s="317"/>
      <c r="J7" s="187" t="s">
        <v>889</v>
      </c>
      <c r="K7" s="186" t="s">
        <v>890</v>
      </c>
      <c r="L7" s="317" t="s">
        <v>891</v>
      </c>
      <c r="M7" s="712" t="s">
        <v>892</v>
      </c>
    </row>
    <row r="8" spans="1:13" ht="72" customHeight="1">
      <c r="A8" s="399" t="s">
        <v>893</v>
      </c>
      <c r="B8" s="385" t="s">
        <v>894</v>
      </c>
      <c r="C8" s="385" t="s">
        <v>895</v>
      </c>
      <c r="D8" s="400" t="s">
        <v>29</v>
      </c>
      <c r="E8" s="400" t="s">
        <v>896</v>
      </c>
      <c r="F8" s="385" t="s">
        <v>897</v>
      </c>
      <c r="G8" s="356" t="s">
        <v>898</v>
      </c>
      <c r="H8" s="385" t="s">
        <v>899</v>
      </c>
      <c r="I8" s="400"/>
      <c r="J8" s="400" t="s">
        <v>900</v>
      </c>
      <c r="K8" s="385" t="s">
        <v>901</v>
      </c>
      <c r="L8" s="385" t="s">
        <v>902</v>
      </c>
      <c r="M8" s="390" t="s">
        <v>903</v>
      </c>
    </row>
    <row r="9" spans="1:13" ht="72.75">
      <c r="A9" s="693" t="s">
        <v>29</v>
      </c>
      <c r="B9" s="683" t="s">
        <v>904</v>
      </c>
      <c r="C9" s="714" t="s">
        <v>905</v>
      </c>
      <c r="D9" s="684" t="s">
        <v>29</v>
      </c>
      <c r="E9" s="684" t="s">
        <v>32</v>
      </c>
      <c r="F9" s="683" t="s">
        <v>906</v>
      </c>
      <c r="G9" s="684" t="s">
        <v>907</v>
      </c>
      <c r="H9" s="683" t="s">
        <v>908</v>
      </c>
      <c r="I9" s="684"/>
      <c r="J9" s="683" t="s">
        <v>909</v>
      </c>
      <c r="K9" s="683" t="s">
        <v>910</v>
      </c>
      <c r="L9" s="683" t="s">
        <v>911</v>
      </c>
      <c r="M9" s="709" t="s">
        <v>912</v>
      </c>
    </row>
  </sheetData>
  <mergeCells count="16">
    <mergeCell ref="G5:H5"/>
    <mergeCell ref="A5:A6"/>
    <mergeCell ref="B2:M2"/>
    <mergeCell ref="B3:M3"/>
    <mergeCell ref="B4:C4"/>
    <mergeCell ref="E4:F4"/>
    <mergeCell ref="G4:H4"/>
    <mergeCell ref="L4:L6"/>
    <mergeCell ref="M4:M6"/>
    <mergeCell ref="I5:I6"/>
    <mergeCell ref="J5:J6"/>
    <mergeCell ref="K5:K6"/>
    <mergeCell ref="B5:B6"/>
    <mergeCell ref="C5:C6"/>
    <mergeCell ref="D5:D6"/>
    <mergeCell ref="E5:F5"/>
  </mergeCells>
  <hyperlinks>
    <hyperlink ref="B3:M3" location="'verificador_muestreo'!A1" display="Muestreo de datos….." xr:uid="{89450B54-1B93-4E0B-9A3F-2E2B02F7BF6F}"/>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99252-6944-42BB-80FF-18FDFC730F8B}">
  <sheetPr>
    <tabColor rgb="FF7030A0"/>
  </sheetPr>
  <dimension ref="A1:H13"/>
  <sheetViews>
    <sheetView topLeftCell="E1" workbookViewId="0">
      <selection activeCell="A3" sqref="A3"/>
    </sheetView>
  </sheetViews>
  <sheetFormatPr defaultColWidth="9.140625" defaultRowHeight="15"/>
  <cols>
    <col min="1" max="1" width="19.85546875" customWidth="1"/>
    <col min="2" max="2" width="35.42578125" customWidth="1"/>
    <col min="3" max="3" width="34.7109375" customWidth="1"/>
    <col min="4" max="5" width="34.85546875" customWidth="1"/>
    <col min="6" max="6" width="27.85546875" customWidth="1"/>
    <col min="7" max="7" width="25.7109375" customWidth="1"/>
    <col min="8" max="8" width="89" customWidth="1"/>
    <col min="16377" max="16377" width="9.140625" bestFit="1" customWidth="1"/>
  </cols>
  <sheetData>
    <row r="1" spans="1:8" ht="15.75" customHeight="1">
      <c r="A1" s="482" t="s">
        <v>913</v>
      </c>
      <c r="B1" s="36" t="s">
        <v>914</v>
      </c>
      <c r="C1" s="35" t="s">
        <v>915</v>
      </c>
      <c r="D1" s="36" t="s">
        <v>916</v>
      </c>
      <c r="E1" s="37"/>
      <c r="F1" s="37"/>
      <c r="G1" s="448" t="s">
        <v>2</v>
      </c>
      <c r="H1" s="5"/>
    </row>
    <row r="2" spans="1:8" ht="51.75" customHeight="1">
      <c r="A2" s="30" t="s">
        <v>917</v>
      </c>
      <c r="B2" s="33" t="s">
        <v>918</v>
      </c>
      <c r="C2" s="33" t="s">
        <v>918</v>
      </c>
      <c r="D2" s="33" t="s">
        <v>919</v>
      </c>
      <c r="E2" s="33" t="s">
        <v>920</v>
      </c>
      <c r="F2" s="33" t="s">
        <v>921</v>
      </c>
      <c r="G2" s="33" t="s">
        <v>922</v>
      </c>
      <c r="H2" s="34" t="s">
        <v>923</v>
      </c>
    </row>
    <row r="3" spans="1:8">
      <c r="A3" s="17" t="s">
        <v>94</v>
      </c>
      <c r="B3" s="83" t="s">
        <v>924</v>
      </c>
      <c r="C3" s="83" t="s">
        <v>925</v>
      </c>
      <c r="D3" s="63" t="s">
        <v>926</v>
      </c>
      <c r="E3" s="63" t="s">
        <v>927</v>
      </c>
      <c r="F3" s="83" t="s">
        <v>928</v>
      </c>
      <c r="G3" s="83" t="s">
        <v>929</v>
      </c>
      <c r="H3" s="148" t="s">
        <v>930</v>
      </c>
    </row>
    <row r="4" spans="1:8" ht="43.5">
      <c r="A4" s="62" t="s">
        <v>931</v>
      </c>
      <c r="B4" s="11" t="s">
        <v>932</v>
      </c>
      <c r="C4" s="11" t="s">
        <v>933</v>
      </c>
      <c r="D4" s="11" t="s">
        <v>934</v>
      </c>
      <c r="E4" s="39" t="s">
        <v>935</v>
      </c>
      <c r="F4" s="12" t="s">
        <v>936</v>
      </c>
      <c r="G4" s="22" t="s">
        <v>937</v>
      </c>
      <c r="H4" s="139" t="str">
        <f t="shared" ref="H4:H9" si="0">C4 &amp; "+"&amp; D4 &amp; "+" &amp; E4</f>
        <v>5aa4b52c-7644-48ee-9687-0f24c4f7bfe4+sin enviar +sin recibir</v>
      </c>
    </row>
    <row r="5" spans="1:8" ht="29.25">
      <c r="A5" s="62" t="s">
        <v>938</v>
      </c>
      <c r="B5" s="11" t="s">
        <v>939</v>
      </c>
      <c r="C5" s="11" t="s">
        <v>940</v>
      </c>
      <c r="D5" s="11" t="s">
        <v>940</v>
      </c>
      <c r="E5" s="11" t="s">
        <v>940</v>
      </c>
      <c r="F5" s="49" t="s">
        <v>941</v>
      </c>
      <c r="G5" s="15" t="s">
        <v>942</v>
      </c>
      <c r="H5" s="139" t="str">
        <f t="shared" si="0"/>
        <v>7b2d750f-3dcd-463b-949d-b94078bfda34+7b2d750f-3dcd-463b-949d-b94078bfda34+7b2d750f-3dcd-463b-949d-b94078bfda34</v>
      </c>
    </row>
    <row r="6" spans="1:8" ht="43.5">
      <c r="A6" s="62" t="s">
        <v>943</v>
      </c>
      <c r="B6" s="11" t="s">
        <v>944</v>
      </c>
      <c r="C6" s="11" t="s">
        <v>945</v>
      </c>
      <c r="D6" s="11" t="s">
        <v>945</v>
      </c>
      <c r="E6" s="11" t="s">
        <v>945</v>
      </c>
      <c r="F6" s="12" t="s">
        <v>946</v>
      </c>
      <c r="G6" s="15" t="s">
        <v>942</v>
      </c>
      <c r="H6" s="139" t="str">
        <f t="shared" si="0"/>
        <v>d7f6a30e-8b9c-4e2e-a0f5-3c4d92ab7890+d7f6a30e-8b9c-4e2e-a0f5-3c4d92ab7890+d7f6a30e-8b9c-4e2e-a0f5-3c4d92ab7890</v>
      </c>
    </row>
    <row r="7" spans="1:8" ht="43.5">
      <c r="A7" s="62" t="s">
        <v>947</v>
      </c>
      <c r="B7" s="11" t="s">
        <v>948</v>
      </c>
      <c r="C7" s="11" t="s">
        <v>949</v>
      </c>
      <c r="D7" s="11" t="s">
        <v>949</v>
      </c>
      <c r="E7" s="11" t="s">
        <v>949</v>
      </c>
      <c r="F7" s="12" t="s">
        <v>950</v>
      </c>
      <c r="G7" s="15" t="s">
        <v>942</v>
      </c>
      <c r="H7" s="139" t="str">
        <f t="shared" si="0"/>
        <v>9c8e12af-2d44-45b3-bfd7-1a6e89dc4567+9c8e12af-2d44-45b3-bfd7-1a6e89dc4567+9c8e12af-2d44-45b3-bfd7-1a6e89dc4567</v>
      </c>
    </row>
    <row r="8" spans="1:8" ht="43.5">
      <c r="A8" s="142" t="s">
        <v>951</v>
      </c>
      <c r="B8" s="11" t="s">
        <v>952</v>
      </c>
      <c r="C8" s="11" t="s">
        <v>953</v>
      </c>
      <c r="D8" s="11" t="s">
        <v>953</v>
      </c>
      <c r="E8" s="11" t="s">
        <v>953</v>
      </c>
      <c r="F8" s="129" t="s">
        <v>954</v>
      </c>
      <c r="G8" s="15" t="s">
        <v>942</v>
      </c>
      <c r="H8" s="139" t="str">
        <f t="shared" si="0"/>
        <v>f3a9b27d-5c1e-4d8e-91a2-a8d6e7fbb123+f3a9b27d-5c1e-4d8e-91a2-a8d6e7fbb123+f3a9b27d-5c1e-4d8e-91a2-a8d6e7fbb123</v>
      </c>
    </row>
    <row r="9" spans="1:8" ht="29.25" customHeight="1">
      <c r="A9" s="1236" t="s">
        <v>955</v>
      </c>
      <c r="B9" s="1236" t="s">
        <v>956</v>
      </c>
      <c r="C9" s="1342" t="s">
        <v>957</v>
      </c>
      <c r="D9" s="1236" t="s">
        <v>957</v>
      </c>
      <c r="E9" s="1341" t="s">
        <v>935</v>
      </c>
      <c r="F9" s="1236" t="s">
        <v>958</v>
      </c>
      <c r="G9" s="1340" t="s">
        <v>937</v>
      </c>
      <c r="H9" s="1340" t="str">
        <f t="shared" si="0"/>
        <v>a00400a7-8b42-4c77-a469-e1ab4dbed5f4+a00400a7-8b42-4c77-a469-e1ab4dbed5f4+sin recibir</v>
      </c>
    </row>
    <row r="10" spans="1:8" ht="30" customHeight="1">
      <c r="A10" s="1340"/>
      <c r="B10" s="1236"/>
      <c r="C10" s="1343"/>
      <c r="D10" s="1236"/>
      <c r="E10" s="1341"/>
      <c r="F10" s="1236"/>
      <c r="G10" s="1340"/>
      <c r="H10" s="1340"/>
    </row>
    <row r="11" spans="1:8" ht="30" customHeight="1">
      <c r="A11" s="1340"/>
      <c r="B11" s="1236"/>
      <c r="C11" s="1344"/>
      <c r="D11" s="1236"/>
      <c r="E11" s="1341"/>
      <c r="F11" s="1236"/>
      <c r="G11" s="1340"/>
      <c r="H11" s="1340"/>
    </row>
    <row r="13" spans="1:8">
      <c r="F13" s="1"/>
      <c r="G13" s="1"/>
    </row>
  </sheetData>
  <mergeCells count="8">
    <mergeCell ref="F9:F11"/>
    <mergeCell ref="H9:H11"/>
    <mergeCell ref="G9:G11"/>
    <mergeCell ref="A9:A11"/>
    <mergeCell ref="E9:E11"/>
    <mergeCell ref="D9:D11"/>
    <mergeCell ref="C9:C11"/>
    <mergeCell ref="B9:B11"/>
  </mergeCells>
  <hyperlinks>
    <hyperlink ref="C5" location="'Delivery'!C4" display="7b2d750f-3dcd-463b-949d-b94078bfda34" xr:uid="{5493AE4F-6762-428C-AB7D-DA75E86E13E3}"/>
    <hyperlink ref="C6" location="'Delivery'!C5" display="d7f6a30e-8b9c-4e2e-a0f5-3c4d92ab7890" xr:uid="{1B6A0057-E3CF-4CC0-8560-AAFD4FCD6B14}"/>
    <hyperlink ref="C7" location="'Delivery'!C6" display="9c8e12af-2d44-45b3-bfd7-1a6e89dc4567" xr:uid="{1DFDF13D-DECA-44A5-BFE1-04211973AF3C}"/>
    <hyperlink ref="C8" location="'Delivery'!C7" display="f3a9b27d-5c1e-4d8e-91a2-a8d6e7fbb123" xr:uid="{DC73400E-DE80-4898-B2F4-FB3190A97F75}"/>
    <hyperlink ref="C4" location="'Delivery'!C8" display="5aa4b52c-7644-48ee-9687-0f24c4f7bfe4" xr:uid="{DD74EF42-2D6A-4556-A9E0-E268EE273555}"/>
    <hyperlink ref="D4" location="'Vendedor'!F5" display="5aa4b52c-7644-48ee-9687-0f24c4f7bfe4" xr:uid="{0824D6E0-0397-4398-91FC-2DB56DC25A57}"/>
    <hyperlink ref="D5" location="'Vendedor'!F4" display="7b2d750f-3dcd-463b-949d-b94078bfda34" xr:uid="{2119D641-0C65-4E6A-8D83-07091DD0DFFB}"/>
    <hyperlink ref="E5" location="'comprador'!F4" display="7b2d750f-3dcd-463b-949d-b94078bfda34" xr:uid="{44319018-0C2A-4839-989A-F128D0BAA185}"/>
    <hyperlink ref="D6" location="'Vendedor'!F6" display="d7f6a30e-8b9c-4e2e-a0f5-3c4d92ab7890" xr:uid="{5360CFF2-561B-4255-A83F-7396EA884D82}"/>
    <hyperlink ref="E6" location="'comprador'!F5" display="d7f6a30e-8b9c-4e2e-a0f5-3c4d92ab7890" xr:uid="{49035E56-1AFD-4DF4-83F2-2F618F304BEA}"/>
    <hyperlink ref="D7" location="'Vendedor'!F7" display="9c8e12af-2d44-45b3-bfd7-1a6e89dc4567" xr:uid="{E095F523-975A-4586-AC49-FA2F952D3554}"/>
    <hyperlink ref="E7" location="'Comprador'!F6" display="9c8e12af-2d44-45b3-bfd7-1a6e89dc4567" xr:uid="{4EB204C9-EAD5-406F-A763-4C9C4E4B3DBD}"/>
    <hyperlink ref="D8" location="'vendedor'!F8" display="f3a9b27d-5c1e-4d8e-91a2-a8d6e7fbb123" xr:uid="{D239ABE0-4235-44A4-BA4F-E21DC631EAE4}"/>
    <hyperlink ref="E8" location="'Comprador'!F7" display="f3a9b27d-5c1e-4d8e-91a2-a8d6e7fbb123" xr:uid="{17E67D26-6BE1-40E1-9800-3C4174441A7F}"/>
    <hyperlink ref="D1" location="'vendedor'!A1" display="&lt;&lt;ir a el listado de vendedores " xr:uid="{6B5BA185-3878-491A-929A-06500B96B334}"/>
    <hyperlink ref="B1" location="'comprador'!A1" display="&lt;&lt;ir al listado de compradores " xr:uid="{B3950E60-17D9-414C-A0B0-00B8B1B8D70A}"/>
    <hyperlink ref="C1" location="'Comprador'!A1" display="&lt;&lt;ir al listado de delivery" xr:uid="{007EB1CA-9E51-4A83-A934-2965A0D56C9F}"/>
    <hyperlink ref="A1" location="'Objetos de dominio'!A1" display="&lt;&lt; volver al listado de objetos de dominio" xr:uid="{5BDD421C-EADE-4815-9411-8594E856227C}"/>
    <hyperlink ref="G1" location="'Modelo de dominio'!A1" display="&lt;&lt; volver al modelo de dominio" xr:uid="{A19EE41C-FFFE-44CE-9C59-CB29950A3B9C}"/>
    <hyperlink ref="B5" location="'Delivery'!C4" display="7b2d750f-3dcd-463b-949d-b94078bfda34" xr:uid="{E1E0C46E-EA90-4ADB-AAB1-B596E6A2619B}"/>
    <hyperlink ref="B6" location="'Delivery'!C5" display="d7f6a30e-8b9c-4e2e-a0f5-3c4d92ab7890" xr:uid="{AEAFE420-5FB1-4403-BF06-381D1A9D1528}"/>
    <hyperlink ref="B7" location="'Delivery'!C6" display="9c8e12af-2d44-45b3-bfd7-1a6e89dc4567" xr:uid="{E74E333D-1B8D-47A0-9116-CB09C99EC7FE}"/>
    <hyperlink ref="B8" location="'Delivery'!C7" display="f3a9b27d-5c1e-4d8e-91a2-a8d6e7fbb123" xr:uid="{426AE722-D683-4049-9778-50869AA66CA0}"/>
    <hyperlink ref="B4" location="'Delivery'!C8" display="5aa4b52c-7644-48ee-9687-0f24c4f7bfe4" xr:uid="{F14D9464-FB5B-418A-87CC-1673A580BA6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FAF97-59E5-4437-B8CA-9677CDA24768}">
  <sheetPr>
    <tabColor rgb="FF7030A0"/>
  </sheetPr>
  <dimension ref="A1:Z50"/>
  <sheetViews>
    <sheetView topLeftCell="A10" workbookViewId="0">
      <selection activeCell="B5" sqref="B5"/>
    </sheetView>
  </sheetViews>
  <sheetFormatPr defaultColWidth="9.140625" defaultRowHeight="15"/>
  <cols>
    <col min="1" max="1" width="17.85546875" bestFit="1" customWidth="1"/>
    <col min="2" max="2" width="25.28515625" customWidth="1"/>
    <col min="3" max="3" width="20.85546875" customWidth="1"/>
    <col min="4" max="4" width="15.7109375" customWidth="1"/>
    <col min="5" max="5" width="9.42578125" bestFit="1" customWidth="1"/>
    <col min="6" max="6" width="27.5703125" customWidth="1"/>
    <col min="7" max="7" width="15.85546875" customWidth="1"/>
    <col min="8" max="8" width="12" customWidth="1"/>
    <col min="9" max="9" width="26.140625" customWidth="1"/>
    <col min="10" max="10" width="31.140625" customWidth="1"/>
    <col min="11" max="11" width="20.7109375" customWidth="1"/>
    <col min="12" max="12" width="23.140625" customWidth="1"/>
    <col min="13" max="13" width="26" customWidth="1"/>
    <col min="14" max="14" width="13.7109375" customWidth="1"/>
    <col min="15" max="15" width="18.140625" customWidth="1"/>
    <col min="16" max="16" width="27.28515625" customWidth="1"/>
    <col min="17" max="17" width="28.42578125" customWidth="1"/>
    <col min="18" max="18" width="20.7109375" customWidth="1"/>
    <col min="19" max="19" width="10.5703125" bestFit="1" customWidth="1"/>
    <col min="20" max="20" width="20.85546875" customWidth="1"/>
    <col min="21" max="21" width="45.7109375" customWidth="1"/>
    <col min="22" max="22" width="18.140625" bestFit="1" customWidth="1"/>
    <col min="23" max="23" width="13.7109375" bestFit="1" customWidth="1"/>
    <col min="24" max="24" width="25.7109375" customWidth="1"/>
    <col min="25" max="25" width="23.140625" customWidth="1"/>
    <col min="26" max="26" width="23.42578125" customWidth="1"/>
  </cols>
  <sheetData>
    <row r="1" spans="1:26">
      <c r="A1" s="1134" t="s">
        <v>87</v>
      </c>
      <c r="B1" s="1162"/>
      <c r="C1" s="1162"/>
      <c r="D1" s="1162" t="s">
        <v>2</v>
      </c>
      <c r="E1" s="1162"/>
      <c r="F1" s="1162"/>
      <c r="G1" s="1162" t="s">
        <v>190</v>
      </c>
      <c r="H1" s="1162"/>
      <c r="I1" s="1162"/>
      <c r="J1" s="70"/>
      <c r="K1" s="70"/>
      <c r="L1" s="70"/>
      <c r="M1" s="70"/>
      <c r="N1" s="70"/>
      <c r="O1" s="70"/>
      <c r="P1" s="70"/>
      <c r="Q1" s="70"/>
      <c r="R1" s="70"/>
      <c r="S1" s="70"/>
      <c r="T1" s="70"/>
      <c r="U1" s="70"/>
    </row>
    <row r="2" spans="1:26">
      <c r="A2" s="89" t="s">
        <v>191</v>
      </c>
      <c r="B2" s="1379" t="s">
        <v>29</v>
      </c>
      <c r="C2" s="1379"/>
      <c r="D2" s="1379"/>
      <c r="E2" s="1379"/>
      <c r="F2" s="1379"/>
      <c r="G2" s="1379"/>
      <c r="H2" s="1379"/>
      <c r="I2" s="1379"/>
      <c r="J2" s="1379"/>
      <c r="K2" s="1379"/>
      <c r="L2" s="1379"/>
      <c r="M2" s="1379"/>
      <c r="N2" s="1379"/>
      <c r="O2" s="1379"/>
      <c r="P2" s="1379"/>
      <c r="Q2" s="1379"/>
      <c r="R2" s="1379"/>
      <c r="S2" s="1379"/>
      <c r="T2" s="1379"/>
      <c r="U2" s="1379"/>
    </row>
    <row r="3" spans="1:26">
      <c r="A3" s="89" t="s">
        <v>140</v>
      </c>
      <c r="B3" s="1379" t="str">
        <f>'Valores '!B18</f>
        <v>Representa a los datos que confirman que el producto ha sido entregado en buen estado al comprador y así poder validar el pago al vendedor</v>
      </c>
      <c r="C3" s="1379"/>
      <c r="D3" s="1379"/>
      <c r="E3" s="1379"/>
      <c r="F3" s="1379"/>
      <c r="G3" s="1379"/>
      <c r="H3" s="1379"/>
      <c r="I3" s="1379"/>
      <c r="J3" s="1379"/>
      <c r="K3" s="1379"/>
      <c r="L3" s="1379"/>
      <c r="M3" s="1379"/>
      <c r="N3" s="1379"/>
      <c r="O3" s="1379"/>
      <c r="P3" s="1379"/>
      <c r="Q3" s="1379"/>
      <c r="R3" s="1379"/>
      <c r="S3" s="1379"/>
      <c r="T3" s="1379"/>
      <c r="U3" s="1379"/>
    </row>
    <row r="4" spans="1:26">
      <c r="A4" s="89" t="s">
        <v>193</v>
      </c>
      <c r="B4" s="1375" t="s">
        <v>8</v>
      </c>
      <c r="C4" s="1375"/>
      <c r="D4" s="1375"/>
      <c r="E4" s="1375"/>
      <c r="F4" s="1375"/>
      <c r="G4" s="1375"/>
      <c r="H4" s="1375"/>
      <c r="I4" s="1375"/>
      <c r="J4" s="1375"/>
      <c r="K4" s="1375"/>
      <c r="L4" s="1375"/>
      <c r="M4" s="1375"/>
      <c r="N4" s="1375"/>
      <c r="O4" s="1375"/>
      <c r="P4" s="1375"/>
      <c r="Q4" s="1375"/>
      <c r="R4" s="1375"/>
      <c r="S4" s="1375"/>
      <c r="T4" s="1375"/>
      <c r="U4" s="1375"/>
    </row>
    <row r="5" spans="1:26" ht="43.5">
      <c r="A5" s="9" t="s">
        <v>194</v>
      </c>
      <c r="B5" s="90"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9" t="s">
        <v>214</v>
      </c>
      <c r="V5" s="594" t="str">
        <f>A23</f>
        <v>Solicitar verificacion</v>
      </c>
      <c r="W5" s="595" t="str">
        <f>A24</f>
        <v>Validar entrega</v>
      </c>
      <c r="X5" s="596" t="str">
        <f>A25</f>
        <v>Emitir decisión de verificación</v>
      </c>
      <c r="Y5" s="611" t="str">
        <f>A26</f>
        <v>Liberar pago al vendedor</v>
      </c>
      <c r="Z5" s="612" t="str">
        <f>A27</f>
        <v>Retener pago por conflicto</v>
      </c>
    </row>
    <row r="6" spans="1:26" ht="120">
      <c r="A6" s="9" t="str">
        <f>Vendedor_Muestreo!A3</f>
        <v>id</v>
      </c>
      <c r="B6" s="9" t="s">
        <v>215</v>
      </c>
      <c r="C6" s="9">
        <v>36</v>
      </c>
      <c r="D6" s="9">
        <v>36</v>
      </c>
      <c r="E6" s="9" t="s">
        <v>216</v>
      </c>
      <c r="F6" s="9" t="s">
        <v>216</v>
      </c>
      <c r="G6" s="9" t="s">
        <v>216</v>
      </c>
      <c r="H6" s="9" t="s">
        <v>216</v>
      </c>
      <c r="I6" s="88" t="s">
        <v>216</v>
      </c>
      <c r="J6" s="9" t="s">
        <v>217</v>
      </c>
      <c r="K6" s="9" t="s">
        <v>218</v>
      </c>
      <c r="L6" s="9" t="s">
        <v>219</v>
      </c>
      <c r="M6" s="9" t="s">
        <v>220</v>
      </c>
      <c r="N6" s="9" t="s">
        <v>220</v>
      </c>
      <c r="O6" s="9" t="s">
        <v>220</v>
      </c>
      <c r="P6" s="9" t="s">
        <v>219</v>
      </c>
      <c r="Q6" s="9" t="s">
        <v>220</v>
      </c>
      <c r="R6" s="9" t="s">
        <v>219</v>
      </c>
      <c r="S6" s="9" t="s">
        <v>220</v>
      </c>
      <c r="T6" s="9" t="s">
        <v>220</v>
      </c>
      <c r="U6" s="9" t="s">
        <v>221</v>
      </c>
      <c r="V6" s="502"/>
      <c r="W6" s="530"/>
      <c r="X6" s="531"/>
      <c r="Y6" s="532"/>
      <c r="Z6" s="99"/>
    </row>
    <row r="7" spans="1:26" ht="120" customHeight="1">
      <c r="A7" s="83" t="s">
        <v>924</v>
      </c>
      <c r="B7" s="9" t="s">
        <v>247</v>
      </c>
      <c r="C7" s="9">
        <v>36</v>
      </c>
      <c r="D7" s="9">
        <v>36</v>
      </c>
      <c r="E7" s="9" t="s">
        <v>216</v>
      </c>
      <c r="F7" s="9" t="s">
        <v>216</v>
      </c>
      <c r="G7" s="9" t="s">
        <v>216</v>
      </c>
      <c r="H7" s="9" t="s">
        <v>216</v>
      </c>
      <c r="I7" s="9" t="s">
        <v>216</v>
      </c>
      <c r="J7" s="9" t="s">
        <v>217</v>
      </c>
      <c r="K7" s="9" t="s">
        <v>959</v>
      </c>
      <c r="L7" s="9" t="s">
        <v>960</v>
      </c>
      <c r="M7" s="9" t="s">
        <v>219</v>
      </c>
      <c r="N7" s="9" t="s">
        <v>219</v>
      </c>
      <c r="O7" s="9" t="s">
        <v>220</v>
      </c>
      <c r="P7" s="9" t="s">
        <v>219</v>
      </c>
      <c r="Q7" s="9" t="s">
        <v>220</v>
      </c>
      <c r="R7" s="9" t="s">
        <v>219</v>
      </c>
      <c r="S7" s="9" t="s">
        <v>220</v>
      </c>
      <c r="T7" s="9" t="s">
        <v>219</v>
      </c>
      <c r="U7" s="9" t="s">
        <v>961</v>
      </c>
      <c r="V7" s="502"/>
      <c r="W7" s="530"/>
      <c r="X7" s="531"/>
      <c r="Y7" s="532"/>
      <c r="Z7" s="99"/>
    </row>
    <row r="8" spans="1:26" ht="120" customHeight="1">
      <c r="A8" s="83" t="s">
        <v>925</v>
      </c>
      <c r="B8" s="9" t="s">
        <v>247</v>
      </c>
      <c r="C8" s="9">
        <v>36</v>
      </c>
      <c r="D8" s="9">
        <v>36</v>
      </c>
      <c r="E8" s="9" t="s">
        <v>216</v>
      </c>
      <c r="F8" s="9" t="s">
        <v>216</v>
      </c>
      <c r="G8" s="9" t="s">
        <v>216</v>
      </c>
      <c r="H8" s="9" t="s">
        <v>216</v>
      </c>
      <c r="I8" s="9" t="s">
        <v>216</v>
      </c>
      <c r="J8" s="9" t="s">
        <v>217</v>
      </c>
      <c r="K8" s="9" t="s">
        <v>959</v>
      </c>
      <c r="L8" s="9" t="s">
        <v>960</v>
      </c>
      <c r="M8" s="9" t="s">
        <v>219</v>
      </c>
      <c r="N8" s="9" t="s">
        <v>219</v>
      </c>
      <c r="O8" s="9" t="s">
        <v>220</v>
      </c>
      <c r="P8" s="9" t="s">
        <v>219</v>
      </c>
      <c r="Q8" s="9" t="s">
        <v>220</v>
      </c>
      <c r="R8" s="9" t="s">
        <v>219</v>
      </c>
      <c r="S8" s="9" t="s">
        <v>220</v>
      </c>
      <c r="T8" s="9" t="s">
        <v>219</v>
      </c>
      <c r="U8" s="9" t="s">
        <v>962</v>
      </c>
      <c r="V8" s="502"/>
      <c r="W8" s="530"/>
      <c r="X8" s="531"/>
      <c r="Y8" s="532"/>
      <c r="Z8" s="99"/>
    </row>
    <row r="9" spans="1:26" ht="118.5" customHeight="1">
      <c r="A9" s="9" t="s">
        <v>926</v>
      </c>
      <c r="B9" s="9" t="s">
        <v>247</v>
      </c>
      <c r="C9" s="9">
        <v>36</v>
      </c>
      <c r="D9" s="9">
        <v>36</v>
      </c>
      <c r="E9" s="9" t="s">
        <v>216</v>
      </c>
      <c r="F9" s="9" t="s">
        <v>216</v>
      </c>
      <c r="G9" s="9" t="s">
        <v>216</v>
      </c>
      <c r="H9" s="9" t="s">
        <v>216</v>
      </c>
      <c r="I9" s="9" t="s">
        <v>216</v>
      </c>
      <c r="J9" s="9" t="s">
        <v>217</v>
      </c>
      <c r="K9" s="9" t="s">
        <v>959</v>
      </c>
      <c r="L9" s="9" t="s">
        <v>960</v>
      </c>
      <c r="M9" s="9" t="s">
        <v>219</v>
      </c>
      <c r="N9" s="9" t="s">
        <v>219</v>
      </c>
      <c r="O9" s="9" t="s">
        <v>220</v>
      </c>
      <c r="P9" s="9" t="s">
        <v>219</v>
      </c>
      <c r="Q9" s="9" t="s">
        <v>220</v>
      </c>
      <c r="R9" s="9" t="s">
        <v>219</v>
      </c>
      <c r="S9" s="9" t="s">
        <v>220</v>
      </c>
      <c r="T9" s="9" t="s">
        <v>219</v>
      </c>
      <c r="U9" s="9" t="s">
        <v>963</v>
      </c>
      <c r="V9" s="502"/>
      <c r="W9" s="530"/>
      <c r="X9" s="531"/>
      <c r="Y9" s="532"/>
      <c r="Z9" s="99"/>
    </row>
    <row r="10" spans="1:26" ht="116.25" customHeight="1">
      <c r="A10" s="63" t="s">
        <v>927</v>
      </c>
      <c r="B10" s="63" t="s">
        <v>247</v>
      </c>
      <c r="C10" s="63">
        <v>36</v>
      </c>
      <c r="D10" s="63">
        <v>36</v>
      </c>
      <c r="E10" s="63" t="s">
        <v>216</v>
      </c>
      <c r="F10" s="63" t="s">
        <v>216</v>
      </c>
      <c r="G10" s="63" t="s">
        <v>216</v>
      </c>
      <c r="H10" s="63" t="s">
        <v>216</v>
      </c>
      <c r="I10" s="63" t="s">
        <v>216</v>
      </c>
      <c r="J10" s="63" t="s">
        <v>217</v>
      </c>
      <c r="K10" s="63" t="s">
        <v>959</v>
      </c>
      <c r="L10" s="63" t="s">
        <v>960</v>
      </c>
      <c r="M10" s="63" t="s">
        <v>219</v>
      </c>
      <c r="N10" s="63" t="s">
        <v>219</v>
      </c>
      <c r="O10" s="63" t="s">
        <v>220</v>
      </c>
      <c r="P10" s="63" t="s">
        <v>219</v>
      </c>
      <c r="Q10" s="63" t="s">
        <v>220</v>
      </c>
      <c r="R10" s="63" t="s">
        <v>220</v>
      </c>
      <c r="S10" s="63" t="s">
        <v>220</v>
      </c>
      <c r="T10" s="63" t="s">
        <v>219</v>
      </c>
      <c r="U10" s="63" t="s">
        <v>964</v>
      </c>
      <c r="V10" s="502"/>
      <c r="W10" s="530"/>
      <c r="X10" s="531"/>
      <c r="Y10" s="532"/>
      <c r="Z10" s="99"/>
    </row>
    <row r="11" spans="1:26" ht="116.25" customHeight="1">
      <c r="A11" s="9" t="s">
        <v>928</v>
      </c>
      <c r="B11" s="9" t="s">
        <v>247</v>
      </c>
      <c r="C11" s="9">
        <v>36</v>
      </c>
      <c r="D11" s="9">
        <v>36</v>
      </c>
      <c r="E11" s="9" t="s">
        <v>216</v>
      </c>
      <c r="F11" s="9" t="s">
        <v>216</v>
      </c>
      <c r="G11" s="9" t="s">
        <v>216</v>
      </c>
      <c r="H11" s="9" t="s">
        <v>216</v>
      </c>
      <c r="I11" s="9" t="s">
        <v>216</v>
      </c>
      <c r="J11" s="9" t="s">
        <v>217</v>
      </c>
      <c r="K11" s="9" t="s">
        <v>959</v>
      </c>
      <c r="L11" s="9" t="s">
        <v>960</v>
      </c>
      <c r="M11" s="9" t="s">
        <v>219</v>
      </c>
      <c r="N11" s="9" t="s">
        <v>219</v>
      </c>
      <c r="O11" s="9" t="s">
        <v>220</v>
      </c>
      <c r="P11" s="9" t="s">
        <v>219</v>
      </c>
      <c r="Q11" s="9" t="s">
        <v>220</v>
      </c>
      <c r="R11" s="9" t="s">
        <v>220</v>
      </c>
      <c r="S11" s="9" t="s">
        <v>220</v>
      </c>
      <c r="T11" s="9" t="s">
        <v>219</v>
      </c>
      <c r="U11" s="9" t="s">
        <v>965</v>
      </c>
      <c r="V11" s="502"/>
      <c r="W11" s="530"/>
      <c r="X11" s="531"/>
      <c r="Y11" s="532"/>
      <c r="Z11" s="99"/>
    </row>
    <row r="12" spans="1:26" ht="116.25" customHeight="1">
      <c r="A12" s="9" t="s">
        <v>966</v>
      </c>
      <c r="B12" s="9" t="s">
        <v>247</v>
      </c>
      <c r="C12" s="9">
        <v>2</v>
      </c>
      <c r="D12" s="9">
        <v>20</v>
      </c>
      <c r="E12" s="9" t="s">
        <v>216</v>
      </c>
      <c r="F12" s="9" t="s">
        <v>216</v>
      </c>
      <c r="G12" s="9" t="s">
        <v>216</v>
      </c>
      <c r="H12" s="9" t="s">
        <v>216</v>
      </c>
      <c r="I12" s="9" t="s">
        <v>216</v>
      </c>
      <c r="J12" s="9" t="s">
        <v>967</v>
      </c>
      <c r="K12" s="9" t="s">
        <v>519</v>
      </c>
      <c r="L12" s="9" t="s">
        <v>968</v>
      </c>
      <c r="M12" s="9" t="s">
        <v>775</v>
      </c>
      <c r="N12" s="9" t="s">
        <v>775</v>
      </c>
      <c r="O12" s="9" t="s">
        <v>219</v>
      </c>
      <c r="P12" s="9" t="s">
        <v>219</v>
      </c>
      <c r="Q12" s="9" t="s">
        <v>775</v>
      </c>
      <c r="R12" s="9" t="s">
        <v>775</v>
      </c>
      <c r="S12" s="9" t="s">
        <v>219</v>
      </c>
      <c r="T12" s="9" t="s">
        <v>219</v>
      </c>
      <c r="U12" s="9" t="s">
        <v>969</v>
      </c>
      <c r="V12" s="502"/>
      <c r="W12" s="530"/>
      <c r="X12" s="531"/>
      <c r="Y12" s="532"/>
      <c r="Z12" s="99"/>
    </row>
    <row r="13" spans="1:26">
      <c r="A13" s="64"/>
      <c r="M13" s="20"/>
      <c r="N13" s="20"/>
    </row>
    <row r="14" spans="1:26">
      <c r="A14" s="1376" t="s">
        <v>692</v>
      </c>
      <c r="B14" s="1377"/>
      <c r="C14" s="1378"/>
      <c r="M14" s="20"/>
      <c r="N14" s="20"/>
    </row>
    <row r="15" spans="1:26">
      <c r="A15" s="47" t="s">
        <v>3</v>
      </c>
      <c r="B15" s="1023" t="s">
        <v>214</v>
      </c>
      <c r="C15" s="1024" t="s">
        <v>693</v>
      </c>
      <c r="M15" s="20"/>
      <c r="N15" s="20"/>
    </row>
    <row r="16" spans="1:26" ht="36.75" customHeight="1">
      <c r="A16" s="1374" t="s">
        <v>970</v>
      </c>
      <c r="B16" s="1373" t="str">
        <f>Verificador_Muestreo!H2</f>
        <v xml:space="preserve">Corresponde a las combinaciones unicas de cada compra que se da por la union de las llaves o verificaciones del delivery, comprador y vendedor </v>
      </c>
      <c r="C16" s="1022" t="str" cm="1">
        <f t="array" ref="C16:C19">A7:A10</f>
        <v>Keydelivery_recepcion</v>
      </c>
      <c r="M16" s="20"/>
      <c r="N16" s="20"/>
    </row>
    <row r="17" spans="1:18" ht="41.25" customHeight="1">
      <c r="A17" s="1374"/>
      <c r="B17" s="1373"/>
      <c r="C17" s="44" t="str">
        <v>Keydelivery_entrega</v>
      </c>
    </row>
    <row r="18" spans="1:18" ht="30" customHeight="1">
      <c r="A18" s="1374"/>
      <c r="B18" s="1373"/>
      <c r="C18" s="44" t="str">
        <v>key del vendedor</v>
      </c>
      <c r="E18" s="68"/>
      <c r="F18" s="68"/>
      <c r="G18" s="68"/>
      <c r="H18" s="68"/>
      <c r="I18" s="70"/>
      <c r="J18" s="70"/>
      <c r="K18" s="68"/>
      <c r="L18" s="68"/>
      <c r="M18" s="68"/>
      <c r="N18" s="68"/>
    </row>
    <row r="19" spans="1:18">
      <c r="A19" s="1374"/>
      <c r="B19" s="1373"/>
      <c r="C19" s="44" t="str">
        <v>key del comprador</v>
      </c>
    </row>
    <row r="21" spans="1:18">
      <c r="A21" s="2171" t="s">
        <v>228</v>
      </c>
      <c r="B21" s="2172"/>
      <c r="C21" s="2173" t="s">
        <v>4</v>
      </c>
      <c r="D21" s="2174"/>
      <c r="E21" s="2174"/>
      <c r="F21" s="2172"/>
      <c r="G21" s="2175" t="s">
        <v>229</v>
      </c>
      <c r="H21" s="2175"/>
      <c r="I21" s="2176"/>
      <c r="J21" s="2175" t="s">
        <v>230</v>
      </c>
      <c r="K21" s="2175"/>
      <c r="L21" s="2175"/>
      <c r="M21" s="2175"/>
      <c r="N21" s="2176"/>
      <c r="O21" s="2175" t="s">
        <v>231</v>
      </c>
      <c r="P21" s="2176"/>
      <c r="Q21" s="2175" t="s">
        <v>232</v>
      </c>
      <c r="R21" s="2177"/>
    </row>
    <row r="22" spans="1:18">
      <c r="A22" s="2178"/>
      <c r="B22" s="2179"/>
      <c r="C22" s="2180"/>
      <c r="D22" s="2181"/>
      <c r="E22" s="2181"/>
      <c r="F22" s="2179"/>
      <c r="G22" s="421" t="s">
        <v>233</v>
      </c>
      <c r="H22" s="421" t="s">
        <v>234</v>
      </c>
      <c r="I22" s="421" t="s">
        <v>4</v>
      </c>
      <c r="J22" s="421" t="s">
        <v>235</v>
      </c>
      <c r="K22" s="2182" t="s">
        <v>4</v>
      </c>
      <c r="L22" s="2182"/>
      <c r="M22" s="2182"/>
      <c r="N22" s="2183"/>
      <c r="O22" s="421" t="s">
        <v>236</v>
      </c>
      <c r="P22" s="503" t="s">
        <v>4</v>
      </c>
      <c r="Q22" s="503" t="s">
        <v>237</v>
      </c>
      <c r="R22" s="422" t="s">
        <v>238</v>
      </c>
    </row>
    <row r="23" spans="1:18" ht="51" customHeight="1">
      <c r="A23" s="1365" t="s">
        <v>971</v>
      </c>
      <c r="B23" s="1366"/>
      <c r="C23" s="1367" t="s">
        <v>972</v>
      </c>
      <c r="D23" s="1368"/>
      <c r="E23" s="1368"/>
      <c r="F23" s="1369"/>
      <c r="G23" s="584" t="s">
        <v>973</v>
      </c>
      <c r="H23" s="563" t="s">
        <v>215</v>
      </c>
      <c r="I23" s="557" t="s">
        <v>974</v>
      </c>
      <c r="J23" s="563" t="s">
        <v>29</v>
      </c>
      <c r="K23" s="1370" t="s">
        <v>975</v>
      </c>
      <c r="L23" s="1371"/>
      <c r="M23" s="1371"/>
      <c r="N23" s="1372"/>
      <c r="O23" s="588" t="s">
        <v>976</v>
      </c>
      <c r="P23" s="586" t="s">
        <v>977</v>
      </c>
      <c r="Q23" s="586" t="s">
        <v>978</v>
      </c>
      <c r="R23" s="423" t="s">
        <v>979</v>
      </c>
    </row>
    <row r="24" spans="1:18" ht="43.5">
      <c r="A24" s="1355" t="s">
        <v>980</v>
      </c>
      <c r="B24" s="1356"/>
      <c r="C24" s="1357" t="s">
        <v>981</v>
      </c>
      <c r="D24" s="1358"/>
      <c r="E24" s="1358"/>
      <c r="F24" s="1359"/>
      <c r="G24" s="424" t="s">
        <v>982</v>
      </c>
      <c r="H24" s="424" t="s">
        <v>247</v>
      </c>
      <c r="I24" s="425" t="s">
        <v>983</v>
      </c>
      <c r="J24" s="424" t="s">
        <v>13</v>
      </c>
      <c r="K24" s="1358" t="s">
        <v>984</v>
      </c>
      <c r="L24" s="1358"/>
      <c r="M24" s="1358"/>
      <c r="N24" s="1359"/>
      <c r="O24" s="585" t="s">
        <v>985</v>
      </c>
      <c r="P24" s="600" t="s">
        <v>986</v>
      </c>
      <c r="Q24" s="600" t="s">
        <v>987</v>
      </c>
      <c r="R24" s="426" t="s">
        <v>988</v>
      </c>
    </row>
    <row r="25" spans="1:18" ht="43.5">
      <c r="A25" s="1360" t="s">
        <v>989</v>
      </c>
      <c r="B25" s="1361"/>
      <c r="C25" s="1362" t="s">
        <v>990</v>
      </c>
      <c r="D25" s="1363"/>
      <c r="E25" s="1363"/>
      <c r="F25" s="1364"/>
      <c r="G25" s="427" t="s">
        <v>982</v>
      </c>
      <c r="H25" s="427" t="s">
        <v>247</v>
      </c>
      <c r="I25" s="428" t="s">
        <v>991</v>
      </c>
      <c r="J25" s="427" t="s">
        <v>29</v>
      </c>
      <c r="K25" s="1363" t="s">
        <v>992</v>
      </c>
      <c r="L25" s="1363"/>
      <c r="M25" s="1363"/>
      <c r="N25" s="1364"/>
      <c r="O25" s="590" t="s">
        <v>993</v>
      </c>
      <c r="P25" s="330" t="s">
        <v>994</v>
      </c>
      <c r="Q25" s="330" t="s">
        <v>995</v>
      </c>
      <c r="R25" s="429" t="s">
        <v>245</v>
      </c>
    </row>
    <row r="26" spans="1:18" ht="43.5">
      <c r="A26" s="1345" t="s">
        <v>904</v>
      </c>
      <c r="B26" s="1346"/>
      <c r="C26" s="1347" t="s">
        <v>996</v>
      </c>
      <c r="D26" s="1348"/>
      <c r="E26" s="1348"/>
      <c r="F26" s="1349"/>
      <c r="G26" s="430" t="s">
        <v>982</v>
      </c>
      <c r="H26" s="430" t="s">
        <v>997</v>
      </c>
      <c r="I26" s="431" t="s">
        <v>998</v>
      </c>
      <c r="J26" s="430" t="s">
        <v>17</v>
      </c>
      <c r="K26" s="1348" t="s">
        <v>999</v>
      </c>
      <c r="L26" s="1348"/>
      <c r="M26" s="1348"/>
      <c r="N26" s="1349"/>
      <c r="O26" s="605" t="s">
        <v>1000</v>
      </c>
      <c r="P26" s="602" t="s">
        <v>1001</v>
      </c>
      <c r="Q26" s="602" t="s">
        <v>1002</v>
      </c>
      <c r="R26" s="432" t="s">
        <v>245</v>
      </c>
    </row>
    <row r="27" spans="1:18" ht="43.5">
      <c r="A27" s="1350" t="s">
        <v>1003</v>
      </c>
      <c r="B27" s="1351"/>
      <c r="C27" s="1352" t="s">
        <v>1004</v>
      </c>
      <c r="D27" s="1353"/>
      <c r="E27" s="1353"/>
      <c r="F27" s="1354"/>
      <c r="G27" s="433" t="s">
        <v>1005</v>
      </c>
      <c r="H27" s="433" t="s">
        <v>247</v>
      </c>
      <c r="I27" s="434" t="s">
        <v>1006</v>
      </c>
      <c r="J27" s="613" t="s">
        <v>17</v>
      </c>
      <c r="K27" s="1352" t="s">
        <v>1007</v>
      </c>
      <c r="L27" s="1353"/>
      <c r="M27" s="1353"/>
      <c r="N27" s="1354"/>
      <c r="O27" s="606" t="s">
        <v>1008</v>
      </c>
      <c r="P27" s="604" t="s">
        <v>1009</v>
      </c>
      <c r="Q27" s="604" t="s">
        <v>1010</v>
      </c>
      <c r="R27" s="435" t="s">
        <v>245</v>
      </c>
    </row>
    <row r="35" spans="2:2">
      <c r="B35" s="1"/>
    </row>
    <row r="36" spans="2:2">
      <c r="B36" s="1"/>
    </row>
    <row r="37" spans="2:2">
      <c r="B37" s="1"/>
    </row>
    <row r="38" spans="2:2">
      <c r="B38" s="1"/>
    </row>
    <row r="39" spans="2:2">
      <c r="B39" s="1"/>
    </row>
    <row r="40" spans="2:2">
      <c r="B40" s="1"/>
    </row>
    <row r="41" spans="2:2">
      <c r="B41" s="1"/>
    </row>
    <row r="42" spans="2:2">
      <c r="B42" s="1"/>
    </row>
    <row r="43" spans="2:2">
      <c r="B43" s="1"/>
    </row>
    <row r="44" spans="2:2">
      <c r="B44" s="1"/>
    </row>
    <row r="45" spans="2:2">
      <c r="B45" s="1"/>
    </row>
    <row r="46" spans="2:2">
      <c r="B46" s="1"/>
    </row>
    <row r="47" spans="2:2">
      <c r="B47" s="1"/>
    </row>
    <row r="48" spans="2:2">
      <c r="B48" s="1"/>
    </row>
    <row r="49" spans="2:2">
      <c r="B49" s="1"/>
    </row>
    <row r="50" spans="2:2">
      <c r="B50" s="1"/>
    </row>
  </sheetData>
  <mergeCells count="31">
    <mergeCell ref="B16:B19"/>
    <mergeCell ref="A16:A19"/>
    <mergeCell ref="B4:U4"/>
    <mergeCell ref="A14:C14"/>
    <mergeCell ref="A1:C1"/>
    <mergeCell ref="D1:F1"/>
    <mergeCell ref="G1:I1"/>
    <mergeCell ref="B2:U2"/>
    <mergeCell ref="B3:U3"/>
    <mergeCell ref="Q21:R21"/>
    <mergeCell ref="K22:N22"/>
    <mergeCell ref="A23:B23"/>
    <mergeCell ref="C23:F23"/>
    <mergeCell ref="K23:N23"/>
    <mergeCell ref="A21:B22"/>
    <mergeCell ref="C21:F22"/>
    <mergeCell ref="G21:I21"/>
    <mergeCell ref="J21:N21"/>
    <mergeCell ref="O21:P21"/>
    <mergeCell ref="A24:B24"/>
    <mergeCell ref="C24:F24"/>
    <mergeCell ref="K24:N24"/>
    <mergeCell ref="A25:B25"/>
    <mergeCell ref="C25:F25"/>
    <mergeCell ref="K25:N25"/>
    <mergeCell ref="A26:B26"/>
    <mergeCell ref="C26:F26"/>
    <mergeCell ref="K26:N26"/>
    <mergeCell ref="A27:B27"/>
    <mergeCell ref="C27:F27"/>
    <mergeCell ref="K27:N27"/>
  </mergeCells>
  <hyperlinks>
    <hyperlink ref="B4" location="'Vendedor'!A1" display="Ver" xr:uid="{83BD3DC6-519F-4AA2-AD74-B39C602AD222}"/>
    <hyperlink ref="B4:U4" location="'Verificador_Muestreo'!A1" display="Ver" xr:uid="{158CA780-7165-48F4-86C3-48A754E40EC3}"/>
    <hyperlink ref="A1:B1" location="'Objetos de dominio'!A1" display="&lt;&lt; Volver al listado de objetos de dominio " xr:uid="{5A1B0421-ADE0-4D1C-8741-21112C97A142}"/>
    <hyperlink ref="D1" location="'Modelo de dominio'!A1" display="&lt;&lt; volver al modelo de dominio" xr:uid="{EC4BBA43-64D7-40AA-ACC6-8F272DABE4DE}"/>
    <hyperlink ref="G1" location="'Compra_Muestreo'!A1" display="&lt;&lt;Volver a muestreo" xr:uid="{CD69861D-0C88-4A8A-8377-A9F117D65940}"/>
    <hyperlink ref="Z5" location="'Verificador_Caracterizacion'!A31" display="=A31" xr:uid="{D19075C0-229F-4BA8-A621-9BC7E967CF03}"/>
    <hyperlink ref="Y5" location="'Verificador_Caracterizacion'!A30" display="=A30" xr:uid="{7077C5D9-47F9-4518-AE09-971DBF646127}"/>
    <hyperlink ref="X5" location="'Verificador_Caracterizacion'!A29" display="=A29" xr:uid="{81F58A40-CF4D-4C2E-AA77-368E0D862097}"/>
    <hyperlink ref="W5" location="'Verificador_Caracterizacion'!A28" display="=A28" xr:uid="{FF136008-325C-4CFF-8C76-20FD171D4638}"/>
    <hyperlink ref="V5" location="'Verificador_Caracterizacion'!A27" display="=A27" xr:uid="{435C663E-09A4-4D89-ACA9-B439193D6149}"/>
    <hyperlink ref="A27:B27" location="'Verificador_Caracterizacion'!Z5" display="Retener pago por conflicto" xr:uid="{5F3ADE54-A698-4AA6-AF1A-6BF80869090C}"/>
    <hyperlink ref="A26:B26" location="'Verificador_Caracterizacion'!Y5" display="Liberar pago al vendedor" xr:uid="{81984591-1434-4ED0-88C8-A27B203489A1}"/>
    <hyperlink ref="A25:B25" location="'Verificador_Caracterizacion'!X5" display="Emitir decisión de verificación" xr:uid="{950C3213-D54D-4187-AAFE-13E5BD23D222}"/>
    <hyperlink ref="A24:B24" location="'Verificador_Caracterizacion'!W5" display="Validar entrega" xr:uid="{8B88DB06-2750-4259-9E7E-69A8B43FF6FC}"/>
    <hyperlink ref="A23:B23" location="'Verificador_Caracterizacion'!V5" display="Solicitar verificacion" xr:uid="{A5F8E4D7-F185-432E-B20E-9C59866F17B9}"/>
    <hyperlink ref="A23" location="RANGE!V5" display="Registrar información de una nueva Categoría" xr:uid="{F6D6A110-DB3B-47F2-9B52-279F39479946}"/>
    <hyperlink ref="A24" location="RANGE!W5" display="Eliminar de forma definitiva la información de una Categoría" xr:uid="{4CF26EB4-E937-4518-87FC-13F1FF1D7068}"/>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81C8AB2-B813-4C23-B2B2-9D443814A7DC}">
          <x14:formula1>
            <xm:f>'Valores '!$D$2:$D$3</xm:f>
          </x14:formula1>
          <xm:sqref>L6 M6:T12</xm:sqref>
        </x14:dataValidation>
        <x14:dataValidation type="list" allowBlank="1" showInputMessage="1" showErrorMessage="1" xr:uid="{7CAA41D9-939E-4781-A1A8-70B1F5A4E3BB}">
          <x14:formula1>
            <xm:f>'Valores '!$C$2:$C$4</xm:f>
          </x14:formula1>
          <xm:sqref>G13</xm:sqref>
        </x14:dataValidation>
        <x14:dataValidation type="list" allowBlank="1" showInputMessage="1" showErrorMessage="1" xr:uid="{3D625A15-83C2-49C0-BCB8-A21A785F9A62}">
          <x14:formula1>
            <xm:f>'Valores '!$C$2:$C$5</xm:f>
          </x14:formula1>
          <xm:sqref>G6:G12</xm:sqref>
        </x14:dataValidation>
        <x14:dataValidation type="list" allowBlank="1" showInputMessage="1" showErrorMessage="1" xr:uid="{218ED5AA-914A-4CD5-91B8-99728E0D03BC}">
          <x14:formula1>
            <xm:f>'Valores '!$A$1:$A$19</xm:f>
          </x14:formula1>
          <xm:sqref>B6:B12</xm:sqref>
        </x14:dataValidation>
      </x14:dataValidation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67A50-1E95-4429-86A9-ECF2F293EC95}">
  <sheetPr>
    <tabColor theme="9" tint="0.59999389629810485"/>
  </sheetPr>
  <dimension ref="A2:M22"/>
  <sheetViews>
    <sheetView workbookViewId="0">
      <selection activeCell="B3" sqref="B3:M3"/>
    </sheetView>
  </sheetViews>
  <sheetFormatPr defaultColWidth="9.140625" defaultRowHeight="15"/>
  <cols>
    <col min="1" max="1" width="22.42578125" style="3" customWidth="1"/>
    <col min="2" max="2" width="20.85546875" style="3" customWidth="1"/>
    <col min="3" max="3" width="21" style="3" customWidth="1"/>
    <col min="4" max="4" width="25.28515625" style="3" customWidth="1"/>
    <col min="5" max="5" width="23" style="3" customWidth="1"/>
    <col min="6" max="6" width="19.85546875" style="3" customWidth="1"/>
    <col min="7" max="7" width="22.28515625" style="3" customWidth="1"/>
    <col min="8" max="8" width="29.42578125" style="3" customWidth="1"/>
    <col min="9" max="9" width="24.140625" style="3" customWidth="1"/>
    <col min="10" max="10" width="24.85546875" style="3" customWidth="1"/>
    <col min="11" max="11" width="31" style="3" customWidth="1"/>
    <col min="12" max="12" width="22" style="3" customWidth="1"/>
    <col min="13" max="13" width="23" style="3" customWidth="1"/>
    <col min="14" max="16384" width="9.140625" style="3"/>
  </cols>
  <sheetData>
    <row r="2" spans="1:13">
      <c r="A2" s="198" t="s">
        <v>138</v>
      </c>
      <c r="B2" s="1404" t="s">
        <v>1011</v>
      </c>
      <c r="C2" s="1405"/>
      <c r="D2" s="1405"/>
      <c r="E2" s="1405"/>
      <c r="F2" s="1405"/>
      <c r="G2" s="1405"/>
      <c r="H2" s="1405"/>
      <c r="I2" s="1405"/>
      <c r="J2" s="1405"/>
      <c r="K2" s="1405"/>
      <c r="L2" s="1405"/>
      <c r="M2" s="1406"/>
    </row>
    <row r="3" spans="1:13">
      <c r="A3" s="199" t="s">
        <v>140</v>
      </c>
      <c r="B3" s="1407" t="s">
        <v>141</v>
      </c>
      <c r="C3" s="1408"/>
      <c r="D3" s="1408"/>
      <c r="E3" s="1408"/>
      <c r="F3" s="1408"/>
      <c r="G3" s="1408"/>
      <c r="H3" s="1408"/>
      <c r="I3" s="1408"/>
      <c r="J3" s="1408"/>
      <c r="K3" s="1408"/>
      <c r="L3" s="1408"/>
      <c r="M3" s="1409"/>
    </row>
    <row r="4" spans="1:13" ht="25.5">
      <c r="A4" s="200" t="s">
        <v>142</v>
      </c>
      <c r="B4" s="1410" t="s">
        <v>143</v>
      </c>
      <c r="C4" s="1411"/>
      <c r="D4" s="179" t="s">
        <v>144</v>
      </c>
      <c r="E4" s="1400" t="s">
        <v>145</v>
      </c>
      <c r="F4" s="1401"/>
      <c r="G4" s="1402" t="s">
        <v>146</v>
      </c>
      <c r="H4" s="1403"/>
      <c r="I4" s="180" t="s">
        <v>147</v>
      </c>
      <c r="J4" s="181" t="s">
        <v>148</v>
      </c>
      <c r="K4" s="182" t="s">
        <v>149</v>
      </c>
      <c r="L4" s="1412" t="s">
        <v>150</v>
      </c>
      <c r="M4" s="1414" t="s">
        <v>151</v>
      </c>
    </row>
    <row r="5" spans="1:13">
      <c r="A5" s="1394" t="s">
        <v>142</v>
      </c>
      <c r="B5" s="1396" t="s">
        <v>152</v>
      </c>
      <c r="C5" s="1396" t="s">
        <v>4</v>
      </c>
      <c r="D5" s="1398" t="s">
        <v>153</v>
      </c>
      <c r="E5" s="1400" t="s">
        <v>154</v>
      </c>
      <c r="F5" s="1401"/>
      <c r="G5" s="1402" t="s">
        <v>155</v>
      </c>
      <c r="H5" s="1403"/>
      <c r="I5" s="1416" t="s">
        <v>156</v>
      </c>
      <c r="J5" s="1418" t="s">
        <v>157</v>
      </c>
      <c r="K5" s="1420" t="s">
        <v>158</v>
      </c>
      <c r="L5" s="1413"/>
      <c r="M5" s="1415"/>
    </row>
    <row r="6" spans="1:13">
      <c r="A6" s="1395"/>
      <c r="B6" s="1397"/>
      <c r="C6" s="1397"/>
      <c r="D6" s="1399"/>
      <c r="E6" s="183" t="s">
        <v>159</v>
      </c>
      <c r="F6" s="183" t="s">
        <v>4</v>
      </c>
      <c r="G6" s="201" t="s">
        <v>160</v>
      </c>
      <c r="H6" s="201" t="s">
        <v>4</v>
      </c>
      <c r="I6" s="1417"/>
      <c r="J6" s="1419"/>
      <c r="K6" s="1421"/>
      <c r="L6" s="1413"/>
      <c r="M6" s="1415"/>
    </row>
    <row r="7" spans="1:13" ht="30.75">
      <c r="A7" s="1426" t="s">
        <v>1011</v>
      </c>
      <c r="B7" s="1425" t="s">
        <v>1012</v>
      </c>
      <c r="C7" s="1425" t="s">
        <v>1013</v>
      </c>
      <c r="D7" s="1425" t="s">
        <v>1011</v>
      </c>
      <c r="E7" s="1428" t="s">
        <v>1014</v>
      </c>
      <c r="F7" s="1425" t="s">
        <v>1015</v>
      </c>
      <c r="G7" s="186" t="s">
        <v>1016</v>
      </c>
      <c r="H7" s="187" t="s">
        <v>1017</v>
      </c>
      <c r="I7" s="1422"/>
      <c r="J7" s="1422" t="s">
        <v>1018</v>
      </c>
      <c r="K7" s="1422"/>
      <c r="L7" s="1422"/>
      <c r="M7" s="1422"/>
    </row>
    <row r="8" spans="1:13" ht="45">
      <c r="A8" s="1426"/>
      <c r="B8" s="1425"/>
      <c r="C8" s="1425"/>
      <c r="D8" s="1425"/>
      <c r="E8" s="1428"/>
      <c r="F8" s="1425"/>
      <c r="G8" s="186" t="s">
        <v>1019</v>
      </c>
      <c r="H8" s="187" t="s">
        <v>1020</v>
      </c>
      <c r="I8" s="1423"/>
      <c r="J8" s="1423"/>
      <c r="K8" s="1423"/>
      <c r="L8" s="1423"/>
      <c r="M8" s="1423"/>
    </row>
    <row r="9" spans="1:13" ht="90">
      <c r="A9" s="1427"/>
      <c r="B9" s="1422"/>
      <c r="C9" s="1422"/>
      <c r="D9" s="1422"/>
      <c r="E9" s="1429"/>
      <c r="F9" s="1422"/>
      <c r="G9" s="185" t="s">
        <v>1021</v>
      </c>
      <c r="H9" s="185" t="s">
        <v>1022</v>
      </c>
      <c r="I9" s="1423"/>
      <c r="J9" s="1423"/>
      <c r="K9" s="1423"/>
      <c r="L9" s="1424"/>
      <c r="M9" s="1424"/>
    </row>
    <row r="10" spans="1:13" ht="43.5">
      <c r="A10" s="1391" t="s">
        <v>1011</v>
      </c>
      <c r="B10" s="1391" t="s">
        <v>1023</v>
      </c>
      <c r="C10" s="1391" t="s">
        <v>1024</v>
      </c>
      <c r="D10" s="1391" t="s">
        <v>19</v>
      </c>
      <c r="E10" s="1392" t="s">
        <v>1025</v>
      </c>
      <c r="F10" s="1392" t="s">
        <v>1026</v>
      </c>
      <c r="G10" s="188" t="s">
        <v>1027</v>
      </c>
      <c r="H10" s="204" t="s">
        <v>1028</v>
      </c>
      <c r="I10" s="1392"/>
      <c r="J10" s="1391" t="s">
        <v>1029</v>
      </c>
      <c r="K10" s="1392"/>
      <c r="L10" s="1392"/>
      <c r="M10" s="1392"/>
    </row>
    <row r="11" spans="1:13" ht="72.75">
      <c r="A11" s="1392"/>
      <c r="B11" s="1392"/>
      <c r="C11" s="1392"/>
      <c r="D11" s="1392"/>
      <c r="E11" s="1393"/>
      <c r="F11" s="1393"/>
      <c r="G11" s="188" t="s">
        <v>1030</v>
      </c>
      <c r="H11" s="189" t="s">
        <v>1022</v>
      </c>
      <c r="I11" s="1393"/>
      <c r="J11" s="1392"/>
      <c r="K11" s="1393"/>
      <c r="L11" s="1393"/>
      <c r="M11" s="1393"/>
    </row>
    <row r="12" spans="1:13" ht="72.75">
      <c r="A12" s="1430" t="s">
        <v>1011</v>
      </c>
      <c r="B12" s="1430" t="s">
        <v>1031</v>
      </c>
      <c r="C12" s="1430" t="s">
        <v>1032</v>
      </c>
      <c r="D12" s="1430" t="s">
        <v>19</v>
      </c>
      <c r="E12" s="1430" t="s">
        <v>1033</v>
      </c>
      <c r="F12" s="1430" t="s">
        <v>1034</v>
      </c>
      <c r="G12" s="190" t="s">
        <v>1035</v>
      </c>
      <c r="H12" s="191" t="s">
        <v>1022</v>
      </c>
      <c r="I12" s="1430"/>
      <c r="J12" s="1430" t="s">
        <v>872</v>
      </c>
      <c r="K12" s="1430"/>
      <c r="L12" s="1430"/>
      <c r="M12" s="1430"/>
    </row>
    <row r="13" spans="1:13" ht="30" customHeight="1">
      <c r="A13" s="1431"/>
      <c r="B13" s="1431"/>
      <c r="C13" s="1431"/>
      <c r="D13" s="1431"/>
      <c r="E13" s="1431"/>
      <c r="F13" s="1431"/>
      <c r="G13" s="202" t="s">
        <v>1036</v>
      </c>
      <c r="H13" s="191" t="s">
        <v>1037</v>
      </c>
      <c r="I13" s="1431"/>
      <c r="J13" s="1431"/>
      <c r="K13" s="1431"/>
      <c r="L13" s="1431"/>
      <c r="M13" s="1431"/>
    </row>
    <row r="14" spans="1:13" ht="45" customHeight="1">
      <c r="A14" s="1432"/>
      <c r="B14" s="1432"/>
      <c r="C14" s="1432"/>
      <c r="D14" s="1432"/>
      <c r="E14" s="1431"/>
      <c r="F14" s="1432"/>
      <c r="G14" s="202" t="s">
        <v>1038</v>
      </c>
      <c r="H14" s="192" t="s">
        <v>1039</v>
      </c>
      <c r="I14" s="1432"/>
      <c r="J14" s="1432"/>
      <c r="K14" s="1432"/>
      <c r="L14" s="1432"/>
      <c r="M14" s="1432"/>
    </row>
    <row r="15" spans="1:13" ht="54.75" customHeight="1">
      <c r="A15" s="1381" t="s">
        <v>1011</v>
      </c>
      <c r="B15" s="1381" t="s">
        <v>1040</v>
      </c>
      <c r="C15" s="1381" t="s">
        <v>1041</v>
      </c>
      <c r="D15" s="1388" t="s">
        <v>19</v>
      </c>
      <c r="E15" s="1390" t="s">
        <v>1025</v>
      </c>
      <c r="F15" s="1386" t="s">
        <v>1026</v>
      </c>
      <c r="G15" s="193" t="s">
        <v>1042</v>
      </c>
      <c r="H15" s="194" t="s">
        <v>1043</v>
      </c>
      <c r="I15" s="1381"/>
      <c r="J15" s="1381" t="s">
        <v>379</v>
      </c>
      <c r="K15" s="1381"/>
      <c r="L15" s="1381"/>
      <c r="M15" s="1381"/>
    </row>
    <row r="16" spans="1:13" ht="75">
      <c r="A16" s="1382"/>
      <c r="B16" s="1382"/>
      <c r="C16" s="1382"/>
      <c r="D16" s="1389"/>
      <c r="E16" s="1381"/>
      <c r="F16" s="1387"/>
      <c r="G16" s="195" t="s">
        <v>1044</v>
      </c>
      <c r="H16" s="196" t="s">
        <v>1045</v>
      </c>
      <c r="I16" s="1382"/>
      <c r="J16" s="1382"/>
      <c r="K16" s="1382"/>
      <c r="L16" s="1382"/>
      <c r="M16" s="1382"/>
    </row>
    <row r="17" spans="1:13" ht="43.5">
      <c r="A17" s="1380" t="s">
        <v>1011</v>
      </c>
      <c r="B17" s="1380" t="s">
        <v>1046</v>
      </c>
      <c r="C17" s="1380" t="s">
        <v>1047</v>
      </c>
      <c r="D17" s="203" t="s">
        <v>885</v>
      </c>
      <c r="E17" s="197" t="s">
        <v>1048</v>
      </c>
      <c r="F17" s="197" t="s">
        <v>1049</v>
      </c>
      <c r="G17" s="197" t="s">
        <v>1050</v>
      </c>
      <c r="H17" s="203" t="s">
        <v>1051</v>
      </c>
      <c r="I17" s="1383"/>
      <c r="J17" s="1383" t="s">
        <v>1052</v>
      </c>
      <c r="K17" s="1383"/>
      <c r="L17" s="1383"/>
      <c r="M17" s="1383"/>
    </row>
    <row r="18" spans="1:13" ht="29.25">
      <c r="A18" s="1380"/>
      <c r="B18" s="1380"/>
      <c r="C18" s="1380"/>
      <c r="D18" s="203" t="s">
        <v>1053</v>
      </c>
      <c r="E18" s="197" t="s">
        <v>1054</v>
      </c>
      <c r="F18" s="197" t="s">
        <v>1055</v>
      </c>
      <c r="G18" s="197" t="s">
        <v>1056</v>
      </c>
      <c r="H18" s="203" t="s">
        <v>1057</v>
      </c>
      <c r="I18" s="1384"/>
      <c r="J18" s="1384"/>
      <c r="K18" s="1384"/>
      <c r="L18" s="1384"/>
      <c r="M18" s="1384"/>
    </row>
    <row r="19" spans="1:13" ht="43.5" customHeight="1">
      <c r="A19" s="1380"/>
      <c r="B19" s="1380"/>
      <c r="C19" s="1380"/>
      <c r="D19" s="203" t="s">
        <v>893</v>
      </c>
      <c r="E19" s="197" t="s">
        <v>1058</v>
      </c>
      <c r="F19" s="197" t="s">
        <v>1059</v>
      </c>
      <c r="G19" s="1380" t="s">
        <v>1060</v>
      </c>
      <c r="H19" s="1380" t="s">
        <v>1061</v>
      </c>
      <c r="I19" s="1384"/>
      <c r="J19" s="1384"/>
      <c r="K19" s="1384"/>
      <c r="L19" s="1384"/>
      <c r="M19" s="1384"/>
    </row>
    <row r="20" spans="1:13" ht="57.75" customHeight="1">
      <c r="A20" s="1380"/>
      <c r="B20" s="1380"/>
      <c r="C20" s="1380"/>
      <c r="D20" s="203" t="s">
        <v>1062</v>
      </c>
      <c r="E20" s="1383" t="s">
        <v>1063</v>
      </c>
      <c r="F20" s="1383" t="s">
        <v>1064</v>
      </c>
      <c r="G20" s="1380"/>
      <c r="H20" s="1380"/>
      <c r="I20" s="1384"/>
      <c r="J20" s="1384"/>
      <c r="K20" s="1384"/>
      <c r="L20" s="1384"/>
      <c r="M20" s="1384"/>
    </row>
    <row r="21" spans="1:13">
      <c r="A21" s="1380"/>
      <c r="B21" s="1380"/>
      <c r="C21" s="1380"/>
      <c r="D21" s="203" t="s">
        <v>1065</v>
      </c>
      <c r="E21" s="1385"/>
      <c r="F21" s="1385"/>
      <c r="G21" s="1380"/>
      <c r="H21" s="1380"/>
      <c r="I21" s="1385"/>
      <c r="J21" s="1385"/>
      <c r="K21" s="1385"/>
      <c r="L21" s="1385"/>
      <c r="M21" s="1385"/>
    </row>
    <row r="22" spans="1:13">
      <c r="G22" s="205"/>
      <c r="H22" s="205"/>
    </row>
  </sheetData>
  <mergeCells count="72">
    <mergeCell ref="K12:K14"/>
    <mergeCell ref="L12:L14"/>
    <mergeCell ref="M12:M14"/>
    <mergeCell ref="J12:J14"/>
    <mergeCell ref="I12:I14"/>
    <mergeCell ref="D12:D14"/>
    <mergeCell ref="A12:A14"/>
    <mergeCell ref="E12:E14"/>
    <mergeCell ref="F12:F14"/>
    <mergeCell ref="B12:B14"/>
    <mergeCell ref="C12:C14"/>
    <mergeCell ref="F7:F9"/>
    <mergeCell ref="A7:A9"/>
    <mergeCell ref="B7:B9"/>
    <mergeCell ref="C7:C9"/>
    <mergeCell ref="D7:D9"/>
    <mergeCell ref="E7:E9"/>
    <mergeCell ref="J7:J9"/>
    <mergeCell ref="I7:I9"/>
    <mergeCell ref="K7:K9"/>
    <mergeCell ref="L7:L9"/>
    <mergeCell ref="M7:M9"/>
    <mergeCell ref="J10:J11"/>
    <mergeCell ref="G5:H5"/>
    <mergeCell ref="B2:M2"/>
    <mergeCell ref="B3:M3"/>
    <mergeCell ref="B4:C4"/>
    <mergeCell ref="E4:F4"/>
    <mergeCell ref="G4:H4"/>
    <mergeCell ref="L4:L6"/>
    <mergeCell ref="M4:M6"/>
    <mergeCell ref="I5:I6"/>
    <mergeCell ref="J5:J6"/>
    <mergeCell ref="K5:K6"/>
    <mergeCell ref="M10:M11"/>
    <mergeCell ref="L10:L11"/>
    <mergeCell ref="K10:K11"/>
    <mergeCell ref="I10:I11"/>
    <mergeCell ref="A5:A6"/>
    <mergeCell ref="B5:B6"/>
    <mergeCell ref="C5:C6"/>
    <mergeCell ref="D5:D6"/>
    <mergeCell ref="E5:F5"/>
    <mergeCell ref="A10:A11"/>
    <mergeCell ref="B10:B11"/>
    <mergeCell ref="C10:C11"/>
    <mergeCell ref="E10:E11"/>
    <mergeCell ref="F10:F11"/>
    <mergeCell ref="D10:D11"/>
    <mergeCell ref="F15:F16"/>
    <mergeCell ref="A17:A21"/>
    <mergeCell ref="B17:B21"/>
    <mergeCell ref="C17:C21"/>
    <mergeCell ref="A15:A16"/>
    <mergeCell ref="B15:B16"/>
    <mergeCell ref="C15:C16"/>
    <mergeCell ref="D15:D16"/>
    <mergeCell ref="E15:E16"/>
    <mergeCell ref="E20:E21"/>
    <mergeCell ref="F20:F21"/>
    <mergeCell ref="L17:L21"/>
    <mergeCell ref="M17:M21"/>
    <mergeCell ref="K15:K16"/>
    <mergeCell ref="L15:L16"/>
    <mergeCell ref="M15:M16"/>
    <mergeCell ref="H19:H21"/>
    <mergeCell ref="G19:G21"/>
    <mergeCell ref="I15:I16"/>
    <mergeCell ref="J15:J16"/>
    <mergeCell ref="K17:K21"/>
    <mergeCell ref="J17:J21"/>
    <mergeCell ref="I17:I21"/>
  </mergeCells>
  <hyperlinks>
    <hyperlink ref="B3:M3" location="'Vendedor_Muestreo'!A1" display="Muestreo de datos….." xr:uid="{50DF47C0-AF3D-4AD7-9D5C-165333DCA06E}"/>
  </hyperlinks>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349A2-F35B-414C-8890-6FEB1AF15AAB}">
  <sheetPr>
    <tabColor theme="9" tint="0.59999389629810485"/>
  </sheetPr>
  <dimension ref="A1:BS34"/>
  <sheetViews>
    <sheetView workbookViewId="0">
      <selection activeCell="C25" sqref="C25:F26"/>
    </sheetView>
  </sheetViews>
  <sheetFormatPr defaultColWidth="9.140625" defaultRowHeight="15"/>
  <cols>
    <col min="1" max="1" width="23" customWidth="1"/>
    <col min="2" max="2" width="21.28515625" customWidth="1"/>
    <col min="3" max="3" width="23.7109375" customWidth="1"/>
    <col min="4" max="4" width="17.140625" customWidth="1"/>
    <col min="5" max="5" width="9.5703125" bestFit="1" customWidth="1"/>
    <col min="6" max="6" width="27.42578125" customWidth="1"/>
    <col min="7" max="7" width="16.85546875" customWidth="1"/>
    <col min="8" max="8" width="15.42578125" customWidth="1"/>
    <col min="9" max="9" width="22" customWidth="1"/>
    <col min="10" max="10" width="24.85546875" customWidth="1"/>
    <col min="11" max="11" width="15.85546875" bestFit="1" customWidth="1"/>
    <col min="12" max="12" width="36.5703125" bestFit="1" customWidth="1"/>
    <col min="13" max="13" width="34.140625" style="20" bestFit="1" customWidth="1"/>
    <col min="14" max="14" width="31.42578125" style="20" bestFit="1" customWidth="1"/>
    <col min="15" max="15" width="18.7109375" customWidth="1"/>
    <col min="16" max="16" width="30.85546875" customWidth="1"/>
    <col min="17" max="17" width="30.7109375" customWidth="1"/>
    <col min="18" max="18" width="23.5703125" customWidth="1"/>
    <col min="19" max="19" width="10.140625" bestFit="1" customWidth="1"/>
    <col min="20" max="20" width="20.140625" bestFit="1" customWidth="1"/>
    <col min="21" max="21" width="36.5703125" bestFit="1" customWidth="1"/>
    <col min="22" max="22" width="39.42578125" customWidth="1"/>
    <col min="23" max="23" width="26.28515625" customWidth="1"/>
    <col min="24" max="24" width="23.85546875" customWidth="1"/>
    <col min="25" max="25" width="27" customWidth="1"/>
  </cols>
  <sheetData>
    <row r="1" spans="1:71">
      <c r="A1" s="1266" t="s">
        <v>87</v>
      </c>
      <c r="B1" s="1133"/>
      <c r="C1" s="1133" t="s">
        <v>2</v>
      </c>
      <c r="D1" s="1133"/>
      <c r="E1" s="1133" t="s">
        <v>190</v>
      </c>
      <c r="F1" s="1133"/>
      <c r="G1" s="1133"/>
    </row>
    <row r="2" spans="1:71" s="42" customFormat="1" ht="15.75" customHeight="1">
      <c r="A2" s="45" t="s">
        <v>191</v>
      </c>
      <c r="B2" s="1460" t="s">
        <v>25</v>
      </c>
      <c r="C2" s="1460"/>
      <c r="D2" s="1460"/>
      <c r="E2" s="1460"/>
      <c r="F2" s="1460"/>
      <c r="G2" s="1460"/>
      <c r="H2" s="1460"/>
      <c r="I2" s="1460"/>
      <c r="J2" s="1460"/>
      <c r="K2" s="1460"/>
      <c r="L2" s="1460"/>
      <c r="M2" s="1460"/>
      <c r="N2" s="1460"/>
      <c r="O2" s="1460"/>
      <c r="P2" s="1460"/>
      <c r="Q2" s="1460"/>
      <c r="R2" s="1460"/>
      <c r="S2" s="1460"/>
      <c r="T2" s="1460"/>
      <c r="U2" s="1461"/>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s="42" customFormat="1">
      <c r="A3" s="46" t="s">
        <v>140</v>
      </c>
      <c r="B3" s="1462" t="s">
        <v>192</v>
      </c>
      <c r="C3" s="1462"/>
      <c r="D3" s="1462"/>
      <c r="E3" s="1462"/>
      <c r="F3" s="1462"/>
      <c r="G3" s="1462"/>
      <c r="H3" s="1462"/>
      <c r="I3" s="1462"/>
      <c r="J3" s="1462"/>
      <c r="K3" s="1462"/>
      <c r="L3" s="1462"/>
      <c r="M3" s="1462"/>
      <c r="N3" s="1462"/>
      <c r="O3" s="1462"/>
      <c r="P3" s="1462"/>
      <c r="Q3" s="1462"/>
      <c r="R3" s="1462"/>
      <c r="S3" s="1462"/>
      <c r="T3" s="1462"/>
      <c r="U3" s="146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row>
    <row r="4" spans="1:71" s="42" customFormat="1">
      <c r="A4" s="47" t="s">
        <v>193</v>
      </c>
      <c r="B4" s="1464" t="s">
        <v>8</v>
      </c>
      <c r="C4" s="1464"/>
      <c r="D4" s="1464"/>
      <c r="E4" s="1464"/>
      <c r="F4" s="1464"/>
      <c r="G4" s="1464"/>
      <c r="H4" s="1464"/>
      <c r="I4" s="1464"/>
      <c r="J4" s="1464"/>
      <c r="K4" s="1464"/>
      <c r="L4" s="1464"/>
      <c r="M4" s="1464"/>
      <c r="N4" s="1464"/>
      <c r="O4" s="1464"/>
      <c r="P4" s="1464"/>
      <c r="Q4" s="1464"/>
      <c r="R4" s="1464"/>
      <c r="S4" s="1464"/>
      <c r="T4" s="1464"/>
      <c r="U4" s="1465"/>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row>
    <row r="5" spans="1:71">
      <c r="A5" s="801" t="s">
        <v>194</v>
      </c>
      <c r="B5" s="50" t="s">
        <v>195</v>
      </c>
      <c r="C5" s="50" t="s">
        <v>196</v>
      </c>
      <c r="D5" s="50" t="s">
        <v>197</v>
      </c>
      <c r="E5" s="50" t="s">
        <v>198</v>
      </c>
      <c r="F5" s="51" t="s">
        <v>199</v>
      </c>
      <c r="G5" s="51" t="s">
        <v>200</v>
      </c>
      <c r="H5" s="51" t="s">
        <v>201</v>
      </c>
      <c r="I5" s="51" t="s">
        <v>202</v>
      </c>
      <c r="J5" s="51" t="s">
        <v>203</v>
      </c>
      <c r="K5" s="51" t="s">
        <v>204</v>
      </c>
      <c r="L5" s="51" t="s">
        <v>205</v>
      </c>
      <c r="M5" s="52" t="s">
        <v>206</v>
      </c>
      <c r="N5" s="53" t="s">
        <v>207</v>
      </c>
      <c r="O5" s="51" t="s">
        <v>208</v>
      </c>
      <c r="P5" s="51" t="s">
        <v>209</v>
      </c>
      <c r="Q5" s="51" t="s">
        <v>210</v>
      </c>
      <c r="R5" s="51" t="s">
        <v>211</v>
      </c>
      <c r="S5" s="51" t="s">
        <v>212</v>
      </c>
      <c r="T5" s="51" t="s">
        <v>213</v>
      </c>
      <c r="U5" s="51" t="s">
        <v>214</v>
      </c>
      <c r="V5" s="533" t="str">
        <f>A27</f>
        <v>Registrar información de un nuevo vendedor</v>
      </c>
      <c r="W5" s="534" t="str">
        <f>A30</f>
        <v>Actualizar datos del vendedor</v>
      </c>
      <c r="X5" s="535" t="str">
        <f>A32</f>
        <v>Consultar vendedor por ID</v>
      </c>
      <c r="Y5" s="536" t="str">
        <f>A33</f>
        <v>Eliminar cuenta de vendedor</v>
      </c>
    </row>
    <row r="6" spans="1:71" ht="159.75" customHeight="1">
      <c r="A6" s="9" t="s">
        <v>94</v>
      </c>
      <c r="B6" s="7" t="s">
        <v>247</v>
      </c>
      <c r="C6" s="7">
        <v>36</v>
      </c>
      <c r="D6" s="7">
        <v>36</v>
      </c>
      <c r="E6" s="7" t="s">
        <v>216</v>
      </c>
      <c r="F6" s="7" t="s">
        <v>216</v>
      </c>
      <c r="G6" s="7" t="s">
        <v>216</v>
      </c>
      <c r="H6" s="7" t="s">
        <v>216</v>
      </c>
      <c r="I6" s="7" t="s">
        <v>216</v>
      </c>
      <c r="J6" s="9" t="s">
        <v>318</v>
      </c>
      <c r="K6" s="7" t="s">
        <v>216</v>
      </c>
      <c r="L6" s="9" t="s">
        <v>1066</v>
      </c>
      <c r="M6" s="7" t="s">
        <v>775</v>
      </c>
      <c r="N6" s="7" t="s">
        <v>775</v>
      </c>
      <c r="O6" s="7" t="s">
        <v>775</v>
      </c>
      <c r="P6" s="7" t="s">
        <v>219</v>
      </c>
      <c r="Q6" s="7" t="s">
        <v>775</v>
      </c>
      <c r="R6" s="7" t="s">
        <v>219</v>
      </c>
      <c r="S6" s="7" t="s">
        <v>775</v>
      </c>
      <c r="T6" s="7" t="s">
        <v>775</v>
      </c>
      <c r="U6" s="9" t="s">
        <v>1067</v>
      </c>
      <c r="V6" s="502"/>
      <c r="W6" s="530"/>
      <c r="X6" s="531"/>
      <c r="Y6" s="532"/>
    </row>
    <row r="7" spans="1:71" ht="43.5" customHeight="1">
      <c r="A7" s="9" t="s">
        <v>1068</v>
      </c>
      <c r="B7" s="7" t="s">
        <v>222</v>
      </c>
      <c r="C7" s="7">
        <v>2</v>
      </c>
      <c r="D7" s="7">
        <v>100</v>
      </c>
      <c r="E7" s="7" t="s">
        <v>216</v>
      </c>
      <c r="F7" s="7" t="s">
        <v>216</v>
      </c>
      <c r="G7" s="7" t="s">
        <v>216</v>
      </c>
      <c r="H7" s="7" t="s">
        <v>216</v>
      </c>
      <c r="I7" s="7" t="s">
        <v>216</v>
      </c>
      <c r="J7" s="7" t="s">
        <v>772</v>
      </c>
      <c r="K7" s="7" t="s">
        <v>216</v>
      </c>
      <c r="L7" s="9" t="s">
        <v>1069</v>
      </c>
      <c r="M7" s="7" t="s">
        <v>775</v>
      </c>
      <c r="N7" s="7" t="s">
        <v>775</v>
      </c>
      <c r="O7" s="7" t="s">
        <v>219</v>
      </c>
      <c r="P7" s="7" t="s">
        <v>219</v>
      </c>
      <c r="Q7" s="7" t="s">
        <v>775</v>
      </c>
      <c r="R7" s="7" t="s">
        <v>775</v>
      </c>
      <c r="S7" s="7" t="s">
        <v>219</v>
      </c>
      <c r="T7" s="7" t="s">
        <v>219</v>
      </c>
      <c r="U7" s="9" t="s">
        <v>1070</v>
      </c>
      <c r="V7" s="502"/>
      <c r="W7" s="530"/>
      <c r="X7" s="531"/>
      <c r="Y7" s="532"/>
    </row>
    <row r="8" spans="1:71" ht="93.75" customHeight="1">
      <c r="A8" s="9" t="s">
        <v>1071</v>
      </c>
      <c r="B8" s="7" t="s">
        <v>1072</v>
      </c>
      <c r="C8" s="7">
        <v>6</v>
      </c>
      <c r="D8" s="7">
        <v>15</v>
      </c>
      <c r="E8" s="7" t="s">
        <v>216</v>
      </c>
      <c r="F8" s="7" t="s">
        <v>216</v>
      </c>
      <c r="G8" s="7" t="s">
        <v>216</v>
      </c>
      <c r="H8" s="7">
        <v>100000</v>
      </c>
      <c r="I8" s="7">
        <v>999999999999999</v>
      </c>
      <c r="J8" s="116" t="s">
        <v>1072</v>
      </c>
      <c r="K8" s="7" t="s">
        <v>216</v>
      </c>
      <c r="L8" s="9" t="s">
        <v>1073</v>
      </c>
      <c r="M8" s="7" t="s">
        <v>775</v>
      </c>
      <c r="N8" s="7" t="s">
        <v>220</v>
      </c>
      <c r="O8" s="7" t="s">
        <v>219</v>
      </c>
      <c r="P8" s="7" t="s">
        <v>219</v>
      </c>
      <c r="Q8" s="7" t="s">
        <v>775</v>
      </c>
      <c r="R8" s="7" t="s">
        <v>775</v>
      </c>
      <c r="S8" s="7" t="s">
        <v>775</v>
      </c>
      <c r="T8" s="7" t="s">
        <v>219</v>
      </c>
      <c r="U8" s="9" t="s">
        <v>1074</v>
      </c>
      <c r="V8" s="502"/>
      <c r="W8" s="530"/>
      <c r="X8" s="531"/>
      <c r="Y8" s="532"/>
    </row>
    <row r="9" spans="1:71" ht="29.25">
      <c r="A9" s="9" t="s">
        <v>1075</v>
      </c>
      <c r="B9" s="7" t="s">
        <v>1076</v>
      </c>
      <c r="C9" s="7">
        <v>4</v>
      </c>
      <c r="D9" s="7">
        <v>5</v>
      </c>
      <c r="E9" s="7" t="s">
        <v>216</v>
      </c>
      <c r="F9" s="7" t="s">
        <v>216</v>
      </c>
      <c r="G9" s="7" t="s">
        <v>216</v>
      </c>
      <c r="H9" s="7" t="s">
        <v>216</v>
      </c>
      <c r="I9" s="7" t="s">
        <v>216</v>
      </c>
      <c r="J9" s="9" t="s">
        <v>1077</v>
      </c>
      <c r="K9" s="7" t="b">
        <v>0</v>
      </c>
      <c r="L9" s="9" t="s">
        <v>1078</v>
      </c>
      <c r="M9" s="7" t="s">
        <v>775</v>
      </c>
      <c r="N9" s="7" t="s">
        <v>219</v>
      </c>
      <c r="O9" s="7" t="s">
        <v>219</v>
      </c>
      <c r="P9" s="7" t="s">
        <v>775</v>
      </c>
      <c r="Q9" s="7" t="s">
        <v>775</v>
      </c>
      <c r="R9" s="7" t="s">
        <v>219</v>
      </c>
      <c r="S9" s="7" t="s">
        <v>219</v>
      </c>
      <c r="T9" s="7" t="s">
        <v>219</v>
      </c>
      <c r="U9" s="9" t="s">
        <v>1079</v>
      </c>
      <c r="V9" s="502"/>
      <c r="W9" s="530"/>
      <c r="X9" s="531"/>
      <c r="Y9" s="532"/>
    </row>
    <row r="10" spans="1:71" ht="29.25">
      <c r="A10" s="9" t="s">
        <v>1080</v>
      </c>
      <c r="B10" s="7" t="s">
        <v>222</v>
      </c>
      <c r="C10" s="7">
        <v>5</v>
      </c>
      <c r="D10" s="7">
        <v>100</v>
      </c>
      <c r="E10" s="7" t="s">
        <v>216</v>
      </c>
      <c r="F10" s="7" t="s">
        <v>216</v>
      </c>
      <c r="G10" s="7" t="s">
        <v>216</v>
      </c>
      <c r="H10" s="7" t="s">
        <v>216</v>
      </c>
      <c r="I10" s="7" t="s">
        <v>216</v>
      </c>
      <c r="J10" s="116" t="s">
        <v>1081</v>
      </c>
      <c r="K10" s="7" t="s">
        <v>216</v>
      </c>
      <c r="L10" s="9" t="s">
        <v>1082</v>
      </c>
      <c r="M10" s="7" t="s">
        <v>775</v>
      </c>
      <c r="N10" s="7" t="s">
        <v>775</v>
      </c>
      <c r="O10" s="7" t="s">
        <v>219</v>
      </c>
      <c r="P10" s="7" t="s">
        <v>219</v>
      </c>
      <c r="Q10" s="7" t="s">
        <v>775</v>
      </c>
      <c r="R10" s="7" t="s">
        <v>775</v>
      </c>
      <c r="S10" s="7" t="s">
        <v>775</v>
      </c>
      <c r="T10" s="7" t="s">
        <v>219</v>
      </c>
      <c r="U10" s="9" t="s">
        <v>1083</v>
      </c>
      <c r="V10" s="502"/>
      <c r="W10" s="530"/>
      <c r="X10" s="531"/>
      <c r="Y10" s="532"/>
    </row>
    <row r="11" spans="1:71" ht="29.25">
      <c r="A11" s="9" t="s">
        <v>1084</v>
      </c>
      <c r="B11" s="7" t="s">
        <v>1076</v>
      </c>
      <c r="C11" s="7">
        <v>4</v>
      </c>
      <c r="D11" s="7">
        <v>5</v>
      </c>
      <c r="E11" s="7" t="s">
        <v>216</v>
      </c>
      <c r="F11" s="7" t="s">
        <v>216</v>
      </c>
      <c r="G11" s="7" t="s">
        <v>216</v>
      </c>
      <c r="H11" s="7" t="s">
        <v>216</v>
      </c>
      <c r="I11" s="7" t="s">
        <v>216</v>
      </c>
      <c r="J11" s="116" t="s">
        <v>1077</v>
      </c>
      <c r="K11" s="7" t="b">
        <v>0</v>
      </c>
      <c r="L11" s="9" t="s">
        <v>1085</v>
      </c>
      <c r="M11" s="7" t="s">
        <v>775</v>
      </c>
      <c r="N11" s="7" t="s">
        <v>775</v>
      </c>
      <c r="O11" s="7" t="s">
        <v>219</v>
      </c>
      <c r="P11" s="7" t="s">
        <v>775</v>
      </c>
      <c r="Q11" s="7" t="s">
        <v>775</v>
      </c>
      <c r="R11" s="7" t="s">
        <v>219</v>
      </c>
      <c r="S11" s="7" t="s">
        <v>219</v>
      </c>
      <c r="T11" s="7" t="s">
        <v>219</v>
      </c>
      <c r="U11" s="9" t="s">
        <v>1086</v>
      </c>
      <c r="V11" s="502"/>
      <c r="W11" s="530"/>
      <c r="X11" s="531"/>
      <c r="Y11" s="532"/>
    </row>
    <row r="12" spans="1:71">
      <c r="A12" s="9" t="s">
        <v>1087</v>
      </c>
      <c r="B12" s="7" t="s">
        <v>1072</v>
      </c>
      <c r="C12" s="7">
        <v>7</v>
      </c>
      <c r="D12" s="7">
        <v>15</v>
      </c>
      <c r="E12" s="7" t="s">
        <v>216</v>
      </c>
      <c r="F12" s="7" t="s">
        <v>216</v>
      </c>
      <c r="G12" s="7" t="s">
        <v>216</v>
      </c>
      <c r="H12" s="7" t="s">
        <v>216</v>
      </c>
      <c r="I12" s="7" t="s">
        <v>216</v>
      </c>
      <c r="J12" s="116" t="s">
        <v>1088</v>
      </c>
      <c r="K12" s="7" t="s">
        <v>1089</v>
      </c>
      <c r="L12" s="9" t="s">
        <v>1073</v>
      </c>
      <c r="M12" s="7" t="s">
        <v>775</v>
      </c>
      <c r="N12" s="7" t="s">
        <v>775</v>
      </c>
      <c r="O12" s="7" t="s">
        <v>219</v>
      </c>
      <c r="P12" s="7" t="s">
        <v>219</v>
      </c>
      <c r="Q12" s="7" t="s">
        <v>775</v>
      </c>
      <c r="R12" s="7" t="s">
        <v>775</v>
      </c>
      <c r="S12" s="7" t="s">
        <v>775</v>
      </c>
      <c r="T12" s="7" t="s">
        <v>219</v>
      </c>
      <c r="U12" s="9" t="s">
        <v>1090</v>
      </c>
      <c r="V12" s="502"/>
      <c r="W12" s="530"/>
      <c r="X12" s="531"/>
      <c r="Y12" s="532"/>
    </row>
    <row r="13" spans="1:71" ht="29.25">
      <c r="A13" s="9" t="s">
        <v>1091</v>
      </c>
      <c r="B13" s="7" t="s">
        <v>1076</v>
      </c>
      <c r="C13" s="7">
        <v>4</v>
      </c>
      <c r="D13" s="7">
        <v>5</v>
      </c>
      <c r="E13" s="7" t="s">
        <v>216</v>
      </c>
      <c r="F13" s="7" t="s">
        <v>216</v>
      </c>
      <c r="G13" s="7" t="s">
        <v>216</v>
      </c>
      <c r="H13" s="7" t="s">
        <v>216</v>
      </c>
      <c r="I13" s="7" t="s">
        <v>216</v>
      </c>
      <c r="J13" s="116" t="s">
        <v>1077</v>
      </c>
      <c r="K13" s="7" t="b">
        <v>0</v>
      </c>
      <c r="L13" s="9" t="s">
        <v>1092</v>
      </c>
      <c r="M13" s="7" t="s">
        <v>775</v>
      </c>
      <c r="N13" s="7" t="s">
        <v>775</v>
      </c>
      <c r="O13" s="7" t="s">
        <v>219</v>
      </c>
      <c r="P13" s="7" t="s">
        <v>775</v>
      </c>
      <c r="Q13" s="7" t="s">
        <v>775</v>
      </c>
      <c r="R13" s="7" t="s">
        <v>219</v>
      </c>
      <c r="S13" s="7" t="s">
        <v>219</v>
      </c>
      <c r="T13" s="7" t="s">
        <v>219</v>
      </c>
      <c r="U13" s="9" t="s">
        <v>1093</v>
      </c>
      <c r="V13" s="502"/>
      <c r="W13" s="530"/>
      <c r="X13" s="531"/>
      <c r="Y13" s="532"/>
    </row>
    <row r="14" spans="1:71" ht="29.25">
      <c r="A14" s="9" t="s">
        <v>1094</v>
      </c>
      <c r="B14" s="7" t="s">
        <v>318</v>
      </c>
      <c r="C14" s="7">
        <v>36</v>
      </c>
      <c r="D14" s="7">
        <v>36</v>
      </c>
      <c r="E14" s="7" t="s">
        <v>216</v>
      </c>
      <c r="F14" s="7" t="s">
        <v>216</v>
      </c>
      <c r="G14" s="7" t="s">
        <v>216</v>
      </c>
      <c r="H14" s="7" t="s">
        <v>216</v>
      </c>
      <c r="I14" s="7" t="s">
        <v>216</v>
      </c>
      <c r="J14" s="116" t="s">
        <v>318</v>
      </c>
      <c r="K14" s="7" t="s">
        <v>1089</v>
      </c>
      <c r="L14" s="9" t="s">
        <v>1095</v>
      </c>
      <c r="M14" s="7" t="s">
        <v>775</v>
      </c>
      <c r="N14" s="7" t="s">
        <v>775</v>
      </c>
      <c r="O14" s="7" t="s">
        <v>219</v>
      </c>
      <c r="P14" s="7" t="s">
        <v>219</v>
      </c>
      <c r="Q14" s="7" t="s">
        <v>775</v>
      </c>
      <c r="R14" s="7" t="s">
        <v>219</v>
      </c>
      <c r="S14" s="7" t="s">
        <v>220</v>
      </c>
      <c r="T14" s="7" t="s">
        <v>219</v>
      </c>
      <c r="U14" s="9" t="s">
        <v>1096</v>
      </c>
      <c r="V14" s="502"/>
      <c r="W14" s="530"/>
      <c r="X14" s="531"/>
      <c r="Y14" s="532"/>
    </row>
    <row r="15" spans="1:71">
      <c r="A15" s="68"/>
      <c r="B15" s="68"/>
      <c r="C15" s="68"/>
      <c r="D15" s="68"/>
      <c r="E15" s="68"/>
      <c r="F15" s="68"/>
      <c r="G15" s="68"/>
      <c r="H15" s="68"/>
      <c r="I15" s="68"/>
      <c r="J15" s="76"/>
      <c r="K15" s="68"/>
      <c r="L15" s="68"/>
      <c r="M15" s="68"/>
      <c r="N15" s="68"/>
      <c r="O15" s="68"/>
      <c r="P15" s="68"/>
      <c r="Q15" s="68"/>
      <c r="R15" s="68"/>
      <c r="S15" s="68"/>
      <c r="T15" s="68"/>
      <c r="U15" s="70"/>
      <c r="V15" s="502"/>
      <c r="W15" s="530"/>
      <c r="X15" s="531"/>
      <c r="Y15" s="532"/>
    </row>
    <row r="18" spans="1:18">
      <c r="A18" s="1281" t="s">
        <v>692</v>
      </c>
      <c r="B18" s="1282"/>
      <c r="C18" s="1283"/>
    </row>
    <row r="19" spans="1:18">
      <c r="A19" s="78" t="s">
        <v>3</v>
      </c>
      <c r="B19" s="81" t="s">
        <v>214</v>
      </c>
      <c r="C19" s="419" t="s">
        <v>693</v>
      </c>
    </row>
    <row r="20" spans="1:18" ht="36" customHeight="1">
      <c r="A20" s="1457" t="s">
        <v>1097</v>
      </c>
      <c r="B20" s="1236" t="str">
        <f>Vendedor_Muestreo!J2</f>
        <v>Combinación única que indica que el nombre de un vendedor  no se puede repetir</v>
      </c>
      <c r="C20" s="1466" t="str">
        <f>Vendedor_Muestreo!B3</f>
        <v>Nombre representante</v>
      </c>
      <c r="D20" s="1"/>
    </row>
    <row r="21" spans="1:18">
      <c r="A21" s="1458"/>
      <c r="B21" s="1236"/>
      <c r="C21" s="1467"/>
      <c r="D21" s="1"/>
    </row>
    <row r="22" spans="1:18">
      <c r="A22" s="1459"/>
      <c r="B22" s="1456"/>
      <c r="C22" s="440" t="s">
        <v>1071</v>
      </c>
      <c r="D22" s="1"/>
      <c r="F22" s="65"/>
    </row>
    <row r="23" spans="1:18">
      <c r="A23" s="3"/>
      <c r="B23" s="3"/>
    </row>
    <row r="25" spans="1:18">
      <c r="A25" s="2171" t="s">
        <v>228</v>
      </c>
      <c r="B25" s="2172"/>
      <c r="C25" s="2173" t="s">
        <v>4</v>
      </c>
      <c r="D25" s="2174"/>
      <c r="E25" s="2174"/>
      <c r="F25" s="2172"/>
      <c r="G25" s="2175" t="s">
        <v>229</v>
      </c>
      <c r="H25" s="2175"/>
      <c r="I25" s="2176"/>
      <c r="J25" s="2175" t="s">
        <v>230</v>
      </c>
      <c r="K25" s="2175"/>
      <c r="L25" s="2175"/>
      <c r="M25" s="2175"/>
      <c r="N25" s="2176"/>
      <c r="O25" s="2175" t="s">
        <v>231</v>
      </c>
      <c r="P25" s="2176"/>
      <c r="Q25" s="2175" t="s">
        <v>232</v>
      </c>
      <c r="R25" s="2177"/>
    </row>
    <row r="26" spans="1:18">
      <c r="A26" s="2178"/>
      <c r="B26" s="2179"/>
      <c r="C26" s="2180"/>
      <c r="D26" s="2181"/>
      <c r="E26" s="2181"/>
      <c r="F26" s="2179"/>
      <c r="G26" s="421" t="s">
        <v>233</v>
      </c>
      <c r="H26" s="421" t="s">
        <v>234</v>
      </c>
      <c r="I26" s="421" t="s">
        <v>4</v>
      </c>
      <c r="J26" s="421" t="s">
        <v>235</v>
      </c>
      <c r="K26" s="2182" t="s">
        <v>4</v>
      </c>
      <c r="L26" s="2182"/>
      <c r="M26" s="2182"/>
      <c r="N26" s="2183"/>
      <c r="O26" s="503" t="s">
        <v>236</v>
      </c>
      <c r="P26" s="503" t="s">
        <v>4</v>
      </c>
      <c r="Q26" s="421" t="s">
        <v>237</v>
      </c>
      <c r="R26" s="422" t="s">
        <v>238</v>
      </c>
    </row>
    <row r="27" spans="1:18" ht="29.25">
      <c r="A27" s="1444" t="s">
        <v>1098</v>
      </c>
      <c r="B27" s="1445"/>
      <c r="C27" s="1448" t="s">
        <v>1099</v>
      </c>
      <c r="D27" s="1449"/>
      <c r="E27" s="1449"/>
      <c r="F27" s="1450"/>
      <c r="G27" s="1454" t="s">
        <v>697</v>
      </c>
      <c r="H27" s="1454" t="s">
        <v>25</v>
      </c>
      <c r="I27" s="1455" t="s">
        <v>1100</v>
      </c>
      <c r="J27" s="1454" t="s">
        <v>25</v>
      </c>
      <c r="K27" s="1448" t="s">
        <v>1101</v>
      </c>
      <c r="L27" s="1449"/>
      <c r="M27" s="1449"/>
      <c r="N27" s="1449"/>
      <c r="O27" s="468" t="s">
        <v>1102</v>
      </c>
      <c r="P27" s="504" t="s">
        <v>1103</v>
      </c>
      <c r="Q27" s="505" t="s">
        <v>702</v>
      </c>
      <c r="R27" s="526" t="s">
        <v>703</v>
      </c>
    </row>
    <row r="28" spans="1:18" ht="49.5" customHeight="1">
      <c r="A28" s="1446"/>
      <c r="B28" s="1447"/>
      <c r="C28" s="1451"/>
      <c r="D28" s="1452"/>
      <c r="E28" s="1452"/>
      <c r="F28" s="1453"/>
      <c r="G28" s="1454"/>
      <c r="H28" s="1454"/>
      <c r="I28" s="1455"/>
      <c r="J28" s="1454"/>
      <c r="K28" s="1451"/>
      <c r="L28" s="1452"/>
      <c r="M28" s="1452"/>
      <c r="N28" s="1452"/>
      <c r="O28" s="468" t="s">
        <v>1104</v>
      </c>
      <c r="P28" s="506" t="s">
        <v>1105</v>
      </c>
      <c r="Q28" s="505" t="s">
        <v>1106</v>
      </c>
      <c r="R28" s="526" t="s">
        <v>245</v>
      </c>
    </row>
    <row r="29" spans="1:18" ht="72.75">
      <c r="A29" s="1446"/>
      <c r="B29" s="1447"/>
      <c r="C29" s="1451"/>
      <c r="D29" s="1452"/>
      <c r="E29" s="1452"/>
      <c r="F29" s="1453"/>
      <c r="G29" s="1454"/>
      <c r="H29" s="1454"/>
      <c r="I29" s="1455"/>
      <c r="J29" s="1454"/>
      <c r="K29" s="1451"/>
      <c r="L29" s="1452"/>
      <c r="M29" s="1452"/>
      <c r="N29" s="1452"/>
      <c r="O29" s="523" t="s">
        <v>1107</v>
      </c>
      <c r="P29" s="507" t="s">
        <v>1022</v>
      </c>
      <c r="Q29" s="508" t="s">
        <v>1108</v>
      </c>
      <c r="R29" s="527" t="s">
        <v>245</v>
      </c>
    </row>
    <row r="30" spans="1:18" ht="43.5">
      <c r="A30" s="1276" t="s">
        <v>1109</v>
      </c>
      <c r="B30" s="1276"/>
      <c r="C30" s="1441" t="s">
        <v>1110</v>
      </c>
      <c r="D30" s="1441"/>
      <c r="E30" s="1441"/>
      <c r="F30" s="1441"/>
      <c r="G30" s="1442" t="s">
        <v>711</v>
      </c>
      <c r="H30" s="1441" t="s">
        <v>1111</v>
      </c>
      <c r="I30" s="1443" t="s">
        <v>1112</v>
      </c>
      <c r="J30" s="1442" t="s">
        <v>25</v>
      </c>
      <c r="K30" s="1441" t="s">
        <v>1113</v>
      </c>
      <c r="L30" s="1441"/>
      <c r="M30" s="1441"/>
      <c r="N30" s="1441"/>
      <c r="O30" s="469" t="s">
        <v>1114</v>
      </c>
      <c r="P30" s="509" t="s">
        <v>1115</v>
      </c>
      <c r="Q30" s="510" t="s">
        <v>1116</v>
      </c>
      <c r="R30" s="469" t="s">
        <v>245</v>
      </c>
    </row>
    <row r="31" spans="1:18" ht="72.75">
      <c r="A31" s="1276"/>
      <c r="B31" s="1276"/>
      <c r="C31" s="1441"/>
      <c r="D31" s="1441"/>
      <c r="E31" s="1441"/>
      <c r="F31" s="1441"/>
      <c r="G31" s="1442"/>
      <c r="H31" s="1441"/>
      <c r="I31" s="1443"/>
      <c r="J31" s="1442"/>
      <c r="K31" s="1441"/>
      <c r="L31" s="1441"/>
      <c r="M31" s="1441"/>
      <c r="N31" s="1441"/>
      <c r="O31" s="469" t="s">
        <v>1117</v>
      </c>
      <c r="P31" s="511" t="s">
        <v>1022</v>
      </c>
      <c r="Q31" s="509" t="s">
        <v>1118</v>
      </c>
      <c r="R31" s="489" t="s">
        <v>1119</v>
      </c>
    </row>
    <row r="32" spans="1:18" ht="72.75">
      <c r="A32" s="1435" t="s">
        <v>1120</v>
      </c>
      <c r="B32" s="1436"/>
      <c r="C32" s="1437" t="s">
        <v>1121</v>
      </c>
      <c r="D32" s="1437"/>
      <c r="E32" s="1437"/>
      <c r="F32" s="1438"/>
      <c r="G32" s="524" t="s">
        <v>94</v>
      </c>
      <c r="H32" s="524" t="s">
        <v>247</v>
      </c>
      <c r="I32" s="525" t="s">
        <v>1122</v>
      </c>
      <c r="J32" s="524" t="s">
        <v>25</v>
      </c>
      <c r="K32" s="1437" t="s">
        <v>1123</v>
      </c>
      <c r="L32" s="1437"/>
      <c r="M32" s="1437"/>
      <c r="N32" s="1438"/>
      <c r="O32" s="524" t="s">
        <v>1124</v>
      </c>
      <c r="P32" s="514" t="s">
        <v>1022</v>
      </c>
      <c r="Q32" s="514" t="s">
        <v>1108</v>
      </c>
      <c r="R32" s="528" t="s">
        <v>245</v>
      </c>
    </row>
    <row r="33" spans="1:18" ht="43.5">
      <c r="A33" s="1439" t="s">
        <v>1125</v>
      </c>
      <c r="B33" s="1439"/>
      <c r="C33" s="1434" t="s">
        <v>1126</v>
      </c>
      <c r="D33" s="1434"/>
      <c r="E33" s="1434"/>
      <c r="F33" s="1434"/>
      <c r="G33" s="1433" t="s">
        <v>711</v>
      </c>
      <c r="H33" s="1433" t="s">
        <v>247</v>
      </c>
      <c r="I33" s="1440" t="s">
        <v>1127</v>
      </c>
      <c r="J33" s="1433" t="s">
        <v>833</v>
      </c>
      <c r="K33" s="1434" t="s">
        <v>1128</v>
      </c>
      <c r="L33" s="1434"/>
      <c r="M33" s="1434"/>
      <c r="N33" s="1434"/>
      <c r="O33" s="471" t="s">
        <v>1129</v>
      </c>
      <c r="P33" s="513" t="s">
        <v>1130</v>
      </c>
      <c r="Q33" s="513" t="s">
        <v>1131</v>
      </c>
      <c r="R33" s="529" t="s">
        <v>1132</v>
      </c>
    </row>
    <row r="34" spans="1:18" ht="43.5">
      <c r="A34" s="1439"/>
      <c r="B34" s="1439"/>
      <c r="C34" s="1434"/>
      <c r="D34" s="1434"/>
      <c r="E34" s="1434"/>
      <c r="F34" s="1434"/>
      <c r="G34" s="1433"/>
      <c r="H34" s="1433"/>
      <c r="I34" s="1440"/>
      <c r="J34" s="1433"/>
      <c r="K34" s="1434"/>
      <c r="L34" s="1434"/>
      <c r="M34" s="1434"/>
      <c r="N34" s="1434"/>
      <c r="O34" s="471" t="s">
        <v>1133</v>
      </c>
      <c r="P34" s="512" t="s">
        <v>1134</v>
      </c>
      <c r="Q34" s="537" t="s">
        <v>1135</v>
      </c>
      <c r="R34" s="538" t="s">
        <v>1136</v>
      </c>
    </row>
  </sheetData>
  <mergeCells count="41">
    <mergeCell ref="B20:B22"/>
    <mergeCell ref="A20:A22"/>
    <mergeCell ref="A18:C18"/>
    <mergeCell ref="E1:G1"/>
    <mergeCell ref="C1:D1"/>
    <mergeCell ref="A1:B1"/>
    <mergeCell ref="B2:U2"/>
    <mergeCell ref="B3:U3"/>
    <mergeCell ref="B4:U4"/>
    <mergeCell ref="C20:C21"/>
    <mergeCell ref="J30:J31"/>
    <mergeCell ref="K30:N31"/>
    <mergeCell ref="Q25:R25"/>
    <mergeCell ref="K26:N26"/>
    <mergeCell ref="A27:B29"/>
    <mergeCell ref="C27:F29"/>
    <mergeCell ref="G27:G29"/>
    <mergeCell ref="H27:H29"/>
    <mergeCell ref="I27:I29"/>
    <mergeCell ref="J27:J29"/>
    <mergeCell ref="K27:N29"/>
    <mergeCell ref="A25:B26"/>
    <mergeCell ref="C25:F26"/>
    <mergeCell ref="G25:I25"/>
    <mergeCell ref="J25:N25"/>
    <mergeCell ref="O25:P25"/>
    <mergeCell ref="A30:B31"/>
    <mergeCell ref="C30:F31"/>
    <mergeCell ref="G30:G31"/>
    <mergeCell ref="H30:H31"/>
    <mergeCell ref="I30:I31"/>
    <mergeCell ref="J33:J34"/>
    <mergeCell ref="K33:N34"/>
    <mergeCell ref="A32:B32"/>
    <mergeCell ref="C32:F32"/>
    <mergeCell ref="K32:N32"/>
    <mergeCell ref="A33:B34"/>
    <mergeCell ref="C33:F34"/>
    <mergeCell ref="G33:G34"/>
    <mergeCell ref="H33:H34"/>
    <mergeCell ref="I33:I34"/>
  </mergeCells>
  <hyperlinks>
    <hyperlink ref="C1:D1" location="'Modelo de dominio'!A1" display="&lt;&lt; volver al modelo de dominio" xr:uid="{4164DFB1-82AF-45CF-9CCE-3C278C139B7C}"/>
    <hyperlink ref="B4" location="'Vendedor'!A1" display="Ver" xr:uid="{AA7B2F0A-A7C6-4C74-B227-78420FD06AE6}"/>
    <hyperlink ref="E1:G1" location="'Vendedor_muestreo'!A1" display="&lt;&lt;Volver a muestreo" xr:uid="{A4719F9E-B7C2-4627-89DC-27F55F6BA282}"/>
    <hyperlink ref="B4:U4" location="'vendedor_muestreo'!A1" display="Ver" xr:uid="{BA495296-D71E-44AD-8E31-2D8D782BCB54}"/>
    <hyperlink ref="A27" location="RANGE!V5" display="Registrar información de una nueva Categoría" xr:uid="{4B826BF3-D885-4D0A-A0F2-14644D1FE8BA}"/>
    <hyperlink ref="A30:B31" location="'Vendedor_Caracterizacion'!W5" display="Actualizar datos del vendedor" xr:uid="{F8F176C2-DF88-4ECD-A030-F5D04A7C27EA}"/>
    <hyperlink ref="A32:B32" location="'Vendedor_Caracterizacion'!X5" display="Consultar vendedor por ID" xr:uid="{5104F46F-B82A-463F-A089-32E2781BB934}"/>
    <hyperlink ref="A33:B34" location="'Vendedor_Caracterizacion'!Y5" display="Eliminar cuenta de vendedor" xr:uid="{DD91AB3D-1E5B-47A3-82A2-FCFA02C91941}"/>
    <hyperlink ref="V5" location="'Vendedor_Caracterizacion'!A22" display="=A22" xr:uid="{6C2A00B7-B3D7-466B-899A-7358DEED2D91}"/>
    <hyperlink ref="W5" location="'Vendedor_Caracterizacion'!A25" display="=A25" xr:uid="{C3AB741A-027E-457B-AD7B-729D78BB37B6}"/>
    <hyperlink ref="X5" location="'Vendedor_Caracterizacion'!A27" display="=A27" xr:uid="{63A8D399-7719-4ACB-93E8-4DCD4F2ED56A}"/>
    <hyperlink ref="Y5" location="'Vendedor_Caracterizacion'!A28" display="=A28" xr:uid="{302BE50A-C671-4EA4-9CB6-E7417D92C4AE}"/>
    <hyperlink ref="A27:B29" location="'Vendedor_Caracterizacion'!V5" display="Registrar información de un nuevo vendedor" xr:uid="{DE94E7DE-7797-475E-AE24-556A1A33498F}"/>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D13FC882-9BF3-48FD-BACC-4AC3872B7844}">
          <x14:formula1>
            <xm:f>'Valores '!$C$2:$C$4</xm:f>
          </x14:formula1>
          <xm:sqref>G16:G17</xm:sqref>
        </x14:dataValidation>
        <x14:dataValidation type="list" allowBlank="1" showInputMessage="1" showErrorMessage="1" xr:uid="{F164E2E0-08C9-4B1F-8131-2C9047499BF2}">
          <x14:formula1>
            <xm:f>'Valores '!$D$2:$D$3</xm:f>
          </x14:formula1>
          <xm:sqref>M6:T15</xm:sqref>
        </x14:dataValidation>
        <x14:dataValidation type="list" allowBlank="1" showInputMessage="1" showErrorMessage="1" xr:uid="{E8579244-9980-46B2-B1A6-38CDE1A38173}">
          <x14:formula1>
            <xm:f>'Valores '!$C$2:$C$5</xm:f>
          </x14:formula1>
          <xm:sqref>G6:G15 K6:K8 K10</xm:sqref>
        </x14:dataValidation>
        <x14:dataValidation type="list" allowBlank="1" showInputMessage="1" showErrorMessage="1" xr:uid="{C6C8F522-F981-4A66-B048-7AE79E5F5418}">
          <x14:formula1>
            <xm:f>'Valores '!$A$1:$A$19</xm:f>
          </x14:formula1>
          <xm:sqref>B6:B15</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A77F-FC6D-4D2E-900E-4267F6FB0749}">
  <sheetPr>
    <tabColor theme="9" tint="0.59999389629810485"/>
  </sheetPr>
  <dimension ref="A1:K15"/>
  <sheetViews>
    <sheetView workbookViewId="0">
      <selection activeCell="B1" sqref="B1"/>
    </sheetView>
  </sheetViews>
  <sheetFormatPr defaultColWidth="11.42578125" defaultRowHeight="15"/>
  <cols>
    <col min="1" max="1" width="19.7109375" style="1" customWidth="1"/>
    <col min="2" max="2" width="20.7109375" style="1" customWidth="1"/>
    <col min="3" max="3" width="29.7109375" style="1" customWidth="1"/>
    <col min="4" max="4" width="20.7109375" style="1" customWidth="1"/>
    <col min="5" max="5" width="27" style="1" customWidth="1"/>
    <col min="6" max="6" width="22.42578125" style="1" customWidth="1"/>
    <col min="7" max="8" width="27" style="1" customWidth="1"/>
    <col min="9" max="9" width="46.5703125" style="1" customWidth="1"/>
    <col min="10" max="10" width="35.28515625" style="1" customWidth="1"/>
    <col min="11" max="16384" width="11.42578125" style="1"/>
  </cols>
  <sheetData>
    <row r="1" spans="1:11" ht="29.25">
      <c r="B1" s="127" t="s">
        <v>809</v>
      </c>
      <c r="C1" s="127"/>
      <c r="D1" s="127"/>
      <c r="E1" s="127"/>
      <c r="F1" s="127"/>
      <c r="G1" s="10"/>
      <c r="H1" s="10"/>
      <c r="I1" s="127" t="s">
        <v>1137</v>
      </c>
      <c r="J1" s="10"/>
      <c r="K1" s="722"/>
    </row>
    <row r="2" spans="1:11" ht="53.25" customHeight="1">
      <c r="A2" s="130" t="s">
        <v>1138</v>
      </c>
      <c r="B2" s="130" t="s">
        <v>1139</v>
      </c>
      <c r="C2" s="130" t="s">
        <v>1140</v>
      </c>
      <c r="D2" s="130" t="s">
        <v>1141</v>
      </c>
      <c r="E2" s="130" t="s">
        <v>1142</v>
      </c>
      <c r="F2" s="130" t="s">
        <v>1143</v>
      </c>
      <c r="G2" s="729" t="s">
        <v>1144</v>
      </c>
      <c r="H2" s="729" t="s">
        <v>1145</v>
      </c>
      <c r="I2" s="723" t="s">
        <v>1146</v>
      </c>
      <c r="J2" s="130" t="s">
        <v>1147</v>
      </c>
    </row>
    <row r="3" spans="1:11" ht="29.25">
      <c r="A3" s="9" t="s">
        <v>94</v>
      </c>
      <c r="B3" s="9" t="s">
        <v>1068</v>
      </c>
      <c r="C3" s="9" t="s">
        <v>1071</v>
      </c>
      <c r="D3" s="9" t="s">
        <v>1075</v>
      </c>
      <c r="E3" s="9" t="s">
        <v>1080</v>
      </c>
      <c r="F3" s="9" t="s">
        <v>1084</v>
      </c>
      <c r="G3" s="452" t="s">
        <v>1087</v>
      </c>
      <c r="H3" s="452" t="s">
        <v>1091</v>
      </c>
      <c r="I3" s="452" t="s">
        <v>1148</v>
      </c>
      <c r="J3" s="131" t="s">
        <v>402</v>
      </c>
    </row>
    <row r="4" spans="1:11" ht="26.25" customHeight="1">
      <c r="A4" s="1236" t="s">
        <v>862</v>
      </c>
      <c r="B4" s="1236" t="s">
        <v>1149</v>
      </c>
      <c r="C4" s="1373">
        <v>1002456789</v>
      </c>
      <c r="D4" s="1236" t="s">
        <v>510</v>
      </c>
      <c r="E4" s="1469" t="s">
        <v>1150</v>
      </c>
      <c r="F4" s="1469" t="s">
        <v>510</v>
      </c>
      <c r="G4" s="1373" t="s">
        <v>1151</v>
      </c>
      <c r="H4" s="1373" t="s">
        <v>510</v>
      </c>
      <c r="I4" s="9" t="str">
        <f>Verificador_Muestreo!C5</f>
        <v>7b2d750f-3dcd-463b-949d-b94078bfda34</v>
      </c>
      <c r="J4" s="1475" t="str">
        <f xml:space="preserve"> B4 &amp; "--" &amp; C4</f>
        <v>Juan Esteban Giraldo--1002456789</v>
      </c>
    </row>
    <row r="5" spans="1:11" ht="30" customHeight="1">
      <c r="A5" s="1236"/>
      <c r="B5" s="1236"/>
      <c r="C5" s="1373"/>
      <c r="D5" s="1236"/>
      <c r="E5" s="1469"/>
      <c r="F5" s="1469"/>
      <c r="G5" s="1373"/>
      <c r="H5" s="1373"/>
      <c r="I5" s="9" t="str">
        <f>Verificador_Muestreo!C4</f>
        <v>5aa4b52c-7644-48ee-9687-0f24c4f7bfe4</v>
      </c>
      <c r="J5" s="1475"/>
    </row>
    <row r="6" spans="1:11" ht="30" customHeight="1">
      <c r="A6" s="1236"/>
      <c r="B6" s="1236"/>
      <c r="C6" s="1373"/>
      <c r="D6" s="1236"/>
      <c r="E6" s="1469"/>
      <c r="F6" s="1469"/>
      <c r="G6" s="1373"/>
      <c r="H6" s="1373"/>
      <c r="I6" s="9" t="s">
        <v>957</v>
      </c>
      <c r="J6" s="1475"/>
    </row>
    <row r="7" spans="1:11" ht="30" customHeight="1">
      <c r="A7" s="724" t="s">
        <v>863</v>
      </c>
      <c r="B7" s="724" t="s">
        <v>1152</v>
      </c>
      <c r="C7" s="188">
        <v>1145678901</v>
      </c>
      <c r="D7" s="9" t="s">
        <v>510</v>
      </c>
      <c r="E7" s="725" t="s">
        <v>1153</v>
      </c>
      <c r="F7" s="725" t="s">
        <v>510</v>
      </c>
      <c r="G7" s="726" t="s">
        <v>1154</v>
      </c>
      <c r="H7" s="188" t="s">
        <v>510</v>
      </c>
      <c r="I7" s="724" t="str">
        <f>Verificador_Muestreo!C6</f>
        <v>d7f6a30e-8b9c-4e2e-a0f5-3c4d92ab7890</v>
      </c>
      <c r="J7" s="727" t="str">
        <f>B7 &amp; "--" &amp; C8</f>
        <v>Andrés Ortiz--1198765432</v>
      </c>
    </row>
    <row r="8" spans="1:11" ht="29.25" customHeight="1">
      <c r="A8" s="1236" t="s">
        <v>864</v>
      </c>
      <c r="B8" s="1236" t="s">
        <v>1155</v>
      </c>
      <c r="C8" s="1373">
        <v>1198765432</v>
      </c>
      <c r="D8" s="1342" t="s">
        <v>510</v>
      </c>
      <c r="E8" s="1469" t="s">
        <v>1156</v>
      </c>
      <c r="F8" s="1469" t="s">
        <v>510</v>
      </c>
      <c r="G8" s="1373" t="s">
        <v>1157</v>
      </c>
      <c r="H8" s="1373" t="s">
        <v>510</v>
      </c>
      <c r="I8" s="9" t="str">
        <f>Verificador_Muestreo!C7</f>
        <v>9c8e12af-2d44-45b3-bfd7-1a6e89dc4567</v>
      </c>
      <c r="J8" s="1475" t="str">
        <f>B8 &amp; "--" &amp; C10</f>
        <v>Miguel Urrea--1023987654</v>
      </c>
    </row>
    <row r="9" spans="1:11">
      <c r="A9" s="1236"/>
      <c r="B9" s="1236"/>
      <c r="C9" s="1373"/>
      <c r="D9" s="1344"/>
      <c r="E9" s="1469"/>
      <c r="F9" s="1469"/>
      <c r="G9" s="1373"/>
      <c r="H9" s="1373"/>
      <c r="I9" s="9" t="s">
        <v>957</v>
      </c>
      <c r="J9" s="1475"/>
    </row>
    <row r="10" spans="1:11" ht="29.25" customHeight="1">
      <c r="A10" s="1470" t="s">
        <v>865</v>
      </c>
      <c r="B10" s="1470" t="s">
        <v>1158</v>
      </c>
      <c r="C10" s="1391">
        <v>1023987654</v>
      </c>
      <c r="D10" s="1471" t="s">
        <v>510</v>
      </c>
      <c r="E10" s="1468" t="s">
        <v>1159</v>
      </c>
      <c r="F10" s="1468" t="s">
        <v>510</v>
      </c>
      <c r="G10" s="1391" t="s">
        <v>1160</v>
      </c>
      <c r="H10" s="1391" t="s">
        <v>510</v>
      </c>
      <c r="I10" s="724" t="str">
        <f>Verificador_Muestreo!C8</f>
        <v>f3a9b27d-5c1e-4d8e-91a2-a8d6e7fbb123</v>
      </c>
      <c r="J10" s="1474" t="str">
        <f>B10 &amp; "--" &amp; C10</f>
        <v>Santiago Buitrago--1023987654</v>
      </c>
    </row>
    <row r="11" spans="1:11">
      <c r="A11" s="1470"/>
      <c r="B11" s="1470"/>
      <c r="C11" s="1392"/>
      <c r="D11" s="1472"/>
      <c r="E11" s="1468"/>
      <c r="F11" s="1468"/>
      <c r="G11" s="1391"/>
      <c r="H11" s="1391"/>
      <c r="I11" s="724" t="s">
        <v>957</v>
      </c>
      <c r="J11" s="1474"/>
    </row>
    <row r="12" spans="1:11">
      <c r="A12" s="153"/>
      <c r="B12" s="70"/>
      <c r="C12" s="70"/>
      <c r="D12" s="153"/>
      <c r="F12" s="687"/>
      <c r="J12" s="1473"/>
    </row>
    <row r="13" spans="1:11">
      <c r="A13" s="153"/>
      <c r="B13" s="70"/>
      <c r="C13" s="70"/>
      <c r="D13" s="70"/>
      <c r="F13" s="687"/>
      <c r="I13" s="153"/>
      <c r="J13" s="1473"/>
    </row>
    <row r="14" spans="1:11">
      <c r="A14" s="153"/>
      <c r="B14" s="70"/>
      <c r="C14" s="70"/>
      <c r="D14" s="70"/>
      <c r="F14" s="687"/>
      <c r="I14" s="153"/>
      <c r="J14" s="1473"/>
    </row>
    <row r="15" spans="1:11">
      <c r="J15" s="728" t="s">
        <v>1161</v>
      </c>
    </row>
  </sheetData>
  <mergeCells count="28">
    <mergeCell ref="J12:J14"/>
    <mergeCell ref="B4:B6"/>
    <mergeCell ref="A4:A6"/>
    <mergeCell ref="D4:D6"/>
    <mergeCell ref="E4:E6"/>
    <mergeCell ref="F4:F6"/>
    <mergeCell ref="G4:G6"/>
    <mergeCell ref="H4:H6"/>
    <mergeCell ref="C8:C9"/>
    <mergeCell ref="C4:C6"/>
    <mergeCell ref="J10:J11"/>
    <mergeCell ref="J8:J9"/>
    <mergeCell ref="J4:J6"/>
    <mergeCell ref="A8:A9"/>
    <mergeCell ref="B8:B9"/>
    <mergeCell ref="A10:A11"/>
    <mergeCell ref="B10:B11"/>
    <mergeCell ref="C10:C11"/>
    <mergeCell ref="D10:D11"/>
    <mergeCell ref="D8:D9"/>
    <mergeCell ref="E10:E11"/>
    <mergeCell ref="E8:E9"/>
    <mergeCell ref="F10:F11"/>
    <mergeCell ref="G10:G11"/>
    <mergeCell ref="H10:H11"/>
    <mergeCell ref="H8:H9"/>
    <mergeCell ref="G8:G9"/>
    <mergeCell ref="F8:F9"/>
  </mergeCells>
  <hyperlinks>
    <hyperlink ref="E7" r:id="rId1" xr:uid="{E9EB5D30-7CB1-42D4-9856-2E7F4AD8A72E}"/>
    <hyperlink ref="E8" r:id="rId2" xr:uid="{7A2778B3-40A1-4ED8-B770-621C53B5DDA6}"/>
    <hyperlink ref="E10" r:id="rId3" xr:uid="{6DFC8584-DB4A-4D3D-9BEF-4295F0663BC3}"/>
    <hyperlink ref="E4" r:id="rId4" xr:uid="{BEDCE220-253C-4E5E-B7F5-D993781171FC}"/>
    <hyperlink ref="I1" location="'Vendedor_caracterizacion'!A1" display="Ir a caracterizacion&gt;&gt;" xr:uid="{87EB59C1-A664-4BB3-93B9-FE7FDEBD363F}"/>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28006C4-0399-4D47-8FDF-A8E5D7D64CFE}">
          <x14:formula1>
            <xm:f>'Valores '!$F$2:$F$3</xm:f>
          </x14:formula1>
          <xm:sqref>H3:H4 D10 D4:D8 F7:F8 H7:H8 G8 F10:H10 F12:H14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197B-D549-483B-A77C-039E6AE2FD8E}">
  <sheetPr>
    <tabColor theme="5" tint="-0.499984740745262"/>
  </sheetPr>
  <dimension ref="A2:M9"/>
  <sheetViews>
    <sheetView workbookViewId="0"/>
  </sheetViews>
  <sheetFormatPr defaultRowHeight="15"/>
  <cols>
    <col min="1" max="1" width="17.28515625" customWidth="1"/>
    <col min="2" max="2" width="12.7109375" customWidth="1"/>
    <col min="3" max="3" width="16.140625" customWidth="1"/>
    <col min="4" max="4" width="22.140625" customWidth="1"/>
    <col min="5" max="5" width="11.7109375" customWidth="1"/>
    <col min="6" max="6" width="18.85546875" customWidth="1"/>
    <col min="7" max="7" width="21" customWidth="1"/>
    <col min="8" max="8" width="21.85546875" customWidth="1"/>
    <col min="10" max="10" width="11.85546875" customWidth="1"/>
    <col min="11" max="11" width="19.5703125" customWidth="1"/>
    <col min="12" max="12" width="18.5703125" customWidth="1"/>
    <col min="13" max="13" width="24.28515625" customWidth="1"/>
  </cols>
  <sheetData>
    <row r="2" spans="1:13">
      <c r="A2" s="272" t="s">
        <v>138</v>
      </c>
      <c r="B2" s="2153" t="s">
        <v>27</v>
      </c>
      <c r="C2" s="2153"/>
      <c r="D2" s="2153"/>
      <c r="E2" s="2153"/>
      <c r="F2" s="2153"/>
      <c r="G2" s="2153"/>
      <c r="H2" s="2153"/>
      <c r="I2" s="2153"/>
      <c r="J2" s="2153"/>
      <c r="K2" s="2153"/>
      <c r="L2" s="2153"/>
      <c r="M2" s="2154"/>
    </row>
    <row r="3" spans="1:13">
      <c r="A3" s="273" t="s">
        <v>140</v>
      </c>
      <c r="B3" s="1263" t="s">
        <v>141</v>
      </c>
      <c r="C3" s="1263"/>
      <c r="D3" s="1263"/>
      <c r="E3" s="1263"/>
      <c r="F3" s="1263"/>
      <c r="G3" s="1263"/>
      <c r="H3" s="1263"/>
      <c r="I3" s="1263"/>
      <c r="J3" s="1263"/>
      <c r="K3" s="1263"/>
      <c r="L3" s="1263"/>
      <c r="M3" s="1264"/>
    </row>
    <row r="4" spans="1:13" ht="15" customHeight="1">
      <c r="A4" s="274" t="s">
        <v>142</v>
      </c>
      <c r="B4" s="1258" t="s">
        <v>143</v>
      </c>
      <c r="C4" s="1258"/>
      <c r="D4" s="275" t="s">
        <v>144</v>
      </c>
      <c r="E4" s="1260" t="s">
        <v>145</v>
      </c>
      <c r="F4" s="1260"/>
      <c r="G4" s="1265" t="s">
        <v>146</v>
      </c>
      <c r="H4" s="1265"/>
      <c r="I4" s="277" t="s">
        <v>147</v>
      </c>
      <c r="J4" s="278" t="s">
        <v>148</v>
      </c>
      <c r="K4" s="279" t="s">
        <v>149</v>
      </c>
      <c r="L4" s="2155" t="s">
        <v>150</v>
      </c>
      <c r="M4" s="2156" t="s">
        <v>151</v>
      </c>
    </row>
    <row r="5" spans="1:13" ht="15" customHeight="1">
      <c r="A5" s="2157" t="s">
        <v>142</v>
      </c>
      <c r="B5" s="1258" t="s">
        <v>152</v>
      </c>
      <c r="C5" s="1258" t="s">
        <v>4</v>
      </c>
      <c r="D5" s="1259" t="s">
        <v>153</v>
      </c>
      <c r="E5" s="1260" t="s">
        <v>154</v>
      </c>
      <c r="F5" s="1260"/>
      <c r="G5" s="2158" t="s">
        <v>155</v>
      </c>
      <c r="H5" s="2158"/>
      <c r="I5" s="2159" t="s">
        <v>156</v>
      </c>
      <c r="J5" s="2160" t="s">
        <v>157</v>
      </c>
      <c r="K5" s="2161" t="s">
        <v>158</v>
      </c>
      <c r="L5" s="2155"/>
      <c r="M5" s="2156"/>
    </row>
    <row r="6" spans="1:13" ht="15" customHeight="1">
      <c r="A6" s="2157"/>
      <c r="B6" s="1258"/>
      <c r="C6" s="1258"/>
      <c r="D6" s="1259"/>
      <c r="E6" s="276" t="s">
        <v>159</v>
      </c>
      <c r="F6" s="276" t="s">
        <v>4</v>
      </c>
      <c r="G6" s="280" t="s">
        <v>160</v>
      </c>
      <c r="H6" s="280" t="s">
        <v>4</v>
      </c>
      <c r="I6" s="2159"/>
      <c r="J6" s="2160"/>
      <c r="K6" s="2161"/>
      <c r="L6" s="2155"/>
      <c r="M6" s="2156"/>
    </row>
    <row r="7" spans="1:13" ht="99.75" customHeight="1">
      <c r="A7" s="679" t="s">
        <v>25</v>
      </c>
      <c r="B7" s="225" t="s">
        <v>1162</v>
      </c>
      <c r="C7" s="225" t="s">
        <v>1163</v>
      </c>
      <c r="D7" s="680" t="s">
        <v>27</v>
      </c>
      <c r="E7" s="680" t="s">
        <v>1164</v>
      </c>
      <c r="F7" s="225" t="s">
        <v>1165</v>
      </c>
      <c r="G7" s="225" t="s">
        <v>1166</v>
      </c>
      <c r="H7" s="186" t="s">
        <v>1167</v>
      </c>
      <c r="I7" s="680"/>
      <c r="J7" s="186" t="s">
        <v>1168</v>
      </c>
      <c r="K7" s="186" t="s">
        <v>1169</v>
      </c>
      <c r="L7" s="186" t="s">
        <v>1170</v>
      </c>
      <c r="M7" s="703" t="s">
        <v>1171</v>
      </c>
    </row>
    <row r="8" spans="1:13" ht="104.25" customHeight="1">
      <c r="A8" s="399" t="s">
        <v>25</v>
      </c>
      <c r="B8" s="385" t="s">
        <v>1172</v>
      </c>
      <c r="C8" s="385" t="s">
        <v>1173</v>
      </c>
      <c r="D8" s="400" t="s">
        <v>27</v>
      </c>
      <c r="E8" s="336" t="s">
        <v>1164</v>
      </c>
      <c r="F8" s="385" t="s">
        <v>1174</v>
      </c>
      <c r="G8" s="672" t="s">
        <v>368</v>
      </c>
      <c r="H8" s="385" t="s">
        <v>1175</v>
      </c>
      <c r="I8" s="336"/>
      <c r="J8" s="385" t="s">
        <v>1176</v>
      </c>
      <c r="K8" s="385" t="s">
        <v>1177</v>
      </c>
      <c r="L8" s="385" t="s">
        <v>1178</v>
      </c>
      <c r="M8" s="401" t="s">
        <v>1179</v>
      </c>
    </row>
    <row r="9" spans="1:13" ht="99" customHeight="1">
      <c r="A9" s="693" t="s">
        <v>25</v>
      </c>
      <c r="B9" s="684" t="s">
        <v>1180</v>
      </c>
      <c r="C9" s="683" t="s">
        <v>1181</v>
      </c>
      <c r="D9" s="684" t="s">
        <v>27</v>
      </c>
      <c r="E9" s="707" t="s">
        <v>25</v>
      </c>
      <c r="F9" s="683" t="s">
        <v>1182</v>
      </c>
      <c r="G9" s="708" t="s">
        <v>377</v>
      </c>
      <c r="H9" s="683" t="s">
        <v>1183</v>
      </c>
      <c r="I9" s="684"/>
      <c r="J9" s="683" t="s">
        <v>1184</v>
      </c>
      <c r="K9" s="683" t="s">
        <v>1185</v>
      </c>
      <c r="L9" s="683" t="s">
        <v>1186</v>
      </c>
      <c r="M9" s="709" t="s">
        <v>1187</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VendedorProducto_Muestreo'!A1" display="Muestreo de datos….." xr:uid="{59B6771B-AED1-4625-A860-3BCCB3A00CEB}"/>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8C380-A19E-4372-81E4-B7F276D1FE62}">
  <sheetPr>
    <tabColor theme="5" tint="-0.499984740745262"/>
  </sheetPr>
  <dimension ref="A1:D8"/>
  <sheetViews>
    <sheetView workbookViewId="0">
      <selection activeCell="B3" sqref="B3:C3"/>
    </sheetView>
  </sheetViews>
  <sheetFormatPr defaultRowHeight="42" customHeight="1"/>
  <cols>
    <col min="1" max="1" width="28.7109375" style="82" customWidth="1"/>
    <col min="2" max="2" width="30.5703125" style="82" customWidth="1"/>
    <col min="3" max="3" width="38.42578125" style="82" customWidth="1"/>
    <col min="4" max="4" width="30" style="82" customWidth="1"/>
    <col min="5" max="5" width="17.42578125" style="82" customWidth="1"/>
    <col min="6" max="16384" width="9.140625" style="82"/>
  </cols>
  <sheetData>
    <row r="1" spans="1:4" ht="42" customHeight="1">
      <c r="A1" s="11" t="s">
        <v>809</v>
      </c>
    </row>
    <row r="2" spans="1:4" ht="42" customHeight="1">
      <c r="A2" s="730" t="s">
        <v>1188</v>
      </c>
      <c r="B2" s="730" t="s">
        <v>1189</v>
      </c>
      <c r="C2" s="730" t="s">
        <v>1190</v>
      </c>
      <c r="D2" s="730" t="s">
        <v>1191</v>
      </c>
    </row>
    <row r="3" spans="1:4" ht="42" customHeight="1">
      <c r="A3" s="89" t="s">
        <v>435</v>
      </c>
      <c r="B3" s="89" t="s">
        <v>1192</v>
      </c>
      <c r="C3" s="89" t="s">
        <v>1193</v>
      </c>
      <c r="D3" s="89" t="s">
        <v>99</v>
      </c>
    </row>
    <row r="4" spans="1:4" ht="42" customHeight="1">
      <c r="A4" s="1476" t="s">
        <v>1194</v>
      </c>
      <c r="B4" s="1236" t="s">
        <v>862</v>
      </c>
      <c r="C4" s="9" t="s">
        <v>468</v>
      </c>
      <c r="D4" s="1236" t="str">
        <f>C4 &amp; "--" &amp; B4</f>
        <v>a1f3d5c7-9b2e-4e68-bf07-3c9d2a5e6f41--add6b562-7c9b-4fb4-9da6-6b31202eef74</v>
      </c>
    </row>
    <row r="5" spans="1:4" ht="42" customHeight="1">
      <c r="A5" s="1476"/>
      <c r="B5" s="1236"/>
      <c r="C5" s="9" t="s">
        <v>472</v>
      </c>
      <c r="D5" s="1236"/>
    </row>
    <row r="6" spans="1:4" ht="42" customHeight="1">
      <c r="A6" s="9" t="s">
        <v>1195</v>
      </c>
      <c r="B6" s="9" t="s">
        <v>863</v>
      </c>
      <c r="C6" s="9" t="s">
        <v>476</v>
      </c>
      <c r="D6" s="9" t="str">
        <f>C6 &amp; "--" &amp; B6</f>
        <v>f5b2d8a7-6c3e-49a1-b0f9-2d7e4c5a3f81--d7ac911e-05bc-476d-9c58-a55863e9d2d0</v>
      </c>
    </row>
    <row r="7" spans="1:4" ht="42" customHeight="1">
      <c r="A7" s="697" t="s">
        <v>1196</v>
      </c>
      <c r="B7" s="9" t="s">
        <v>864</v>
      </c>
      <c r="C7" s="9" t="s">
        <v>480</v>
      </c>
      <c r="D7" s="9" t="str">
        <f>C7 &amp; "--" &amp; B7</f>
        <v>9e3d7b5c-2f41-48a6-b0d2-5f8c1a7e9f34--5a64de38-9cae-4c7c-82fe-5ddacdca582b</v>
      </c>
    </row>
    <row r="8" spans="1:4" ht="42" customHeight="1">
      <c r="A8" s="9" t="s">
        <v>1197</v>
      </c>
      <c r="B8" s="9" t="s">
        <v>865</v>
      </c>
      <c r="C8" s="9" t="s">
        <v>484</v>
      </c>
      <c r="D8" s="9" t="str">
        <f>C8 &amp; "--" &amp; B8</f>
        <v>c8a5d7e3-1f2b-4b9c-85d0-6e4f7a3d2f91--8701a51d-3262-4a1c-9e0a-85815d26832b</v>
      </c>
    </row>
  </sheetData>
  <mergeCells count="3">
    <mergeCell ref="A4:A5"/>
    <mergeCell ref="B4:B5"/>
    <mergeCell ref="D4:D5"/>
  </mergeCells>
  <hyperlinks>
    <hyperlink ref="A1" location="'Objetos de dominio'!A1" display=" ir al listado de objetos de dominio &gt;&gt;" xr:uid="{C478EF12-DAC4-4459-AA0C-8E3F04B481D8}"/>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A18A1-B770-434B-A444-807FECC57F9C}">
  <sheetPr>
    <tabColor theme="5" tint="-0.499984740745262"/>
  </sheetPr>
  <dimension ref="A1:X31"/>
  <sheetViews>
    <sheetView workbookViewId="0">
      <selection activeCell="E6" sqref="E6"/>
    </sheetView>
  </sheetViews>
  <sheetFormatPr defaultRowHeight="15"/>
  <cols>
    <col min="1" max="1" width="17.5703125" bestFit="1" customWidth="1"/>
    <col min="2" max="2" width="12.42578125" customWidth="1"/>
    <col min="3" max="3" width="16.85546875" bestFit="1" customWidth="1"/>
    <col min="4" max="4" width="20.28515625" bestFit="1" customWidth="1"/>
    <col min="5" max="5" width="16.85546875" bestFit="1" customWidth="1"/>
    <col min="6" max="6" width="11.7109375" bestFit="1" customWidth="1"/>
    <col min="7" max="7" width="11.7109375" customWidth="1"/>
    <col min="8" max="8" width="19.140625" bestFit="1" customWidth="1"/>
    <col min="9" max="9" width="16.140625" bestFit="1" customWidth="1"/>
    <col min="10" max="10" width="16.42578125" bestFit="1" customWidth="1"/>
    <col min="12" max="12" width="16" bestFit="1" customWidth="1"/>
    <col min="14" max="14" width="13.5703125" bestFit="1" customWidth="1"/>
    <col min="15" max="15" width="28" customWidth="1"/>
    <col min="16" max="16" width="19" customWidth="1"/>
    <col min="17" max="17" width="26.28515625" customWidth="1"/>
    <col min="18" max="18" width="17.28515625" customWidth="1"/>
    <col min="21" max="21" width="14" customWidth="1"/>
    <col min="22" max="22" width="25.28515625" bestFit="1" customWidth="1"/>
    <col min="23" max="23" width="26.28515625" bestFit="1" customWidth="1"/>
    <col min="24" max="24" width="30" bestFit="1" customWidth="1"/>
  </cols>
  <sheetData>
    <row r="1" spans="1:24">
      <c r="B1" s="3"/>
      <c r="C1" s="3"/>
      <c r="D1" s="3"/>
      <c r="E1" s="3"/>
      <c r="F1" s="3"/>
      <c r="G1" s="3"/>
      <c r="H1" s="3"/>
      <c r="I1" s="3"/>
      <c r="J1" s="3"/>
      <c r="K1" s="3"/>
      <c r="L1" s="3"/>
      <c r="M1" s="3"/>
      <c r="N1" s="3"/>
      <c r="O1" s="3"/>
      <c r="P1" s="3"/>
      <c r="Q1" s="3"/>
      <c r="R1" s="3"/>
      <c r="S1" s="3"/>
      <c r="T1" s="3"/>
      <c r="U1" s="3"/>
      <c r="V1" s="3"/>
    </row>
    <row r="2" spans="1:24" ht="29.25" customHeight="1">
      <c r="A2" s="155" t="s">
        <v>191</v>
      </c>
      <c r="B2" s="1477" t="s">
        <v>27</v>
      </c>
      <c r="C2" s="1478"/>
      <c r="D2" s="1478"/>
      <c r="E2" s="1018"/>
      <c r="F2" s="792"/>
      <c r="G2" s="792"/>
      <c r="H2" s="792"/>
      <c r="I2" s="792"/>
      <c r="J2" s="792"/>
      <c r="K2" s="792"/>
      <c r="L2" s="792"/>
      <c r="M2" s="792"/>
      <c r="N2" s="792"/>
      <c r="O2" s="792"/>
      <c r="P2" s="792"/>
      <c r="Q2" s="792"/>
      <c r="R2" s="792"/>
      <c r="S2" s="792"/>
      <c r="T2" s="792"/>
      <c r="U2" s="793"/>
    </row>
    <row r="3" spans="1:24" ht="24.75" customHeight="1">
      <c r="A3" s="156" t="s">
        <v>140</v>
      </c>
      <c r="B3" s="1494" t="s">
        <v>1198</v>
      </c>
      <c r="C3" s="1495"/>
      <c r="D3" s="1495"/>
      <c r="E3" s="1495"/>
      <c r="F3" s="1495"/>
      <c r="G3" s="794"/>
      <c r="H3" s="794"/>
      <c r="I3" s="794"/>
      <c r="J3" s="794"/>
      <c r="K3" s="794"/>
      <c r="L3" s="794"/>
      <c r="M3" s="794"/>
      <c r="N3" s="794"/>
      <c r="O3" s="794"/>
      <c r="P3" s="794"/>
      <c r="Q3" s="794"/>
      <c r="R3" s="794"/>
      <c r="S3" s="794"/>
      <c r="T3" s="794"/>
      <c r="U3" s="795"/>
    </row>
    <row r="4" spans="1:24">
      <c r="A4" s="157" t="s">
        <v>193</v>
      </c>
      <c r="B4" s="796" t="s">
        <v>8</v>
      </c>
      <c r="C4" s="797"/>
      <c r="D4" s="797"/>
      <c r="E4" s="797"/>
      <c r="F4" s="797"/>
      <c r="G4" s="797"/>
      <c r="H4" s="797"/>
      <c r="I4" s="797"/>
      <c r="J4" s="797"/>
      <c r="K4" s="797"/>
      <c r="L4" s="797"/>
      <c r="M4" s="797"/>
      <c r="N4" s="797"/>
      <c r="O4" s="797"/>
      <c r="P4" s="797"/>
      <c r="Q4" s="797"/>
      <c r="R4" s="797"/>
      <c r="S4" s="797"/>
      <c r="T4" s="797"/>
      <c r="U4" s="798"/>
    </row>
    <row r="5" spans="1:24" ht="72.75">
      <c r="A5" s="103" t="s">
        <v>194</v>
      </c>
      <c r="B5" s="25"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44" t="s">
        <v>214</v>
      </c>
      <c r="V5" s="594" t="str">
        <f>A29</f>
        <v>Asociar producto a vendedor</v>
      </c>
      <c r="W5" s="595" t="str">
        <f>A30</f>
        <v>Actualizar estado de producto</v>
      </c>
      <c r="X5" s="596" t="str">
        <f>A31</f>
        <v>Consultar productos por vendedor</v>
      </c>
    </row>
    <row r="6" spans="1:24" ht="216.75">
      <c r="A6" s="803" t="s">
        <v>435</v>
      </c>
      <c r="B6" s="9" t="s">
        <v>215</v>
      </c>
      <c r="C6" s="9">
        <v>36</v>
      </c>
      <c r="D6" s="9">
        <v>36</v>
      </c>
      <c r="E6" s="9" t="s">
        <v>216</v>
      </c>
      <c r="F6" s="9" t="s">
        <v>216</v>
      </c>
      <c r="G6" s="9" t="s">
        <v>216</v>
      </c>
      <c r="H6" s="9" t="s">
        <v>216</v>
      </c>
      <c r="I6" s="88" t="s">
        <v>216</v>
      </c>
      <c r="J6" s="9" t="s">
        <v>217</v>
      </c>
      <c r="K6" s="9" t="s">
        <v>218</v>
      </c>
      <c r="L6" s="9" t="s">
        <v>219</v>
      </c>
      <c r="M6" s="9" t="s">
        <v>220</v>
      </c>
      <c r="N6" s="9" t="s">
        <v>220</v>
      </c>
      <c r="O6" s="9" t="s">
        <v>220</v>
      </c>
      <c r="P6" s="9" t="s">
        <v>219</v>
      </c>
      <c r="Q6" s="9" t="s">
        <v>220</v>
      </c>
      <c r="R6" s="9" t="s">
        <v>219</v>
      </c>
      <c r="S6" s="9" t="s">
        <v>220</v>
      </c>
      <c r="T6" s="9" t="s">
        <v>220</v>
      </c>
      <c r="U6" s="9" t="s">
        <v>221</v>
      </c>
      <c r="V6" s="578"/>
      <c r="W6" s="579"/>
      <c r="X6" s="580"/>
    </row>
    <row r="7" spans="1:24" ht="216.75">
      <c r="A7" s="803" t="s">
        <v>1192</v>
      </c>
      <c r="B7" s="9" t="s">
        <v>215</v>
      </c>
      <c r="C7" s="9">
        <v>36</v>
      </c>
      <c r="D7" s="9">
        <v>36</v>
      </c>
      <c r="E7" s="9" t="s">
        <v>216</v>
      </c>
      <c r="F7" s="9" t="s">
        <v>216</v>
      </c>
      <c r="G7" s="9" t="s">
        <v>216</v>
      </c>
      <c r="H7" s="9" t="s">
        <v>216</v>
      </c>
      <c r="I7" s="88" t="s">
        <v>216</v>
      </c>
      <c r="J7" s="9" t="s">
        <v>217</v>
      </c>
      <c r="K7" s="9" t="s">
        <v>218</v>
      </c>
      <c r="L7" s="9" t="s">
        <v>219</v>
      </c>
      <c r="M7" s="9" t="s">
        <v>220</v>
      </c>
      <c r="N7" s="9" t="s">
        <v>220</v>
      </c>
      <c r="O7" s="9" t="s">
        <v>220</v>
      </c>
      <c r="P7" s="9" t="s">
        <v>219</v>
      </c>
      <c r="Q7" s="9" t="s">
        <v>220</v>
      </c>
      <c r="R7" s="9" t="s">
        <v>219</v>
      </c>
      <c r="S7" s="9" t="s">
        <v>220</v>
      </c>
      <c r="T7" s="9" t="s">
        <v>219</v>
      </c>
      <c r="U7" s="9" t="s">
        <v>1199</v>
      </c>
      <c r="V7" s="578"/>
      <c r="W7" s="579"/>
      <c r="X7" s="580"/>
    </row>
    <row r="8" spans="1:24" ht="216.75">
      <c r="A8" s="804" t="s">
        <v>1193</v>
      </c>
      <c r="B8" s="9" t="s">
        <v>215</v>
      </c>
      <c r="C8" s="9">
        <v>36</v>
      </c>
      <c r="D8" s="9">
        <v>36</v>
      </c>
      <c r="E8" s="9" t="s">
        <v>216</v>
      </c>
      <c r="F8" s="9" t="s">
        <v>216</v>
      </c>
      <c r="G8" s="9" t="s">
        <v>216</v>
      </c>
      <c r="H8" s="9" t="s">
        <v>216</v>
      </c>
      <c r="I8" s="88" t="s">
        <v>216</v>
      </c>
      <c r="J8" s="9" t="s">
        <v>217</v>
      </c>
      <c r="K8" s="9" t="s">
        <v>218</v>
      </c>
      <c r="L8" s="9" t="s">
        <v>219</v>
      </c>
      <c r="M8" s="9" t="s">
        <v>220</v>
      </c>
      <c r="N8" s="9" t="s">
        <v>220</v>
      </c>
      <c r="O8" s="9" t="s">
        <v>220</v>
      </c>
      <c r="P8" s="9" t="s">
        <v>219</v>
      </c>
      <c r="Q8" s="9" t="s">
        <v>220</v>
      </c>
      <c r="R8" s="9" t="s">
        <v>219</v>
      </c>
      <c r="S8" s="9" t="s">
        <v>220</v>
      </c>
      <c r="T8" s="9" t="s">
        <v>219</v>
      </c>
      <c r="U8" s="9" t="s">
        <v>1200</v>
      </c>
      <c r="V8" s="578"/>
      <c r="W8" s="579"/>
      <c r="X8" s="580"/>
    </row>
    <row r="9" spans="1:24">
      <c r="B9" s="70"/>
      <c r="C9" s="70"/>
      <c r="D9" s="70"/>
      <c r="E9" s="70"/>
      <c r="F9" s="70"/>
      <c r="G9" s="70"/>
      <c r="H9" s="70"/>
      <c r="I9" s="70"/>
      <c r="J9" s="70"/>
      <c r="K9" s="70"/>
      <c r="L9" s="70"/>
      <c r="M9" s="70"/>
      <c r="N9" s="70"/>
      <c r="O9" s="70"/>
      <c r="P9" s="70"/>
      <c r="Q9" s="70"/>
      <c r="R9" s="70"/>
      <c r="S9" s="70"/>
      <c r="T9" s="70"/>
      <c r="U9" s="70"/>
      <c r="V9" s="70"/>
    </row>
    <row r="10" spans="1:24">
      <c r="B10" s="70"/>
      <c r="C10" s="70"/>
      <c r="D10" s="70"/>
      <c r="E10" s="70"/>
      <c r="F10" s="70"/>
      <c r="G10" s="70"/>
      <c r="H10" s="70"/>
      <c r="I10" s="70"/>
      <c r="J10" s="70"/>
      <c r="K10" s="70"/>
      <c r="L10" s="70"/>
      <c r="M10" s="70"/>
      <c r="N10" s="70"/>
      <c r="O10" s="70"/>
      <c r="P10" s="70"/>
      <c r="Q10" s="70"/>
      <c r="R10" s="70"/>
      <c r="S10" s="70"/>
      <c r="T10" s="70"/>
      <c r="U10" s="70"/>
      <c r="V10" s="70"/>
    </row>
    <row r="11" spans="1:24">
      <c r="E11" s="70"/>
      <c r="F11" s="70"/>
      <c r="G11" s="70"/>
      <c r="H11" s="70"/>
      <c r="I11" s="70"/>
      <c r="J11" s="70"/>
      <c r="K11" s="70"/>
      <c r="L11" s="70"/>
      <c r="M11" s="70"/>
      <c r="N11" s="70"/>
      <c r="O11" s="70"/>
      <c r="P11" s="70"/>
      <c r="Q11" s="70"/>
      <c r="R11" s="70"/>
      <c r="S11" s="70"/>
      <c r="T11" s="70"/>
      <c r="U11" s="70"/>
      <c r="V11" s="70"/>
    </row>
    <row r="12" spans="1:24">
      <c r="B12" s="70"/>
      <c r="C12" s="70"/>
      <c r="D12" s="70"/>
      <c r="E12" s="70"/>
      <c r="F12" s="70"/>
      <c r="G12" s="70"/>
      <c r="H12" s="70"/>
      <c r="I12" s="70"/>
      <c r="J12" s="70"/>
      <c r="K12" s="70"/>
      <c r="L12" s="70"/>
      <c r="M12" s="70"/>
      <c r="N12" s="70"/>
      <c r="O12" s="70"/>
      <c r="P12" s="70"/>
      <c r="Q12" s="70"/>
      <c r="R12" s="70"/>
      <c r="S12" s="70"/>
      <c r="T12" s="70"/>
      <c r="U12" s="70"/>
      <c r="V12" s="70"/>
    </row>
    <row r="13" spans="1:24">
      <c r="B13" s="70"/>
      <c r="C13" s="70"/>
      <c r="D13" s="70"/>
      <c r="E13" s="70"/>
      <c r="F13" s="70"/>
      <c r="G13" s="70"/>
      <c r="H13" s="70"/>
      <c r="I13" s="70"/>
      <c r="J13" s="70"/>
      <c r="K13" s="70"/>
      <c r="L13" s="70"/>
      <c r="M13" s="70"/>
      <c r="N13" s="70"/>
      <c r="O13" s="70"/>
      <c r="P13" s="70"/>
      <c r="Q13" s="70"/>
      <c r="R13" s="70"/>
      <c r="S13" s="70"/>
      <c r="T13" s="70"/>
      <c r="U13" s="70"/>
      <c r="V13" s="70"/>
    </row>
    <row r="14" spans="1:24">
      <c r="B14" s="70"/>
      <c r="C14" s="70"/>
      <c r="D14" s="70"/>
      <c r="E14" s="70"/>
      <c r="F14" s="70"/>
      <c r="G14" s="70"/>
      <c r="H14" s="70"/>
      <c r="I14" s="70"/>
      <c r="J14" s="70"/>
      <c r="K14" s="70"/>
      <c r="L14" s="70"/>
      <c r="M14" s="70"/>
      <c r="N14" s="70"/>
      <c r="O14" s="70"/>
      <c r="P14" s="70"/>
      <c r="Q14" s="70"/>
      <c r="R14" s="70"/>
      <c r="S14" s="70"/>
      <c r="T14" s="70"/>
      <c r="U14" s="70"/>
      <c r="V14" s="70"/>
    </row>
    <row r="16" spans="1:24">
      <c r="B16" s="439"/>
      <c r="C16" s="3"/>
      <c r="D16" s="3"/>
      <c r="E16" s="3"/>
      <c r="F16" s="3"/>
      <c r="G16" s="3"/>
      <c r="H16" s="3"/>
      <c r="I16" s="3"/>
      <c r="J16" s="3"/>
      <c r="K16" s="3"/>
      <c r="L16" s="3"/>
      <c r="M16" s="3"/>
      <c r="N16" s="3"/>
      <c r="O16" s="3"/>
      <c r="P16" s="3"/>
      <c r="Q16" s="3"/>
      <c r="R16" s="3"/>
      <c r="S16" s="3"/>
      <c r="T16" s="3"/>
      <c r="U16" s="3"/>
      <c r="V16" s="3"/>
    </row>
    <row r="17" spans="1:22">
      <c r="B17" s="1488" t="s">
        <v>692</v>
      </c>
      <c r="C17" s="1489"/>
      <c r="D17" s="1490"/>
      <c r="E17" s="3"/>
      <c r="F17" s="3"/>
      <c r="G17" s="3"/>
      <c r="H17" s="3"/>
      <c r="I17" s="3"/>
      <c r="J17" s="3"/>
      <c r="K17" s="3"/>
      <c r="L17" s="3"/>
      <c r="M17" s="3"/>
      <c r="N17" s="3"/>
      <c r="O17" s="3"/>
      <c r="P17" s="3"/>
      <c r="Q17" s="3"/>
      <c r="R17" s="3"/>
      <c r="S17" s="3"/>
      <c r="T17" s="3"/>
      <c r="U17" s="3"/>
      <c r="V17" s="3"/>
    </row>
    <row r="18" spans="1:22">
      <c r="B18" s="157" t="s">
        <v>3</v>
      </c>
      <c r="C18" s="436" t="s">
        <v>214</v>
      </c>
      <c r="D18" s="437" t="s">
        <v>693</v>
      </c>
      <c r="E18" s="3"/>
      <c r="H18" s="3"/>
      <c r="I18" s="3"/>
      <c r="J18" s="3"/>
      <c r="K18" s="3"/>
      <c r="L18" s="3"/>
      <c r="M18" s="3"/>
      <c r="N18" s="3"/>
      <c r="O18" s="3"/>
      <c r="P18" s="3"/>
      <c r="Q18" s="3"/>
      <c r="R18" s="3"/>
      <c r="S18" s="3"/>
      <c r="T18" s="3"/>
      <c r="U18" s="3"/>
      <c r="V18" s="3"/>
    </row>
    <row r="19" spans="1:22">
      <c r="B19" s="1491" t="s">
        <v>1201</v>
      </c>
      <c r="C19" s="1236" t="s">
        <v>1202</v>
      </c>
      <c r="D19" s="40" t="s">
        <v>1192</v>
      </c>
      <c r="E19" s="3"/>
      <c r="F19" s="3"/>
      <c r="G19" s="153"/>
      <c r="H19" s="153"/>
      <c r="I19" s="153"/>
      <c r="J19" s="153"/>
      <c r="K19" s="153"/>
      <c r="L19" s="153"/>
      <c r="M19" s="153"/>
      <c r="N19" s="153"/>
      <c r="O19" s="153"/>
      <c r="P19" s="153"/>
      <c r="Q19" s="153"/>
      <c r="R19" s="153"/>
      <c r="S19" s="153"/>
      <c r="T19" s="153"/>
      <c r="U19" s="153"/>
      <c r="V19" s="153"/>
    </row>
    <row r="20" spans="1:22">
      <c r="B20" s="1492"/>
      <c r="C20" s="1236"/>
      <c r="D20" s="2184" t="s">
        <v>1193</v>
      </c>
      <c r="E20" s="3"/>
      <c r="F20" s="3"/>
      <c r="G20" s="3"/>
      <c r="H20" s="3"/>
      <c r="I20" s="3"/>
      <c r="J20" s="153"/>
      <c r="K20" s="3"/>
      <c r="L20" s="153"/>
      <c r="M20" s="3"/>
      <c r="N20" s="3"/>
      <c r="O20" s="3"/>
      <c r="P20" s="3"/>
      <c r="Q20" s="3"/>
      <c r="R20" s="3"/>
      <c r="S20" s="3"/>
      <c r="T20" s="3"/>
      <c r="U20" s="3"/>
      <c r="V20" s="3"/>
    </row>
    <row r="21" spans="1:22" ht="32.25" customHeight="1">
      <c r="B21" s="1493"/>
      <c r="C21" s="1236"/>
      <c r="D21" s="2184"/>
      <c r="E21" s="3"/>
      <c r="F21" s="3"/>
      <c r="G21" s="3"/>
      <c r="H21" s="3"/>
      <c r="I21" s="3"/>
      <c r="J21" s="3"/>
      <c r="K21" s="3"/>
      <c r="L21" s="3"/>
      <c r="M21" s="3"/>
      <c r="N21" s="3"/>
      <c r="O21" s="3"/>
      <c r="P21" s="3"/>
      <c r="Q21" s="3"/>
      <c r="R21" s="3"/>
      <c r="S21" s="3"/>
      <c r="T21" s="3"/>
      <c r="U21" s="3"/>
    </row>
    <row r="27" spans="1:22">
      <c r="A27" s="1322" t="s">
        <v>228</v>
      </c>
      <c r="B27" s="1319"/>
      <c r="C27" s="1319" t="s">
        <v>4</v>
      </c>
      <c r="D27" s="1319"/>
      <c r="E27" s="1319"/>
      <c r="F27" s="1319"/>
      <c r="G27" s="1319" t="s">
        <v>229</v>
      </c>
      <c r="H27" s="1319"/>
      <c r="I27" s="1319"/>
      <c r="J27" s="1319" t="s">
        <v>230</v>
      </c>
      <c r="K27" s="1319"/>
      <c r="L27" s="1319"/>
      <c r="M27" s="1319"/>
      <c r="N27" s="1319"/>
      <c r="O27" s="1319" t="s">
        <v>231</v>
      </c>
      <c r="P27" s="1319"/>
      <c r="Q27" s="1319" t="s">
        <v>232</v>
      </c>
      <c r="R27" s="1320"/>
    </row>
    <row r="28" spans="1:22">
      <c r="A28" s="1323"/>
      <c r="B28" s="1321"/>
      <c r="C28" s="1321"/>
      <c r="D28" s="1321"/>
      <c r="E28" s="1321"/>
      <c r="F28" s="1321"/>
      <c r="G28" s="809" t="s">
        <v>233</v>
      </c>
      <c r="H28" s="809" t="s">
        <v>234</v>
      </c>
      <c r="I28" s="809" t="s">
        <v>4</v>
      </c>
      <c r="J28" s="809" t="s">
        <v>235</v>
      </c>
      <c r="K28" s="1321" t="s">
        <v>4</v>
      </c>
      <c r="L28" s="1321"/>
      <c r="M28" s="1321"/>
      <c r="N28" s="1321"/>
      <c r="O28" s="809" t="s">
        <v>236</v>
      </c>
      <c r="P28" s="809" t="s">
        <v>4</v>
      </c>
      <c r="Q28" s="809" t="s">
        <v>237</v>
      </c>
      <c r="R28" s="810" t="s">
        <v>238</v>
      </c>
    </row>
    <row r="29" spans="1:22" ht="72.75">
      <c r="A29" s="1486" t="s">
        <v>1203</v>
      </c>
      <c r="B29" s="1487"/>
      <c r="C29" s="1482" t="s">
        <v>1204</v>
      </c>
      <c r="D29" s="1482"/>
      <c r="E29" s="1482"/>
      <c r="F29" s="1482"/>
      <c r="G29" s="811" t="s">
        <v>1205</v>
      </c>
      <c r="H29" s="812" t="s">
        <v>247</v>
      </c>
      <c r="I29" s="811" t="s">
        <v>1206</v>
      </c>
      <c r="J29" s="812" t="s">
        <v>19</v>
      </c>
      <c r="K29" s="1482" t="s">
        <v>1207</v>
      </c>
      <c r="L29" s="1482"/>
      <c r="M29" s="1482"/>
      <c r="N29" s="1482"/>
      <c r="O29" s="812" t="s">
        <v>1208</v>
      </c>
      <c r="P29" s="813" t="s">
        <v>1209</v>
      </c>
      <c r="Q29" s="813" t="s">
        <v>1210</v>
      </c>
      <c r="R29" s="814" t="s">
        <v>245</v>
      </c>
    </row>
    <row r="30" spans="1:22" ht="57.75">
      <c r="A30" s="1483" t="s">
        <v>1211</v>
      </c>
      <c r="B30" s="1484"/>
      <c r="C30" s="1485" t="s">
        <v>1212</v>
      </c>
      <c r="D30" s="1485"/>
      <c r="E30" s="1485"/>
      <c r="F30" s="1485"/>
      <c r="G30" s="800" t="s">
        <v>1213</v>
      </c>
      <c r="H30" s="800" t="s">
        <v>247</v>
      </c>
      <c r="I30" s="800" t="s">
        <v>1214</v>
      </c>
      <c r="J30" s="770" t="s">
        <v>19</v>
      </c>
      <c r="K30" s="1485" t="s">
        <v>1215</v>
      </c>
      <c r="L30" s="1485"/>
      <c r="M30" s="1485"/>
      <c r="N30" s="1485"/>
      <c r="O30" s="770" t="s">
        <v>715</v>
      </c>
      <c r="P30" s="771" t="s">
        <v>1216</v>
      </c>
      <c r="Q30" s="771" t="s">
        <v>1217</v>
      </c>
      <c r="R30" s="808" t="s">
        <v>245</v>
      </c>
    </row>
    <row r="31" spans="1:22" ht="72.75">
      <c r="A31" s="1479" t="s">
        <v>1218</v>
      </c>
      <c r="B31" s="1480"/>
      <c r="C31" s="1481" t="s">
        <v>1219</v>
      </c>
      <c r="D31" s="1481"/>
      <c r="E31" s="1481"/>
      <c r="F31" s="1481"/>
      <c r="G31" s="815" t="s">
        <v>1213</v>
      </c>
      <c r="H31" s="815" t="s">
        <v>247</v>
      </c>
      <c r="I31" s="816" t="s">
        <v>1220</v>
      </c>
      <c r="J31" s="815" t="s">
        <v>1221</v>
      </c>
      <c r="K31" s="1481" t="s">
        <v>1222</v>
      </c>
      <c r="L31" s="1481"/>
      <c r="M31" s="1481"/>
      <c r="N31" s="1481"/>
      <c r="O31" s="815" t="s">
        <v>722</v>
      </c>
      <c r="P31" s="817" t="s">
        <v>1223</v>
      </c>
      <c r="Q31" s="817" t="s">
        <v>1224</v>
      </c>
      <c r="R31" s="818" t="s">
        <v>791</v>
      </c>
    </row>
  </sheetData>
  <mergeCells count="22">
    <mergeCell ref="B19:B21"/>
    <mergeCell ref="C19:C21"/>
    <mergeCell ref="B3:F3"/>
    <mergeCell ref="Q27:R27"/>
    <mergeCell ref="O27:P27"/>
    <mergeCell ref="D20:D21"/>
    <mergeCell ref="B2:D2"/>
    <mergeCell ref="A31:B31"/>
    <mergeCell ref="C31:F31"/>
    <mergeCell ref="K31:N31"/>
    <mergeCell ref="K29:N29"/>
    <mergeCell ref="A30:B30"/>
    <mergeCell ref="C30:F30"/>
    <mergeCell ref="K30:N30"/>
    <mergeCell ref="A29:B29"/>
    <mergeCell ref="C29:F29"/>
    <mergeCell ref="K28:N28"/>
    <mergeCell ref="A27:B28"/>
    <mergeCell ref="C27:F28"/>
    <mergeCell ref="G27:I27"/>
    <mergeCell ref="J27:N27"/>
    <mergeCell ref="B17:D17"/>
  </mergeCells>
  <hyperlinks>
    <hyperlink ref="A29:B29" location="'VendedorProduct_caracterizacion'!V5" display="Asociar producto a vendedor" xr:uid="{B2CCFA4D-27B1-4101-BDD5-A03F042FF6AD}"/>
    <hyperlink ref="B4" location="'vendedorproducto_Muestreo'!A1" display="Ver" xr:uid="{BF7C986D-9C30-4E30-A121-D6311792CC1C}"/>
    <hyperlink ref="B4:U4" location="'Precio_Muestreo'!A1" display="Ver" xr:uid="{5CED17C6-A9B5-4585-A2EB-39749B6923BF}"/>
    <hyperlink ref="V5" location="'VendedorProduct_caracterizacion'!A29" display="=A29" xr:uid="{B86266F9-8C81-45C6-978B-2B61A2D612E4}"/>
    <hyperlink ref="W5" location="'VendedorProduct_caracterizacion'!A30" display="=A30" xr:uid="{FAADC644-2D46-4D5E-9F28-CC5D40F195A1}"/>
    <hyperlink ref="A30:B30" location="'VendedorProduct_caracterizacion'!W5" display="Actualizar estado de producto" xr:uid="{F353E693-E4A1-42A6-8D64-8006DEA7BD45}"/>
    <hyperlink ref="X5" location="'VendedorProduct_caracterizacion'!A31" display="=A31" xr:uid="{9EE2F5ED-F29B-4402-AD82-89848BF0E941}"/>
    <hyperlink ref="A31:B31" location="'VendedorProduct_caracterizacion'!X5" display="Consultar productos por vendedor" xr:uid="{B53D2C8D-91F3-44D5-9511-45BF9D2DADBB}"/>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634FDE7-081B-48D1-9323-8C3139248B59}">
          <x14:formula1>
            <xm:f>'Valores '!$C$2:$C$5</xm:f>
          </x14:formula1>
          <xm:sqref>H13:H14 G6:G8</xm:sqref>
        </x14:dataValidation>
        <x14:dataValidation type="list" allowBlank="1" showInputMessage="1" showErrorMessage="1" xr:uid="{6A9944BB-B66E-40EC-97B1-69E94B874343}">
          <x14:formula1>
            <xm:f>'Valores '!$A$1:$A$19</xm:f>
          </x14:formula1>
          <xm:sqref>B6:B8 A7 C12:C15</xm:sqref>
        </x14:dataValidation>
        <x14:dataValidation type="list" allowBlank="1" showInputMessage="1" showErrorMessage="1" xr:uid="{1451F0CB-9F4D-4BDB-A7DD-386F0C65D719}">
          <x14:formula1>
            <xm:f>'Valores '!$D$2:$D$3</xm:f>
          </x14:formula1>
          <xm:sqref>N9:U10 N13:U14 M11:U12 M15:U15 L6:T8</xm:sqref>
        </x14:dataValidation>
        <x14:dataValidation type="list" allowBlank="1" showInputMessage="1" showErrorMessage="1" xr:uid="{0AAFAD34-15C1-433F-A1AC-329869F27AAD}">
          <x14:formula1>
            <xm:f>'Valores '!$C$2:$C$4</xm:f>
          </x14:formula1>
          <xm:sqref>H15:H16 H11:H12</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005C9-68B4-4EA3-86C4-48EACB28FBD0}">
  <sheetPr>
    <tabColor theme="7" tint="-0.499984740745262"/>
  </sheetPr>
  <dimension ref="A2:X23"/>
  <sheetViews>
    <sheetView topLeftCell="A6" workbookViewId="0">
      <selection activeCell="A7" sqref="A7"/>
    </sheetView>
  </sheetViews>
  <sheetFormatPr defaultColWidth="9.140625" defaultRowHeight="15"/>
  <cols>
    <col min="1" max="1" width="20.5703125" style="3" customWidth="1"/>
    <col min="2" max="2" width="19.5703125" style="3" customWidth="1"/>
    <col min="3" max="3" width="15.7109375" style="3" bestFit="1" customWidth="1"/>
    <col min="4" max="4" width="12" style="3" customWidth="1"/>
    <col min="5" max="5" width="11.28515625" style="3" customWidth="1"/>
    <col min="6" max="6" width="14.85546875" style="3" customWidth="1"/>
    <col min="7" max="7" width="12.42578125" style="3" customWidth="1"/>
    <col min="8" max="8" width="12.28515625" style="3" bestFit="1" customWidth="1"/>
    <col min="9" max="9" width="24" style="3" customWidth="1"/>
    <col min="10" max="10" width="25.28515625" style="3" customWidth="1"/>
    <col min="11" max="11" width="16.140625" style="3" customWidth="1"/>
    <col min="12" max="12" width="16" style="3" customWidth="1"/>
    <col min="13" max="13" width="16.7109375" style="3" customWidth="1"/>
    <col min="14" max="14" width="16.5703125" style="3" customWidth="1"/>
    <col min="15" max="15" width="16.140625" style="3" bestFit="1" customWidth="1"/>
    <col min="16" max="16" width="30.7109375" style="3" customWidth="1"/>
    <col min="17" max="17" width="28.42578125" style="3" customWidth="1"/>
    <col min="18" max="18" width="19" style="3" customWidth="1"/>
    <col min="19" max="19" width="10.28515625" style="3" bestFit="1" customWidth="1"/>
    <col min="20" max="20" width="12.85546875" style="3" customWidth="1"/>
    <col min="21" max="21" width="19" style="3" customWidth="1"/>
    <col min="22" max="22" width="19.28515625" style="3" customWidth="1"/>
    <col min="23" max="23" width="22" style="3" customWidth="1"/>
    <col min="24" max="24" width="17.5703125" style="3" customWidth="1"/>
    <col min="25" max="16384" width="9.140625" style="3"/>
  </cols>
  <sheetData>
    <row r="2" spans="1:24">
      <c r="A2" s="155" t="s">
        <v>191</v>
      </c>
      <c r="B2" s="1505" t="s">
        <v>32</v>
      </c>
      <c r="C2" s="1506"/>
      <c r="D2" s="1506"/>
      <c r="E2" s="1506"/>
      <c r="F2" s="1506"/>
      <c r="G2" s="1506"/>
      <c r="H2" s="1506"/>
      <c r="I2" s="1506"/>
      <c r="J2" s="1506"/>
      <c r="K2" s="1506"/>
      <c r="L2" s="1506"/>
      <c r="M2" s="1506"/>
      <c r="N2" s="1506"/>
      <c r="O2" s="1506"/>
      <c r="P2" s="1506"/>
      <c r="Q2" s="1506"/>
      <c r="R2" s="1506"/>
      <c r="S2" s="1506"/>
      <c r="T2" s="1506"/>
      <c r="U2" s="1507"/>
    </row>
    <row r="3" spans="1:24">
      <c r="A3" s="156" t="s">
        <v>140</v>
      </c>
      <c r="B3" s="1508" t="s">
        <v>1225</v>
      </c>
      <c r="C3" s="1509"/>
      <c r="D3" s="1509"/>
      <c r="E3" s="1509"/>
      <c r="F3" s="1509"/>
      <c r="G3" s="1509"/>
      <c r="H3" s="1509"/>
      <c r="I3" s="1509"/>
      <c r="J3" s="1509"/>
      <c r="K3" s="1509"/>
      <c r="L3" s="1509"/>
      <c r="M3" s="1509"/>
      <c r="N3" s="1509"/>
      <c r="O3" s="1509"/>
      <c r="P3" s="1509"/>
      <c r="Q3" s="1509"/>
      <c r="R3" s="1509"/>
      <c r="S3" s="1509"/>
      <c r="T3" s="1509"/>
      <c r="U3" s="1510"/>
    </row>
    <row r="4" spans="1:24">
      <c r="A4" s="157" t="s">
        <v>193</v>
      </c>
      <c r="B4" s="1511" t="s">
        <v>8</v>
      </c>
      <c r="C4" s="1512"/>
      <c r="D4" s="1512"/>
      <c r="E4" s="1512"/>
      <c r="F4" s="1512"/>
      <c r="G4" s="1512"/>
      <c r="H4" s="1512"/>
      <c r="I4" s="1512"/>
      <c r="J4" s="1512"/>
      <c r="K4" s="1512"/>
      <c r="L4" s="1512"/>
      <c r="M4" s="1512"/>
      <c r="N4" s="1512"/>
      <c r="O4" s="1512"/>
      <c r="P4" s="1512"/>
      <c r="Q4" s="1512"/>
      <c r="R4" s="1512"/>
      <c r="S4" s="1512"/>
      <c r="T4" s="1512"/>
      <c r="U4" s="1513"/>
    </row>
    <row r="5" spans="1:24" ht="70.5" customHeight="1">
      <c r="A5" s="9" t="s">
        <v>194</v>
      </c>
      <c r="B5" s="25"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9" t="s">
        <v>214</v>
      </c>
      <c r="V5" s="581" t="str">
        <f>A21</f>
        <v>Asignar precio a producto</v>
      </c>
      <c r="W5" s="582" t="str">
        <f>A22</f>
        <v>Consultar precio de producto</v>
      </c>
      <c r="X5" s="583" t="str">
        <f>A23</f>
        <v>Actualizar precio</v>
      </c>
    </row>
    <row r="6" spans="1:24" ht="144.75">
      <c r="A6" s="9" t="s">
        <v>435</v>
      </c>
      <c r="B6" s="9" t="s">
        <v>215</v>
      </c>
      <c r="C6" s="9">
        <v>36</v>
      </c>
      <c r="D6" s="9">
        <v>36</v>
      </c>
      <c r="E6" s="9" t="s">
        <v>216</v>
      </c>
      <c r="F6" s="9" t="s">
        <v>216</v>
      </c>
      <c r="G6" s="9" t="s">
        <v>216</v>
      </c>
      <c r="H6" s="9" t="s">
        <v>216</v>
      </c>
      <c r="I6" s="88" t="s">
        <v>216</v>
      </c>
      <c r="J6" s="9" t="s">
        <v>217</v>
      </c>
      <c r="K6" s="9" t="s">
        <v>218</v>
      </c>
      <c r="L6" s="9" t="s">
        <v>219</v>
      </c>
      <c r="M6" s="9" t="s">
        <v>220</v>
      </c>
      <c r="N6" s="9" t="s">
        <v>220</v>
      </c>
      <c r="O6" s="9" t="s">
        <v>220</v>
      </c>
      <c r="P6" s="9" t="s">
        <v>219</v>
      </c>
      <c r="Q6" s="9" t="s">
        <v>220</v>
      </c>
      <c r="R6" s="9" t="s">
        <v>219</v>
      </c>
      <c r="S6" s="9" t="s">
        <v>220</v>
      </c>
      <c r="T6" s="9" t="s">
        <v>220</v>
      </c>
      <c r="U6" s="9" t="s">
        <v>221</v>
      </c>
      <c r="V6" s="578"/>
      <c r="W6" s="579"/>
      <c r="X6" s="580"/>
    </row>
    <row r="7" spans="1:24" ht="87">
      <c r="A7" s="9" t="s">
        <v>1226</v>
      </c>
      <c r="B7" s="9" t="s">
        <v>294</v>
      </c>
      <c r="C7" s="9">
        <v>1</v>
      </c>
      <c r="D7" s="9">
        <v>11</v>
      </c>
      <c r="E7" s="9">
        <v>2</v>
      </c>
      <c r="F7" s="9">
        <v>2</v>
      </c>
      <c r="G7" s="9" t="s">
        <v>216</v>
      </c>
      <c r="H7" s="9">
        <v>0</v>
      </c>
      <c r="I7" s="9" t="s">
        <v>295</v>
      </c>
      <c r="J7" s="9" t="s">
        <v>1227</v>
      </c>
      <c r="K7" s="9">
        <v>0</v>
      </c>
      <c r="L7" s="9" t="s">
        <v>1228</v>
      </c>
      <c r="M7" s="9" t="s">
        <v>220</v>
      </c>
      <c r="N7" s="9" t="s">
        <v>220</v>
      </c>
      <c r="O7" s="9" t="s">
        <v>219</v>
      </c>
      <c r="P7" s="9" t="s">
        <v>219</v>
      </c>
      <c r="Q7" s="9" t="s">
        <v>220</v>
      </c>
      <c r="R7" s="9" t="s">
        <v>220</v>
      </c>
      <c r="S7" s="9" t="s">
        <v>219</v>
      </c>
      <c r="T7" s="9" t="s">
        <v>219</v>
      </c>
      <c r="U7" s="9" t="s">
        <v>1229</v>
      </c>
      <c r="V7" s="578"/>
      <c r="W7" s="579"/>
      <c r="X7" s="580"/>
    </row>
    <row r="8" spans="1:24" ht="144.75">
      <c r="A8" s="134" t="s">
        <v>1193</v>
      </c>
      <c r="B8" s="9" t="s">
        <v>247</v>
      </c>
      <c r="C8" s="9">
        <v>36</v>
      </c>
      <c r="D8" s="9">
        <v>36</v>
      </c>
      <c r="E8" s="9" t="s">
        <v>216</v>
      </c>
      <c r="F8" s="9" t="s">
        <v>216</v>
      </c>
      <c r="G8" s="9" t="s">
        <v>216</v>
      </c>
      <c r="H8" s="9" t="s">
        <v>216</v>
      </c>
      <c r="I8" s="88" t="s">
        <v>216</v>
      </c>
      <c r="J8" s="9" t="s">
        <v>217</v>
      </c>
      <c r="K8" s="9" t="s">
        <v>218</v>
      </c>
      <c r="L8" s="9" t="s">
        <v>219</v>
      </c>
      <c r="M8" s="9" t="s">
        <v>220</v>
      </c>
      <c r="N8" s="9" t="s">
        <v>220</v>
      </c>
      <c r="O8" s="9" t="s">
        <v>220</v>
      </c>
      <c r="P8" s="9" t="s">
        <v>219</v>
      </c>
      <c r="Q8" s="9" t="s">
        <v>220</v>
      </c>
      <c r="R8" s="9" t="s">
        <v>219</v>
      </c>
      <c r="S8" s="9" t="s">
        <v>220</v>
      </c>
      <c r="T8" s="9" t="s">
        <v>220</v>
      </c>
      <c r="U8" s="9" t="s">
        <v>221</v>
      </c>
      <c r="V8" s="578"/>
      <c r="W8" s="579"/>
      <c r="X8" s="580"/>
    </row>
    <row r="9" spans="1:24" ht="87">
      <c r="A9" s="134" t="s">
        <v>1230</v>
      </c>
      <c r="B9" s="9" t="s">
        <v>222</v>
      </c>
      <c r="C9" s="9">
        <v>1</v>
      </c>
      <c r="D9" s="9">
        <v>60</v>
      </c>
      <c r="E9" s="9" t="s">
        <v>216</v>
      </c>
      <c r="F9" s="9" t="s">
        <v>216</v>
      </c>
      <c r="G9" s="9" t="s">
        <v>216</v>
      </c>
      <c r="H9" s="9" t="s">
        <v>216</v>
      </c>
      <c r="I9" s="9" t="s">
        <v>216</v>
      </c>
      <c r="J9" s="9" t="s">
        <v>1231</v>
      </c>
      <c r="K9" s="9" t="s">
        <v>1232</v>
      </c>
      <c r="L9" s="9" t="s">
        <v>1233</v>
      </c>
      <c r="M9" s="9" t="s">
        <v>220</v>
      </c>
      <c r="N9" s="9" t="s">
        <v>220</v>
      </c>
      <c r="O9" s="9" t="s">
        <v>220</v>
      </c>
      <c r="P9" s="9" t="s">
        <v>220</v>
      </c>
      <c r="Q9" s="9" t="s">
        <v>220</v>
      </c>
      <c r="R9" s="9" t="s">
        <v>220</v>
      </c>
      <c r="S9" s="9" t="s">
        <v>220</v>
      </c>
      <c r="T9" s="9" t="s">
        <v>219</v>
      </c>
      <c r="U9" s="9" t="s">
        <v>1234</v>
      </c>
      <c r="V9" s="578"/>
      <c r="W9" s="579"/>
      <c r="X9" s="580"/>
    </row>
    <row r="10" spans="1:24">
      <c r="A10"/>
      <c r="B10"/>
      <c r="C10"/>
      <c r="D10"/>
      <c r="E10"/>
      <c r="F10"/>
      <c r="G10"/>
      <c r="H10"/>
      <c r="I10"/>
      <c r="J10"/>
      <c r="K10"/>
      <c r="L10"/>
      <c r="M10"/>
      <c r="N10"/>
      <c r="O10"/>
      <c r="P10"/>
      <c r="Q10"/>
      <c r="R10"/>
      <c r="S10"/>
      <c r="T10"/>
      <c r="U10"/>
      <c r="V10"/>
      <c r="W10"/>
    </row>
    <row r="11" spans="1:24">
      <c r="A11" s="439"/>
    </row>
    <row r="12" spans="1:24">
      <c r="A12" s="1488" t="s">
        <v>692</v>
      </c>
      <c r="B12" s="1489"/>
      <c r="C12" s="1490"/>
    </row>
    <row r="13" spans="1:24">
      <c r="A13" s="157" t="s">
        <v>3</v>
      </c>
      <c r="B13" s="436" t="s">
        <v>214</v>
      </c>
      <c r="C13" s="437" t="s">
        <v>693</v>
      </c>
      <c r="F13" s="153"/>
    </row>
    <row r="14" spans="1:24" ht="24" customHeight="1">
      <c r="A14" s="1457" t="s">
        <v>1235</v>
      </c>
      <c r="B14" s="1342" t="str">
        <f>Precio_Muestreo!F2</f>
        <v>Combinación única que indica que el identificador de los precios , no se puede repetir</v>
      </c>
      <c r="C14" s="74" t="str">
        <f>Precio_Muestreo!B3</f>
        <v>id</v>
      </c>
      <c r="F14" s="153"/>
      <c r="G14" s="153"/>
      <c r="H14" s="153"/>
      <c r="I14" s="153"/>
      <c r="J14" s="153"/>
      <c r="K14" s="153"/>
      <c r="L14" s="153"/>
      <c r="M14" s="153"/>
      <c r="N14" s="153"/>
      <c r="O14" s="153"/>
      <c r="P14" s="153"/>
      <c r="Q14" s="153"/>
      <c r="R14" s="153"/>
      <c r="S14" s="153"/>
      <c r="T14" s="153"/>
      <c r="U14" s="153"/>
    </row>
    <row r="15" spans="1:24" ht="25.5" customHeight="1">
      <c r="A15" s="1458"/>
      <c r="B15" s="1343"/>
      <c r="C15" s="1466" t="str">
        <f>Precio_Muestreo!E3</f>
        <v>MontoBase</v>
      </c>
      <c r="I15" s="153"/>
      <c r="K15" s="153"/>
    </row>
    <row r="16" spans="1:24" ht="29.25" customHeight="1">
      <c r="A16" s="1459"/>
      <c r="B16" s="1504"/>
      <c r="C16" s="1514"/>
    </row>
    <row r="19" spans="1:18">
      <c r="A19" s="2171" t="s">
        <v>228</v>
      </c>
      <c r="B19" s="2172"/>
      <c r="C19" s="2173" t="s">
        <v>4</v>
      </c>
      <c r="D19" s="2174"/>
      <c r="E19" s="2174"/>
      <c r="F19" s="2172"/>
      <c r="G19" s="2175" t="s">
        <v>229</v>
      </c>
      <c r="H19" s="2175"/>
      <c r="I19" s="2176"/>
      <c r="J19" s="2175" t="s">
        <v>230</v>
      </c>
      <c r="K19" s="2175"/>
      <c r="L19" s="2175"/>
      <c r="M19" s="2175"/>
      <c r="N19" s="2176"/>
      <c r="O19" s="2175" t="s">
        <v>231</v>
      </c>
      <c r="P19" s="2176"/>
      <c r="Q19" s="2175" t="s">
        <v>232</v>
      </c>
      <c r="R19" s="2177"/>
    </row>
    <row r="20" spans="1:18">
      <c r="A20" s="2178"/>
      <c r="B20" s="2179"/>
      <c r="C20" s="2180"/>
      <c r="D20" s="2181"/>
      <c r="E20" s="2181"/>
      <c r="F20" s="2179"/>
      <c r="G20" s="503" t="s">
        <v>233</v>
      </c>
      <c r="H20" s="503" t="s">
        <v>234</v>
      </c>
      <c r="I20" s="503" t="s">
        <v>4</v>
      </c>
      <c r="J20" s="503" t="s">
        <v>235</v>
      </c>
      <c r="K20" s="2182" t="s">
        <v>4</v>
      </c>
      <c r="L20" s="2182"/>
      <c r="M20" s="2182"/>
      <c r="N20" s="2183"/>
      <c r="O20" s="421" t="s">
        <v>236</v>
      </c>
      <c r="P20" s="503" t="s">
        <v>4</v>
      </c>
      <c r="Q20" s="503" t="s">
        <v>237</v>
      </c>
      <c r="R20" s="472" t="s">
        <v>238</v>
      </c>
    </row>
    <row r="21" spans="1:18" ht="29.25" customHeight="1">
      <c r="A21" s="1444" t="s">
        <v>1236</v>
      </c>
      <c r="B21" s="1445"/>
      <c r="C21" s="1448" t="s">
        <v>1237</v>
      </c>
      <c r="D21" s="1449"/>
      <c r="E21" s="1449"/>
      <c r="F21" s="1449"/>
      <c r="G21" s="468" t="s">
        <v>1238</v>
      </c>
      <c r="H21" s="573" t="s">
        <v>247</v>
      </c>
      <c r="I21" s="572" t="s">
        <v>1239</v>
      </c>
      <c r="J21" s="577" t="s">
        <v>32</v>
      </c>
      <c r="K21" s="1449" t="s">
        <v>1240</v>
      </c>
      <c r="L21" s="1449"/>
      <c r="M21" s="1449"/>
      <c r="N21" s="1450"/>
      <c r="O21" s="569" t="s">
        <v>1241</v>
      </c>
      <c r="P21" s="467" t="s">
        <v>1242</v>
      </c>
      <c r="Q21" s="568" t="s">
        <v>1243</v>
      </c>
      <c r="R21" s="467" t="s">
        <v>245</v>
      </c>
    </row>
    <row r="22" spans="1:18" ht="43.5">
      <c r="A22" s="1496" t="s">
        <v>1244</v>
      </c>
      <c r="B22" s="1497"/>
      <c r="C22" s="1498" t="s">
        <v>1245</v>
      </c>
      <c r="D22" s="1498"/>
      <c r="E22" s="1498"/>
      <c r="F22" s="1498"/>
      <c r="G22" s="469" t="s">
        <v>1238</v>
      </c>
      <c r="H22" s="574" t="s">
        <v>247</v>
      </c>
      <c r="I22" s="556" t="s">
        <v>1246</v>
      </c>
      <c r="J22" s="575" t="s">
        <v>1247</v>
      </c>
      <c r="K22" s="1498" t="s">
        <v>1248</v>
      </c>
      <c r="L22" s="1498"/>
      <c r="M22" s="1498"/>
      <c r="N22" s="1499"/>
      <c r="O22" s="570" t="s">
        <v>1249</v>
      </c>
      <c r="P22" s="556" t="s">
        <v>1250</v>
      </c>
      <c r="Q22" s="556" t="s">
        <v>1251</v>
      </c>
      <c r="R22" s="469" t="s">
        <v>245</v>
      </c>
    </row>
    <row r="23" spans="1:18" ht="43.5">
      <c r="A23" s="1500" t="s">
        <v>1252</v>
      </c>
      <c r="B23" s="1501"/>
      <c r="C23" s="1502" t="s">
        <v>1253</v>
      </c>
      <c r="D23" s="1502"/>
      <c r="E23" s="1502"/>
      <c r="F23" s="1503"/>
      <c r="G23" s="466" t="s">
        <v>1238</v>
      </c>
      <c r="H23" s="571" t="s">
        <v>247</v>
      </c>
      <c r="I23" s="501" t="s">
        <v>1254</v>
      </c>
      <c r="J23" s="576" t="s">
        <v>32</v>
      </c>
      <c r="K23" s="1502" t="s">
        <v>1255</v>
      </c>
      <c r="L23" s="1502"/>
      <c r="M23" s="1502"/>
      <c r="N23" s="1503"/>
      <c r="O23" s="571" t="s">
        <v>1256</v>
      </c>
      <c r="P23" s="330" t="s">
        <v>1257</v>
      </c>
      <c r="Q23" s="330" t="s">
        <v>1258</v>
      </c>
      <c r="R23" s="470" t="s">
        <v>245</v>
      </c>
    </row>
  </sheetData>
  <mergeCells count="23">
    <mergeCell ref="B14:B16"/>
    <mergeCell ref="A14:A16"/>
    <mergeCell ref="B2:U2"/>
    <mergeCell ref="B3:U3"/>
    <mergeCell ref="B4:U4"/>
    <mergeCell ref="A12:C12"/>
    <mergeCell ref="C15:C16"/>
    <mergeCell ref="Q19:R19"/>
    <mergeCell ref="K20:N20"/>
    <mergeCell ref="A21:B21"/>
    <mergeCell ref="C21:F21"/>
    <mergeCell ref="K21:N21"/>
    <mergeCell ref="A19:B20"/>
    <mergeCell ref="C19:F20"/>
    <mergeCell ref="G19:I19"/>
    <mergeCell ref="J19:N19"/>
    <mergeCell ref="O19:P19"/>
    <mergeCell ref="A22:B22"/>
    <mergeCell ref="C22:F22"/>
    <mergeCell ref="K22:N22"/>
    <mergeCell ref="A23:B23"/>
    <mergeCell ref="C23:F23"/>
    <mergeCell ref="K23:N23"/>
  </mergeCells>
  <hyperlinks>
    <hyperlink ref="B4" location="'Vendedor'!A1" display="Ver" xr:uid="{197F1A8B-5142-4BFD-A9A6-80C52DC188A5}"/>
    <hyperlink ref="B4:U4" location="'Precio_Muestreo'!A1" display="Ver" xr:uid="{4763C40D-736B-4CC0-9B24-688075F2D25F}"/>
    <hyperlink ref="V5" location="'Precio_Caracterizacion '!A26" display="=A26" xr:uid="{B82F6706-E15D-4DE8-877D-263C1B95A527}"/>
    <hyperlink ref="W5" location="'Precio_Caracterizacion '!A27" display="=A27" xr:uid="{91D0C01C-0D5A-47BD-AC3F-A510FE9E2EA6}"/>
    <hyperlink ref="X5" location="'Precio_Caracterizacion '!A28" display="=A28" xr:uid="{334D9954-555B-418E-9C0D-89DBD18363E6}"/>
    <hyperlink ref="A21:B21" location="'Precio_Caracterizacion '!V5" display="Asignar precio a producto" xr:uid="{FC004304-1624-4FB2-8F34-EF0361A86862}"/>
    <hyperlink ref="A22:B22" location="'Precio_Caracterizacion '!W5" display="Consultar precio de producto" xr:uid="{C688890E-8D53-4372-B504-7619057DCB61}"/>
    <hyperlink ref="A23:B23" location="'Precio_Caracterizacion '!X5" display="Actualizar precio" xr:uid="{BDC3B93D-3B6B-4A07-9237-1822B2EE71BE}"/>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2CAFA0B-CAE1-4342-A6F0-5015CE1887E2}">
          <x14:formula1>
            <xm:f>'Valores '!$C$2:$C$4</xm:f>
          </x14:formula1>
          <xm:sqref>G7 G10:G11</xm:sqref>
        </x14:dataValidation>
        <x14:dataValidation type="list" allowBlank="1" showInputMessage="1" showErrorMessage="1" xr:uid="{CD242E90-F0ED-40A6-BE6E-495068F80BDE}">
          <x14:formula1>
            <xm:f>'Valores '!$D$2:$D$3</xm:f>
          </x14:formula1>
          <xm:sqref>L6:T6 M7:T7 M9:T9 L8:T8 L10:T10</xm:sqref>
        </x14:dataValidation>
        <x14:dataValidation type="list" allowBlank="1" showInputMessage="1" showErrorMessage="1" xr:uid="{9ADF1E23-1158-4A71-8165-DC43818C1029}">
          <x14:formula1>
            <xm:f>'Valores '!$A$1:$A$19</xm:f>
          </x14:formula1>
          <xm:sqref>B6:B8 B10</xm:sqref>
        </x14:dataValidation>
        <x14:dataValidation type="list" allowBlank="1" showInputMessage="1" showErrorMessage="1" xr:uid="{F3DE7E19-89E7-40A6-9DF7-B086FC73C837}">
          <x14:formula1>
            <xm:f>'Valores '!$C$2:$C$5</xm:f>
          </x14:formula1>
          <xm:sqref>G6 G8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A3DEB-D476-4FA3-BA3D-08E327E59947}">
  <sheetPr>
    <tabColor theme="7" tint="-0.499984740745262"/>
  </sheetPr>
  <dimension ref="A1:L25"/>
  <sheetViews>
    <sheetView workbookViewId="0">
      <selection activeCell="D7" sqref="D7"/>
    </sheetView>
  </sheetViews>
  <sheetFormatPr defaultColWidth="9.140625" defaultRowHeight="15"/>
  <cols>
    <col min="1" max="1" width="0.5703125" customWidth="1"/>
    <col min="2" max="2" width="24.85546875" customWidth="1"/>
    <col min="3" max="5" width="23.7109375" customWidth="1"/>
    <col min="6" max="6" width="32.28515625" customWidth="1"/>
    <col min="16384" max="16384" width="9.140625" bestFit="1" customWidth="1"/>
  </cols>
  <sheetData>
    <row r="1" spans="1:12">
      <c r="B1" s="479" t="s">
        <v>1259</v>
      </c>
      <c r="D1" s="143"/>
      <c r="E1" s="479"/>
      <c r="F1" s="8"/>
    </row>
    <row r="2" spans="1:12" ht="21.75">
      <c r="B2" s="130" t="s">
        <v>1260</v>
      </c>
      <c r="C2" s="481" t="s">
        <v>1261</v>
      </c>
      <c r="D2" s="92" t="s">
        <v>429</v>
      </c>
      <c r="E2" s="130" t="s">
        <v>1262</v>
      </c>
      <c r="F2" s="130" t="s">
        <v>1263</v>
      </c>
      <c r="G2" s="6"/>
    </row>
    <row r="3" spans="1:12">
      <c r="A3" s="1"/>
      <c r="B3" s="9" t="s">
        <v>94</v>
      </c>
      <c r="C3" s="134" t="s">
        <v>1230</v>
      </c>
      <c r="D3" s="141" t="s">
        <v>1193</v>
      </c>
      <c r="E3" s="9" t="s">
        <v>1226</v>
      </c>
      <c r="F3" s="131" t="s">
        <v>402</v>
      </c>
      <c r="G3" s="1"/>
      <c r="H3" s="1"/>
      <c r="I3" s="1"/>
      <c r="J3" s="1"/>
    </row>
    <row r="4" spans="1:12" ht="43.5">
      <c r="A4" s="1"/>
      <c r="B4" s="9" t="s">
        <v>333</v>
      </c>
      <c r="C4" s="480" t="s">
        <v>411</v>
      </c>
      <c r="D4" s="12" t="s">
        <v>468</v>
      </c>
      <c r="E4" s="68" t="s">
        <v>1264</v>
      </c>
      <c r="F4" s="131" t="str">
        <f>B4 &amp; "--" &amp; E4</f>
        <v>6acb8fb6-287e-493b-a32e-3f833b9286a1--2´100.840,34 COP</v>
      </c>
      <c r="G4" s="1"/>
      <c r="H4" s="1"/>
      <c r="I4" s="1"/>
      <c r="J4" s="1"/>
      <c r="K4" s="1"/>
      <c r="L4" s="1"/>
    </row>
    <row r="5" spans="1:12" ht="29.25">
      <c r="A5" s="1"/>
      <c r="B5" s="9" t="s">
        <v>338</v>
      </c>
      <c r="C5" s="480" t="s">
        <v>411</v>
      </c>
      <c r="D5" s="12" t="s">
        <v>472</v>
      </c>
      <c r="E5" s="68" t="s">
        <v>1265</v>
      </c>
      <c r="F5" s="131" t="str">
        <f>B5 &amp; "--" &amp; E6</f>
        <v>26f87afb-ea2c-46fb-bb78-a0fa1c644a85--256.216,81 COP</v>
      </c>
      <c r="G5" s="1"/>
      <c r="H5" s="1"/>
      <c r="I5" s="1"/>
      <c r="J5" s="1"/>
      <c r="K5" s="1"/>
      <c r="L5" s="1"/>
    </row>
    <row r="6" spans="1:12" ht="29.25">
      <c r="A6" s="1"/>
      <c r="B6" s="9" t="s">
        <v>341</v>
      </c>
      <c r="C6" s="480" t="s">
        <v>411</v>
      </c>
      <c r="D6" s="12" t="s">
        <v>476</v>
      </c>
      <c r="E6" s="68" t="s">
        <v>1266</v>
      </c>
      <c r="F6" s="131" t="str">
        <f>B6 &amp; "--" &amp; E5</f>
        <v>7d9d6db9-335e-441d-8766-e990bd32c672--3´894.958,82 COP</v>
      </c>
      <c r="H6" s="1"/>
      <c r="I6" s="1"/>
      <c r="J6" s="1"/>
      <c r="K6" s="1"/>
      <c r="L6" s="1"/>
    </row>
    <row r="7" spans="1:12" ht="43.5">
      <c r="A7" s="1"/>
      <c r="B7" s="9" t="s">
        <v>344</v>
      </c>
      <c r="C7" s="480" t="s">
        <v>411</v>
      </c>
      <c r="D7" s="12" t="s">
        <v>480</v>
      </c>
      <c r="E7" s="68" t="s">
        <v>1267</v>
      </c>
      <c r="F7" s="131" t="str">
        <f>B7 &amp; "--" &amp; E7</f>
        <v>d1a3f280-c1ae-4be7-881a-7d8dca603452--5,412,646.88 COP</v>
      </c>
      <c r="G7" s="1"/>
      <c r="H7" s="1"/>
      <c r="I7" s="1"/>
      <c r="J7" s="1"/>
      <c r="K7" s="1"/>
      <c r="L7" s="1"/>
    </row>
    <row r="8" spans="1:12" ht="29.25">
      <c r="A8" s="1"/>
      <c r="B8" s="9" t="s">
        <v>348</v>
      </c>
      <c r="C8" s="480" t="s">
        <v>411</v>
      </c>
      <c r="D8" s="12" t="s">
        <v>484</v>
      </c>
      <c r="E8" s="2124" t="s">
        <v>1268</v>
      </c>
      <c r="F8" s="131" t="str">
        <f>B8 &amp; "--" &amp; E8</f>
        <v>aefcb4d0-45c0-46d6-99b6-81c1419ca4a8--3,786,729.41 COP</v>
      </c>
      <c r="G8" s="1"/>
      <c r="H8" s="1"/>
      <c r="I8" s="1"/>
      <c r="J8" s="1"/>
    </row>
    <row r="9" spans="1:12">
      <c r="A9" s="1"/>
      <c r="B9" s="70"/>
      <c r="C9" s="68"/>
      <c r="D9" s="70"/>
      <c r="E9" s="70"/>
      <c r="F9" s="70"/>
      <c r="G9" s="1"/>
      <c r="H9" s="1"/>
      <c r="I9" s="1"/>
      <c r="J9" s="1"/>
    </row>
    <row r="10" spans="1:12">
      <c r="A10" s="1"/>
      <c r="B10" s="1"/>
      <c r="D10" s="1"/>
      <c r="E10" s="1"/>
      <c r="F10" s="1"/>
      <c r="G10" s="1"/>
      <c r="H10" s="1"/>
      <c r="I10" s="1"/>
      <c r="J10" s="1"/>
    </row>
    <row r="11" spans="1:12">
      <c r="A11" s="1"/>
      <c r="B11" s="1"/>
      <c r="D11" s="1"/>
      <c r="E11" s="1"/>
      <c r="F11" s="1"/>
      <c r="G11" s="1"/>
      <c r="H11" s="1"/>
      <c r="I11" s="1"/>
      <c r="J11" s="1"/>
    </row>
    <row r="12" spans="1:12">
      <c r="A12" s="1"/>
      <c r="B12" s="1"/>
      <c r="D12" s="1"/>
      <c r="E12" s="1"/>
      <c r="F12" s="1"/>
      <c r="G12" s="1"/>
      <c r="H12" s="1"/>
      <c r="I12" s="1"/>
      <c r="J12" s="1"/>
    </row>
    <row r="13" spans="1:12">
      <c r="A13" s="1"/>
      <c r="B13" s="1"/>
      <c r="D13" s="1"/>
      <c r="E13" s="1"/>
      <c r="F13" s="1"/>
      <c r="G13" s="1"/>
      <c r="H13" s="1"/>
      <c r="I13" s="1"/>
      <c r="J13" s="1"/>
    </row>
    <row r="14" spans="1:12">
      <c r="A14" s="1"/>
      <c r="B14" s="1"/>
      <c r="D14" s="1"/>
      <c r="E14" s="1"/>
      <c r="F14" s="1"/>
      <c r="G14" s="1"/>
      <c r="H14" s="1"/>
      <c r="I14" s="1"/>
      <c r="J14" s="1"/>
    </row>
    <row r="15" spans="1:12">
      <c r="A15" s="1"/>
      <c r="B15" s="1"/>
      <c r="D15" s="1"/>
      <c r="E15" s="1"/>
      <c r="F15" s="1"/>
      <c r="G15" s="1"/>
      <c r="H15" s="1"/>
      <c r="I15" s="1"/>
      <c r="J15" s="1"/>
    </row>
    <row r="16" spans="1:12">
      <c r="A16" s="1"/>
      <c r="B16" s="1"/>
      <c r="D16" s="1"/>
      <c r="E16" s="1"/>
      <c r="F16" s="1"/>
      <c r="G16" s="1"/>
      <c r="H16" s="1"/>
      <c r="I16" s="1"/>
      <c r="J16" s="1"/>
    </row>
    <row r="17" spans="1:10">
      <c r="A17" s="1"/>
      <c r="B17" s="1"/>
      <c r="D17" s="1"/>
      <c r="E17" s="1"/>
      <c r="F17" s="1"/>
      <c r="G17" s="1"/>
      <c r="H17" s="1"/>
      <c r="I17" s="1"/>
      <c r="J17" s="1"/>
    </row>
    <row r="18" spans="1:10">
      <c r="A18" s="1"/>
      <c r="B18" s="1"/>
      <c r="D18" s="1"/>
      <c r="E18" s="1"/>
      <c r="F18" s="1"/>
      <c r="G18" s="1"/>
      <c r="H18" s="1"/>
      <c r="I18" s="1"/>
      <c r="J18" s="1"/>
    </row>
    <row r="19" spans="1:10">
      <c r="A19" s="1"/>
      <c r="B19" s="1"/>
      <c r="D19" s="1"/>
      <c r="E19" s="1"/>
      <c r="F19" s="1"/>
      <c r="G19" s="1"/>
      <c r="H19" s="1"/>
      <c r="I19" s="1"/>
      <c r="J19" s="1"/>
    </row>
    <row r="20" spans="1:10">
      <c r="A20" s="1"/>
      <c r="B20" s="1"/>
      <c r="D20" s="1"/>
      <c r="E20" s="1"/>
      <c r="F20" s="1"/>
      <c r="G20" s="1"/>
      <c r="H20" s="1"/>
      <c r="I20" s="1"/>
      <c r="J20" s="1"/>
    </row>
    <row r="21" spans="1:10">
      <c r="A21" s="1"/>
      <c r="B21" s="1"/>
      <c r="D21" s="1"/>
      <c r="E21" s="1"/>
      <c r="F21" s="1"/>
      <c r="G21" s="1"/>
      <c r="H21" s="1"/>
      <c r="I21" s="1"/>
      <c r="J21" s="1"/>
    </row>
    <row r="22" spans="1:10">
      <c r="A22" s="1"/>
      <c r="B22" s="1"/>
      <c r="D22" s="1"/>
      <c r="E22" s="1"/>
      <c r="F22" s="1"/>
      <c r="G22" s="1"/>
      <c r="H22" s="1"/>
      <c r="I22" s="1"/>
      <c r="J22" s="1"/>
    </row>
    <row r="23" spans="1:10">
      <c r="A23" s="1"/>
      <c r="B23" s="1"/>
      <c r="D23" s="1"/>
      <c r="E23" s="1"/>
      <c r="F23" s="1"/>
      <c r="G23" s="1"/>
      <c r="H23" s="1"/>
      <c r="I23" s="1"/>
      <c r="J23" s="1"/>
    </row>
    <row r="24" spans="1:10">
      <c r="A24" s="1"/>
      <c r="B24" s="1"/>
      <c r="D24" s="1"/>
      <c r="E24" s="1"/>
      <c r="F24" s="1"/>
      <c r="G24" s="1"/>
      <c r="H24" s="1"/>
      <c r="I24" s="1"/>
      <c r="J24" s="1"/>
    </row>
    <row r="25" spans="1:10">
      <c r="A25" s="1"/>
      <c r="B25" s="1"/>
      <c r="D25" s="1"/>
      <c r="E25" s="1"/>
      <c r="F25" s="1"/>
      <c r="G25" s="1"/>
      <c r="H25" s="1"/>
      <c r="I25" s="1"/>
      <c r="J25" s="1"/>
    </row>
  </sheetData>
  <hyperlinks>
    <hyperlink ref="B1:E1" location="'Objetos de dominio'!A1" display="&lt;&lt;&lt;&lt;Volver a los objetos de dominio" xr:uid="{E16C13F9-E49C-450C-B498-C1F962F54428}"/>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BD3E-3F36-453C-8A7F-2BB6BDB49B44}">
  <sheetPr>
    <tabColor theme="4" tint="-0.249977111117893"/>
  </sheetPr>
  <dimension ref="A2:M19"/>
  <sheetViews>
    <sheetView topLeftCell="A10" workbookViewId="0">
      <selection activeCell="B3" sqref="B3"/>
    </sheetView>
  </sheetViews>
  <sheetFormatPr defaultColWidth="9.140625" defaultRowHeight="15"/>
  <cols>
    <col min="1" max="1" width="26.28515625" customWidth="1"/>
    <col min="2" max="2" width="50" customWidth="1"/>
    <col min="3" max="3" width="21.140625" customWidth="1"/>
    <col min="4" max="4" width="32.7109375" customWidth="1"/>
    <col min="5" max="5" width="15.140625" customWidth="1"/>
    <col min="6" max="6" width="20.28515625" customWidth="1"/>
    <col min="7" max="7" width="22" customWidth="1"/>
    <col min="8" max="8" width="37.42578125" customWidth="1"/>
    <col min="9" max="9" width="27.7109375" customWidth="1"/>
    <col min="10" max="10" width="29.140625" customWidth="1"/>
    <col min="11" max="11" width="34.28515625" customWidth="1"/>
    <col min="12" max="12" width="26.85546875" customWidth="1"/>
    <col min="13" max="13" width="30.5703125" customWidth="1"/>
  </cols>
  <sheetData>
    <row r="2" spans="1:13" ht="19.5" customHeight="1">
      <c r="A2" s="293" t="s">
        <v>138</v>
      </c>
      <c r="B2" s="2185" t="s">
        <v>32</v>
      </c>
      <c r="C2" s="2185"/>
      <c r="D2" s="2185"/>
      <c r="E2" s="2185"/>
      <c r="F2" s="2185"/>
      <c r="G2" s="2185"/>
      <c r="H2" s="2185"/>
      <c r="I2" s="2185"/>
      <c r="J2" s="2185"/>
      <c r="K2" s="2185"/>
      <c r="L2" s="2185"/>
      <c r="M2" s="2186"/>
    </row>
    <row r="3" spans="1:13" ht="18" customHeight="1">
      <c r="A3" s="294" t="s">
        <v>140</v>
      </c>
      <c r="B3" s="1327" t="s">
        <v>141</v>
      </c>
      <c r="C3" s="1327"/>
      <c r="D3" s="1327"/>
      <c r="E3" s="1327"/>
      <c r="F3" s="1327"/>
      <c r="G3" s="1327"/>
      <c r="H3" s="1327"/>
      <c r="I3" s="1327"/>
      <c r="J3" s="1327"/>
      <c r="K3" s="1327"/>
      <c r="L3" s="1327"/>
      <c r="M3" s="1328"/>
    </row>
    <row r="4" spans="1:13" ht="23.25" customHeight="1">
      <c r="A4" s="295" t="s">
        <v>142</v>
      </c>
      <c r="B4" s="1534" t="s">
        <v>143</v>
      </c>
      <c r="C4" s="1534"/>
      <c r="D4" s="296" t="s">
        <v>144</v>
      </c>
      <c r="E4" s="1535" t="s">
        <v>145</v>
      </c>
      <c r="F4" s="1535"/>
      <c r="G4" s="1536" t="s">
        <v>146</v>
      </c>
      <c r="H4" s="1536"/>
      <c r="I4" s="298" t="s">
        <v>147</v>
      </c>
      <c r="J4" s="299" t="s">
        <v>148</v>
      </c>
      <c r="K4" s="300" t="s">
        <v>149</v>
      </c>
      <c r="L4" s="2187" t="s">
        <v>150</v>
      </c>
      <c r="M4" s="2188" t="s">
        <v>151</v>
      </c>
    </row>
    <row r="5" spans="1:13" ht="15" customHeight="1">
      <c r="A5" s="2189" t="s">
        <v>142</v>
      </c>
      <c r="B5" s="1534" t="s">
        <v>152</v>
      </c>
      <c r="C5" s="1534" t="s">
        <v>4</v>
      </c>
      <c r="D5" s="1537" t="s">
        <v>153</v>
      </c>
      <c r="E5" s="1535" t="s">
        <v>154</v>
      </c>
      <c r="F5" s="1535"/>
      <c r="G5" s="2190" t="s">
        <v>155</v>
      </c>
      <c r="H5" s="2190"/>
      <c r="I5" s="2191" t="s">
        <v>156</v>
      </c>
      <c r="J5" s="2192" t="s">
        <v>157</v>
      </c>
      <c r="K5" s="2193" t="s">
        <v>158</v>
      </c>
      <c r="L5" s="2187"/>
      <c r="M5" s="2188"/>
    </row>
    <row r="6" spans="1:13" ht="24" customHeight="1">
      <c r="A6" s="2189"/>
      <c r="B6" s="1534"/>
      <c r="C6" s="1534"/>
      <c r="D6" s="1537"/>
      <c r="E6" s="297" t="s">
        <v>159</v>
      </c>
      <c r="F6" s="297" t="s">
        <v>4</v>
      </c>
      <c r="G6" s="301" t="s">
        <v>160</v>
      </c>
      <c r="H6" s="301" t="s">
        <v>4</v>
      </c>
      <c r="I6" s="2191"/>
      <c r="J6" s="2192"/>
      <c r="K6" s="2193"/>
      <c r="L6" s="2194"/>
      <c r="M6" s="2188"/>
    </row>
    <row r="7" spans="1:13" ht="30">
      <c r="A7" s="1533" t="s">
        <v>25</v>
      </c>
      <c r="B7" s="1531" t="s">
        <v>1269</v>
      </c>
      <c r="C7" s="1531" t="s">
        <v>1270</v>
      </c>
      <c r="D7" s="1538" t="s">
        <v>32</v>
      </c>
      <c r="E7" s="1530"/>
      <c r="F7" s="1530"/>
      <c r="G7" s="302" t="s">
        <v>1271</v>
      </c>
      <c r="H7" s="303" t="s">
        <v>1272</v>
      </c>
      <c r="I7" s="1530"/>
      <c r="J7" s="1531" t="s">
        <v>1273</v>
      </c>
      <c r="K7" s="1532"/>
      <c r="L7" s="309"/>
      <c r="M7" s="1518" t="s">
        <v>1274</v>
      </c>
    </row>
    <row r="8" spans="1:13" ht="30">
      <c r="A8" s="1533"/>
      <c r="B8" s="1531"/>
      <c r="C8" s="1531"/>
      <c r="D8" s="1538"/>
      <c r="E8" s="1530"/>
      <c r="F8" s="1530"/>
      <c r="G8" s="304" t="s">
        <v>1275</v>
      </c>
      <c r="H8" s="305" t="s">
        <v>1276</v>
      </c>
      <c r="I8" s="1530"/>
      <c r="J8" s="1531"/>
      <c r="K8" s="1532"/>
      <c r="L8" s="310" t="s">
        <v>695</v>
      </c>
      <c r="M8" s="1518"/>
    </row>
    <row r="9" spans="1:13" ht="30">
      <c r="A9" s="1533"/>
      <c r="B9" s="1531"/>
      <c r="C9" s="1531"/>
      <c r="D9" s="1538"/>
      <c r="E9" s="1530"/>
      <c r="F9" s="1530"/>
      <c r="G9" s="302" t="s">
        <v>1277</v>
      </c>
      <c r="H9" s="303" t="s">
        <v>1278</v>
      </c>
      <c r="I9" s="1530"/>
      <c r="J9" s="1531"/>
      <c r="K9" s="1532"/>
      <c r="L9" s="310"/>
      <c r="M9" s="1518"/>
    </row>
    <row r="10" spans="1:13" ht="39.75" customHeight="1">
      <c r="A10" s="1533"/>
      <c r="B10" s="1531"/>
      <c r="C10" s="1531"/>
      <c r="D10" s="1538"/>
      <c r="E10" s="1530"/>
      <c r="F10" s="1530"/>
      <c r="G10" s="302" t="s">
        <v>1279</v>
      </c>
      <c r="H10" s="303" t="s">
        <v>1280</v>
      </c>
      <c r="I10" s="1530"/>
      <c r="J10" s="1531"/>
      <c r="K10" s="1532"/>
      <c r="L10" s="311"/>
      <c r="M10" s="1518"/>
    </row>
    <row r="11" spans="1:13" ht="39" customHeight="1">
      <c r="A11" s="1519" t="s">
        <v>25</v>
      </c>
      <c r="B11" s="1521" t="s">
        <v>1281</v>
      </c>
      <c r="C11" s="1521" t="s">
        <v>1282</v>
      </c>
      <c r="D11" s="1523" t="s">
        <v>32</v>
      </c>
      <c r="E11" s="2195"/>
      <c r="F11" s="2195"/>
      <c r="G11" s="219" t="s">
        <v>1283</v>
      </c>
      <c r="H11" s="219" t="s">
        <v>1284</v>
      </c>
      <c r="I11" s="2195"/>
      <c r="J11" s="1525" t="s">
        <v>1285</v>
      </c>
      <c r="K11" s="2195"/>
      <c r="L11" s="1527" t="s">
        <v>1286</v>
      </c>
      <c r="M11" s="1528" t="s">
        <v>1287</v>
      </c>
    </row>
    <row r="12" spans="1:13" ht="27" customHeight="1">
      <c r="A12" s="1520"/>
      <c r="B12" s="1522"/>
      <c r="C12" s="1522"/>
      <c r="D12" s="1524"/>
      <c r="E12" s="2196"/>
      <c r="F12" s="2196"/>
      <c r="G12" s="306" t="s">
        <v>1288</v>
      </c>
      <c r="H12" s="307" t="s">
        <v>1289</v>
      </c>
      <c r="I12" s="2196"/>
      <c r="J12" s="1526"/>
      <c r="K12" s="2196"/>
      <c r="L12" s="1524"/>
      <c r="M12" s="1529"/>
    </row>
    <row r="13" spans="1:13" ht="32.25" customHeight="1">
      <c r="A13" s="1540" t="s">
        <v>9</v>
      </c>
      <c r="B13" s="1542" t="s">
        <v>1290</v>
      </c>
      <c r="C13" s="1544" t="s">
        <v>1291</v>
      </c>
      <c r="D13" s="1542" t="s">
        <v>32</v>
      </c>
      <c r="E13" s="1516"/>
      <c r="F13" s="1516"/>
      <c r="G13" s="314" t="s">
        <v>1292</v>
      </c>
      <c r="H13" s="315" t="s">
        <v>1293</v>
      </c>
      <c r="I13" s="1242"/>
      <c r="J13" s="1242" t="s">
        <v>1294</v>
      </c>
      <c r="K13" s="1242"/>
      <c r="L13" s="1242" t="s">
        <v>266</v>
      </c>
      <c r="M13" s="1240" t="s">
        <v>1295</v>
      </c>
    </row>
    <row r="14" spans="1:13" ht="30.75" customHeight="1">
      <c r="A14" s="1541"/>
      <c r="B14" s="1543"/>
      <c r="C14" s="1545"/>
      <c r="D14" s="1543"/>
      <c r="E14" s="1517"/>
      <c r="F14" s="1517"/>
      <c r="G14" s="246" t="s">
        <v>1296</v>
      </c>
      <c r="H14" s="247" t="s">
        <v>1297</v>
      </c>
      <c r="I14" s="1539"/>
      <c r="J14" s="1539"/>
      <c r="K14" s="1539"/>
      <c r="L14" s="1539"/>
      <c r="M14" s="1515"/>
    </row>
    <row r="19" spans="2:2">
      <c r="B19" s="308"/>
    </row>
  </sheetData>
  <mergeCells count="48">
    <mergeCell ref="J13:J14"/>
    <mergeCell ref="I13:I14"/>
    <mergeCell ref="K13:K14"/>
    <mergeCell ref="L13:L14"/>
    <mergeCell ref="A13:A14"/>
    <mergeCell ref="B13:B14"/>
    <mergeCell ref="C13:C14"/>
    <mergeCell ref="D13:D14"/>
    <mergeCell ref="C5:C6"/>
    <mergeCell ref="D5:D6"/>
    <mergeCell ref="E5:F5"/>
    <mergeCell ref="B7:B10"/>
    <mergeCell ref="C7:C10"/>
    <mergeCell ref="D7:D10"/>
    <mergeCell ref="E7:E10"/>
    <mergeCell ref="F7:F10"/>
    <mergeCell ref="J7:J10"/>
    <mergeCell ref="K7:K10"/>
    <mergeCell ref="A7:A10"/>
    <mergeCell ref="G5:H5"/>
    <mergeCell ref="B2:M2"/>
    <mergeCell ref="B3:M3"/>
    <mergeCell ref="B4:C4"/>
    <mergeCell ref="E4:F4"/>
    <mergeCell ref="G4:H4"/>
    <mergeCell ref="L4:L6"/>
    <mergeCell ref="M4:M6"/>
    <mergeCell ref="I5:I6"/>
    <mergeCell ref="J5:J6"/>
    <mergeCell ref="K5:K6"/>
    <mergeCell ref="A5:A6"/>
    <mergeCell ref="B5:B6"/>
    <mergeCell ref="M13:M14"/>
    <mergeCell ref="E13:E14"/>
    <mergeCell ref="F13:F14"/>
    <mergeCell ref="M7:M10"/>
    <mergeCell ref="A11:A12"/>
    <mergeCell ref="B11:B12"/>
    <mergeCell ref="C11:C12"/>
    <mergeCell ref="D11:D12"/>
    <mergeCell ref="E11:E12"/>
    <mergeCell ref="F11:F12"/>
    <mergeCell ref="I11:I12"/>
    <mergeCell ref="J11:J12"/>
    <mergeCell ref="K11:K12"/>
    <mergeCell ref="L11:L12"/>
    <mergeCell ref="M11:M12"/>
    <mergeCell ref="I7:I10"/>
  </mergeCells>
  <hyperlinks>
    <hyperlink ref="B3:M3" location="'Precio_Muestreo'!A1" display="Muestreo de datos….." xr:uid="{AB4E715D-8400-4EA0-83B4-4D4A9EEFFBE7}"/>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DF638-0419-4B30-9A65-0E4D06C0D41C}">
  <sheetPr>
    <tabColor theme="8" tint="0.39997558519241921"/>
  </sheetPr>
  <dimension ref="A1:BZ99"/>
  <sheetViews>
    <sheetView workbookViewId="0">
      <selection activeCell="C6" sqref="C6"/>
    </sheetView>
  </sheetViews>
  <sheetFormatPr defaultColWidth="9.140625" defaultRowHeight="15"/>
  <cols>
    <col min="1" max="1" width="24" style="7" customWidth="1"/>
    <col min="2" max="2" width="14" style="7" customWidth="1"/>
    <col min="3" max="3" width="19" style="7" customWidth="1"/>
    <col min="4" max="4" width="15.7109375" style="7" customWidth="1"/>
    <col min="5" max="5" width="9.140625" style="7"/>
    <col min="6" max="6" width="8.42578125" style="7" customWidth="1"/>
    <col min="7" max="7" width="16.42578125" style="7" customWidth="1"/>
    <col min="8" max="8" width="12.42578125" style="7" customWidth="1"/>
    <col min="9" max="9" width="21.42578125" style="7" customWidth="1"/>
    <col min="10" max="10" width="32.42578125" style="7" customWidth="1"/>
    <col min="11" max="11" width="18.42578125" style="7" customWidth="1"/>
    <col min="12" max="12" width="11.28515625" style="7" customWidth="1"/>
    <col min="13" max="13" width="9.140625" style="7" customWidth="1"/>
    <col min="14" max="14" width="11.140625" style="7" customWidth="1"/>
    <col min="15" max="15" width="17.28515625" style="7" customWidth="1"/>
    <col min="16" max="16" width="23.85546875" style="7" customWidth="1"/>
    <col min="17" max="17" width="26.140625" style="7" customWidth="1"/>
    <col min="18" max="18" width="19.85546875" style="7" customWidth="1"/>
    <col min="19" max="19" width="11.28515625" style="7" customWidth="1"/>
    <col min="20" max="20" width="21.7109375" style="7" customWidth="1"/>
    <col min="21" max="21" width="59.28515625" style="7" customWidth="1"/>
    <col min="22" max="22" width="31.28515625" style="7" customWidth="1"/>
    <col min="23" max="23" width="29.42578125" style="7" customWidth="1"/>
    <col min="24" max="24" width="27" style="7" customWidth="1"/>
    <col min="25" max="25" width="25.7109375" style="7" customWidth="1"/>
    <col min="26" max="26" width="24.85546875" style="7" customWidth="1"/>
    <col min="27" max="16384" width="9.140625" style="7"/>
  </cols>
  <sheetData>
    <row r="1" spans="1:78">
      <c r="A1" s="1556" t="s">
        <v>87</v>
      </c>
      <c r="B1" s="1556"/>
      <c r="C1" s="1556"/>
      <c r="D1" s="1556" t="s">
        <v>2</v>
      </c>
      <c r="E1" s="1556"/>
      <c r="F1" s="1556"/>
      <c r="G1" s="1556" t="s">
        <v>190</v>
      </c>
      <c r="H1" s="1556"/>
      <c r="I1" s="1556"/>
      <c r="J1" s="68"/>
      <c r="K1" s="68"/>
      <c r="L1" s="68"/>
      <c r="M1" s="68"/>
      <c r="N1" s="68"/>
      <c r="O1" s="68"/>
      <c r="P1" s="68"/>
      <c r="Q1" s="68"/>
      <c r="R1" s="68"/>
      <c r="S1" s="68"/>
      <c r="T1" s="68"/>
      <c r="U1" s="68"/>
      <c r="V1" s="41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417"/>
      <c r="BU1" s="83"/>
      <c r="BV1" s="83"/>
      <c r="BW1" s="83"/>
      <c r="BX1" s="83"/>
      <c r="BY1" s="83"/>
    </row>
    <row r="2" spans="1:78">
      <c r="A2" s="89" t="s">
        <v>191</v>
      </c>
      <c r="B2" s="1165" t="s">
        <v>31</v>
      </c>
      <c r="C2" s="1165"/>
      <c r="D2" s="1165"/>
      <c r="E2" s="1165"/>
      <c r="F2" s="1165"/>
      <c r="G2" s="1165"/>
      <c r="H2" s="1165"/>
      <c r="I2" s="1165"/>
      <c r="J2" s="1165"/>
      <c r="K2" s="1165"/>
      <c r="L2" s="1165"/>
      <c r="M2" s="1165"/>
      <c r="N2" s="1165"/>
      <c r="O2" s="1165"/>
      <c r="P2" s="1165"/>
      <c r="Q2" s="1165"/>
      <c r="R2" s="1165"/>
      <c r="S2" s="1165"/>
      <c r="T2" s="1165"/>
      <c r="U2" s="1165"/>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140"/>
    </row>
    <row r="3" spans="1:78">
      <c r="A3" s="89" t="s">
        <v>140</v>
      </c>
      <c r="B3" s="1165" t="s">
        <v>1298</v>
      </c>
      <c r="C3" s="1165"/>
      <c r="D3" s="1165"/>
      <c r="E3" s="1165"/>
      <c r="F3" s="1165"/>
      <c r="G3" s="1165"/>
      <c r="H3" s="1165"/>
      <c r="I3" s="1165"/>
      <c r="J3" s="1165"/>
      <c r="K3" s="1165"/>
      <c r="L3" s="1165"/>
      <c r="M3" s="1165"/>
      <c r="N3" s="1165"/>
      <c r="O3" s="1165"/>
      <c r="P3" s="1165"/>
      <c r="Q3" s="1165"/>
      <c r="R3" s="1165"/>
      <c r="S3" s="1165"/>
      <c r="T3" s="1165"/>
      <c r="U3" s="1165"/>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140"/>
    </row>
    <row r="4" spans="1:78">
      <c r="A4" s="89" t="s">
        <v>193</v>
      </c>
      <c r="B4" s="1557" t="s">
        <v>8</v>
      </c>
      <c r="C4" s="1557"/>
      <c r="D4" s="1557"/>
      <c r="E4" s="1557"/>
      <c r="F4" s="1557"/>
      <c r="G4" s="1557"/>
      <c r="H4" s="1557"/>
      <c r="I4" s="1557"/>
      <c r="J4" s="1557"/>
      <c r="K4" s="1557"/>
      <c r="L4" s="1557"/>
      <c r="M4" s="1557"/>
      <c r="N4" s="1557"/>
      <c r="O4" s="1557"/>
      <c r="P4" s="1557"/>
      <c r="Q4" s="1557"/>
      <c r="R4" s="1557"/>
      <c r="S4" s="1557"/>
      <c r="T4" s="1557"/>
      <c r="U4" s="1557"/>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140"/>
    </row>
    <row r="5" spans="1:78" ht="72.75">
      <c r="A5" s="9" t="s">
        <v>194</v>
      </c>
      <c r="B5" s="25"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9" t="s">
        <v>214</v>
      </c>
      <c r="V5" s="631" t="str">
        <f>A28</f>
        <v>Registrar reclamo</v>
      </c>
      <c r="W5" s="630" t="str">
        <f>A29</f>
        <v>Evaluar reclamo</v>
      </c>
      <c r="X5" s="629" t="str">
        <f>A30</f>
        <v>Cambiar estado del reclamo</v>
      </c>
      <c r="Y5" s="628" t="str">
        <f>A31</f>
        <v>Asignar reclamo a verificador</v>
      </c>
      <c r="Z5" s="626" t="str">
        <f>A32</f>
        <v>Generar resolucion</v>
      </c>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140"/>
    </row>
    <row r="6" spans="1:78" ht="168" customHeight="1">
      <c r="A6" s="9" t="s">
        <v>435</v>
      </c>
      <c r="B6" s="9" t="s">
        <v>215</v>
      </c>
      <c r="C6" s="9">
        <v>36</v>
      </c>
      <c r="D6" s="9">
        <v>36</v>
      </c>
      <c r="E6" s="9" t="s">
        <v>216</v>
      </c>
      <c r="F6" s="9" t="s">
        <v>216</v>
      </c>
      <c r="G6" s="9" t="s">
        <v>216</v>
      </c>
      <c r="H6" s="9" t="s">
        <v>216</v>
      </c>
      <c r="I6" s="88" t="s">
        <v>216</v>
      </c>
      <c r="J6" s="9" t="s">
        <v>217</v>
      </c>
      <c r="K6" s="9" t="s">
        <v>218</v>
      </c>
      <c r="L6" s="9" t="s">
        <v>219</v>
      </c>
      <c r="M6" s="9" t="s">
        <v>220</v>
      </c>
      <c r="N6" s="9" t="s">
        <v>220</v>
      </c>
      <c r="O6" s="9" t="s">
        <v>220</v>
      </c>
      <c r="P6" s="9" t="s">
        <v>219</v>
      </c>
      <c r="Q6" s="9" t="s">
        <v>220</v>
      </c>
      <c r="R6" s="9" t="s">
        <v>219</v>
      </c>
      <c r="S6" s="9" t="s">
        <v>220</v>
      </c>
      <c r="T6" s="9" t="s">
        <v>220</v>
      </c>
      <c r="U6" s="9" t="s">
        <v>221</v>
      </c>
      <c r="V6" s="442"/>
      <c r="W6" s="446"/>
      <c r="X6" s="483"/>
      <c r="Y6" s="485"/>
      <c r="Z6" s="627"/>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140"/>
    </row>
    <row r="7" spans="1:78" ht="24.75" customHeight="1">
      <c r="A7" s="9" t="s">
        <v>1299</v>
      </c>
      <c r="B7" s="9" t="s">
        <v>215</v>
      </c>
      <c r="C7" s="9">
        <v>36</v>
      </c>
      <c r="D7" s="9">
        <v>36</v>
      </c>
      <c r="E7" s="9" t="s">
        <v>216</v>
      </c>
      <c r="F7" s="9" t="s">
        <v>216</v>
      </c>
      <c r="G7" s="9" t="s">
        <v>216</v>
      </c>
      <c r="H7" s="9" t="s">
        <v>216</v>
      </c>
      <c r="I7" s="88" t="s">
        <v>216</v>
      </c>
      <c r="J7" s="9" t="s">
        <v>217</v>
      </c>
      <c r="K7" s="9" t="s">
        <v>218</v>
      </c>
      <c r="L7" s="9" t="s">
        <v>1300</v>
      </c>
      <c r="M7" s="9" t="s">
        <v>219</v>
      </c>
      <c r="N7" s="9" t="s">
        <v>775</v>
      </c>
      <c r="O7" s="9" t="s">
        <v>219</v>
      </c>
      <c r="P7" s="9" t="s">
        <v>219</v>
      </c>
      <c r="Q7" s="9" t="s">
        <v>775</v>
      </c>
      <c r="R7" s="9" t="s">
        <v>219</v>
      </c>
      <c r="S7" s="9" t="s">
        <v>219</v>
      </c>
      <c r="T7" s="9" t="s">
        <v>219</v>
      </c>
      <c r="U7" s="9" t="s">
        <v>1301</v>
      </c>
      <c r="V7" s="442"/>
      <c r="W7" s="446"/>
      <c r="X7" s="483"/>
      <c r="Y7" s="485"/>
      <c r="Z7" s="627"/>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140"/>
    </row>
    <row r="8" spans="1:78" ht="115.5">
      <c r="A8" s="9" t="s">
        <v>436</v>
      </c>
      <c r="B8" s="9" t="s">
        <v>215</v>
      </c>
      <c r="C8" s="9">
        <v>36</v>
      </c>
      <c r="D8" s="9">
        <v>36</v>
      </c>
      <c r="E8" s="9" t="s">
        <v>216</v>
      </c>
      <c r="F8" s="9" t="s">
        <v>216</v>
      </c>
      <c r="G8" s="9" t="s">
        <v>216</v>
      </c>
      <c r="H8" s="9" t="s">
        <v>216</v>
      </c>
      <c r="I8" s="88" t="s">
        <v>216</v>
      </c>
      <c r="J8" s="9" t="s">
        <v>217</v>
      </c>
      <c r="K8" s="9" t="s">
        <v>218</v>
      </c>
      <c r="L8" s="9" t="s">
        <v>1302</v>
      </c>
      <c r="M8" s="9" t="s">
        <v>219</v>
      </c>
      <c r="N8" s="9" t="s">
        <v>775</v>
      </c>
      <c r="O8" s="9" t="s">
        <v>219</v>
      </c>
      <c r="P8" s="9" t="s">
        <v>219</v>
      </c>
      <c r="Q8" s="9" t="s">
        <v>775</v>
      </c>
      <c r="R8" s="9" t="s">
        <v>219</v>
      </c>
      <c r="S8" s="9" t="s">
        <v>219</v>
      </c>
      <c r="T8" s="9" t="s">
        <v>219</v>
      </c>
      <c r="U8" s="9" t="s">
        <v>1303</v>
      </c>
      <c r="V8" s="442"/>
      <c r="W8" s="446"/>
      <c r="X8" s="483"/>
      <c r="Y8" s="485"/>
      <c r="Z8" s="627"/>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140"/>
    </row>
    <row r="9" spans="1:78" ht="57.75">
      <c r="A9" s="9" t="s">
        <v>1304</v>
      </c>
      <c r="B9" s="9" t="s">
        <v>247</v>
      </c>
      <c r="C9" s="9">
        <v>3</v>
      </c>
      <c r="D9" s="9">
        <v>15</v>
      </c>
      <c r="E9" s="9" t="s">
        <v>216</v>
      </c>
      <c r="F9" s="9" t="s">
        <v>216</v>
      </c>
      <c r="G9" s="9" t="s">
        <v>216</v>
      </c>
      <c r="H9" s="9" t="s">
        <v>216</v>
      </c>
      <c r="I9" s="9" t="s">
        <v>216</v>
      </c>
      <c r="J9" s="9" t="s">
        <v>1305</v>
      </c>
      <c r="K9" s="9" t="s">
        <v>218</v>
      </c>
      <c r="L9" s="9" t="s">
        <v>1306</v>
      </c>
      <c r="M9" s="9" t="s">
        <v>775</v>
      </c>
      <c r="N9" s="9" t="s">
        <v>775</v>
      </c>
      <c r="O9" s="9" t="s">
        <v>219</v>
      </c>
      <c r="P9" s="9" t="s">
        <v>219</v>
      </c>
      <c r="Q9" s="9" t="s">
        <v>775</v>
      </c>
      <c r="R9" s="9" t="s">
        <v>775</v>
      </c>
      <c r="S9" s="9" t="s">
        <v>219</v>
      </c>
      <c r="T9" s="9" t="s">
        <v>219</v>
      </c>
      <c r="U9" s="9" t="s">
        <v>1307</v>
      </c>
      <c r="V9" s="442"/>
      <c r="W9" s="446"/>
      <c r="X9" s="483"/>
      <c r="Y9" s="485"/>
      <c r="Z9" s="627"/>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140"/>
    </row>
    <row r="10" spans="1:78" ht="29.25">
      <c r="A10" s="9" t="s">
        <v>1308</v>
      </c>
      <c r="B10" s="9" t="s">
        <v>222</v>
      </c>
      <c r="C10" s="9">
        <v>10</v>
      </c>
      <c r="D10" s="9">
        <v>1000</v>
      </c>
      <c r="E10" s="9" t="s">
        <v>216</v>
      </c>
      <c r="F10" s="9" t="s">
        <v>216</v>
      </c>
      <c r="G10" s="9" t="s">
        <v>216</v>
      </c>
      <c r="H10" s="9" t="s">
        <v>216</v>
      </c>
      <c r="I10" s="9" t="s">
        <v>216</v>
      </c>
      <c r="J10" s="9" t="s">
        <v>772</v>
      </c>
      <c r="K10" s="9" t="s">
        <v>1232</v>
      </c>
      <c r="L10" s="7" t="s">
        <v>1309</v>
      </c>
      <c r="M10" s="9" t="s">
        <v>775</v>
      </c>
      <c r="N10" s="9" t="s">
        <v>775</v>
      </c>
      <c r="O10" s="9" t="s">
        <v>219</v>
      </c>
      <c r="P10" s="9" t="s">
        <v>219</v>
      </c>
      <c r="Q10" s="9" t="s">
        <v>775</v>
      </c>
      <c r="R10" s="9" t="s">
        <v>775</v>
      </c>
      <c r="S10" s="9" t="s">
        <v>219</v>
      </c>
      <c r="T10" s="9" t="s">
        <v>219</v>
      </c>
      <c r="U10" s="9" t="s">
        <v>1310</v>
      </c>
      <c r="V10" s="442"/>
      <c r="W10" s="446"/>
      <c r="X10" s="483"/>
      <c r="Y10" s="485"/>
      <c r="Z10" s="627"/>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140"/>
    </row>
    <row r="11" spans="1:78">
      <c r="A11" s="7" t="s">
        <v>1311</v>
      </c>
      <c r="B11" s="7" t="s">
        <v>1312</v>
      </c>
      <c r="C11" s="7">
        <v>0</v>
      </c>
      <c r="D11" s="7">
        <v>500</v>
      </c>
      <c r="E11" s="7" t="s">
        <v>216</v>
      </c>
      <c r="F11" s="7" t="s">
        <v>216</v>
      </c>
      <c r="G11" s="7" t="s">
        <v>216</v>
      </c>
      <c r="H11" s="7" t="s">
        <v>216</v>
      </c>
      <c r="I11" s="7" t="s">
        <v>216</v>
      </c>
      <c r="J11" s="7" t="s">
        <v>1313</v>
      </c>
      <c r="K11" s="9" t="s">
        <v>1232</v>
      </c>
      <c r="L11" s="7" t="s">
        <v>1314</v>
      </c>
      <c r="M11" s="7" t="s">
        <v>775</v>
      </c>
      <c r="N11" s="7" t="s">
        <v>775</v>
      </c>
      <c r="O11" s="7" t="s">
        <v>219</v>
      </c>
      <c r="P11" s="7" t="s">
        <v>219</v>
      </c>
      <c r="Q11" s="7" t="s">
        <v>219</v>
      </c>
      <c r="R11" s="7" t="s">
        <v>775</v>
      </c>
      <c r="S11" s="7" t="s">
        <v>775</v>
      </c>
      <c r="T11" s="7" t="s">
        <v>219</v>
      </c>
      <c r="U11" s="9" t="s">
        <v>1315</v>
      </c>
      <c r="V11" s="442"/>
      <c r="W11" s="446"/>
      <c r="X11" s="483"/>
      <c r="Y11" s="485"/>
      <c r="Z11" s="627"/>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140"/>
    </row>
    <row r="12" spans="1:78" ht="115.5">
      <c r="A12" s="7" t="s">
        <v>1316</v>
      </c>
      <c r="B12" s="9" t="s">
        <v>215</v>
      </c>
      <c r="C12" s="7">
        <v>36</v>
      </c>
      <c r="D12" s="7">
        <v>36</v>
      </c>
      <c r="E12" s="9" t="s">
        <v>216</v>
      </c>
      <c r="F12" s="9" t="s">
        <v>216</v>
      </c>
      <c r="G12" s="9" t="s">
        <v>216</v>
      </c>
      <c r="H12" s="9" t="s">
        <v>216</v>
      </c>
      <c r="I12" s="9" t="s">
        <v>216</v>
      </c>
      <c r="J12" s="9" t="s">
        <v>217</v>
      </c>
      <c r="K12" s="9" t="s">
        <v>218</v>
      </c>
      <c r="L12" s="7" t="s">
        <v>1317</v>
      </c>
      <c r="M12" s="7" t="s">
        <v>219</v>
      </c>
      <c r="N12" s="7" t="s">
        <v>775</v>
      </c>
      <c r="O12" s="7" t="s">
        <v>219</v>
      </c>
      <c r="P12" s="7" t="s">
        <v>219</v>
      </c>
      <c r="Q12" s="7" t="s">
        <v>775</v>
      </c>
      <c r="R12" s="7" t="s">
        <v>219</v>
      </c>
      <c r="S12" s="7" t="s">
        <v>775</v>
      </c>
      <c r="T12" s="7" t="s">
        <v>219</v>
      </c>
      <c r="U12" s="9" t="s">
        <v>1318</v>
      </c>
      <c r="V12" s="442"/>
      <c r="W12" s="446"/>
      <c r="X12" s="483"/>
      <c r="Y12" s="485"/>
      <c r="Z12" s="627"/>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140"/>
    </row>
    <row r="13" spans="1:78">
      <c r="A13" s="70"/>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140"/>
    </row>
    <row r="14" spans="1:78">
      <c r="A14" s="70"/>
      <c r="B14" s="68"/>
      <c r="C14" s="68"/>
      <c r="D14" s="68"/>
      <c r="E14" s="68"/>
      <c r="F14" s="49"/>
      <c r="G14" s="49"/>
      <c r="H14" s="49"/>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140"/>
    </row>
    <row r="15" spans="1:78">
      <c r="A15" s="70"/>
      <c r="B15" s="68"/>
      <c r="C15" s="68"/>
      <c r="D15" s="68"/>
      <c r="E15" s="68"/>
      <c r="F15" s="49"/>
      <c r="G15" s="49"/>
      <c r="H15" s="68"/>
      <c r="I15" s="49"/>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140"/>
    </row>
    <row r="16" spans="1:78">
      <c r="A16" s="1558" t="s">
        <v>692</v>
      </c>
      <c r="B16" s="1559"/>
      <c r="C16" s="1560"/>
      <c r="D16" s="68"/>
      <c r="E16" s="68"/>
      <c r="F16" s="49"/>
      <c r="G16" s="49"/>
      <c r="H16" s="49"/>
      <c r="I16" s="49"/>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140"/>
    </row>
    <row r="17" spans="1:78">
      <c r="A17" s="78" t="s">
        <v>3</v>
      </c>
      <c r="B17" s="81" t="s">
        <v>214</v>
      </c>
      <c r="C17" s="419" t="s">
        <v>693</v>
      </c>
      <c r="D17" s="68"/>
      <c r="E17" s="68"/>
      <c r="F17" s="49"/>
      <c r="G17" s="49"/>
      <c r="H17" s="49"/>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140"/>
    </row>
    <row r="18" spans="1:78">
      <c r="A18" s="1457" t="s">
        <v>1319</v>
      </c>
      <c r="B18" s="1342" t="str">
        <f>Reclamo_Muestreo!H2</f>
        <v>Corresponde a una combinacion unica con los datos y el estado del reclamo o la disputa, haciendo la misma unica e irrepetibe</v>
      </c>
      <c r="C18" s="74" t="str" cm="1">
        <f t="array" ref="C18:C23">A6:A11</f>
        <v>Id</v>
      </c>
      <c r="D18" s="68"/>
      <c r="E18" s="68"/>
      <c r="F18" s="49"/>
      <c r="G18" s="49"/>
      <c r="H18" s="49"/>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140"/>
    </row>
    <row r="19" spans="1:78" ht="18.75" customHeight="1">
      <c r="A19" s="1458"/>
      <c r="B19" s="1343"/>
      <c r="C19" s="73" t="str">
        <v>InfoReclamoMotivoId</v>
      </c>
      <c r="D19" s="68"/>
      <c r="E19" s="70"/>
      <c r="F19" s="70"/>
      <c r="G19" s="68"/>
      <c r="H19" s="68"/>
      <c r="I19" s="68"/>
      <c r="J19" s="49"/>
      <c r="K19" s="49"/>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140"/>
    </row>
    <row r="20" spans="1:78">
      <c r="A20" s="1458"/>
      <c r="B20" s="1343"/>
      <c r="C20" s="73" t="str">
        <v>Compra_id</v>
      </c>
      <c r="D20" s="68"/>
      <c r="E20" s="68"/>
      <c r="F20" s="68"/>
      <c r="G20" s="68"/>
      <c r="H20" s="68"/>
      <c r="I20" s="68"/>
      <c r="J20" s="68"/>
      <c r="K20" s="49"/>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140"/>
    </row>
    <row r="21" spans="1:78">
      <c r="A21" s="1458"/>
      <c r="B21" s="1343"/>
      <c r="C21" s="73" t="str">
        <v>Rol</v>
      </c>
      <c r="D21" s="68"/>
      <c r="E21" s="68"/>
      <c r="F21" s="68"/>
      <c r="G21" s="68"/>
      <c r="H21" s="68"/>
      <c r="I21" s="68"/>
      <c r="J21" s="49"/>
      <c r="K21" s="49"/>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140"/>
    </row>
    <row r="22" spans="1:78">
      <c r="A22" s="1458"/>
      <c r="B22" s="1343"/>
      <c r="C22" s="73" t="str">
        <v>Descripcion dada por comprador</v>
      </c>
      <c r="D22" s="68"/>
      <c r="E22" s="68"/>
      <c r="F22" s="68"/>
      <c r="G22" s="68"/>
      <c r="H22" s="68"/>
      <c r="I22" s="68"/>
      <c r="J22" s="49"/>
      <c r="K22" s="49"/>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140"/>
    </row>
    <row r="23" spans="1:78">
      <c r="A23" s="1459"/>
      <c r="B23" s="1504"/>
      <c r="C23" s="420" t="str">
        <v>Evidencias</v>
      </c>
      <c r="D23" s="68"/>
      <c r="E23" s="68"/>
      <c r="F23" s="68" t="s">
        <v>1320</v>
      </c>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140"/>
    </row>
    <row r="24" spans="1:78">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8"/>
      <c r="BZ24" s="140"/>
    </row>
    <row r="25" spans="1:78">
      <c r="A25" s="68"/>
      <c r="B25" s="68"/>
      <c r="C25" s="68"/>
      <c r="D25" s="68"/>
      <c r="E25" s="68"/>
      <c r="F25" s="68"/>
      <c r="G25" s="49"/>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8"/>
      <c r="BI25" s="68"/>
      <c r="BJ25" s="68"/>
      <c r="BK25" s="68"/>
      <c r="BL25" s="68"/>
      <c r="BM25" s="68"/>
      <c r="BN25" s="68"/>
      <c r="BO25" s="68"/>
      <c r="BP25" s="68"/>
      <c r="BQ25" s="68"/>
      <c r="BR25" s="68"/>
      <c r="BS25" s="68"/>
      <c r="BT25" s="68"/>
      <c r="BU25" s="68"/>
      <c r="BV25" s="68"/>
      <c r="BW25" s="68"/>
      <c r="BX25" s="68"/>
      <c r="BY25" s="68"/>
      <c r="BZ25" s="140"/>
    </row>
    <row r="26" spans="1:78">
      <c r="A26" s="2171" t="s">
        <v>228</v>
      </c>
      <c r="B26" s="2172"/>
      <c r="C26" s="2173" t="s">
        <v>4</v>
      </c>
      <c r="D26" s="2174"/>
      <c r="E26" s="2174"/>
      <c r="F26" s="2172"/>
      <c r="G26" s="2175" t="s">
        <v>229</v>
      </c>
      <c r="H26" s="2175"/>
      <c r="I26" s="2176"/>
      <c r="J26" s="2175" t="s">
        <v>230</v>
      </c>
      <c r="K26" s="2175"/>
      <c r="L26" s="2175"/>
      <c r="M26" s="2175"/>
      <c r="N26" s="2176"/>
      <c r="O26" s="2175" t="s">
        <v>231</v>
      </c>
      <c r="P26" s="2176"/>
      <c r="Q26" s="2175" t="s">
        <v>232</v>
      </c>
      <c r="R26" s="2177"/>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c r="BP26" s="68"/>
      <c r="BQ26" s="68"/>
      <c r="BR26" s="68"/>
      <c r="BS26" s="68"/>
      <c r="BT26" s="68"/>
      <c r="BU26" s="68"/>
      <c r="BV26" s="68"/>
      <c r="BW26" s="68"/>
      <c r="BX26" s="68"/>
      <c r="BY26" s="68"/>
      <c r="BZ26" s="140"/>
    </row>
    <row r="27" spans="1:78">
      <c r="A27" s="2197"/>
      <c r="B27" s="2198"/>
      <c r="C27" s="2199"/>
      <c r="D27" s="2200"/>
      <c r="E27" s="2200"/>
      <c r="F27" s="2198"/>
      <c r="G27" s="503" t="s">
        <v>233</v>
      </c>
      <c r="H27" s="503" t="s">
        <v>234</v>
      </c>
      <c r="I27" s="503" t="s">
        <v>4</v>
      </c>
      <c r="J27" s="503" t="s">
        <v>235</v>
      </c>
      <c r="K27" s="2201" t="s">
        <v>4</v>
      </c>
      <c r="L27" s="2201"/>
      <c r="M27" s="2201"/>
      <c r="N27" s="2202"/>
      <c r="O27" s="503" t="s">
        <v>236</v>
      </c>
      <c r="P27" s="503" t="s">
        <v>4</v>
      </c>
      <c r="Q27" s="503" t="s">
        <v>237</v>
      </c>
      <c r="R27" s="472" t="s">
        <v>238</v>
      </c>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140"/>
    </row>
    <row r="28" spans="1:78" ht="43.5" customHeight="1">
      <c r="A28" s="1554" t="s">
        <v>1321</v>
      </c>
      <c r="B28" s="1554"/>
      <c r="C28" s="1555" t="s">
        <v>1322</v>
      </c>
      <c r="D28" s="1555"/>
      <c r="E28" s="1555"/>
      <c r="F28" s="1555"/>
      <c r="G28" s="587" t="s">
        <v>982</v>
      </c>
      <c r="H28" s="622" t="s">
        <v>1323</v>
      </c>
      <c r="I28" s="608" t="s">
        <v>1324</v>
      </c>
      <c r="J28" s="587" t="s">
        <v>31</v>
      </c>
      <c r="K28" s="1555" t="s">
        <v>1325</v>
      </c>
      <c r="L28" s="1555"/>
      <c r="M28" s="1555"/>
      <c r="N28" s="1555"/>
      <c r="O28" s="587" t="s">
        <v>1326</v>
      </c>
      <c r="P28" s="586" t="s">
        <v>1327</v>
      </c>
      <c r="Q28" s="586" t="s">
        <v>1328</v>
      </c>
      <c r="R28" s="622" t="s">
        <v>1329</v>
      </c>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140"/>
    </row>
    <row r="29" spans="1:78" ht="75.75" customHeight="1">
      <c r="A29" s="1546" t="s">
        <v>1330</v>
      </c>
      <c r="B29" s="1546"/>
      <c r="C29" s="1547" t="s">
        <v>1331</v>
      </c>
      <c r="D29" s="1547"/>
      <c r="E29" s="1547"/>
      <c r="F29" s="1547"/>
      <c r="G29" s="599" t="s">
        <v>1332</v>
      </c>
      <c r="H29" s="599" t="s">
        <v>247</v>
      </c>
      <c r="I29" s="616" t="s">
        <v>1333</v>
      </c>
      <c r="J29" s="599" t="s">
        <v>31</v>
      </c>
      <c r="K29" s="1547" t="s">
        <v>1334</v>
      </c>
      <c r="L29" s="1547"/>
      <c r="M29" s="1547"/>
      <c r="N29" s="1547"/>
      <c r="O29" s="599" t="s">
        <v>1335</v>
      </c>
      <c r="P29" s="600" t="s">
        <v>1336</v>
      </c>
      <c r="Q29" s="623" t="s">
        <v>1337</v>
      </c>
      <c r="R29" s="616" t="s">
        <v>1338</v>
      </c>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140"/>
    </row>
    <row r="30" spans="1:78" ht="93.75" customHeight="1">
      <c r="A30" s="1548" t="s">
        <v>1339</v>
      </c>
      <c r="B30" s="1548"/>
      <c r="C30" s="1549" t="s">
        <v>1340</v>
      </c>
      <c r="D30" s="1549"/>
      <c r="E30" s="1549"/>
      <c r="F30" s="1549"/>
      <c r="G30" s="589" t="s">
        <v>1332</v>
      </c>
      <c r="H30" s="589" t="s">
        <v>247</v>
      </c>
      <c r="I30" s="624" t="s">
        <v>1341</v>
      </c>
      <c r="J30" s="589" t="s">
        <v>1342</v>
      </c>
      <c r="K30" s="1549" t="s">
        <v>1343</v>
      </c>
      <c r="L30" s="1549"/>
      <c r="M30" s="1549"/>
      <c r="N30" s="1549"/>
      <c r="O30" s="589" t="s">
        <v>1344</v>
      </c>
      <c r="P30" s="330" t="s">
        <v>1345</v>
      </c>
      <c r="Q30" s="329" t="s">
        <v>1346</v>
      </c>
      <c r="R30" s="624" t="s">
        <v>1347</v>
      </c>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140"/>
    </row>
    <row r="31" spans="1:78" ht="78" customHeight="1">
      <c r="A31" s="1550" t="s">
        <v>1348</v>
      </c>
      <c r="B31" s="1550"/>
      <c r="C31" s="1551" t="s">
        <v>1349</v>
      </c>
      <c r="D31" s="1551"/>
      <c r="E31" s="1551"/>
      <c r="F31" s="1551"/>
      <c r="G31" s="601" t="s">
        <v>1332</v>
      </c>
      <c r="H31" s="601" t="s">
        <v>1350</v>
      </c>
      <c r="I31" s="615" t="s">
        <v>1351</v>
      </c>
      <c r="J31" s="601" t="s">
        <v>29</v>
      </c>
      <c r="K31" s="1551" t="s">
        <v>1352</v>
      </c>
      <c r="L31" s="1551"/>
      <c r="M31" s="1551"/>
      <c r="N31" s="1551"/>
      <c r="O31" s="601" t="s">
        <v>1353</v>
      </c>
      <c r="P31" s="602" t="s">
        <v>1354</v>
      </c>
      <c r="Q31" s="621" t="s">
        <v>1355</v>
      </c>
      <c r="R31" s="615" t="s">
        <v>1356</v>
      </c>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140"/>
    </row>
    <row r="32" spans="1:78" ht="72.75" customHeight="1">
      <c r="A32" s="1552" t="s">
        <v>1357</v>
      </c>
      <c r="B32" s="1552"/>
      <c r="C32" s="1553" t="s">
        <v>1358</v>
      </c>
      <c r="D32" s="1553"/>
      <c r="E32" s="1553"/>
      <c r="F32" s="1553"/>
      <c r="G32" s="603" t="s">
        <v>1332</v>
      </c>
      <c r="H32" s="603" t="s">
        <v>247</v>
      </c>
      <c r="I32" s="625" t="s">
        <v>1359</v>
      </c>
      <c r="J32" s="603" t="s">
        <v>31</v>
      </c>
      <c r="K32" s="1553" t="s">
        <v>1360</v>
      </c>
      <c r="L32" s="1553"/>
      <c r="M32" s="1553"/>
      <c r="N32" s="1553"/>
      <c r="O32" s="603" t="s">
        <v>1361</v>
      </c>
      <c r="P32" s="604" t="s">
        <v>1362</v>
      </c>
      <c r="Q32" s="610" t="s">
        <v>1363</v>
      </c>
      <c r="R32" s="625" t="s">
        <v>1364</v>
      </c>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140"/>
    </row>
    <row r="33" spans="1:78">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140"/>
    </row>
    <row r="34" spans="1:78">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140"/>
    </row>
    <row r="35" spans="1:78">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140"/>
    </row>
    <row r="36" spans="1:78">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140"/>
    </row>
    <row r="37" spans="1:78">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140"/>
    </row>
    <row r="38" spans="1:7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140"/>
    </row>
    <row r="39" spans="1:78">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140"/>
    </row>
    <row r="40" spans="1:78">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140"/>
    </row>
    <row r="41" spans="1:78">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140"/>
    </row>
    <row r="42" spans="1:78">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140"/>
    </row>
    <row r="43" spans="1:78">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140"/>
    </row>
    <row r="44" spans="1:78">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140"/>
    </row>
    <row r="45" spans="1:78">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71"/>
      <c r="BU45" s="415"/>
      <c r="BV45" s="415"/>
      <c r="BW45" s="415"/>
      <c r="BX45" s="415"/>
      <c r="BY45" s="415"/>
    </row>
    <row r="46" spans="1:78">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140"/>
    </row>
    <row r="47" spans="1:78">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140"/>
    </row>
    <row r="48" spans="1:7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8"/>
      <c r="BL48" s="68"/>
      <c r="BM48" s="68"/>
      <c r="BN48" s="68"/>
      <c r="BO48" s="68"/>
      <c r="BP48" s="68"/>
      <c r="BQ48" s="68"/>
      <c r="BR48" s="68"/>
      <c r="BS48" s="68"/>
      <c r="BT48" s="140"/>
    </row>
    <row r="49" spans="1:72">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140"/>
    </row>
    <row r="50" spans="1:72">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140"/>
    </row>
    <row r="51" spans="1:72">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140"/>
    </row>
    <row r="52" spans="1:7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140"/>
    </row>
    <row r="53" spans="1:72">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140"/>
    </row>
    <row r="54" spans="1:72">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140"/>
    </row>
    <row r="55" spans="1:72">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140"/>
    </row>
    <row r="56" spans="1:72">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140"/>
    </row>
    <row r="57" spans="1:72">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140"/>
    </row>
    <row r="58" spans="1:72">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140"/>
    </row>
    <row r="59" spans="1:72">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140"/>
    </row>
    <row r="60" spans="1:72">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140"/>
    </row>
    <row r="61" spans="1:72">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140"/>
    </row>
    <row r="62" spans="1:7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140"/>
    </row>
    <row r="63" spans="1:72">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140"/>
    </row>
    <row r="64" spans="1:72">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T64" s="140"/>
    </row>
    <row r="65" spans="1:72">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140"/>
    </row>
    <row r="66" spans="1:72">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140"/>
    </row>
    <row r="67" spans="1:72">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140"/>
    </row>
    <row r="68" spans="1:72">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140"/>
    </row>
    <row r="69" spans="1:72">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T69" s="140"/>
    </row>
    <row r="70" spans="1:72">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140"/>
    </row>
    <row r="71" spans="1:72">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140"/>
    </row>
    <row r="72" spans="1: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140"/>
    </row>
    <row r="73" spans="1:72">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140"/>
    </row>
    <row r="74" spans="1:72">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140"/>
    </row>
    <row r="75" spans="1:72">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140"/>
    </row>
    <row r="76" spans="1:72">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140"/>
    </row>
    <row r="77" spans="1:72">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140"/>
    </row>
    <row r="78" spans="1:72">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140"/>
    </row>
    <row r="79" spans="1:72">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140"/>
    </row>
    <row r="80" spans="1:72">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140"/>
    </row>
    <row r="81" spans="1:72">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140"/>
    </row>
    <row r="82" spans="1:7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140"/>
    </row>
    <row r="83" spans="1:72">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140"/>
    </row>
    <row r="84" spans="1:72">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140"/>
    </row>
    <row r="85" spans="1:72">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140"/>
    </row>
    <row r="86" spans="1:72">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140"/>
    </row>
    <row r="87" spans="1:72">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140"/>
    </row>
    <row r="88" spans="1:72">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140"/>
    </row>
    <row r="89" spans="1:72">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140"/>
    </row>
    <row r="90" spans="1:72">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140"/>
    </row>
    <row r="91" spans="1:72">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140"/>
    </row>
    <row r="92" spans="1:7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140"/>
    </row>
    <row r="93" spans="1:72">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140"/>
    </row>
    <row r="94" spans="1:72">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140"/>
    </row>
    <row r="95" spans="1:72">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140"/>
    </row>
    <row r="96" spans="1:72">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140"/>
    </row>
    <row r="97" spans="1:72">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140"/>
    </row>
    <row r="98" spans="1:72">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140"/>
    </row>
    <row r="99" spans="1:72">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c r="AU99" s="415"/>
      <c r="AV99" s="415"/>
      <c r="AW99" s="415"/>
      <c r="AX99" s="415"/>
      <c r="AY99" s="415"/>
      <c r="AZ99" s="415"/>
      <c r="BA99" s="415"/>
      <c r="BB99" s="415"/>
      <c r="BC99" s="415"/>
      <c r="BD99" s="415"/>
      <c r="BE99" s="415"/>
      <c r="BF99" s="415"/>
      <c r="BG99" s="415"/>
      <c r="BH99" s="415"/>
      <c r="BI99" s="415"/>
      <c r="BJ99" s="415"/>
      <c r="BK99" s="415"/>
      <c r="BL99" s="415"/>
      <c r="BM99" s="415"/>
      <c r="BN99" s="415"/>
      <c r="BO99" s="415"/>
      <c r="BP99" s="415"/>
      <c r="BQ99" s="415"/>
      <c r="BR99" s="415"/>
      <c r="BS99" s="415"/>
    </row>
  </sheetData>
  <mergeCells count="31">
    <mergeCell ref="B18:B23"/>
    <mergeCell ref="G1:I1"/>
    <mergeCell ref="B2:U2"/>
    <mergeCell ref="B3:U3"/>
    <mergeCell ref="B4:U4"/>
    <mergeCell ref="A1:C1"/>
    <mergeCell ref="D1:F1"/>
    <mergeCell ref="A16:C16"/>
    <mergeCell ref="A18:A23"/>
    <mergeCell ref="O26:P26"/>
    <mergeCell ref="Q26:R26"/>
    <mergeCell ref="K27:N27"/>
    <mergeCell ref="A28:B28"/>
    <mergeCell ref="C28:F28"/>
    <mergeCell ref="K28:N28"/>
    <mergeCell ref="A26:B27"/>
    <mergeCell ref="C26:F27"/>
    <mergeCell ref="G26:I26"/>
    <mergeCell ref="J26:N26"/>
    <mergeCell ref="A31:B31"/>
    <mergeCell ref="C31:F31"/>
    <mergeCell ref="K31:N31"/>
    <mergeCell ref="A32:B32"/>
    <mergeCell ref="C32:F32"/>
    <mergeCell ref="K32:N32"/>
    <mergeCell ref="A29:B29"/>
    <mergeCell ref="C29:F29"/>
    <mergeCell ref="K29:N29"/>
    <mergeCell ref="A30:B30"/>
    <mergeCell ref="C30:F30"/>
    <mergeCell ref="K30:N30"/>
  </mergeCells>
  <hyperlinks>
    <hyperlink ref="D1" location="'Modelo de dominio'!A1" display="&lt;&lt; volver al modelo de dominio" xr:uid="{EE1C7BD5-9D8E-48C5-B819-CFDF6FA6F558}"/>
    <hyperlink ref="G1" location="'Compra_Muestreo'!A1" display="&lt;&lt;Volver a muestreo" xr:uid="{2FD38061-27AD-4CB2-AE11-D5EAD4544F62}"/>
    <hyperlink ref="A1:B1" location="'Objetos de dominio'!A1" display="&lt;&lt; Volver al listado de objetos de dominio " xr:uid="{8DB05392-68AF-412C-9C6B-F6426BBCC193}"/>
    <hyperlink ref="A28" location="RANGE!V5" display="Registrar información de una nueva Categoría" xr:uid="{7545244F-AFD5-4E57-807B-F6A5FB43A024}"/>
    <hyperlink ref="A29" location="RANGE!W5" display="Eliminar de forma definitiva la información de una Categoría" xr:uid="{D8EBF2BB-F33A-47A2-AB8E-8795B283DCFF}"/>
    <hyperlink ref="A32" location="RANGE!Z5" display="Modificar información de una Categoría" xr:uid="{EB3F416C-01C7-43EE-B49C-CE54A7630E59}"/>
    <hyperlink ref="V5" location="'Reclamo_Caracterizacion'!A30" display="=A30" xr:uid="{09140D8D-6B4B-4C9F-979F-33F2DE8B1218}"/>
    <hyperlink ref="G1:I1" location="'reclamo_Muestreo'!A1" display="&lt;&lt;Volver a muestreo" xr:uid="{965C7539-A1BE-4B32-809F-33EC68F46A2E}"/>
    <hyperlink ref="A28:B28" location="'Reclamo_Caracterizacion'!V5" display="Registrar reclamo" xr:uid="{B01E76EC-EC67-4869-BC99-FF592A0481C5}"/>
    <hyperlink ref="W5" location="'Reclamo_Caracterizacion'!A31" display="=A31" xr:uid="{2109B932-97CA-4051-8BFA-D342F9825584}"/>
    <hyperlink ref="A29:B29" location="'Reclamo_Caracterizacion'!W5" display="Evaluar reclamo" xr:uid="{DDB92197-72F3-47A7-A6B2-01656745FAEF}"/>
    <hyperlink ref="X5" location="'Reclamo_Caracterizacion'!A32" display="=A32" xr:uid="{68B556F8-BAF8-4685-B837-6B3BCD29BE1C}"/>
    <hyperlink ref="A30:B30" location="'Reclamo_Caracterizacion'!X5" display="Cambiar estado del reclamo" xr:uid="{A216D4F1-031E-4E89-A9FD-EE983DE9781E}"/>
    <hyperlink ref="Y5" location="'Reclamo_Caracterizacion'!A33" display="=A33" xr:uid="{7E32F628-6C0A-426B-93B9-61A50B1CF7F6}"/>
    <hyperlink ref="A31:B31" location="'Reclamo_Caracterizacion'!Y5" display="Asignar reclamo a verificador" xr:uid="{66A313D9-434B-4878-A102-6DCD63E4F556}"/>
    <hyperlink ref="Z5" location="'Reclamo_Caracterizacion'!A34" display="=A34" xr:uid="{0592AA0B-43C4-48A0-9490-76670CE68B89}"/>
    <hyperlink ref="A32:B32" location="'Reclamo_Caracterizacion'!Z5" display="Generar resolucion" xr:uid="{53E89728-1F0F-4994-991E-244C1A184D47}"/>
    <hyperlink ref="B4" location="'Vendedor'!A1" display="Ver" xr:uid="{C7450783-06FA-4A00-9285-8E9240B970F2}"/>
    <hyperlink ref="B4:U4" location="'reclamo_Muestreo'!A1" display="Ver" xr:uid="{E0D71893-B147-4163-9708-2B20A54BE6E7}"/>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7335A28C-410F-4F65-A3AD-053B3271163C}">
          <x14:formula1>
            <xm:f>'Valores '!$D$2:$D$3</xm:f>
          </x14:formula1>
          <xm:sqref>L6:T6 M7:T10</xm:sqref>
        </x14:dataValidation>
        <x14:dataValidation type="list" allowBlank="1" showInputMessage="1" showErrorMessage="1" xr:uid="{BEB03D98-09A6-4DB7-B9AA-4A9E8230813E}">
          <x14:formula1>
            <xm:f>'Valores '!$C$2:$C$4</xm:f>
          </x14:formula1>
          <xm:sqref>G13:G16 G10 G12</xm:sqref>
        </x14:dataValidation>
        <x14:dataValidation type="list" allowBlank="1" showInputMessage="1" showErrorMessage="1" xr:uid="{FEE11D3C-614D-45F6-9F13-E4D999F6FECE}">
          <x14:formula1>
            <xm:f>'Valores '!$C$2:$C$5</xm:f>
          </x14:formula1>
          <xm:sqref>G6:G8</xm:sqref>
        </x14:dataValidation>
        <x14:dataValidation type="list" allowBlank="1" showInputMessage="1" showErrorMessage="1" xr:uid="{38AB3DD6-4CB5-44E5-94D2-BAF85BE9F774}">
          <x14:formula1>
            <xm:f>'Valores '!$A$1:$A$19</xm:f>
          </x14:formula1>
          <xm:sqref>B12 B10 B6:B8</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D8137-2061-4C89-A371-AC50BC0E5160}">
  <sheetPr>
    <tabColor theme="8" tint="0.39997558519241921"/>
  </sheetPr>
  <dimension ref="A2:M15"/>
  <sheetViews>
    <sheetView workbookViewId="0">
      <selection activeCell="B3" sqref="B3"/>
    </sheetView>
  </sheetViews>
  <sheetFormatPr defaultColWidth="9.140625" defaultRowHeight="15"/>
  <cols>
    <col min="1" max="1" width="21.140625" customWidth="1"/>
    <col min="2" max="2" width="21.28515625" customWidth="1"/>
    <col min="3" max="3" width="28.42578125" customWidth="1"/>
    <col min="4" max="4" width="25.140625" customWidth="1"/>
    <col min="5" max="5" width="24.42578125" customWidth="1"/>
    <col min="6" max="6" width="21.7109375" customWidth="1"/>
    <col min="7" max="7" width="25.140625" customWidth="1"/>
    <col min="8" max="8" width="36.140625" customWidth="1"/>
    <col min="9" max="9" width="28.7109375" customWidth="1"/>
    <col min="10" max="10" width="28.28515625" customWidth="1"/>
    <col min="11" max="11" width="31.5703125" customWidth="1"/>
    <col min="12" max="12" width="29.140625" customWidth="1"/>
    <col min="13" max="13" width="27.42578125" customWidth="1"/>
  </cols>
  <sheetData>
    <row r="2" spans="1:13">
      <c r="A2" s="119" t="s">
        <v>138</v>
      </c>
      <c r="B2" s="2203" t="s">
        <v>1365</v>
      </c>
      <c r="C2" s="2204"/>
      <c r="D2" s="2204"/>
      <c r="E2" s="2204"/>
      <c r="F2" s="2204"/>
      <c r="G2" s="2204"/>
      <c r="H2" s="2204"/>
      <c r="I2" s="2204"/>
      <c r="J2" s="2204"/>
      <c r="K2" s="2204"/>
      <c r="L2" s="2204"/>
      <c r="M2" s="2205"/>
    </row>
    <row r="3" spans="1:13">
      <c r="A3" s="120" t="s">
        <v>140</v>
      </c>
      <c r="B3" s="1591" t="s">
        <v>141</v>
      </c>
      <c r="C3" s="1592"/>
      <c r="D3" s="1592"/>
      <c r="E3" s="1592"/>
      <c r="F3" s="1592"/>
      <c r="G3" s="1592"/>
      <c r="H3" s="1592"/>
      <c r="I3" s="1592"/>
      <c r="J3" s="1592"/>
      <c r="K3" s="1592"/>
      <c r="L3" s="1592"/>
      <c r="M3" s="1593"/>
    </row>
    <row r="4" spans="1:13" ht="26.25">
      <c r="A4" s="121" t="s">
        <v>142</v>
      </c>
      <c r="B4" s="1594" t="s">
        <v>143</v>
      </c>
      <c r="C4" s="1595"/>
      <c r="D4" s="122" t="s">
        <v>144</v>
      </c>
      <c r="E4" s="1589" t="s">
        <v>145</v>
      </c>
      <c r="F4" s="1590"/>
      <c r="G4" s="1596" t="s">
        <v>146</v>
      </c>
      <c r="H4" s="1597"/>
      <c r="I4" s="123" t="s">
        <v>147</v>
      </c>
      <c r="J4" s="124" t="s">
        <v>148</v>
      </c>
      <c r="K4" s="125" t="s">
        <v>149</v>
      </c>
      <c r="L4" s="2206" t="s">
        <v>150</v>
      </c>
      <c r="M4" s="2207" t="s">
        <v>151</v>
      </c>
    </row>
    <row r="5" spans="1:13">
      <c r="A5" s="2208" t="s">
        <v>142</v>
      </c>
      <c r="B5" s="1585" t="s">
        <v>152</v>
      </c>
      <c r="C5" s="1585" t="s">
        <v>4</v>
      </c>
      <c r="D5" s="1587" t="s">
        <v>153</v>
      </c>
      <c r="E5" s="1589" t="s">
        <v>154</v>
      </c>
      <c r="F5" s="1590"/>
      <c r="G5" s="2209" t="s">
        <v>155</v>
      </c>
      <c r="H5" s="2210"/>
      <c r="I5" s="2211" t="s">
        <v>156</v>
      </c>
      <c r="J5" s="2212" t="s">
        <v>157</v>
      </c>
      <c r="K5" s="2213" t="s">
        <v>158</v>
      </c>
      <c r="L5" s="2214"/>
      <c r="M5" s="2215"/>
    </row>
    <row r="6" spans="1:13">
      <c r="A6" s="2216"/>
      <c r="B6" s="1586"/>
      <c r="C6" s="1586"/>
      <c r="D6" s="1588"/>
      <c r="E6" s="316" t="s">
        <v>159</v>
      </c>
      <c r="F6" s="316" t="s">
        <v>4</v>
      </c>
      <c r="G6" s="126" t="s">
        <v>160</v>
      </c>
      <c r="H6" s="341" t="s">
        <v>4</v>
      </c>
      <c r="I6" s="2217"/>
      <c r="J6" s="2218"/>
      <c r="K6" s="2219"/>
      <c r="L6" s="2214"/>
      <c r="M6" s="2220"/>
    </row>
    <row r="7" spans="1:13" ht="62.25" customHeight="1">
      <c r="A7" s="317" t="s">
        <v>179</v>
      </c>
      <c r="B7" s="1581" t="s">
        <v>1366</v>
      </c>
      <c r="C7" s="1581" t="s">
        <v>1367</v>
      </c>
      <c r="D7" s="1578" t="s">
        <v>31</v>
      </c>
      <c r="E7" s="321" t="s">
        <v>1368</v>
      </c>
      <c r="F7" s="187" t="s">
        <v>1369</v>
      </c>
      <c r="G7" s="338" t="s">
        <v>1370</v>
      </c>
      <c r="H7" s="186" t="s">
        <v>1371</v>
      </c>
      <c r="I7" s="2221"/>
      <c r="J7" s="1584" t="s">
        <v>1372</v>
      </c>
      <c r="K7" s="2222"/>
      <c r="L7" s="318"/>
      <c r="M7" s="319"/>
    </row>
    <row r="8" spans="1:13" ht="65.25" customHeight="1">
      <c r="A8" s="317" t="s">
        <v>1011</v>
      </c>
      <c r="B8" s="1582"/>
      <c r="C8" s="1582"/>
      <c r="D8" s="1579"/>
      <c r="E8" s="320" t="s">
        <v>436</v>
      </c>
      <c r="F8" s="187" t="s">
        <v>1373</v>
      </c>
      <c r="G8" s="338" t="s">
        <v>1374</v>
      </c>
      <c r="H8" s="186" t="s">
        <v>1375</v>
      </c>
      <c r="I8" s="2221"/>
      <c r="J8" s="1584"/>
      <c r="K8" s="2222"/>
      <c r="L8" s="318"/>
      <c r="M8" s="319"/>
    </row>
    <row r="9" spans="1:13" ht="50.25" customHeight="1">
      <c r="A9" s="1581" t="s">
        <v>1376</v>
      </c>
      <c r="B9" s="1582"/>
      <c r="C9" s="1582"/>
      <c r="D9" s="1579"/>
      <c r="E9" s="320" t="s">
        <v>1377</v>
      </c>
      <c r="F9" s="187" t="s">
        <v>1378</v>
      </c>
      <c r="G9" s="338" t="s">
        <v>1379</v>
      </c>
      <c r="H9" s="186" t="s">
        <v>1380</v>
      </c>
      <c r="I9" s="2221"/>
      <c r="J9" s="1584"/>
      <c r="K9" s="2222"/>
      <c r="L9" s="318"/>
      <c r="M9" s="319"/>
    </row>
    <row r="10" spans="1:13" ht="67.5" customHeight="1">
      <c r="A10" s="1582"/>
      <c r="B10" s="1582"/>
      <c r="C10" s="1582"/>
      <c r="D10" s="1579"/>
      <c r="E10" s="1576" t="s">
        <v>1316</v>
      </c>
      <c r="F10" s="1578" t="s">
        <v>1381</v>
      </c>
      <c r="G10" s="339" t="s">
        <v>1382</v>
      </c>
      <c r="H10" s="186" t="s">
        <v>1383</v>
      </c>
      <c r="I10" s="2223"/>
      <c r="J10" s="1581"/>
      <c r="K10" s="2224"/>
      <c r="L10" s="325"/>
      <c r="M10" s="326"/>
    </row>
    <row r="11" spans="1:13" ht="67.5" customHeight="1">
      <c r="A11" s="1583"/>
      <c r="B11" s="1583"/>
      <c r="C11" s="1583"/>
      <c r="D11" s="1580"/>
      <c r="E11" s="1577"/>
      <c r="F11" s="1580"/>
      <c r="G11" s="339" t="s">
        <v>1384</v>
      </c>
      <c r="H11" s="185" t="s">
        <v>1385</v>
      </c>
      <c r="I11" s="340"/>
      <c r="J11" s="324"/>
      <c r="K11" s="325"/>
      <c r="L11" s="325"/>
      <c r="M11" s="337"/>
    </row>
    <row r="12" spans="1:13" ht="68.25" customHeight="1">
      <c r="A12" s="378" t="s">
        <v>179</v>
      </c>
      <c r="B12" s="1570" t="s">
        <v>1386</v>
      </c>
      <c r="C12" s="1573" t="s">
        <v>1387</v>
      </c>
      <c r="D12" s="1562" t="s">
        <v>1388</v>
      </c>
      <c r="E12" s="380"/>
      <c r="F12" s="381"/>
      <c r="G12" s="382" t="s">
        <v>1389</v>
      </c>
      <c r="H12" s="379" t="s">
        <v>1390</v>
      </c>
      <c r="I12" s="380"/>
      <c r="J12" s="1565" t="s">
        <v>1391</v>
      </c>
      <c r="K12" s="383"/>
      <c r="L12" s="383"/>
      <c r="M12" s="383"/>
    </row>
    <row r="13" spans="1:13" ht="75.75" customHeight="1">
      <c r="A13" s="378" t="s">
        <v>1011</v>
      </c>
      <c r="B13" s="1571"/>
      <c r="C13" s="1574"/>
      <c r="D13" s="1562"/>
      <c r="E13" s="384"/>
      <c r="F13" s="381"/>
      <c r="G13" s="382" t="s">
        <v>1392</v>
      </c>
      <c r="H13" s="379" t="s">
        <v>1393</v>
      </c>
      <c r="I13" s="380"/>
      <c r="J13" s="1566"/>
      <c r="K13" s="383"/>
      <c r="L13" s="383"/>
      <c r="M13" s="383"/>
    </row>
    <row r="14" spans="1:13" ht="82.5" customHeight="1">
      <c r="A14" s="1568" t="s">
        <v>1376</v>
      </c>
      <c r="B14" s="1571"/>
      <c r="C14" s="1574"/>
      <c r="D14" s="1562"/>
      <c r="E14" s="1563"/>
      <c r="F14" s="1563"/>
      <c r="G14" s="1561" t="s">
        <v>1394</v>
      </c>
      <c r="H14" s="1562" t="s">
        <v>1395</v>
      </c>
      <c r="I14" s="380"/>
      <c r="J14" s="1566"/>
      <c r="K14" s="383"/>
      <c r="L14" s="383"/>
      <c r="M14" s="383"/>
    </row>
    <row r="15" spans="1:13" ht="36.75" customHeight="1">
      <c r="A15" s="1569"/>
      <c r="B15" s="1572"/>
      <c r="C15" s="1575"/>
      <c r="D15" s="1562"/>
      <c r="E15" s="1564"/>
      <c r="F15" s="1564"/>
      <c r="G15" s="1561"/>
      <c r="H15" s="1562"/>
      <c r="I15" s="380"/>
      <c r="J15" s="1567"/>
      <c r="K15" s="383"/>
      <c r="L15" s="383"/>
      <c r="M15" s="383"/>
    </row>
  </sheetData>
  <mergeCells count="34">
    <mergeCell ref="B2:M2"/>
    <mergeCell ref="B3:M3"/>
    <mergeCell ref="B4:C4"/>
    <mergeCell ref="E4:F4"/>
    <mergeCell ref="G4:H4"/>
    <mergeCell ref="L4:L6"/>
    <mergeCell ref="M4:M6"/>
    <mergeCell ref="I5:I6"/>
    <mergeCell ref="J5:J6"/>
    <mergeCell ref="K5:K6"/>
    <mergeCell ref="I7:I10"/>
    <mergeCell ref="J7:J10"/>
    <mergeCell ref="K7:K10"/>
    <mergeCell ref="F10:F11"/>
    <mergeCell ref="A5:A6"/>
    <mergeCell ref="B5:B6"/>
    <mergeCell ref="C5:C6"/>
    <mergeCell ref="D5:D6"/>
    <mergeCell ref="E5:F5"/>
    <mergeCell ref="G5:H5"/>
    <mergeCell ref="A14:A15"/>
    <mergeCell ref="B12:B15"/>
    <mergeCell ref="C12:C15"/>
    <mergeCell ref="D12:D15"/>
    <mergeCell ref="E10:E11"/>
    <mergeCell ref="D7:D11"/>
    <mergeCell ref="C7:C11"/>
    <mergeCell ref="B7:B11"/>
    <mergeCell ref="A9:A11"/>
    <mergeCell ref="G14:G15"/>
    <mergeCell ref="H14:H15"/>
    <mergeCell ref="F14:F15"/>
    <mergeCell ref="E14:E15"/>
    <mergeCell ref="J12:J15"/>
  </mergeCells>
  <hyperlinks>
    <hyperlink ref="B3:M3" location="'reclamo_muestreo'!A1" display="Muestreo de datos….." xr:uid="{63A9A376-3CB7-423B-A5AB-F6D215E567ED}"/>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20680-8EF8-4A2E-A354-B8EA7F8DC8B6}">
  <sheetPr>
    <tabColor theme="8" tint="0.39997558519241921"/>
  </sheetPr>
  <dimension ref="A1:I16"/>
  <sheetViews>
    <sheetView topLeftCell="D1" workbookViewId="0"/>
  </sheetViews>
  <sheetFormatPr defaultColWidth="9.140625" defaultRowHeight="15"/>
  <cols>
    <col min="1" max="1" width="39.140625" style="72" customWidth="1"/>
    <col min="2" max="3" width="32.7109375" style="72" customWidth="1"/>
    <col min="4" max="6" width="39.42578125" style="72" customWidth="1"/>
    <col min="7" max="7" width="38.5703125" style="72" bestFit="1" customWidth="1"/>
    <col min="8" max="9" width="58.5703125" style="72" customWidth="1"/>
    <col min="10" max="16384" width="9.140625" style="72"/>
  </cols>
  <sheetData>
    <row r="1" spans="1:9">
      <c r="A1" s="447" t="s">
        <v>913</v>
      </c>
      <c r="B1" s="91" t="s">
        <v>1396</v>
      </c>
      <c r="C1" s="104" t="s">
        <v>2</v>
      </c>
      <c r="D1" s="104"/>
      <c r="E1" s="104"/>
      <c r="F1" s="104"/>
      <c r="G1" s="104"/>
      <c r="H1" s="104"/>
      <c r="I1" s="104"/>
    </row>
    <row r="2" spans="1:9" ht="39" customHeight="1">
      <c r="A2" s="162" t="s">
        <v>1397</v>
      </c>
      <c r="B2" s="162" t="s">
        <v>1398</v>
      </c>
      <c r="C2" s="162" t="s">
        <v>1399</v>
      </c>
      <c r="D2" s="162" t="s">
        <v>1400</v>
      </c>
      <c r="E2" s="130" t="s">
        <v>1401</v>
      </c>
      <c r="F2" s="162" t="s">
        <v>1402</v>
      </c>
      <c r="G2" s="162" t="s">
        <v>1403</v>
      </c>
      <c r="H2" s="162" t="s">
        <v>1404</v>
      </c>
      <c r="I2" s="105"/>
    </row>
    <row r="3" spans="1:9" ht="18" customHeight="1">
      <c r="A3" s="63" t="s">
        <v>1405</v>
      </c>
      <c r="B3" s="63" t="s">
        <v>1299</v>
      </c>
      <c r="C3" s="63" t="s">
        <v>436</v>
      </c>
      <c r="D3" s="9" t="s">
        <v>1304</v>
      </c>
      <c r="E3" s="63" t="s">
        <v>1308</v>
      </c>
      <c r="F3" s="9" t="s">
        <v>1311</v>
      </c>
      <c r="G3" s="9" t="s">
        <v>1316</v>
      </c>
      <c r="H3" s="131" t="s">
        <v>99</v>
      </c>
      <c r="I3" s="106"/>
    </row>
    <row r="4" spans="1:9" ht="87">
      <c r="A4" s="7" t="s">
        <v>1406</v>
      </c>
      <c r="B4" s="9" t="s">
        <v>1407</v>
      </c>
      <c r="C4" s="9" t="s">
        <v>1408</v>
      </c>
      <c r="D4" s="9" t="s">
        <v>9</v>
      </c>
      <c r="E4" s="9" t="s">
        <v>1409</v>
      </c>
      <c r="F4" s="9" t="s">
        <v>1410</v>
      </c>
      <c r="G4" s="9" t="s">
        <v>114</v>
      </c>
      <c r="H4" s="131" t="str">
        <f>A4 &amp;"--" &amp;"--"&amp; B4 &amp;"--"&amp; K10 &amp;"--"</f>
        <v>9f3b2e8c-1d7a-4f1e-8e3b-7d6d5b9f4c2a----8b7e4c12-3f41-4b9d-8a67-9e3f91e4a7c2----</v>
      </c>
      <c r="I4" s="107"/>
    </row>
    <row r="5" spans="1:9" ht="29.25">
      <c r="A5" s="7" t="s">
        <v>1411</v>
      </c>
      <c r="B5" s="9" t="s">
        <v>1412</v>
      </c>
      <c r="C5" s="9" t="s">
        <v>1413</v>
      </c>
      <c r="D5" s="9" t="s">
        <v>9</v>
      </c>
      <c r="E5" s="9" t="s">
        <v>1414</v>
      </c>
      <c r="F5" s="9" t="s">
        <v>1415</v>
      </c>
      <c r="G5" s="7" t="s">
        <v>1416</v>
      </c>
      <c r="H5" s="131" t="str">
        <f>A5 &amp;"--" &amp;"--"&amp; B5 &amp;"--"&amp; K11 &amp;"--"</f>
        <v>d4e6a1b0-9c3f-42b8-bf7d-2a8e9f1d0c5e----d1f6a9b8-2c3e-4f0d-9b7e-6a4c2d1e9f53----</v>
      </c>
    </row>
    <row r="6" spans="1:9">
      <c r="E6"/>
      <c r="G6" s="3"/>
    </row>
    <row r="7" spans="1:9">
      <c r="E7"/>
      <c r="G7" s="3"/>
    </row>
    <row r="8" spans="1:9">
      <c r="B8" s="72" t="s">
        <v>256</v>
      </c>
      <c r="E8"/>
    </row>
    <row r="10" spans="1:9">
      <c r="E10"/>
    </row>
    <row r="11" spans="1:9">
      <c r="E11"/>
    </row>
    <row r="12" spans="1:9">
      <c r="E12"/>
    </row>
    <row r="13" spans="1:9">
      <c r="E13"/>
    </row>
    <row r="16" spans="1:9">
      <c r="H16" s="72" t="s">
        <v>256</v>
      </c>
    </row>
  </sheetData>
  <hyperlinks>
    <hyperlink ref="C1" location="'Modelo de dominio'!A1" display="&lt;&lt; volver al modelo de dominio" xr:uid="{1C2B2481-8D54-47F9-8139-6B344D0F679F}"/>
    <hyperlink ref="B1" location="'compra'!A1" display="&lt;&lt;volver al listado de compras" xr:uid="{A362AF64-5C51-4DCA-8F04-C9B26D9B4B4B}"/>
    <hyperlink ref="A1" location="'Objetos de dominio'!A1" display="&lt;&lt; volver al listado de objetos de dominio" xr:uid="{22A98BC9-EFBB-458D-8B8E-5B5A704BE4D5}"/>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DFB2-29EF-4828-B741-056EF20866DB}">
  <sheetPr>
    <tabColor rgb="FFFF0000"/>
  </sheetPr>
  <dimension ref="A2:M9"/>
  <sheetViews>
    <sheetView topLeftCell="A8" workbookViewId="0">
      <selection activeCell="B3" sqref="B3:M3"/>
    </sheetView>
  </sheetViews>
  <sheetFormatPr defaultRowHeight="15"/>
  <cols>
    <col min="1" max="1" width="19.5703125" customWidth="1"/>
    <col min="2" max="2" width="12.140625" customWidth="1"/>
    <col min="3" max="3" width="16" customWidth="1"/>
    <col min="4" max="4" width="20.85546875" customWidth="1"/>
    <col min="5" max="5" width="18" customWidth="1"/>
    <col min="6" max="6" width="18.85546875" customWidth="1"/>
    <col min="7" max="7" width="18" customWidth="1"/>
    <col min="8" max="8" width="23.7109375" customWidth="1"/>
    <col min="9" max="9" width="11.140625" customWidth="1"/>
    <col min="10" max="10" width="12.7109375" customWidth="1"/>
    <col min="11" max="11" width="20.28515625" customWidth="1"/>
    <col min="12" max="12" width="19.5703125" customWidth="1"/>
    <col min="13" max="13" width="18.7109375" customWidth="1"/>
  </cols>
  <sheetData>
    <row r="2" spans="1:13">
      <c r="A2" s="344" t="s">
        <v>138</v>
      </c>
      <c r="B2" s="1139" t="s">
        <v>43</v>
      </c>
      <c r="C2" s="1139"/>
      <c r="D2" s="1139"/>
      <c r="E2" s="1139"/>
      <c r="F2" s="1139"/>
      <c r="G2" s="1139"/>
      <c r="H2" s="1139"/>
      <c r="I2" s="1139"/>
      <c r="J2" s="1139"/>
      <c r="K2" s="1139"/>
      <c r="L2" s="1139"/>
      <c r="M2" s="1140"/>
    </row>
    <row r="3" spans="1:13">
      <c r="A3" s="345" t="s">
        <v>140</v>
      </c>
      <c r="B3" s="1598" t="s">
        <v>141</v>
      </c>
      <c r="C3" s="1598"/>
      <c r="D3" s="1598"/>
      <c r="E3" s="1598"/>
      <c r="F3" s="1598"/>
      <c r="G3" s="1598"/>
      <c r="H3" s="1598"/>
      <c r="I3" s="1598"/>
      <c r="J3" s="1598"/>
      <c r="K3" s="1598"/>
      <c r="L3" s="1598"/>
      <c r="M3" s="1599"/>
    </row>
    <row r="4" spans="1:13" ht="27">
      <c r="A4" s="346" t="s">
        <v>142</v>
      </c>
      <c r="B4" s="1143" t="s">
        <v>143</v>
      </c>
      <c r="C4" s="1143"/>
      <c r="D4" s="347" t="s">
        <v>144</v>
      </c>
      <c r="E4" s="1144" t="s">
        <v>145</v>
      </c>
      <c r="F4" s="1144"/>
      <c r="G4" s="1138" t="s">
        <v>146</v>
      </c>
      <c r="H4" s="1138"/>
      <c r="I4" s="349" t="s">
        <v>147</v>
      </c>
      <c r="J4" s="350" t="s">
        <v>148</v>
      </c>
      <c r="K4" s="351" t="s">
        <v>149</v>
      </c>
      <c r="L4" s="1145" t="s">
        <v>150</v>
      </c>
      <c r="M4" s="1147" t="s">
        <v>151</v>
      </c>
    </row>
    <row r="5" spans="1:13">
      <c r="A5" s="1600" t="s">
        <v>142</v>
      </c>
      <c r="B5" s="1143" t="s">
        <v>152</v>
      </c>
      <c r="C5" s="1143" t="s">
        <v>4</v>
      </c>
      <c r="D5" s="1158" t="s">
        <v>153</v>
      </c>
      <c r="E5" s="1144" t="s">
        <v>154</v>
      </c>
      <c r="F5" s="1144"/>
      <c r="G5" s="1138" t="s">
        <v>155</v>
      </c>
      <c r="H5" s="1138"/>
      <c r="I5" s="1149" t="s">
        <v>156</v>
      </c>
      <c r="J5" s="1151" t="s">
        <v>157</v>
      </c>
      <c r="K5" s="1153" t="s">
        <v>158</v>
      </c>
      <c r="L5" s="1145"/>
      <c r="M5" s="1147"/>
    </row>
    <row r="6" spans="1:13">
      <c r="A6" s="1600"/>
      <c r="B6" s="1143"/>
      <c r="C6" s="1143"/>
      <c r="D6" s="1158"/>
      <c r="E6" s="348" t="s">
        <v>159</v>
      </c>
      <c r="F6" s="348" t="s">
        <v>4</v>
      </c>
      <c r="G6" s="402" t="s">
        <v>160</v>
      </c>
      <c r="H6" s="402" t="s">
        <v>4</v>
      </c>
      <c r="I6" s="1149"/>
      <c r="J6" s="1151"/>
      <c r="K6" s="1153"/>
      <c r="L6" s="1145"/>
      <c r="M6" s="1147"/>
    </row>
    <row r="7" spans="1:13" ht="147.75" customHeight="1">
      <c r="A7" s="679" t="s">
        <v>257</v>
      </c>
      <c r="B7" s="225" t="s">
        <v>1417</v>
      </c>
      <c r="C7" s="225" t="s">
        <v>1418</v>
      </c>
      <c r="D7" s="225" t="s">
        <v>43</v>
      </c>
      <c r="E7" s="225" t="s">
        <v>1419</v>
      </c>
      <c r="F7" s="225" t="s">
        <v>1420</v>
      </c>
      <c r="G7" s="225" t="s">
        <v>1421</v>
      </c>
      <c r="H7" s="186" t="s">
        <v>1422</v>
      </c>
      <c r="I7" s="225"/>
      <c r="J7" s="186" t="s">
        <v>1423</v>
      </c>
      <c r="K7" s="186" t="s">
        <v>1424</v>
      </c>
      <c r="L7" s="225"/>
      <c r="M7" s="692"/>
    </row>
    <row r="8" spans="1:13" ht="87">
      <c r="A8" s="399" t="s">
        <v>161</v>
      </c>
      <c r="B8" s="385" t="s">
        <v>1425</v>
      </c>
      <c r="C8" s="385" t="s">
        <v>1426</v>
      </c>
      <c r="D8" s="385" t="s">
        <v>43</v>
      </c>
      <c r="E8" s="385" t="s">
        <v>1419</v>
      </c>
      <c r="F8" s="385" t="s">
        <v>1427</v>
      </c>
      <c r="G8" s="385" t="s">
        <v>1428</v>
      </c>
      <c r="H8" s="385" t="s">
        <v>1429</v>
      </c>
      <c r="I8" s="385"/>
      <c r="J8" s="385" t="s">
        <v>1430</v>
      </c>
      <c r="K8" s="385" t="s">
        <v>1431</v>
      </c>
      <c r="L8" s="385" t="s">
        <v>1423</v>
      </c>
      <c r="M8" s="390" t="s">
        <v>1432</v>
      </c>
    </row>
    <row r="9" spans="1:13" ht="87">
      <c r="A9" s="693" t="s">
        <v>161</v>
      </c>
      <c r="B9" s="683" t="s">
        <v>1433</v>
      </c>
      <c r="C9" s="683" t="s">
        <v>1434</v>
      </c>
      <c r="D9" s="684" t="s">
        <v>43</v>
      </c>
      <c r="E9" s="684" t="s">
        <v>82</v>
      </c>
      <c r="F9" s="683" t="s">
        <v>1435</v>
      </c>
      <c r="G9" s="683" t="s">
        <v>1436</v>
      </c>
      <c r="H9" s="683" t="s">
        <v>1437</v>
      </c>
      <c r="I9" s="684"/>
      <c r="J9" s="683" t="s">
        <v>1438</v>
      </c>
      <c r="K9" s="683" t="s">
        <v>1439</v>
      </c>
      <c r="L9" s="683" t="s">
        <v>1423</v>
      </c>
      <c r="M9" s="686" t="s">
        <v>1440</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inforeclamomotivo_Muestro'!A1" display="Muestreo de datos….." xr:uid="{1D61A229-49B9-4FF1-84FF-B5F46A31487E}"/>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19C1-FA77-4683-930E-D8D091D1CEC1}">
  <sheetPr>
    <tabColor rgb="FFFF0000"/>
  </sheetPr>
  <dimension ref="A2:Z26"/>
  <sheetViews>
    <sheetView topLeftCell="A22" workbookViewId="0">
      <selection activeCell="U7" sqref="U7"/>
    </sheetView>
  </sheetViews>
  <sheetFormatPr defaultColWidth="13.28515625" defaultRowHeight="15"/>
  <cols>
    <col min="1" max="1" width="15" customWidth="1"/>
    <col min="2" max="3" width="13.28515625" bestFit="1" customWidth="1"/>
    <col min="7" max="7" width="16.7109375" customWidth="1"/>
    <col min="10" max="10" width="25" customWidth="1"/>
    <col min="12" max="12" width="33.140625" bestFit="1" customWidth="1"/>
    <col min="15" max="15" width="24.42578125" bestFit="1" customWidth="1"/>
    <col min="16" max="16" width="21.5703125" customWidth="1"/>
    <col min="21" max="21" width="25.5703125" customWidth="1"/>
    <col min="22" max="22" width="29" bestFit="1" customWidth="1"/>
    <col min="23" max="23" width="27" bestFit="1" customWidth="1"/>
    <col min="24" max="24" width="30.5703125" bestFit="1" customWidth="1"/>
    <col min="25" max="25" width="20" customWidth="1"/>
    <col min="26" max="26" width="30.5703125" customWidth="1"/>
  </cols>
  <sheetData>
    <row r="2" spans="1:26">
      <c r="A2" s="89" t="s">
        <v>191</v>
      </c>
      <c r="B2" s="1165" t="s">
        <v>1441</v>
      </c>
      <c r="C2" s="1165"/>
      <c r="D2" s="1165"/>
      <c r="E2" s="1165"/>
      <c r="F2" s="1165"/>
      <c r="G2" s="1165"/>
      <c r="H2" s="1165"/>
      <c r="I2" s="1165"/>
      <c r="J2" s="1165"/>
      <c r="K2" s="1165"/>
      <c r="L2" s="1165"/>
      <c r="M2" s="1165"/>
      <c r="N2" s="1165"/>
      <c r="O2" s="1165"/>
      <c r="P2" s="1165"/>
      <c r="Q2" s="1165"/>
      <c r="R2" s="1165"/>
      <c r="S2" s="1165"/>
      <c r="T2" s="1165"/>
      <c r="U2" s="1165"/>
    </row>
    <row r="3" spans="1:26" ht="15" customHeight="1">
      <c r="A3" s="89" t="s">
        <v>140</v>
      </c>
      <c r="B3" s="1165" t="s">
        <v>1298</v>
      </c>
      <c r="C3" s="1165"/>
      <c r="D3" s="1165"/>
      <c r="E3" s="1165"/>
      <c r="F3" s="1165"/>
      <c r="G3" s="1165"/>
      <c r="H3" s="1165"/>
      <c r="I3" s="1165"/>
      <c r="J3" s="1165"/>
      <c r="K3" s="1165"/>
      <c r="L3" s="1165"/>
      <c r="M3" s="1165"/>
      <c r="N3" s="1165"/>
      <c r="O3" s="1165"/>
      <c r="P3" s="1165"/>
      <c r="Q3" s="1165"/>
      <c r="R3" s="1165"/>
      <c r="S3" s="1165"/>
      <c r="T3" s="1165"/>
      <c r="U3" s="1165"/>
    </row>
    <row r="4" spans="1:26" ht="24" customHeight="1">
      <c r="A4" s="89" t="s">
        <v>193</v>
      </c>
      <c r="B4" s="1601" t="s">
        <v>8</v>
      </c>
      <c r="C4" s="1601"/>
      <c r="D4" s="1601"/>
      <c r="E4" s="1601"/>
      <c r="F4" s="1601"/>
      <c r="G4" s="1601"/>
      <c r="H4" s="1601"/>
      <c r="I4" s="1601"/>
      <c r="J4" s="1601"/>
      <c r="K4" s="1601"/>
      <c r="L4" s="1601"/>
      <c r="M4" s="1601"/>
      <c r="N4" s="1601"/>
      <c r="O4" s="1601"/>
      <c r="P4" s="1601"/>
      <c r="Q4" s="1601"/>
      <c r="R4" s="1601"/>
      <c r="S4" s="1601"/>
      <c r="T4" s="1601"/>
      <c r="U4" s="1601"/>
    </row>
    <row r="5" spans="1:26" ht="57.75">
      <c r="A5" s="9" t="s">
        <v>194</v>
      </c>
      <c r="B5" s="25"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9" t="s">
        <v>214</v>
      </c>
      <c r="V5" s="805" t="str">
        <f>A22</f>
        <v>Registrar información de reclamo</v>
      </c>
      <c r="W5" s="806" t="str">
        <f>A23</f>
        <v>Consultar detalles del reclamo</v>
      </c>
      <c r="X5" s="807" t="str">
        <f>A24</f>
        <v>Actualizar información del reclamo</v>
      </c>
      <c r="Y5" s="835" t="str">
        <f>A25</f>
        <v>Validar información del reclamo</v>
      </c>
      <c r="Z5" s="836" t="str">
        <f>A26</f>
        <v>Eliminar información del reclamo</v>
      </c>
    </row>
    <row r="6" spans="1:26" ht="144.75">
      <c r="A6" s="9" t="s">
        <v>435</v>
      </c>
      <c r="B6" s="9" t="s">
        <v>215</v>
      </c>
      <c r="C6" s="9">
        <v>36</v>
      </c>
      <c r="D6" s="9">
        <v>36</v>
      </c>
      <c r="E6" s="9" t="s">
        <v>216</v>
      </c>
      <c r="F6" s="9" t="s">
        <v>216</v>
      </c>
      <c r="G6" s="9" t="s">
        <v>216</v>
      </c>
      <c r="H6" s="9" t="s">
        <v>216</v>
      </c>
      <c r="I6" s="88" t="s">
        <v>216</v>
      </c>
      <c r="J6" s="9" t="s">
        <v>217</v>
      </c>
      <c r="K6" s="9" t="s">
        <v>218</v>
      </c>
      <c r="L6" s="9" t="s">
        <v>219</v>
      </c>
      <c r="M6" s="9" t="s">
        <v>220</v>
      </c>
      <c r="N6" s="9" t="s">
        <v>220</v>
      </c>
      <c r="O6" s="9" t="s">
        <v>220</v>
      </c>
      <c r="P6" s="9" t="s">
        <v>219</v>
      </c>
      <c r="Q6" s="9" t="s">
        <v>220</v>
      </c>
      <c r="R6" s="9" t="s">
        <v>219</v>
      </c>
      <c r="S6" s="9" t="s">
        <v>220</v>
      </c>
      <c r="T6" s="9" t="s">
        <v>220</v>
      </c>
      <c r="U6" s="9" t="s">
        <v>1442</v>
      </c>
      <c r="V6" s="502"/>
      <c r="W6" s="530"/>
      <c r="X6" s="531"/>
      <c r="Y6" s="532"/>
      <c r="Z6" s="828"/>
    </row>
    <row r="7" spans="1:26" ht="144.75">
      <c r="A7" s="452" t="s">
        <v>1443</v>
      </c>
      <c r="B7" s="9" t="s">
        <v>215</v>
      </c>
      <c r="C7" s="9">
        <v>36</v>
      </c>
      <c r="D7" s="9">
        <v>36</v>
      </c>
      <c r="E7" s="9" t="s">
        <v>216</v>
      </c>
      <c r="F7" s="9" t="s">
        <v>216</v>
      </c>
      <c r="G7" s="9" t="s">
        <v>216</v>
      </c>
      <c r="H7" s="9" t="s">
        <v>216</v>
      </c>
      <c r="I7" s="88" t="s">
        <v>216</v>
      </c>
      <c r="J7" s="9" t="s">
        <v>217</v>
      </c>
      <c r="K7" s="9" t="s">
        <v>218</v>
      </c>
      <c r="L7" s="9" t="s">
        <v>1300</v>
      </c>
      <c r="M7" s="9" t="s">
        <v>219</v>
      </c>
      <c r="N7" s="9" t="s">
        <v>775</v>
      </c>
      <c r="O7" s="9" t="s">
        <v>219</v>
      </c>
      <c r="P7" s="9" t="s">
        <v>219</v>
      </c>
      <c r="Q7" s="9" t="s">
        <v>775</v>
      </c>
      <c r="R7" s="9" t="s">
        <v>219</v>
      </c>
      <c r="S7" s="9" t="s">
        <v>219</v>
      </c>
      <c r="T7" s="9" t="s">
        <v>219</v>
      </c>
      <c r="U7" s="9" t="s">
        <v>1444</v>
      </c>
      <c r="V7" s="502"/>
      <c r="W7" s="530"/>
      <c r="X7" s="531"/>
      <c r="Y7" s="532"/>
      <c r="Z7" s="828"/>
    </row>
    <row r="8" spans="1:26" ht="144.75">
      <c r="A8" s="452" t="s">
        <v>1445</v>
      </c>
      <c r="B8" s="9" t="s">
        <v>215</v>
      </c>
      <c r="C8" s="9">
        <v>36</v>
      </c>
      <c r="D8" s="9">
        <v>36</v>
      </c>
      <c r="E8" s="9" t="s">
        <v>216</v>
      </c>
      <c r="F8" s="9" t="s">
        <v>216</v>
      </c>
      <c r="G8" s="9" t="s">
        <v>216</v>
      </c>
      <c r="H8" s="9" t="s">
        <v>216</v>
      </c>
      <c r="I8" s="88" t="s">
        <v>216</v>
      </c>
      <c r="J8" s="9" t="s">
        <v>217</v>
      </c>
      <c r="K8" s="9" t="s">
        <v>218</v>
      </c>
      <c r="L8" s="9" t="s">
        <v>1302</v>
      </c>
      <c r="M8" s="9" t="s">
        <v>219</v>
      </c>
      <c r="N8" s="9" t="s">
        <v>775</v>
      </c>
      <c r="O8" s="9" t="s">
        <v>219</v>
      </c>
      <c r="P8" s="9" t="s">
        <v>219</v>
      </c>
      <c r="Q8" s="9" t="s">
        <v>775</v>
      </c>
      <c r="R8" s="9" t="s">
        <v>219</v>
      </c>
      <c r="S8" s="9" t="s">
        <v>219</v>
      </c>
      <c r="T8" s="9" t="s">
        <v>219</v>
      </c>
      <c r="U8" s="9" t="s">
        <v>1446</v>
      </c>
      <c r="V8" s="502"/>
      <c r="W8" s="530"/>
      <c r="X8" s="531"/>
      <c r="Y8" s="532"/>
      <c r="Z8" s="828"/>
    </row>
    <row r="9" spans="1:26" ht="43.5">
      <c r="A9" s="9" t="s">
        <v>1447</v>
      </c>
      <c r="B9" s="9" t="s">
        <v>1076</v>
      </c>
      <c r="C9" s="9" t="s">
        <v>216</v>
      </c>
      <c r="D9" s="9" t="s">
        <v>216</v>
      </c>
      <c r="E9" s="9" t="s">
        <v>216</v>
      </c>
      <c r="F9" s="9" t="s">
        <v>216</v>
      </c>
      <c r="G9" s="9" t="s">
        <v>216</v>
      </c>
      <c r="H9" s="9" t="s">
        <v>216</v>
      </c>
      <c r="I9" s="9" t="s">
        <v>216</v>
      </c>
      <c r="J9" s="9" t="s">
        <v>1448</v>
      </c>
      <c r="K9" s="9" t="b">
        <v>0</v>
      </c>
      <c r="L9" s="9" t="s">
        <v>1449</v>
      </c>
      <c r="M9" s="9" t="s">
        <v>219</v>
      </c>
      <c r="N9" s="9" t="s">
        <v>219</v>
      </c>
      <c r="O9" s="9" t="s">
        <v>219</v>
      </c>
      <c r="P9" s="9" t="s">
        <v>219</v>
      </c>
      <c r="Q9" s="9" t="s">
        <v>775</v>
      </c>
      <c r="R9" s="9" t="s">
        <v>775</v>
      </c>
      <c r="S9" s="9" t="s">
        <v>219</v>
      </c>
      <c r="T9" s="9" t="s">
        <v>219</v>
      </c>
      <c r="U9" s="9" t="s">
        <v>1450</v>
      </c>
      <c r="V9" s="502"/>
      <c r="W9" s="530"/>
      <c r="X9" s="531"/>
      <c r="Y9" s="532"/>
      <c r="Z9" s="828"/>
    </row>
    <row r="10" spans="1:26" ht="43.5">
      <c r="A10" s="9" t="s">
        <v>1451</v>
      </c>
      <c r="B10" s="9" t="s">
        <v>247</v>
      </c>
      <c r="C10" s="9">
        <v>4</v>
      </c>
      <c r="D10" s="9">
        <v>20</v>
      </c>
      <c r="E10" s="9" t="s">
        <v>216</v>
      </c>
      <c r="F10" s="9" t="s">
        <v>216</v>
      </c>
      <c r="G10" s="9" t="s">
        <v>216</v>
      </c>
      <c r="H10" s="9" t="s">
        <v>216</v>
      </c>
      <c r="I10" s="9" t="s">
        <v>216</v>
      </c>
      <c r="J10" s="9" t="s">
        <v>772</v>
      </c>
      <c r="K10" s="9" t="s">
        <v>519</v>
      </c>
      <c r="L10" s="7" t="s">
        <v>1452</v>
      </c>
      <c r="M10" s="9" t="s">
        <v>775</v>
      </c>
      <c r="N10" s="9" t="s">
        <v>775</v>
      </c>
      <c r="O10" s="9" t="s">
        <v>219</v>
      </c>
      <c r="P10" s="9" t="s">
        <v>775</v>
      </c>
      <c r="Q10" s="9" t="s">
        <v>775</v>
      </c>
      <c r="R10" s="9" t="s">
        <v>775</v>
      </c>
      <c r="S10" s="9" t="s">
        <v>219</v>
      </c>
      <c r="T10" s="9" t="s">
        <v>219</v>
      </c>
      <c r="U10" s="9" t="s">
        <v>1453</v>
      </c>
      <c r="V10" s="502"/>
      <c r="W10" s="530"/>
      <c r="X10" s="531"/>
      <c r="Y10" s="532"/>
      <c r="Z10" s="828"/>
    </row>
    <row r="20" spans="1:18">
      <c r="A20" s="2225" t="s">
        <v>228</v>
      </c>
      <c r="B20" s="2226"/>
      <c r="C20" s="2226" t="s">
        <v>4</v>
      </c>
      <c r="D20" s="2226"/>
      <c r="E20" s="2226"/>
      <c r="F20" s="2226"/>
      <c r="G20" s="2226" t="s">
        <v>229</v>
      </c>
      <c r="H20" s="2226"/>
      <c r="I20" s="2226"/>
      <c r="J20" s="2226" t="s">
        <v>230</v>
      </c>
      <c r="K20" s="2226"/>
      <c r="L20" s="2226"/>
      <c r="M20" s="2226"/>
      <c r="N20" s="2226"/>
      <c r="O20" s="2226" t="s">
        <v>231</v>
      </c>
      <c r="P20" s="2226"/>
      <c r="Q20" s="2226" t="s">
        <v>232</v>
      </c>
      <c r="R20" s="2227"/>
    </row>
    <row r="21" spans="1:18">
      <c r="A21" s="2228"/>
      <c r="B21" s="2229"/>
      <c r="C21" s="2229"/>
      <c r="D21" s="2229"/>
      <c r="E21" s="2229"/>
      <c r="F21" s="2229"/>
      <c r="G21" s="486" t="s">
        <v>233</v>
      </c>
      <c r="H21" s="486" t="s">
        <v>234</v>
      </c>
      <c r="I21" s="486" t="s">
        <v>4</v>
      </c>
      <c r="J21" s="486" t="s">
        <v>235</v>
      </c>
      <c r="K21" s="2229" t="s">
        <v>4</v>
      </c>
      <c r="L21" s="2229"/>
      <c r="M21" s="2229"/>
      <c r="N21" s="2229"/>
      <c r="O21" s="486" t="s">
        <v>236</v>
      </c>
      <c r="P21" s="486" t="s">
        <v>4</v>
      </c>
      <c r="Q21" s="486" t="s">
        <v>237</v>
      </c>
      <c r="R21" s="487" t="s">
        <v>238</v>
      </c>
    </row>
    <row r="22" spans="1:18" ht="87">
      <c r="A22" s="1606" t="s">
        <v>1454</v>
      </c>
      <c r="B22" s="1607"/>
      <c r="C22" s="1608" t="s">
        <v>1455</v>
      </c>
      <c r="D22" s="1608"/>
      <c r="E22" s="1608"/>
      <c r="F22" s="1608"/>
      <c r="G22" s="786" t="s">
        <v>982</v>
      </c>
      <c r="H22" s="799" t="s">
        <v>1350</v>
      </c>
      <c r="I22" s="586" t="s">
        <v>1456</v>
      </c>
      <c r="J22" s="786" t="s">
        <v>31</v>
      </c>
      <c r="K22" s="1608" t="s">
        <v>1457</v>
      </c>
      <c r="L22" s="1608"/>
      <c r="M22" s="1608"/>
      <c r="N22" s="1608"/>
      <c r="O22" s="786" t="s">
        <v>1458</v>
      </c>
      <c r="P22" s="586" t="s">
        <v>1459</v>
      </c>
      <c r="Q22" s="586" t="s">
        <v>1460</v>
      </c>
      <c r="R22" s="829" t="s">
        <v>1461</v>
      </c>
    </row>
    <row r="23" spans="1:18" ht="57.75">
      <c r="A23" s="1616" t="s">
        <v>1462</v>
      </c>
      <c r="B23" s="1617"/>
      <c r="C23" s="1618" t="s">
        <v>1463</v>
      </c>
      <c r="D23" s="1618"/>
      <c r="E23" s="1618"/>
      <c r="F23" s="1618"/>
      <c r="G23" s="790" t="s">
        <v>1332</v>
      </c>
      <c r="H23" s="790" t="s">
        <v>247</v>
      </c>
      <c r="I23" s="600" t="s">
        <v>1464</v>
      </c>
      <c r="J23" s="790" t="s">
        <v>43</v>
      </c>
      <c r="K23" s="1618" t="s">
        <v>1465</v>
      </c>
      <c r="L23" s="1618"/>
      <c r="M23" s="1618"/>
      <c r="N23" s="1618"/>
      <c r="O23" s="790" t="s">
        <v>1466</v>
      </c>
      <c r="P23" s="600" t="s">
        <v>1467</v>
      </c>
      <c r="Q23" s="600" t="s">
        <v>1468</v>
      </c>
      <c r="R23" s="830" t="s">
        <v>1469</v>
      </c>
    </row>
    <row r="24" spans="1:18" ht="72.75">
      <c r="A24" s="1613" t="s">
        <v>1470</v>
      </c>
      <c r="B24" s="1614"/>
      <c r="C24" s="1615" t="s">
        <v>1471</v>
      </c>
      <c r="D24" s="1615"/>
      <c r="E24" s="1615"/>
      <c r="F24" s="1615"/>
      <c r="G24" s="827" t="s">
        <v>1332</v>
      </c>
      <c r="H24" s="827" t="s">
        <v>247</v>
      </c>
      <c r="I24" s="330" t="s">
        <v>1472</v>
      </c>
      <c r="J24" s="827" t="s">
        <v>31</v>
      </c>
      <c r="K24" s="1615" t="s">
        <v>795</v>
      </c>
      <c r="L24" s="1615"/>
      <c r="M24" s="1615"/>
      <c r="N24" s="1615"/>
      <c r="O24" s="827" t="s">
        <v>1473</v>
      </c>
      <c r="P24" s="330" t="s">
        <v>1474</v>
      </c>
      <c r="Q24" s="330" t="s">
        <v>1475</v>
      </c>
      <c r="R24" s="831" t="s">
        <v>1476</v>
      </c>
    </row>
    <row r="25" spans="1:18" ht="72.75">
      <c r="A25" s="1609" t="s">
        <v>1477</v>
      </c>
      <c r="B25" s="1610"/>
      <c r="C25" s="1611" t="s">
        <v>1478</v>
      </c>
      <c r="D25" s="1611"/>
      <c r="E25" s="1611"/>
      <c r="F25" s="1611"/>
      <c r="G25" s="602" t="s">
        <v>1479</v>
      </c>
      <c r="H25" s="621" t="s">
        <v>247</v>
      </c>
      <c r="I25" s="602" t="s">
        <v>1480</v>
      </c>
      <c r="J25" s="621" t="s">
        <v>31</v>
      </c>
      <c r="K25" s="1612" t="s">
        <v>1481</v>
      </c>
      <c r="L25" s="1612"/>
      <c r="M25" s="1612"/>
      <c r="N25" s="1612"/>
      <c r="O25" s="621" t="s">
        <v>1482</v>
      </c>
      <c r="P25" s="602" t="s">
        <v>1483</v>
      </c>
      <c r="Q25" s="602" t="s">
        <v>1484</v>
      </c>
      <c r="R25" s="832" t="s">
        <v>1485</v>
      </c>
    </row>
    <row r="26" spans="1:18" ht="60" customHeight="1">
      <c r="A26" s="1602" t="s">
        <v>1486</v>
      </c>
      <c r="B26" s="1603"/>
      <c r="C26" s="1604" t="s">
        <v>1487</v>
      </c>
      <c r="D26" s="1604"/>
      <c r="E26" s="1604"/>
      <c r="F26" s="1604"/>
      <c r="G26" s="833" t="s">
        <v>1332</v>
      </c>
      <c r="H26" s="833" t="s">
        <v>247</v>
      </c>
      <c r="I26" s="714" t="s">
        <v>1488</v>
      </c>
      <c r="J26" s="833" t="s">
        <v>31</v>
      </c>
      <c r="K26" s="1605" t="s">
        <v>802</v>
      </c>
      <c r="L26" s="1605"/>
      <c r="M26" s="1605"/>
      <c r="N26" s="1605"/>
      <c r="O26" s="833" t="s">
        <v>1489</v>
      </c>
      <c r="P26" s="714" t="s">
        <v>1490</v>
      </c>
      <c r="Q26" s="714" t="s">
        <v>1491</v>
      </c>
      <c r="R26" s="834" t="s">
        <v>1492</v>
      </c>
    </row>
  </sheetData>
  <mergeCells count="25">
    <mergeCell ref="A26:B26"/>
    <mergeCell ref="C26:F26"/>
    <mergeCell ref="K26:N26"/>
    <mergeCell ref="A22:B22"/>
    <mergeCell ref="C22:F22"/>
    <mergeCell ref="K22:N22"/>
    <mergeCell ref="A25:B25"/>
    <mergeCell ref="C25:F25"/>
    <mergeCell ref="K25:N25"/>
    <mergeCell ref="A24:B24"/>
    <mergeCell ref="C24:F24"/>
    <mergeCell ref="K24:N24"/>
    <mergeCell ref="A23:B23"/>
    <mergeCell ref="C23:F23"/>
    <mergeCell ref="K23:N23"/>
    <mergeCell ref="B2:U2"/>
    <mergeCell ref="B3:U3"/>
    <mergeCell ref="B4:U4"/>
    <mergeCell ref="O20:P20"/>
    <mergeCell ref="Q20:R20"/>
    <mergeCell ref="A20:B21"/>
    <mergeCell ref="C20:F21"/>
    <mergeCell ref="G20:I20"/>
    <mergeCell ref="J20:N20"/>
    <mergeCell ref="K21:N21"/>
  </mergeCells>
  <hyperlinks>
    <hyperlink ref="B4" location="'Vendedor'!A1" display="Ver" xr:uid="{0FAFC024-D44C-4F3E-AC64-2431B5E5A45A}"/>
    <hyperlink ref="B4:U4" location="'INFORECLAMOMOTIVO_MuestrO'!A1" display="Ver" xr:uid="{9E02B9F5-1BB5-41B0-8AEE-583E37219A1C}"/>
    <hyperlink ref="V5" location="'InfoReclamoMotiv_caracterizacio'!A22" display="=A22" xr:uid="{96CB8351-0E66-4217-B97E-7DE6934962EE}"/>
    <hyperlink ref="W5" location="'InfoReclamoMotiv_caracterizacio'!A23" display="=A23" xr:uid="{03FED11E-88DD-46C9-82CC-5504CA1EC1A2}"/>
    <hyperlink ref="X5" location="'InfoReclamoMotiv_caracterizacio'!A24" display="=A24" xr:uid="{1DBE93C9-D6EC-4F57-9EC8-35CB64034280}"/>
    <hyperlink ref="Y5" location="'InfoReclamoMotiv_caracterizacio'!A25" display="=A25" xr:uid="{A6024D03-4597-44BF-A924-A40E4480EEE4}"/>
    <hyperlink ref="Z5" location="'InfoReclamoMotiv_caracterizacio'!A26" display="=A26" xr:uid="{6F83A53F-FB98-41A5-9586-190595DE285C}"/>
    <hyperlink ref="A26:B26" location="'InfoReclamoMotiv_caracterizacio'!Z5" display="Eliminar información del reclamo" xr:uid="{76569E3D-D29D-4BE1-9B37-14D0269E2A70}"/>
    <hyperlink ref="A22:B22" location="'InfoReclamoMotiv_caracterizacio'!V5" display="Registrar información de reclamo" xr:uid="{CD9C4B5D-7A92-4272-858D-B0627FBBD1B4}"/>
    <hyperlink ref="A23:B23" location="'InfoReclamoMotiv_caracterizacio'!W5" display="Consultar detalles del reclamo" xr:uid="{BF893236-1B2D-4296-B650-0086F3862899}"/>
    <hyperlink ref="A24:B24" location="'InfoReclamoMotiv_caracterizacio'!X5" display="Actualizar información del reclamo" xr:uid="{FD2B2ED0-0239-4A8F-9851-7579831C4365}"/>
    <hyperlink ref="A25:B25" location="'InfoReclamoMotiv_caracterizacio'!Y5" display="Validar información del reclamo" xr:uid="{02C278A5-27E2-41A4-87CA-6753FFCC4AB0}"/>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936E9BF8-7E2B-4C8F-A7B0-E255E4AA7B05}">
          <x14:formula1>
            <xm:f>'Valores '!$C$2:$C$5</xm:f>
          </x14:formula1>
          <xm:sqref>G6:G8</xm:sqref>
        </x14:dataValidation>
        <x14:dataValidation type="list" allowBlank="1" showInputMessage="1" showErrorMessage="1" xr:uid="{84D9DD66-B6CA-4E7E-8E2A-8440BD3B563D}">
          <x14:formula1>
            <xm:f>'Valores '!$A$1:$A$19</xm:f>
          </x14:formula1>
          <xm:sqref>B10 B6:B8</xm:sqref>
        </x14:dataValidation>
        <x14:dataValidation type="list" allowBlank="1" showInputMessage="1" showErrorMessage="1" xr:uid="{526929A7-4C95-4D94-BD5E-DFA3F00B3380}">
          <x14:formula1>
            <xm:f>'Valores '!$D$2:$D$3</xm:f>
          </x14:formula1>
          <xm:sqref>L6:T6 M7:T10</xm:sqref>
        </x14:dataValidation>
        <x14:dataValidation type="list" allowBlank="1" showInputMessage="1" showErrorMessage="1" xr:uid="{E3E488BB-F2D7-402B-8BDF-EAD1655931F7}">
          <x14:formula1>
            <xm:f>'Valores '!$C$2:$C$4</xm:f>
          </x14:formula1>
          <xm:sqref>G10</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CF47C-CDFC-4075-BBC8-D3A78DFFB9DC}">
  <sheetPr>
    <tabColor rgb="FFFF0000"/>
  </sheetPr>
  <dimension ref="A2:F7"/>
  <sheetViews>
    <sheetView workbookViewId="0"/>
  </sheetViews>
  <sheetFormatPr defaultRowHeight="15"/>
  <cols>
    <col min="1" max="1" width="27.85546875" customWidth="1"/>
    <col min="2" max="3" width="45.28515625" customWidth="1"/>
    <col min="4" max="4" width="27.140625" customWidth="1"/>
    <col min="5" max="5" width="17.85546875" customWidth="1"/>
    <col min="6" max="6" width="71.140625" customWidth="1"/>
  </cols>
  <sheetData>
    <row r="2" spans="1:6" ht="32.25">
      <c r="A2" s="162" t="s">
        <v>1493</v>
      </c>
      <c r="B2" s="162" t="s">
        <v>1494</v>
      </c>
      <c r="C2" s="162" t="s">
        <v>1495</v>
      </c>
      <c r="D2" s="162" t="s">
        <v>1496</v>
      </c>
      <c r="E2" s="162" t="s">
        <v>1497</v>
      </c>
      <c r="F2" s="162" t="s">
        <v>1498</v>
      </c>
    </row>
    <row r="3" spans="1:6" ht="32.25" customHeight="1">
      <c r="A3" s="436" t="s">
        <v>1405</v>
      </c>
      <c r="B3" s="89" t="s">
        <v>1443</v>
      </c>
      <c r="C3" s="89" t="s">
        <v>1445</v>
      </c>
      <c r="D3" s="89" t="s">
        <v>1447</v>
      </c>
      <c r="E3" s="89" t="s">
        <v>1451</v>
      </c>
      <c r="F3" s="436" t="s">
        <v>930</v>
      </c>
    </row>
    <row r="4" spans="1:6" ht="43.5" customHeight="1">
      <c r="A4" s="9" t="s">
        <v>1407</v>
      </c>
      <c r="B4" s="9" t="s">
        <v>1499</v>
      </c>
      <c r="C4" s="7" t="s">
        <v>1406</v>
      </c>
      <c r="D4" s="9" t="s">
        <v>775</v>
      </c>
      <c r="E4" s="103" t="s">
        <v>1500</v>
      </c>
      <c r="F4" s="9" t="str">
        <f>A4 &amp; "--"&amp; B4 &amp; "--" &amp;C4</f>
        <v>8b7e4c12-3f41-4b9d-8a67-9e3f91e4a7c2--e9d1f6a2-7b4c-41d8-a3f2-5c8e9b0d3f7a--9f3b2e8c-1d7a-4f1e-8e3b-7d6d5b9f4c2a</v>
      </c>
    </row>
    <row r="5" spans="1:6" ht="40.5" customHeight="1">
      <c r="A5" s="9" t="s">
        <v>1412</v>
      </c>
      <c r="B5" s="9" t="s">
        <v>1501</v>
      </c>
      <c r="C5" s="7" t="s">
        <v>1411</v>
      </c>
      <c r="D5" s="9" t="s">
        <v>775</v>
      </c>
      <c r="E5" s="103" t="s">
        <v>1500</v>
      </c>
      <c r="F5" s="9" t="str">
        <f>A5 &amp; "--"&amp; B5 &amp; "--" &amp;C5</f>
        <v>d1f6a9b8-2c3e-4f0d-9b7e-6a4c2d1e9f53--3a7f9b8d-5c2e-4d1a-9e6f-8b3d2c7f1e4a--d4e6a1b0-9c3f-42b8-bf7d-2a8e9f1d0c5e</v>
      </c>
    </row>
    <row r="6" spans="1:6" ht="27" customHeight="1"/>
    <row r="7" spans="1:6" ht="27.75" customHeight="1"/>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1E37E-9E96-4C6C-ADBF-E79BA1AEB4EF}">
  <sheetPr>
    <tabColor rgb="FF92D050"/>
  </sheetPr>
  <dimension ref="A2:M9"/>
  <sheetViews>
    <sheetView workbookViewId="0">
      <selection activeCell="B3" sqref="B3"/>
    </sheetView>
  </sheetViews>
  <sheetFormatPr defaultColWidth="9.140625" defaultRowHeight="15"/>
  <cols>
    <col min="1" max="1" width="18" customWidth="1"/>
    <col min="2" max="2" width="22.28515625" customWidth="1"/>
    <col min="3" max="3" width="29.42578125" customWidth="1"/>
    <col min="4" max="4" width="27.42578125" customWidth="1"/>
    <col min="5" max="5" width="24.85546875" customWidth="1"/>
    <col min="6" max="6" width="29.140625" customWidth="1"/>
    <col min="7" max="7" width="27.85546875" customWidth="1"/>
    <col min="8" max="8" width="35" customWidth="1"/>
    <col min="9" max="9" width="31.85546875" customWidth="1"/>
    <col min="10" max="10" width="31" customWidth="1"/>
    <col min="11" max="11" width="29.7109375" customWidth="1"/>
    <col min="12" max="12" width="25.7109375" customWidth="1"/>
    <col min="13" max="13" width="28.7109375" customWidth="1"/>
  </cols>
  <sheetData>
    <row r="2" spans="1:13">
      <c r="A2" s="206" t="s">
        <v>138</v>
      </c>
      <c r="B2" s="2230" t="s">
        <v>41</v>
      </c>
      <c r="C2" s="2231"/>
      <c r="D2" s="2231"/>
      <c r="E2" s="2231"/>
      <c r="F2" s="2231"/>
      <c r="G2" s="2231"/>
      <c r="H2" s="2231"/>
      <c r="I2" s="2231"/>
      <c r="J2" s="2231"/>
      <c r="K2" s="2231"/>
      <c r="L2" s="2231"/>
      <c r="M2" s="2232"/>
    </row>
    <row r="3" spans="1:13">
      <c r="A3" s="207" t="s">
        <v>140</v>
      </c>
      <c r="B3" s="1619" t="s">
        <v>141</v>
      </c>
      <c r="C3" s="1620"/>
      <c r="D3" s="1620"/>
      <c r="E3" s="1620"/>
      <c r="F3" s="1620"/>
      <c r="G3" s="1620"/>
      <c r="H3" s="1620"/>
      <c r="I3" s="1620"/>
      <c r="J3" s="1620"/>
      <c r="K3" s="1620"/>
      <c r="L3" s="1620"/>
      <c r="M3" s="1621"/>
    </row>
    <row r="4" spans="1:13" ht="15" customHeight="1">
      <c r="A4" s="208" t="s">
        <v>142</v>
      </c>
      <c r="B4" s="1622" t="s">
        <v>143</v>
      </c>
      <c r="C4" s="1623"/>
      <c r="D4" s="209" t="s">
        <v>144</v>
      </c>
      <c r="E4" s="1624" t="s">
        <v>145</v>
      </c>
      <c r="F4" s="1625"/>
      <c r="G4" s="1626" t="s">
        <v>146</v>
      </c>
      <c r="H4" s="1627"/>
      <c r="I4" s="210" t="s">
        <v>147</v>
      </c>
      <c r="J4" s="211" t="s">
        <v>148</v>
      </c>
      <c r="K4" s="212" t="s">
        <v>149</v>
      </c>
      <c r="L4" s="2233" t="s">
        <v>150</v>
      </c>
      <c r="M4" s="2234" t="s">
        <v>151</v>
      </c>
    </row>
    <row r="5" spans="1:13" ht="15" customHeight="1">
      <c r="A5" s="2235" t="s">
        <v>142</v>
      </c>
      <c r="B5" s="1628" t="s">
        <v>152</v>
      </c>
      <c r="C5" s="1628" t="s">
        <v>4</v>
      </c>
      <c r="D5" s="1630" t="s">
        <v>153</v>
      </c>
      <c r="E5" s="1624" t="s">
        <v>154</v>
      </c>
      <c r="F5" s="1625"/>
      <c r="G5" s="2236" t="s">
        <v>155</v>
      </c>
      <c r="H5" s="2237"/>
      <c r="I5" s="2238" t="s">
        <v>156</v>
      </c>
      <c r="J5" s="2239" t="s">
        <v>157</v>
      </c>
      <c r="K5" s="2240" t="s">
        <v>158</v>
      </c>
      <c r="L5" s="2241"/>
      <c r="M5" s="2242"/>
    </row>
    <row r="6" spans="1:13" ht="15" customHeight="1">
      <c r="A6" s="2243"/>
      <c r="B6" s="1629"/>
      <c r="C6" s="1629"/>
      <c r="D6" s="1631"/>
      <c r="E6" s="270" t="s">
        <v>159</v>
      </c>
      <c r="F6" s="270" t="s">
        <v>4</v>
      </c>
      <c r="G6" s="271" t="s">
        <v>160</v>
      </c>
      <c r="H6" s="271" t="s">
        <v>4</v>
      </c>
      <c r="I6" s="2244"/>
      <c r="J6" s="2245"/>
      <c r="K6" s="2246"/>
      <c r="L6" s="2241"/>
      <c r="M6" s="2242"/>
    </row>
    <row r="7" spans="1:13" ht="56.25" customHeight="1">
      <c r="A7" s="225" t="s">
        <v>9</v>
      </c>
      <c r="B7" s="225" t="s">
        <v>1502</v>
      </c>
      <c r="C7" s="186" t="s">
        <v>1503</v>
      </c>
      <c r="D7" s="680" t="s">
        <v>41</v>
      </c>
      <c r="E7" s="680" t="s">
        <v>41</v>
      </c>
      <c r="F7" s="186" t="s">
        <v>1504</v>
      </c>
      <c r="G7" s="680" t="s">
        <v>1505</v>
      </c>
      <c r="H7" s="186" t="s">
        <v>1506</v>
      </c>
      <c r="I7" s="680"/>
      <c r="J7" s="225" t="s">
        <v>1507</v>
      </c>
      <c r="K7" s="694" t="s">
        <v>1508</v>
      </c>
      <c r="L7" s="680" t="s">
        <v>1509</v>
      </c>
      <c r="M7" s="680" t="s">
        <v>1510</v>
      </c>
    </row>
    <row r="8" spans="1:13" ht="82.5" customHeight="1">
      <c r="A8" s="356" t="s">
        <v>257</v>
      </c>
      <c r="B8" s="356" t="s">
        <v>1511</v>
      </c>
      <c r="C8" s="385" t="s">
        <v>1512</v>
      </c>
      <c r="D8" s="336" t="s">
        <v>41</v>
      </c>
      <c r="E8" s="336" t="s">
        <v>41</v>
      </c>
      <c r="F8" s="385" t="s">
        <v>1513</v>
      </c>
      <c r="G8" s="336" t="s">
        <v>1514</v>
      </c>
      <c r="H8" s="385" t="s">
        <v>1515</v>
      </c>
      <c r="I8" s="336"/>
      <c r="J8" s="356" t="s">
        <v>1516</v>
      </c>
      <c r="K8" s="695" t="s">
        <v>1517</v>
      </c>
      <c r="L8" s="336" t="s">
        <v>1518</v>
      </c>
      <c r="M8" s="336" t="s">
        <v>1519</v>
      </c>
    </row>
    <row r="9" spans="1:13" ht="48" customHeight="1">
      <c r="A9" s="362" t="s">
        <v>257</v>
      </c>
      <c r="B9" s="362" t="s">
        <v>1520</v>
      </c>
      <c r="C9" s="360" t="s">
        <v>1521</v>
      </c>
      <c r="D9" s="361" t="s">
        <v>41</v>
      </c>
      <c r="E9" s="361" t="s">
        <v>31</v>
      </c>
      <c r="F9" s="360" t="s">
        <v>1522</v>
      </c>
      <c r="G9" s="361" t="s">
        <v>1523</v>
      </c>
      <c r="H9" s="360" t="s">
        <v>1524</v>
      </c>
      <c r="I9" s="361"/>
      <c r="J9" s="362" t="s">
        <v>1525</v>
      </c>
      <c r="K9" s="696" t="s">
        <v>1526</v>
      </c>
      <c r="L9" s="361" t="s">
        <v>1527</v>
      </c>
      <c r="M9" s="362" t="s">
        <v>1528</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motivo_muestreo'!A1" display="Muestreo de datos….." xr:uid="{325513E9-2ABA-4338-8506-D944BCF5F8D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C4E9-36B2-4E8E-B610-BB8C20B6B3DB}">
  <sheetPr>
    <tabColor rgb="FF92D050"/>
  </sheetPr>
  <dimension ref="A1:AI25"/>
  <sheetViews>
    <sheetView topLeftCell="A14" workbookViewId="0">
      <selection activeCell="X2" sqref="X2"/>
    </sheetView>
  </sheetViews>
  <sheetFormatPr defaultColWidth="9.140625" defaultRowHeight="15"/>
  <cols>
    <col min="1" max="1" width="29.85546875" style="1" customWidth="1"/>
    <col min="2" max="2" width="29.140625" style="1" customWidth="1"/>
    <col min="3" max="4" width="25" style="1" customWidth="1"/>
    <col min="5" max="5" width="25.140625" style="1" customWidth="1"/>
    <col min="6" max="9" width="25" style="1" customWidth="1"/>
    <col min="10" max="10" width="35.85546875" style="1" customWidth="1"/>
    <col min="11" max="15" width="25" style="1" customWidth="1"/>
    <col min="16" max="16" width="30" style="1" customWidth="1"/>
    <col min="17" max="17" width="33.5703125" style="1" customWidth="1"/>
    <col min="18" max="21" width="25" style="1" customWidth="1"/>
    <col min="22" max="22" width="15" style="1" customWidth="1"/>
    <col min="23" max="23" width="19.5703125" style="1" customWidth="1"/>
    <col min="24" max="24" width="19.140625" style="1" customWidth="1"/>
    <col min="25" max="25" width="15" style="1" customWidth="1"/>
    <col min="26" max="16384" width="9.140625" style="1"/>
  </cols>
  <sheetData>
    <row r="1" spans="1:35" ht="29.25" customHeight="1">
      <c r="A1" s="1556" t="s">
        <v>87</v>
      </c>
      <c r="B1" s="1556"/>
      <c r="C1" s="1634" t="s">
        <v>2</v>
      </c>
      <c r="D1" s="1634"/>
      <c r="E1" s="104" t="s">
        <v>190</v>
      </c>
      <c r="F1" s="250"/>
      <c r="G1" s="251"/>
      <c r="H1" s="464"/>
      <c r="I1" s="464"/>
      <c r="J1" s="464"/>
      <c r="K1" s="464"/>
      <c r="L1" s="464"/>
      <c r="M1" s="464"/>
      <c r="N1" s="464"/>
      <c r="O1" s="464"/>
      <c r="P1" s="464"/>
      <c r="Q1" s="464"/>
      <c r="R1" s="464"/>
      <c r="S1" s="464"/>
      <c r="T1" s="464"/>
      <c r="U1" s="464"/>
    </row>
    <row r="2" spans="1:35">
      <c r="A2" s="252" t="s">
        <v>191</v>
      </c>
      <c r="B2" s="1640" t="str">
        <f>'Objetos de dominio'!A20</f>
        <v>Motivo</v>
      </c>
      <c r="C2" s="1640"/>
      <c r="D2" s="1640"/>
      <c r="E2" s="1640"/>
      <c r="F2" s="1640"/>
      <c r="G2" s="1640"/>
      <c r="H2" s="1640"/>
      <c r="I2" s="1640"/>
      <c r="J2" s="1640"/>
      <c r="K2" s="1640"/>
      <c r="L2" s="1640"/>
      <c r="M2" s="1640"/>
      <c r="N2" s="1640"/>
      <c r="O2" s="1640"/>
      <c r="P2" s="1640"/>
      <c r="Q2" s="1640"/>
      <c r="R2" s="1640"/>
      <c r="S2" s="1640"/>
      <c r="T2" s="1640"/>
      <c r="U2" s="1640"/>
    </row>
    <row r="3" spans="1:35">
      <c r="A3" s="252" t="s">
        <v>140</v>
      </c>
      <c r="B3" s="1635" t="str">
        <f>'Objetos de dominio'!B20</f>
        <v>Representa el motivo por el cual se esta realizando un reclamo</v>
      </c>
      <c r="C3" s="1636"/>
      <c r="D3" s="1636"/>
      <c r="E3" s="1636"/>
      <c r="F3" s="1636"/>
      <c r="G3" s="1636"/>
      <c r="H3" s="1636"/>
      <c r="I3" s="1636"/>
      <c r="J3" s="1636"/>
      <c r="K3" s="1636"/>
      <c r="L3" s="1636"/>
      <c r="M3" s="1636"/>
      <c r="N3" s="1636"/>
      <c r="O3" s="1636"/>
      <c r="P3" s="1636"/>
      <c r="Q3" s="1636"/>
      <c r="R3" s="1636"/>
      <c r="S3" s="1636"/>
      <c r="T3" s="1636"/>
      <c r="U3" s="1637"/>
    </row>
    <row r="4" spans="1:35">
      <c r="A4" s="253" t="s">
        <v>193</v>
      </c>
      <c r="B4" s="1641" t="s">
        <v>8</v>
      </c>
      <c r="C4" s="1642"/>
      <c r="D4" s="1642"/>
      <c r="E4" s="1642"/>
      <c r="F4" s="1642"/>
      <c r="G4" s="1642"/>
      <c r="H4" s="1642"/>
      <c r="I4" s="1642"/>
      <c r="J4" s="1642"/>
      <c r="K4" s="1642"/>
      <c r="L4" s="1642"/>
      <c r="M4" s="1642"/>
      <c r="N4" s="1642"/>
      <c r="O4" s="1642"/>
      <c r="P4" s="1642"/>
      <c r="Q4" s="1642"/>
      <c r="R4" s="1642"/>
      <c r="S4" s="1642"/>
      <c r="T4" s="1642"/>
      <c r="U4" s="1643"/>
    </row>
    <row r="5" spans="1:35" ht="29.25">
      <c r="A5" s="9" t="s">
        <v>194</v>
      </c>
      <c r="B5" s="25"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9" t="s">
        <v>214</v>
      </c>
      <c r="V5" s="638" t="str">
        <f>A21</f>
        <v>Crear motivo</v>
      </c>
      <c r="W5" s="639" t="str">
        <f>A23</f>
        <v>Consultar motivos</v>
      </c>
      <c r="X5" s="640" t="str">
        <f>A24</f>
        <v>Actualizar motivo</v>
      </c>
      <c r="Y5" s="641" t="str">
        <f>A25</f>
        <v>Eliminar motivo</v>
      </c>
    </row>
    <row r="6" spans="1:35" ht="120">
      <c r="A6" s="9" t="s">
        <v>94</v>
      </c>
      <c r="B6" s="9" t="s">
        <v>215</v>
      </c>
      <c r="C6" s="9">
        <v>36</v>
      </c>
      <c r="D6" s="9">
        <v>36</v>
      </c>
      <c r="E6" s="9" t="s">
        <v>218</v>
      </c>
      <c r="F6" s="9" t="s">
        <v>216</v>
      </c>
      <c r="G6" s="9" t="s">
        <v>216</v>
      </c>
      <c r="H6" s="9">
        <v>36</v>
      </c>
      <c r="I6" s="9">
        <v>36</v>
      </c>
      <c r="J6" s="9" t="s">
        <v>217</v>
      </c>
      <c r="K6" s="9" t="s">
        <v>216</v>
      </c>
      <c r="L6" s="9" t="s">
        <v>1529</v>
      </c>
      <c r="M6" s="9" t="s">
        <v>220</v>
      </c>
      <c r="N6" s="9" t="s">
        <v>220</v>
      </c>
      <c r="O6" s="9" t="s">
        <v>220</v>
      </c>
      <c r="P6" s="9" t="s">
        <v>219</v>
      </c>
      <c r="Q6" s="9" t="s">
        <v>220</v>
      </c>
      <c r="R6" s="9" t="s">
        <v>219</v>
      </c>
      <c r="S6" s="9" t="s">
        <v>220</v>
      </c>
      <c r="T6" s="9" t="s">
        <v>220</v>
      </c>
      <c r="U6" s="9" t="s">
        <v>221</v>
      </c>
      <c r="V6" s="636"/>
      <c r="W6" s="598"/>
      <c r="X6" s="597"/>
      <c r="Y6" s="637"/>
    </row>
    <row r="7" spans="1:35" ht="57.75">
      <c r="A7" s="9" t="s">
        <v>1530</v>
      </c>
      <c r="B7" s="9" t="s">
        <v>247</v>
      </c>
      <c r="C7" s="9">
        <v>5</v>
      </c>
      <c r="D7" s="9">
        <v>500</v>
      </c>
      <c r="E7" s="9" t="s">
        <v>216</v>
      </c>
      <c r="F7" s="9" t="s">
        <v>216</v>
      </c>
      <c r="G7" s="9" t="s">
        <v>216</v>
      </c>
      <c r="H7" s="9" t="s">
        <v>216</v>
      </c>
      <c r="I7" s="9" t="s">
        <v>216</v>
      </c>
      <c r="J7" s="116" t="s">
        <v>772</v>
      </c>
      <c r="K7" s="9" t="s">
        <v>1531</v>
      </c>
      <c r="L7" s="9" t="s">
        <v>1532</v>
      </c>
      <c r="M7" s="9" t="s">
        <v>775</v>
      </c>
      <c r="N7" s="9" t="s">
        <v>775</v>
      </c>
      <c r="O7" s="9" t="s">
        <v>219</v>
      </c>
      <c r="P7" s="9" t="s">
        <v>219</v>
      </c>
      <c r="Q7" s="9" t="s">
        <v>775</v>
      </c>
      <c r="R7" s="9" t="s">
        <v>775</v>
      </c>
      <c r="S7" s="9" t="s">
        <v>219</v>
      </c>
      <c r="T7" s="9" t="s">
        <v>219</v>
      </c>
      <c r="U7" s="9" t="s">
        <v>1533</v>
      </c>
      <c r="V7" s="636"/>
      <c r="W7" s="598"/>
      <c r="X7" s="597"/>
      <c r="Y7" s="637"/>
    </row>
    <row r="8" spans="1:35">
      <c r="A8" s="9" t="s">
        <v>1534</v>
      </c>
      <c r="B8" s="9" t="s">
        <v>247</v>
      </c>
      <c r="C8" s="9">
        <v>3</v>
      </c>
      <c r="D8" s="9">
        <v>50</v>
      </c>
      <c r="E8" s="9" t="s">
        <v>216</v>
      </c>
      <c r="F8" s="9" t="s">
        <v>216</v>
      </c>
      <c r="G8" s="9" t="s">
        <v>216</v>
      </c>
      <c r="H8" s="9" t="s">
        <v>216</v>
      </c>
      <c r="I8" s="9" t="s">
        <v>216</v>
      </c>
      <c r="J8" s="9" t="s">
        <v>772</v>
      </c>
      <c r="K8" s="9" t="s">
        <v>1535</v>
      </c>
      <c r="L8" s="9" t="s">
        <v>1536</v>
      </c>
      <c r="M8" s="9" t="s">
        <v>775</v>
      </c>
      <c r="N8" s="9" t="s">
        <v>775</v>
      </c>
      <c r="O8" s="9" t="s">
        <v>219</v>
      </c>
      <c r="P8" s="9" t="s">
        <v>219</v>
      </c>
      <c r="Q8" s="9" t="s">
        <v>775</v>
      </c>
      <c r="R8" s="9" t="s">
        <v>775</v>
      </c>
      <c r="S8" s="9" t="s">
        <v>219</v>
      </c>
      <c r="T8" s="9" t="s">
        <v>219</v>
      </c>
      <c r="U8" s="9" t="s">
        <v>1537</v>
      </c>
      <c r="V8" s="636"/>
      <c r="W8" s="598"/>
      <c r="X8" s="597"/>
      <c r="Y8" s="637"/>
    </row>
    <row r="9" spans="1:35">
      <c r="O9" s="70"/>
      <c r="P9" s="70"/>
      <c r="Q9" s="70"/>
      <c r="R9" s="70"/>
      <c r="S9" s="70"/>
      <c r="T9" s="70"/>
      <c r="U9" s="70"/>
      <c r="V9" s="70"/>
      <c r="W9" s="70"/>
      <c r="X9" s="76"/>
      <c r="Y9" s="70"/>
      <c r="Z9" s="70"/>
      <c r="AA9" s="70"/>
      <c r="AB9" s="70"/>
      <c r="AC9" s="70"/>
      <c r="AD9" s="70"/>
      <c r="AE9" s="70"/>
      <c r="AF9" s="70"/>
      <c r="AG9" s="70"/>
      <c r="AH9" s="70"/>
      <c r="AI9" s="70"/>
    </row>
    <row r="11" spans="1:35">
      <c r="A11" s="1281" t="s">
        <v>692</v>
      </c>
      <c r="B11" s="1282"/>
      <c r="C11" s="1283"/>
    </row>
    <row r="12" spans="1:35">
      <c r="A12" s="78" t="s">
        <v>3</v>
      </c>
      <c r="B12" s="81" t="s">
        <v>214</v>
      </c>
      <c r="C12" s="419" t="s">
        <v>693</v>
      </c>
      <c r="E12" s="70"/>
      <c r="F12" s="70"/>
    </row>
    <row r="13" spans="1:35" ht="15" customHeight="1">
      <c r="A13" s="1638" t="s">
        <v>1538</v>
      </c>
      <c r="B13" s="1236" t="str">
        <f>Motivo_Muestreo!D2</f>
        <v>Combinación única que indica que el identificador de una compra, no se puede repetir</v>
      </c>
      <c r="C13" s="73" t="str">
        <f>Motivo_Muestreo!A3</f>
        <v>id</v>
      </c>
      <c r="E13" s="70"/>
      <c r="F13" s="70"/>
      <c r="G13" s="117"/>
      <c r="H13" s="118"/>
      <c r="I13" s="118"/>
      <c r="J13" s="118"/>
    </row>
    <row r="14" spans="1:35">
      <c r="A14" s="1638"/>
      <c r="B14" s="1236"/>
      <c r="C14" s="74" t="e">
        <f>Motivo_Muestreo!#REF!</f>
        <v>#REF!</v>
      </c>
      <c r="G14" s="70"/>
    </row>
    <row r="15" spans="1:35" ht="30">
      <c r="A15" s="1638"/>
      <c r="B15" s="1236"/>
      <c r="C15" s="438" t="str">
        <f>Motivo_Muestreo!B3</f>
        <v>Descripcion dada por comprador</v>
      </c>
    </row>
    <row r="16" spans="1:35">
      <c r="A16" s="1639"/>
      <c r="B16" s="1456"/>
      <c r="C16" s="75" t="str">
        <f>Motivo_Muestreo!C3</f>
        <v>CategoriaMotivo</v>
      </c>
    </row>
    <row r="19" spans="1:18">
      <c r="A19" s="2171" t="s">
        <v>228</v>
      </c>
      <c r="B19" s="2172"/>
      <c r="C19" s="2173" t="s">
        <v>4</v>
      </c>
      <c r="D19" s="2174"/>
      <c r="E19" s="2174"/>
      <c r="F19" s="2172"/>
      <c r="G19" s="2175" t="s">
        <v>229</v>
      </c>
      <c r="H19" s="2175"/>
      <c r="I19" s="2176"/>
      <c r="J19" s="2175" t="s">
        <v>230</v>
      </c>
      <c r="K19" s="2175"/>
      <c r="L19" s="2175"/>
      <c r="M19" s="2175"/>
      <c r="N19" s="2176"/>
      <c r="O19" s="2175" t="s">
        <v>231</v>
      </c>
      <c r="P19" s="2176"/>
      <c r="Q19" s="2175" t="s">
        <v>232</v>
      </c>
      <c r="R19" s="2177"/>
    </row>
    <row r="20" spans="1:18">
      <c r="A20" s="2197"/>
      <c r="B20" s="2198"/>
      <c r="C20" s="2199"/>
      <c r="D20" s="2200"/>
      <c r="E20" s="2200"/>
      <c r="F20" s="2198"/>
      <c r="G20" s="503" t="s">
        <v>233</v>
      </c>
      <c r="H20" s="503" t="s">
        <v>234</v>
      </c>
      <c r="I20" s="503" t="s">
        <v>4</v>
      </c>
      <c r="J20" s="503" t="s">
        <v>235</v>
      </c>
      <c r="K20" s="2201" t="s">
        <v>4</v>
      </c>
      <c r="L20" s="2201"/>
      <c r="M20" s="2201"/>
      <c r="N20" s="2202"/>
      <c r="O20" s="503" t="s">
        <v>236</v>
      </c>
      <c r="P20" s="503" t="s">
        <v>4</v>
      </c>
      <c r="Q20" s="503" t="s">
        <v>237</v>
      </c>
      <c r="R20" s="472" t="s">
        <v>238</v>
      </c>
    </row>
    <row r="21" spans="1:18" ht="29.25">
      <c r="A21" s="1554" t="s">
        <v>1539</v>
      </c>
      <c r="B21" s="1554"/>
      <c r="C21" s="1555" t="s">
        <v>1540</v>
      </c>
      <c r="D21" s="1555"/>
      <c r="E21" s="1555"/>
      <c r="F21" s="1555"/>
      <c r="G21" s="2247" t="s">
        <v>697</v>
      </c>
      <c r="H21" s="2247" t="s">
        <v>41</v>
      </c>
      <c r="I21" s="1633" t="s">
        <v>1541</v>
      </c>
      <c r="J21" s="2248" t="s">
        <v>41</v>
      </c>
      <c r="K21" s="1555" t="s">
        <v>1542</v>
      </c>
      <c r="L21" s="1555"/>
      <c r="M21" s="1555"/>
      <c r="N21" s="1555"/>
      <c r="O21" s="587" t="s">
        <v>1543</v>
      </c>
      <c r="P21" s="622" t="s">
        <v>1544</v>
      </c>
      <c r="Q21" s="622" t="s">
        <v>702</v>
      </c>
      <c r="R21" s="587" t="s">
        <v>703</v>
      </c>
    </row>
    <row r="22" spans="1:18" ht="29.25">
      <c r="A22" s="1554"/>
      <c r="B22" s="1554"/>
      <c r="C22" s="1555"/>
      <c r="D22" s="1555"/>
      <c r="E22" s="1555"/>
      <c r="F22" s="1555"/>
      <c r="G22" s="2247"/>
      <c r="H22" s="2247"/>
      <c r="I22" s="1633"/>
      <c r="J22" s="2248"/>
      <c r="K22" s="1555"/>
      <c r="L22" s="1555"/>
      <c r="M22" s="1555"/>
      <c r="N22" s="1555"/>
      <c r="O22" s="587" t="s">
        <v>1545</v>
      </c>
      <c r="P22" s="586" t="s">
        <v>1546</v>
      </c>
      <c r="Q22" s="568" t="s">
        <v>1547</v>
      </c>
      <c r="R22" s="587" t="s">
        <v>245</v>
      </c>
    </row>
    <row r="23" spans="1:18" ht="29.25">
      <c r="A23" s="1546" t="s">
        <v>1548</v>
      </c>
      <c r="B23" s="1546"/>
      <c r="C23" s="1547" t="s">
        <v>1549</v>
      </c>
      <c r="D23" s="1547"/>
      <c r="E23" s="1547"/>
      <c r="F23" s="1547"/>
      <c r="G23" s="599"/>
      <c r="H23" s="599"/>
      <c r="I23" s="623" t="s">
        <v>1550</v>
      </c>
      <c r="J23" s="599" t="s">
        <v>1551</v>
      </c>
      <c r="K23" s="1547" t="s">
        <v>1552</v>
      </c>
      <c r="L23" s="1547"/>
      <c r="M23" s="1547"/>
      <c r="N23" s="1547"/>
      <c r="O23" s="599" t="s">
        <v>1553</v>
      </c>
      <c r="P23" s="600" t="s">
        <v>1554</v>
      </c>
      <c r="Q23" s="623" t="s">
        <v>1555</v>
      </c>
      <c r="R23" s="616" t="s">
        <v>1556</v>
      </c>
    </row>
    <row r="24" spans="1:18" ht="43.5">
      <c r="A24" s="1632" t="s">
        <v>1557</v>
      </c>
      <c r="B24" s="1632"/>
      <c r="C24" s="1549" t="s">
        <v>1558</v>
      </c>
      <c r="D24" s="1549"/>
      <c r="E24" s="1549"/>
      <c r="F24" s="1549"/>
      <c r="G24" s="589" t="s">
        <v>1559</v>
      </c>
      <c r="H24" s="589" t="s">
        <v>247</v>
      </c>
      <c r="I24" s="624" t="s">
        <v>1560</v>
      </c>
      <c r="J24" s="589" t="s">
        <v>41</v>
      </c>
      <c r="K24" s="1549" t="s">
        <v>1561</v>
      </c>
      <c r="L24" s="1549"/>
      <c r="M24" s="1549"/>
      <c r="N24" s="1549"/>
      <c r="O24" s="589" t="s">
        <v>1562</v>
      </c>
      <c r="P24" s="330" t="s">
        <v>1563</v>
      </c>
      <c r="Q24" s="329" t="s">
        <v>1564</v>
      </c>
      <c r="R24" s="624" t="s">
        <v>1565</v>
      </c>
    </row>
    <row r="25" spans="1:18" ht="43.5">
      <c r="A25" s="1550" t="s">
        <v>1566</v>
      </c>
      <c r="B25" s="1550"/>
      <c r="C25" s="1551" t="s">
        <v>1567</v>
      </c>
      <c r="D25" s="1551"/>
      <c r="E25" s="1551"/>
      <c r="F25" s="1551"/>
      <c r="G25" s="601" t="s">
        <v>1568</v>
      </c>
      <c r="H25" s="601" t="s">
        <v>997</v>
      </c>
      <c r="I25" s="615" t="s">
        <v>1569</v>
      </c>
      <c r="J25" s="601" t="s">
        <v>41</v>
      </c>
      <c r="K25" s="1551" t="s">
        <v>1570</v>
      </c>
      <c r="L25" s="1551"/>
      <c r="M25" s="1551"/>
      <c r="N25" s="1551"/>
      <c r="O25" s="601" t="s">
        <v>1571</v>
      </c>
      <c r="P25" s="602" t="s">
        <v>1572</v>
      </c>
      <c r="Q25" s="621" t="s">
        <v>1573</v>
      </c>
      <c r="R25" s="601" t="s">
        <v>245</v>
      </c>
    </row>
  </sheetData>
  <mergeCells count="31">
    <mergeCell ref="A1:B1"/>
    <mergeCell ref="C1:D1"/>
    <mergeCell ref="B3:U3"/>
    <mergeCell ref="A11:C11"/>
    <mergeCell ref="A13:A16"/>
    <mergeCell ref="B13:B16"/>
    <mergeCell ref="B2:U2"/>
    <mergeCell ref="B4:U4"/>
    <mergeCell ref="Q19:R19"/>
    <mergeCell ref="K20:N20"/>
    <mergeCell ref="A21:B22"/>
    <mergeCell ref="C21:F22"/>
    <mergeCell ref="G21:G22"/>
    <mergeCell ref="H21:H22"/>
    <mergeCell ref="I21:I22"/>
    <mergeCell ref="J21:J22"/>
    <mergeCell ref="K21:N22"/>
    <mergeCell ref="A19:B20"/>
    <mergeCell ref="C19:F20"/>
    <mergeCell ref="G19:I19"/>
    <mergeCell ref="J19:N19"/>
    <mergeCell ref="O19:P19"/>
    <mergeCell ref="A25:B25"/>
    <mergeCell ref="C25:F25"/>
    <mergeCell ref="K25:N25"/>
    <mergeCell ref="A23:B23"/>
    <mergeCell ref="C23:F23"/>
    <mergeCell ref="K23:N23"/>
    <mergeCell ref="A24:B24"/>
    <mergeCell ref="C24:F24"/>
    <mergeCell ref="K24:N24"/>
  </mergeCells>
  <hyperlinks>
    <hyperlink ref="B4" location="'Motivo_Muestreo'!A1" display="Ver" xr:uid="{5C1FE0E6-143F-4662-9AB3-2EDE189F040E}"/>
    <hyperlink ref="E1:G1" location="'Vendedor_muestreo'!A1" display="&lt;&lt;Volver a muestreo" xr:uid="{15BC2335-C025-4BA1-8DDC-2514F13CB192}"/>
    <hyperlink ref="C1:D1" location="'Modelo de dominio'!A1" display="&lt;&lt; volver al modelo de dominio" xr:uid="{0382FEA2-80A5-488F-865C-732A995347EF}"/>
    <hyperlink ref="A1:B1" location="'objetos de dominio'!A1" display="&lt;&lt; Volver al listado de objetos de dominio " xr:uid="{B3826804-3E96-4942-966A-D30776103E17}"/>
    <hyperlink ref="A21" location="RANGE!V5" display="Registrar información de una nueva Categoría" xr:uid="{FE565943-5D84-40DB-8365-50012C5194CA}"/>
    <hyperlink ref="A23" location="RANGE!W5" display="Eliminar de forma definitiva la información de una Categoría" xr:uid="{5A43AAD9-5FB4-478D-883D-15D82EDE6807}"/>
    <hyperlink ref="A24" location="RANGE!X5" display="Consultar información de una Categoría por su identificador" xr:uid="{00ECF295-851D-4CC4-AA71-A7792A30511B}"/>
    <hyperlink ref="A25" location="RANGE!Y5" display="Consultar información de las Categorías" xr:uid="{53B87A76-AA5A-4D56-ABF0-EDEA5E9A6D6C}"/>
    <hyperlink ref="E1" location="'MOTIVO_Muestreo'!A1" display="&lt;&lt;Volver a muestreo" xr:uid="{D116C81E-3578-4415-88EC-37E9C780B7A1}"/>
    <hyperlink ref="V5" location="'Motivo_Caracterizacion'!A25" display="=A25" xr:uid="{4E723B1C-1DDA-414C-9C04-27987B1949EF}"/>
    <hyperlink ref="A21:B22" location="'Motivo_Caracterizacion'!V5" display="Crear motivo" xr:uid="{52BBF331-DB38-4AF0-AEA6-117ABB088583}"/>
    <hyperlink ref="W5" location="'Motivo_Caracterizacion'!A27" display="=A27" xr:uid="{223E2CA8-80B1-4273-8C74-D09E0961AACD}"/>
    <hyperlink ref="A23:B23" location="'Motivo_Caracterizacion'!W5" display="Consultar motivos" xr:uid="{34B0661C-1A23-4B04-9B23-05629F89D600}"/>
    <hyperlink ref="X5" location="'Motivo_Caracterizacion'!A28" display="=A28" xr:uid="{32C15621-19EC-4E89-8348-E6605F64BBC2}"/>
    <hyperlink ref="A24:B24" location="'Motivo_Caracterizacion'!X5" display="Actualizar motivo" xr:uid="{42E6FD51-942A-4AA6-B7F0-E7F305716827}"/>
    <hyperlink ref="Y5" location="'Motivo_Caracterizacion'!A29" display="=A29" xr:uid="{69C49BDD-73CF-42E9-8F4A-911E11C7AB32}"/>
    <hyperlink ref="A25:B25" location="'Motivo_Caracterizacion'!Y5" display="Eliminar motivo" xr:uid="{248EE773-3FB1-401E-9270-F27E35180692}"/>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37699BD3-3397-4357-812F-92D1E1D625C7}">
          <x14:formula1>
            <xm:f>'Valores '!$D$2:$D$3</xm:f>
          </x14:formula1>
          <xm:sqref>AA9:AH9 M6:T8</xm:sqref>
        </x14:dataValidation>
        <x14:dataValidation type="list" allowBlank="1" showInputMessage="1" showErrorMessage="1" xr:uid="{E8D32699-C346-4564-8442-AA02D9226C46}">
          <x14:formula1>
            <xm:f>'Valores '!$C$2:$C$5</xm:f>
          </x14:formula1>
          <xm:sqref>U9 G6:G8</xm:sqref>
        </x14:dataValidation>
        <x14:dataValidation type="list" allowBlank="1" showInputMessage="1" showErrorMessage="1" xr:uid="{3B8D6391-AA3E-420A-BA06-9B1D9CDFD779}">
          <x14:formula1>
            <xm:f>'Valores '!$A$1:$A$19</xm:f>
          </x14:formula1>
          <xm:sqref>P9 B6:B8</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1967-E3A0-48D8-8BD4-CD416AAC98A1}">
  <sheetPr>
    <tabColor rgb="FF92D050"/>
  </sheetPr>
  <dimension ref="A1:G17"/>
  <sheetViews>
    <sheetView workbookViewId="0">
      <selection activeCell="D5" sqref="D5"/>
    </sheetView>
  </sheetViews>
  <sheetFormatPr defaultColWidth="9.140625" defaultRowHeight="15"/>
  <cols>
    <col min="1" max="1" width="28.7109375" customWidth="1"/>
    <col min="2" max="2" width="27.85546875" customWidth="1"/>
    <col min="3" max="3" width="26.5703125" customWidth="1"/>
    <col min="4" max="4" width="26.42578125" customWidth="1"/>
  </cols>
  <sheetData>
    <row r="1" spans="1:7">
      <c r="A1" s="1644"/>
      <c r="B1" s="1644"/>
      <c r="C1" s="20"/>
    </row>
    <row r="2" spans="1:7" ht="32.25">
      <c r="A2" s="130" t="s">
        <v>1574</v>
      </c>
      <c r="B2" s="130" t="s">
        <v>1401</v>
      </c>
      <c r="C2" s="130" t="s">
        <v>1575</v>
      </c>
      <c r="D2" s="130" t="s">
        <v>1576</v>
      </c>
      <c r="E2" s="1"/>
      <c r="F2" s="1"/>
      <c r="G2" s="1"/>
    </row>
    <row r="3" spans="1:7" ht="29.25">
      <c r="A3" s="63" t="s">
        <v>94</v>
      </c>
      <c r="B3" s="63" t="s">
        <v>1308</v>
      </c>
      <c r="C3" s="63" t="s">
        <v>1577</v>
      </c>
      <c r="D3" s="131" t="s">
        <v>402</v>
      </c>
      <c r="E3" s="1"/>
      <c r="F3" s="1"/>
      <c r="G3" s="1"/>
    </row>
    <row r="4" spans="1:7" ht="173.25" customHeight="1">
      <c r="A4" s="9" t="s">
        <v>1499</v>
      </c>
      <c r="B4" s="9" t="s">
        <v>1409</v>
      </c>
      <c r="C4" s="7" t="s">
        <v>525</v>
      </c>
      <c r="D4" s="1094" t="str">
        <f>A4 &amp; "--" &amp; B4 &amp; "--" &amp; C4</f>
        <v>e9d1f6a2-7b4c-41d8-a3f2-5c8e9b0d3f7a--hasta la fecha de hoy, no he recibido el producto ni he obtenido actualizaciones sobre su estado. He intentado contactar con la empresa de envíos, pero no he recibido una respuesta clara sobre el paradero del paquete.--Pérdida de Encomienda</v>
      </c>
      <c r="E4" s="1"/>
      <c r="F4" s="1"/>
      <c r="G4" s="1"/>
    </row>
    <row r="5" spans="1:7" ht="75.75" customHeight="1">
      <c r="A5" s="9" t="s">
        <v>1501</v>
      </c>
      <c r="B5" s="9" t="s">
        <v>1414</v>
      </c>
      <c r="C5" s="7" t="s">
        <v>525</v>
      </c>
      <c r="D5" s="1094" t="str">
        <f>A5 &amp; "--" &amp; B5 &amp; "--" &amp; C5</f>
        <v>3a7f9b8d-5c2e-4d1a-9e6f-8b3d2c7f1e4a--Me llegaron los productos en un muy mal estado --Pérdida de Encomienda</v>
      </c>
      <c r="E5" s="1"/>
      <c r="F5" s="1"/>
    </row>
    <row r="6" spans="1:7">
      <c r="A6" s="70"/>
      <c r="B6" s="70"/>
      <c r="E6" s="1"/>
      <c r="F6" s="1"/>
    </row>
    <row r="7" spans="1:7">
      <c r="A7" s="70"/>
      <c r="B7" s="70"/>
      <c r="E7" s="1"/>
      <c r="F7" s="1"/>
    </row>
    <row r="8" spans="1:7">
      <c r="A8" s="70"/>
      <c r="B8" s="70"/>
      <c r="E8" s="1"/>
      <c r="F8" s="1"/>
    </row>
    <row r="9" spans="1:7">
      <c r="A9" s="1"/>
      <c r="B9" s="1"/>
      <c r="E9" s="1"/>
      <c r="F9" s="1"/>
    </row>
    <row r="10" spans="1:7">
      <c r="A10" s="1"/>
      <c r="B10" s="1"/>
      <c r="E10" s="1"/>
      <c r="F10" s="1"/>
    </row>
    <row r="11" spans="1:7">
      <c r="A11" s="1"/>
      <c r="B11" s="1"/>
      <c r="C11" s="1"/>
      <c r="D11" s="1"/>
      <c r="E11" s="1"/>
      <c r="F11" s="1"/>
    </row>
    <row r="12" spans="1:7">
      <c r="A12" s="1"/>
      <c r="B12" s="1"/>
      <c r="C12" s="1"/>
      <c r="D12" s="1"/>
      <c r="E12" s="1"/>
      <c r="F12" s="1"/>
    </row>
    <row r="13" spans="1:7">
      <c r="A13" s="1"/>
      <c r="B13" s="1"/>
      <c r="C13" s="1"/>
      <c r="D13" s="1"/>
      <c r="E13" s="1"/>
      <c r="F13" s="1"/>
    </row>
    <row r="14" spans="1:7">
      <c r="A14" s="1"/>
      <c r="B14" s="1"/>
      <c r="C14" s="1"/>
      <c r="D14" s="1"/>
      <c r="E14" s="1"/>
      <c r="F14" s="1"/>
    </row>
    <row r="15" spans="1:7">
      <c r="A15" s="1"/>
      <c r="B15" s="1"/>
      <c r="C15" s="1"/>
      <c r="D15" s="1"/>
      <c r="E15" s="1"/>
      <c r="F15" s="1"/>
    </row>
    <row r="16" spans="1:7">
      <c r="A16" s="1"/>
      <c r="B16" s="1"/>
      <c r="C16" s="1"/>
      <c r="D16" s="1"/>
      <c r="E16" s="1"/>
      <c r="F16" s="1"/>
    </row>
    <row r="17" spans="1:6">
      <c r="A17" s="1"/>
      <c r="B17" s="1"/>
      <c r="C17" s="1"/>
      <c r="D17" s="1"/>
      <c r="E17" s="1"/>
      <c r="F17" s="1"/>
    </row>
  </sheetData>
  <mergeCells count="1">
    <mergeCell ref="A1:B1"/>
  </mergeCells>
  <hyperlinks>
    <hyperlink ref="A1:B1" location="'Objetos de dominio'!A1" display="&lt;&lt;&lt;&lt;Volver a los objetos de dominio" xr:uid="{4D88C9DE-5F8F-459B-A349-B97481C9B39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BCC82EA-1CA9-4257-BA07-1F792ECF32D5}">
          <x14:formula1>
            <xm:f>'Valores '!$G$2:$G$11</xm:f>
          </x14:formula1>
          <xm:sqref>C4:C5</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8A8A4-D6D6-426C-B9E3-061A5922E6B1}">
  <sheetPr>
    <tabColor theme="2" tint="-0.89999084444715716"/>
  </sheetPr>
  <dimension ref="A2:M11"/>
  <sheetViews>
    <sheetView workbookViewId="0">
      <selection activeCell="B1" sqref="B1"/>
    </sheetView>
  </sheetViews>
  <sheetFormatPr defaultRowHeight="15"/>
  <cols>
    <col min="1" max="1" width="17.5703125" customWidth="1"/>
    <col min="2" max="2" width="14.7109375" customWidth="1"/>
    <col min="3" max="4" width="20.85546875" customWidth="1"/>
    <col min="5" max="5" width="13.42578125" customWidth="1"/>
    <col min="6" max="6" width="16.140625" customWidth="1"/>
    <col min="7" max="7" width="16" customWidth="1"/>
    <col min="8" max="8" width="23.7109375" customWidth="1"/>
    <col min="9" max="9" width="21.5703125" customWidth="1"/>
    <col min="10" max="10" width="22.28515625" customWidth="1"/>
    <col min="11" max="11" width="20.5703125" customWidth="1"/>
    <col min="12" max="12" width="18.28515625" customWidth="1"/>
    <col min="13" max="13" width="26.7109375" customWidth="1"/>
  </cols>
  <sheetData>
    <row r="2" spans="1:13">
      <c r="A2" s="344" t="s">
        <v>138</v>
      </c>
      <c r="B2" s="1646" t="s">
        <v>11</v>
      </c>
      <c r="C2" s="1646"/>
      <c r="D2" s="1646"/>
      <c r="E2" s="1646"/>
      <c r="F2" s="1646"/>
      <c r="G2" s="1646"/>
      <c r="H2" s="1646"/>
      <c r="I2" s="1646"/>
      <c r="J2" s="1646"/>
      <c r="K2" s="1646"/>
      <c r="L2" s="1646"/>
      <c r="M2" s="1647"/>
    </row>
    <row r="3" spans="1:13">
      <c r="A3" s="345" t="s">
        <v>140</v>
      </c>
      <c r="B3" s="1648" t="s">
        <v>141</v>
      </c>
      <c r="C3" s="1648"/>
      <c r="D3" s="1648"/>
      <c r="E3" s="1648"/>
      <c r="F3" s="1648"/>
      <c r="G3" s="1648"/>
      <c r="H3" s="1648"/>
      <c r="I3" s="1648"/>
      <c r="J3" s="1648"/>
      <c r="K3" s="1648"/>
      <c r="L3" s="1648"/>
      <c r="M3" s="1649"/>
    </row>
    <row r="4" spans="1:13" ht="15" customHeight="1">
      <c r="A4" s="346" t="s">
        <v>142</v>
      </c>
      <c r="B4" s="1143" t="s">
        <v>143</v>
      </c>
      <c r="C4" s="1143"/>
      <c r="D4" s="347" t="s">
        <v>144</v>
      </c>
      <c r="E4" s="1144" t="s">
        <v>145</v>
      </c>
      <c r="F4" s="1144"/>
      <c r="G4" s="1138" t="s">
        <v>146</v>
      </c>
      <c r="H4" s="1138"/>
      <c r="I4" s="349" t="s">
        <v>147</v>
      </c>
      <c r="J4" s="350" t="s">
        <v>148</v>
      </c>
      <c r="K4" s="351" t="s">
        <v>149</v>
      </c>
      <c r="L4" s="1650" t="s">
        <v>150</v>
      </c>
      <c r="M4" s="1651" t="s">
        <v>151</v>
      </c>
    </row>
    <row r="5" spans="1:13" ht="15" customHeight="1">
      <c r="A5" s="1600" t="s">
        <v>142</v>
      </c>
      <c r="B5" s="1143" t="s">
        <v>152</v>
      </c>
      <c r="C5" s="1143" t="s">
        <v>4</v>
      </c>
      <c r="D5" s="1158" t="s">
        <v>153</v>
      </c>
      <c r="E5" s="1144" t="s">
        <v>154</v>
      </c>
      <c r="F5" s="1144"/>
      <c r="G5" s="1645" t="s">
        <v>155</v>
      </c>
      <c r="H5" s="1645"/>
      <c r="I5" s="1652" t="s">
        <v>156</v>
      </c>
      <c r="J5" s="1653" t="s">
        <v>157</v>
      </c>
      <c r="K5" s="1654" t="s">
        <v>158</v>
      </c>
      <c r="L5" s="1650"/>
      <c r="M5" s="1651"/>
    </row>
    <row r="6" spans="1:13" ht="15" customHeight="1">
      <c r="A6" s="1600"/>
      <c r="B6" s="1143"/>
      <c r="C6" s="1143"/>
      <c r="D6" s="1158"/>
      <c r="E6" s="348" t="s">
        <v>159</v>
      </c>
      <c r="F6" s="348" t="s">
        <v>4</v>
      </c>
      <c r="G6" s="352" t="s">
        <v>160</v>
      </c>
      <c r="H6" s="352" t="s">
        <v>4</v>
      </c>
      <c r="I6" s="1652"/>
      <c r="J6" s="1653"/>
      <c r="K6" s="1654"/>
      <c r="L6" s="1650"/>
      <c r="M6" s="1651"/>
    </row>
    <row r="7" spans="1:13" ht="78.75" customHeight="1">
      <c r="A7" s="679" t="s">
        <v>9</v>
      </c>
      <c r="B7" s="225" t="s">
        <v>1578</v>
      </c>
      <c r="C7" s="186" t="s">
        <v>1579</v>
      </c>
      <c r="D7" s="680" t="s">
        <v>11</v>
      </c>
      <c r="E7" s="680" t="s">
        <v>1164</v>
      </c>
      <c r="F7" s="186" t="s">
        <v>1580</v>
      </c>
      <c r="G7" s="225" t="s">
        <v>1581</v>
      </c>
      <c r="H7" s="186" t="s">
        <v>1582</v>
      </c>
      <c r="I7" s="680" t="s">
        <v>1583</v>
      </c>
      <c r="J7" s="225" t="s">
        <v>1584</v>
      </c>
      <c r="K7" s="680" t="s">
        <v>1585</v>
      </c>
      <c r="L7" s="225" t="s">
        <v>1586</v>
      </c>
      <c r="M7" s="681" t="s">
        <v>1587</v>
      </c>
    </row>
    <row r="8" spans="1:13" ht="72.75">
      <c r="A8" s="399" t="s">
        <v>9</v>
      </c>
      <c r="B8" s="385" t="s">
        <v>1588</v>
      </c>
      <c r="C8" s="385" t="s">
        <v>1589</v>
      </c>
      <c r="D8" s="400" t="s">
        <v>11</v>
      </c>
      <c r="E8" s="400" t="s">
        <v>1590</v>
      </c>
      <c r="F8" s="385" t="s">
        <v>1591</v>
      </c>
      <c r="G8" s="355" t="s">
        <v>1592</v>
      </c>
      <c r="H8" s="385" t="s">
        <v>1593</v>
      </c>
      <c r="I8" s="400" t="s">
        <v>1583</v>
      </c>
      <c r="J8" s="336" t="s">
        <v>1594</v>
      </c>
      <c r="K8" s="385" t="s">
        <v>1595</v>
      </c>
      <c r="L8" s="385" t="s">
        <v>767</v>
      </c>
      <c r="M8" s="401" t="s">
        <v>178</v>
      </c>
    </row>
    <row r="9" spans="1:13" ht="57.75">
      <c r="A9" s="358" t="s">
        <v>9</v>
      </c>
      <c r="B9" s="360" t="s">
        <v>1596</v>
      </c>
      <c r="C9" s="360" t="s">
        <v>1597</v>
      </c>
      <c r="D9" s="359" t="s">
        <v>11</v>
      </c>
      <c r="E9" s="360" t="s">
        <v>1590</v>
      </c>
      <c r="F9" s="360" t="s">
        <v>1598</v>
      </c>
      <c r="G9" s="362" t="s">
        <v>1599</v>
      </c>
      <c r="H9" s="360" t="s">
        <v>1600</v>
      </c>
      <c r="I9" s="359" t="s">
        <v>1583</v>
      </c>
      <c r="J9" s="360" t="s">
        <v>1601</v>
      </c>
      <c r="K9" s="360" t="s">
        <v>1602</v>
      </c>
      <c r="L9" s="360" t="s">
        <v>1603</v>
      </c>
      <c r="M9" s="392" t="s">
        <v>1604</v>
      </c>
    </row>
    <row r="10" spans="1:13" ht="57.75">
      <c r="A10" s="372" t="s">
        <v>257</v>
      </c>
      <c r="B10" s="364" t="s">
        <v>1605</v>
      </c>
      <c r="C10" s="364" t="s">
        <v>1606</v>
      </c>
      <c r="D10" s="313" t="s">
        <v>11</v>
      </c>
      <c r="E10" s="313" t="s">
        <v>1590</v>
      </c>
      <c r="F10" s="364" t="s">
        <v>1607</v>
      </c>
      <c r="G10" s="364" t="s">
        <v>1608</v>
      </c>
      <c r="H10" s="364" t="s">
        <v>1609</v>
      </c>
      <c r="I10" s="313" t="s">
        <v>6</v>
      </c>
      <c r="J10" s="313" t="s">
        <v>1610</v>
      </c>
      <c r="K10" s="364" t="s">
        <v>1611</v>
      </c>
      <c r="L10" s="364" t="s">
        <v>1612</v>
      </c>
      <c r="M10" s="688" t="s">
        <v>1613</v>
      </c>
    </row>
    <row r="11" spans="1:13" ht="72.75">
      <c r="A11" s="408" t="s">
        <v>1614</v>
      </c>
      <c r="B11" s="409" t="s">
        <v>1587</v>
      </c>
      <c r="C11" s="394" t="s">
        <v>1615</v>
      </c>
      <c r="D11" s="409" t="s">
        <v>11</v>
      </c>
      <c r="E11" s="394" t="s">
        <v>1616</v>
      </c>
      <c r="F11" s="394" t="s">
        <v>1617</v>
      </c>
      <c r="G11" s="394" t="s">
        <v>1618</v>
      </c>
      <c r="H11" s="394" t="s">
        <v>1619</v>
      </c>
      <c r="I11" s="409" t="s">
        <v>1583</v>
      </c>
      <c r="J11" s="409" t="s">
        <v>1620</v>
      </c>
      <c r="K11" s="394" t="s">
        <v>1621</v>
      </c>
      <c r="L11" s="409" t="s">
        <v>1578</v>
      </c>
      <c r="M11" s="410" t="s">
        <v>1622</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direccionentrega_Muestreo'!A1" display="Muestreo de datos….." xr:uid="{B29BFD75-0E50-46F4-BE2F-0555905580E6}"/>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A3C77-A33A-4F93-830E-DACBE648E584}">
  <sheetPr>
    <tabColor theme="1" tint="4.9989318521683403E-2"/>
  </sheetPr>
  <dimension ref="A1:AH21"/>
  <sheetViews>
    <sheetView workbookViewId="0">
      <selection activeCell="L6" sqref="L6"/>
    </sheetView>
  </sheetViews>
  <sheetFormatPr defaultRowHeight="15"/>
  <cols>
    <col min="1" max="1" width="15.42578125" customWidth="1"/>
    <col min="2" max="2" width="12.28515625" bestFit="1" customWidth="1"/>
    <col min="7" max="7" width="18.140625" customWidth="1"/>
    <col min="8" max="8" width="17.7109375" customWidth="1"/>
    <col min="9" max="9" width="16.140625" customWidth="1"/>
    <col min="10" max="10" width="16" customWidth="1"/>
    <col min="12" max="12" width="18.140625" bestFit="1" customWidth="1"/>
    <col min="15" max="15" width="23.28515625" customWidth="1"/>
    <col min="16" max="16" width="26.5703125" customWidth="1"/>
    <col min="17" max="17" width="12.5703125" customWidth="1"/>
    <col min="18" max="18" width="22.5703125" customWidth="1"/>
    <col min="21" max="21" width="38.42578125" customWidth="1"/>
    <col min="22" max="22" width="18.140625" customWidth="1"/>
    <col min="23" max="23" width="16.28515625" customWidth="1"/>
    <col min="24" max="24" width="17.85546875" customWidth="1"/>
  </cols>
  <sheetData>
    <row r="1" spans="1:34">
      <c r="A1" s="89" t="s">
        <v>191</v>
      </c>
      <c r="B1" s="1460" t="s">
        <v>11</v>
      </c>
      <c r="C1" s="1460"/>
      <c r="D1" s="1460"/>
      <c r="E1" s="1460"/>
      <c r="F1" s="1460"/>
      <c r="G1" s="1460"/>
      <c r="H1" s="1460"/>
      <c r="I1" s="1460"/>
      <c r="J1" s="1460"/>
      <c r="K1" s="1460"/>
      <c r="L1" s="1460"/>
      <c r="M1" s="1460"/>
      <c r="N1" s="1460"/>
      <c r="O1" s="1460"/>
      <c r="P1" s="1460"/>
      <c r="Q1" s="1460"/>
      <c r="R1" s="1460"/>
      <c r="S1" s="1460"/>
      <c r="T1" s="1460"/>
      <c r="U1" s="1460"/>
    </row>
    <row r="2" spans="1:34" ht="15" customHeight="1">
      <c r="A2" s="89" t="s">
        <v>140</v>
      </c>
      <c r="B2" s="1662" t="s">
        <v>1623</v>
      </c>
      <c r="C2" s="1663"/>
      <c r="D2" s="1663"/>
      <c r="E2" s="1663"/>
      <c r="F2" s="1663"/>
      <c r="G2" s="1663"/>
      <c r="H2" s="1663"/>
      <c r="I2" s="1663"/>
      <c r="J2" s="1663"/>
      <c r="K2" s="1663"/>
      <c r="L2" s="1663"/>
      <c r="M2" s="1663"/>
      <c r="N2" s="1663"/>
      <c r="O2" s="1663"/>
      <c r="P2" s="1663"/>
      <c r="Q2" s="1663"/>
      <c r="R2" s="1663"/>
      <c r="S2" s="1663"/>
      <c r="T2" s="1663"/>
      <c r="U2" s="1664"/>
    </row>
    <row r="3" spans="1:34" ht="15" customHeight="1">
      <c r="A3" s="825" t="s">
        <v>193</v>
      </c>
      <c r="B3" s="1665" t="s">
        <v>8</v>
      </c>
      <c r="C3" s="1666"/>
      <c r="D3" s="1666"/>
      <c r="E3" s="1666"/>
      <c r="F3" s="1666"/>
      <c r="G3" s="1666"/>
      <c r="H3" s="1666"/>
      <c r="I3" s="1666"/>
      <c r="J3" s="1666"/>
      <c r="K3" s="1666"/>
      <c r="L3" s="1666"/>
      <c r="M3" s="1666"/>
      <c r="N3" s="1666"/>
      <c r="O3" s="1666"/>
      <c r="P3" s="1666"/>
      <c r="Q3" s="1666"/>
      <c r="R3" s="1666"/>
      <c r="S3" s="1666"/>
      <c r="T3" s="1666"/>
      <c r="U3" s="1667"/>
    </row>
    <row r="4" spans="1:34" ht="72.75">
      <c r="A4" s="9" t="s">
        <v>194</v>
      </c>
      <c r="B4" s="25" t="s">
        <v>195</v>
      </c>
      <c r="C4" s="25" t="s">
        <v>196</v>
      </c>
      <c r="D4" s="25" t="s">
        <v>197</v>
      </c>
      <c r="E4" s="25" t="s">
        <v>198</v>
      </c>
      <c r="F4" s="9" t="s">
        <v>199</v>
      </c>
      <c r="G4" s="9" t="s">
        <v>200</v>
      </c>
      <c r="H4" s="9" t="s">
        <v>201</v>
      </c>
      <c r="I4" s="9" t="s">
        <v>202</v>
      </c>
      <c r="J4" s="9" t="s">
        <v>203</v>
      </c>
      <c r="K4" s="9" t="s">
        <v>204</v>
      </c>
      <c r="L4" s="9" t="s">
        <v>205</v>
      </c>
      <c r="M4" s="9" t="s">
        <v>206</v>
      </c>
      <c r="N4" s="88" t="s">
        <v>207</v>
      </c>
      <c r="O4" s="9" t="s">
        <v>208</v>
      </c>
      <c r="P4" s="9" t="s">
        <v>209</v>
      </c>
      <c r="Q4" s="9" t="s">
        <v>210</v>
      </c>
      <c r="R4" s="9" t="s">
        <v>211</v>
      </c>
      <c r="S4" s="9" t="s">
        <v>212</v>
      </c>
      <c r="T4" s="9" t="s">
        <v>213</v>
      </c>
      <c r="U4" s="9" t="s">
        <v>214</v>
      </c>
    </row>
    <row r="5" spans="1:34" ht="231">
      <c r="A5" s="63" t="s">
        <v>94</v>
      </c>
      <c r="B5" s="63" t="s">
        <v>247</v>
      </c>
      <c r="C5" s="63">
        <v>36</v>
      </c>
      <c r="D5" s="63">
        <v>36</v>
      </c>
      <c r="E5" s="63" t="s">
        <v>218</v>
      </c>
      <c r="F5" s="63" t="s">
        <v>216</v>
      </c>
      <c r="G5" s="63" t="s">
        <v>216</v>
      </c>
      <c r="H5" s="63">
        <v>36</v>
      </c>
      <c r="I5" s="63">
        <v>36</v>
      </c>
      <c r="J5" s="63" t="s">
        <v>217</v>
      </c>
      <c r="K5" s="63" t="s">
        <v>216</v>
      </c>
      <c r="L5" s="63" t="s">
        <v>1529</v>
      </c>
      <c r="M5" s="63" t="s">
        <v>220</v>
      </c>
      <c r="N5" s="63" t="s">
        <v>220</v>
      </c>
      <c r="O5" s="63" t="s">
        <v>220</v>
      </c>
      <c r="P5" s="63" t="s">
        <v>219</v>
      </c>
      <c r="Q5" s="63" t="s">
        <v>220</v>
      </c>
      <c r="R5" s="63" t="s">
        <v>219</v>
      </c>
      <c r="S5" s="63" t="s">
        <v>220</v>
      </c>
      <c r="T5" s="63" t="s">
        <v>220</v>
      </c>
      <c r="U5" s="63" t="s">
        <v>221</v>
      </c>
      <c r="V5" s="984" t="str">
        <f>A19</f>
        <v>Registrar direccion</v>
      </c>
      <c r="W5" s="985" t="str">
        <f>A20</f>
        <v>Editar direccion</v>
      </c>
      <c r="X5" s="986" t="str">
        <f>A21</f>
        <v>Eliminar direccion</v>
      </c>
      <c r="Y5" s="1"/>
      <c r="Z5" s="1"/>
      <c r="AA5" s="1"/>
      <c r="AB5" s="1"/>
      <c r="AC5" s="1"/>
      <c r="AD5" s="1"/>
      <c r="AE5" s="1"/>
      <c r="AF5" s="1"/>
      <c r="AG5" s="1"/>
      <c r="AH5" s="1"/>
    </row>
    <row r="6" spans="1:34" ht="231">
      <c r="A6" s="9" t="s">
        <v>1624</v>
      </c>
      <c r="B6" s="63" t="s">
        <v>215</v>
      </c>
      <c r="C6" s="63">
        <v>36</v>
      </c>
      <c r="D6" s="63">
        <v>36</v>
      </c>
      <c r="E6" s="63" t="s">
        <v>218</v>
      </c>
      <c r="F6" s="63" t="s">
        <v>216</v>
      </c>
      <c r="G6" s="63" t="s">
        <v>216</v>
      </c>
      <c r="H6" s="63">
        <v>36</v>
      </c>
      <c r="I6" s="63">
        <v>36</v>
      </c>
      <c r="J6" s="63" t="s">
        <v>217</v>
      </c>
      <c r="K6" s="63" t="s">
        <v>216</v>
      </c>
      <c r="L6" s="63" t="s">
        <v>1529</v>
      </c>
      <c r="M6" s="63" t="s">
        <v>220</v>
      </c>
      <c r="N6" s="63" t="s">
        <v>220</v>
      </c>
      <c r="O6" s="63" t="s">
        <v>220</v>
      </c>
      <c r="P6" s="63" t="s">
        <v>219</v>
      </c>
      <c r="Q6" s="63" t="s">
        <v>220</v>
      </c>
      <c r="R6" s="63" t="s">
        <v>219</v>
      </c>
      <c r="S6" s="63" t="s">
        <v>220</v>
      </c>
      <c r="T6" s="9" t="s">
        <v>775</v>
      </c>
      <c r="U6" s="9" t="s">
        <v>1625</v>
      </c>
    </row>
    <row r="7" spans="1:34" ht="29.25">
      <c r="A7" s="9" t="s">
        <v>1626</v>
      </c>
      <c r="B7" s="7" t="s">
        <v>247</v>
      </c>
      <c r="C7" s="7">
        <v>4</v>
      </c>
      <c r="D7" s="7">
        <v>10</v>
      </c>
      <c r="E7" s="7" t="s">
        <v>216</v>
      </c>
      <c r="F7" s="7" t="s">
        <v>216</v>
      </c>
      <c r="G7" s="7" t="s">
        <v>216</v>
      </c>
      <c r="H7" s="7" t="s">
        <v>216</v>
      </c>
      <c r="I7" s="7" t="s">
        <v>216</v>
      </c>
      <c r="J7" s="7" t="s">
        <v>1072</v>
      </c>
      <c r="K7" s="7" t="s">
        <v>1627</v>
      </c>
      <c r="L7" s="7" t="s">
        <v>1628</v>
      </c>
      <c r="M7" s="7" t="s">
        <v>775</v>
      </c>
      <c r="N7" s="7" t="s">
        <v>775</v>
      </c>
      <c r="O7" s="7" t="s">
        <v>219</v>
      </c>
      <c r="P7" s="7" t="s">
        <v>219</v>
      </c>
      <c r="Q7" s="7" t="s">
        <v>775</v>
      </c>
      <c r="R7" s="7" t="s">
        <v>775</v>
      </c>
      <c r="S7" s="7" t="s">
        <v>219</v>
      </c>
      <c r="T7" s="7" t="s">
        <v>219</v>
      </c>
      <c r="U7" s="9" t="s">
        <v>1629</v>
      </c>
    </row>
    <row r="8" spans="1:34">
      <c r="A8" s="9" t="s">
        <v>1630</v>
      </c>
      <c r="B8" s="7" t="s">
        <v>247</v>
      </c>
      <c r="C8" s="7">
        <v>5</v>
      </c>
      <c r="D8" s="7">
        <v>150</v>
      </c>
      <c r="E8" s="7" t="s">
        <v>216</v>
      </c>
      <c r="F8" s="7" t="s">
        <v>216</v>
      </c>
      <c r="G8" s="7" t="s">
        <v>216</v>
      </c>
      <c r="H8" s="7" t="s">
        <v>216</v>
      </c>
      <c r="I8" s="7" t="s">
        <v>216</v>
      </c>
      <c r="J8" s="7" t="s">
        <v>772</v>
      </c>
      <c r="K8" s="7" t="s">
        <v>1627</v>
      </c>
      <c r="L8" s="7" t="s">
        <v>1089</v>
      </c>
      <c r="M8" s="7" t="s">
        <v>775</v>
      </c>
      <c r="N8" s="7" t="s">
        <v>775</v>
      </c>
      <c r="O8" s="7" t="s">
        <v>219</v>
      </c>
      <c r="P8" s="7" t="s">
        <v>219</v>
      </c>
      <c r="Q8" s="7" t="s">
        <v>775</v>
      </c>
      <c r="R8" s="7" t="s">
        <v>775</v>
      </c>
      <c r="S8" s="7" t="s">
        <v>219</v>
      </c>
      <c r="T8" s="7" t="s">
        <v>219</v>
      </c>
      <c r="U8" s="9" t="s">
        <v>1631</v>
      </c>
    </row>
    <row r="9" spans="1:34" ht="29.25">
      <c r="A9" s="9" t="s">
        <v>1632</v>
      </c>
      <c r="B9" s="7" t="s">
        <v>247</v>
      </c>
      <c r="C9" s="7">
        <v>0</v>
      </c>
      <c r="D9" s="7">
        <v>250</v>
      </c>
      <c r="E9" s="7" t="s">
        <v>216</v>
      </c>
      <c r="F9" s="7" t="s">
        <v>216</v>
      </c>
      <c r="G9" s="7" t="s">
        <v>216</v>
      </c>
      <c r="H9" s="7" t="s">
        <v>216</v>
      </c>
      <c r="I9" s="7" t="s">
        <v>216</v>
      </c>
      <c r="J9" s="7" t="s">
        <v>772</v>
      </c>
      <c r="K9" s="7" t="s">
        <v>1627</v>
      </c>
      <c r="L9" s="7" t="s">
        <v>1633</v>
      </c>
      <c r="M9" s="7" t="s">
        <v>775</v>
      </c>
      <c r="N9" s="7" t="s">
        <v>775</v>
      </c>
      <c r="O9" s="7" t="s">
        <v>219</v>
      </c>
      <c r="P9" s="7" t="s">
        <v>219</v>
      </c>
      <c r="Q9" s="7" t="s">
        <v>219</v>
      </c>
      <c r="R9" s="7" t="s">
        <v>775</v>
      </c>
      <c r="S9" s="7" t="s">
        <v>219</v>
      </c>
      <c r="T9" s="7" t="s">
        <v>219</v>
      </c>
      <c r="U9" s="9" t="s">
        <v>1634</v>
      </c>
    </row>
    <row r="17" spans="1:18">
      <c r="A17" s="1671" t="s">
        <v>228</v>
      </c>
      <c r="B17" s="1668"/>
      <c r="C17" s="1668" t="s">
        <v>4</v>
      </c>
      <c r="D17" s="1668"/>
      <c r="E17" s="1668"/>
      <c r="F17" s="1668"/>
      <c r="G17" s="1668" t="s">
        <v>229</v>
      </c>
      <c r="H17" s="1668"/>
      <c r="I17" s="1668"/>
      <c r="J17" s="1668" t="s">
        <v>230</v>
      </c>
      <c r="K17" s="1668"/>
      <c r="L17" s="1668"/>
      <c r="M17" s="1668"/>
      <c r="N17" s="1668"/>
      <c r="O17" s="1668" t="s">
        <v>231</v>
      </c>
      <c r="P17" s="1668"/>
      <c r="Q17" s="1668" t="s">
        <v>232</v>
      </c>
      <c r="R17" s="1669"/>
    </row>
    <row r="18" spans="1:18">
      <c r="A18" s="1672"/>
      <c r="B18" s="1670"/>
      <c r="C18" s="1670"/>
      <c r="D18" s="1670"/>
      <c r="E18" s="1670"/>
      <c r="F18" s="1670"/>
      <c r="G18" s="979" t="s">
        <v>233</v>
      </c>
      <c r="H18" s="979" t="s">
        <v>234</v>
      </c>
      <c r="I18" s="979" t="s">
        <v>4</v>
      </c>
      <c r="J18" s="979" t="s">
        <v>235</v>
      </c>
      <c r="K18" s="1670" t="s">
        <v>4</v>
      </c>
      <c r="L18" s="1670"/>
      <c r="M18" s="1670"/>
      <c r="N18" s="1670"/>
      <c r="O18" s="979" t="s">
        <v>236</v>
      </c>
      <c r="P18" s="979" t="s">
        <v>4</v>
      </c>
      <c r="Q18" s="979" t="s">
        <v>237</v>
      </c>
      <c r="R18" s="980" t="s">
        <v>238</v>
      </c>
    </row>
    <row r="19" spans="1:18" ht="72.75">
      <c r="A19" s="1658" t="s">
        <v>1578</v>
      </c>
      <c r="B19" s="1554"/>
      <c r="C19" s="1659" t="s">
        <v>1635</v>
      </c>
      <c r="D19" s="1659"/>
      <c r="E19" s="1659"/>
      <c r="F19" s="1659"/>
      <c r="G19" s="760" t="s">
        <v>1636</v>
      </c>
      <c r="H19" s="760" t="s">
        <v>215</v>
      </c>
      <c r="I19" s="586" t="s">
        <v>1637</v>
      </c>
      <c r="J19" s="760" t="s">
        <v>11</v>
      </c>
      <c r="K19" s="1659" t="s">
        <v>1638</v>
      </c>
      <c r="L19" s="1659"/>
      <c r="M19" s="1659"/>
      <c r="N19" s="1659"/>
      <c r="O19" s="760" t="s">
        <v>1639</v>
      </c>
      <c r="P19" s="586" t="s">
        <v>977</v>
      </c>
      <c r="Q19" s="586" t="s">
        <v>244</v>
      </c>
      <c r="R19" s="981" t="s">
        <v>245</v>
      </c>
    </row>
    <row r="20" spans="1:18" ht="57.75">
      <c r="A20" s="1660" t="s">
        <v>1640</v>
      </c>
      <c r="B20" s="1546"/>
      <c r="C20" s="1661" t="s">
        <v>1641</v>
      </c>
      <c r="D20" s="1661"/>
      <c r="E20" s="1661"/>
      <c r="F20" s="1661"/>
      <c r="G20" s="917" t="s">
        <v>94</v>
      </c>
      <c r="H20" s="917" t="s">
        <v>247</v>
      </c>
      <c r="I20" s="600" t="s">
        <v>248</v>
      </c>
      <c r="J20" s="917" t="s">
        <v>11</v>
      </c>
      <c r="K20" s="1661" t="s">
        <v>249</v>
      </c>
      <c r="L20" s="1661"/>
      <c r="M20" s="1661"/>
      <c r="N20" s="1661"/>
      <c r="O20" s="917" t="s">
        <v>1642</v>
      </c>
      <c r="P20" s="600" t="s">
        <v>986</v>
      </c>
      <c r="Q20" s="600" t="s">
        <v>250</v>
      </c>
      <c r="R20" s="982" t="s">
        <v>245</v>
      </c>
    </row>
    <row r="21" spans="1:18" ht="57.75">
      <c r="A21" s="1655" t="s">
        <v>1596</v>
      </c>
      <c r="B21" s="1656"/>
      <c r="C21" s="1657" t="s">
        <v>1643</v>
      </c>
      <c r="D21" s="1657"/>
      <c r="E21" s="1657"/>
      <c r="F21" s="1657"/>
      <c r="G21" s="916" t="s">
        <v>94</v>
      </c>
      <c r="H21" s="916" t="s">
        <v>247</v>
      </c>
      <c r="I21" s="761" t="s">
        <v>1644</v>
      </c>
      <c r="J21" s="916" t="s">
        <v>11</v>
      </c>
      <c r="K21" s="1657" t="s">
        <v>1645</v>
      </c>
      <c r="L21" s="1657"/>
      <c r="M21" s="1657"/>
      <c r="N21" s="1657"/>
      <c r="O21" s="916" t="s">
        <v>1646</v>
      </c>
      <c r="P21" s="761" t="s">
        <v>994</v>
      </c>
      <c r="Q21" s="761" t="s">
        <v>255</v>
      </c>
      <c r="R21" s="983" t="s">
        <v>245</v>
      </c>
    </row>
  </sheetData>
  <mergeCells count="19">
    <mergeCell ref="B1:U1"/>
    <mergeCell ref="B2:U2"/>
    <mergeCell ref="B3:U3"/>
    <mergeCell ref="Q17:R17"/>
    <mergeCell ref="K18:N18"/>
    <mergeCell ref="A17:B18"/>
    <mergeCell ref="C17:F18"/>
    <mergeCell ref="G17:I17"/>
    <mergeCell ref="J17:N17"/>
    <mergeCell ref="O17:P17"/>
    <mergeCell ref="A21:B21"/>
    <mergeCell ref="C21:F21"/>
    <mergeCell ref="K21:N21"/>
    <mergeCell ref="A19:B19"/>
    <mergeCell ref="C19:F19"/>
    <mergeCell ref="K19:N19"/>
    <mergeCell ref="A20:B20"/>
    <mergeCell ref="C20:F20"/>
    <mergeCell ref="K20:N20"/>
  </mergeCells>
  <hyperlinks>
    <hyperlink ref="A19" location="RANGE!V5" display="Registrar información de una nueva Categoría" xr:uid="{74CF87C3-DE9D-4A4D-A708-BE63364D8C3A}"/>
    <hyperlink ref="A20" location="RANGE!W5" display="Eliminar de forma definitiva la información de una Categoría" xr:uid="{35D8C551-60FF-42A9-ADEB-3D652119D480}"/>
    <hyperlink ref="A21:B21" location="'DireccionEntrega_caracterizacio'!X5" display="Eliminar direccion" xr:uid="{EB86DA6F-B04C-4978-94E7-ADC67755DB1C}"/>
    <hyperlink ref="A20:B20" location="'DireccionEntrega_caracterizacio'!W5" display="Editar direccion" xr:uid="{D9FE7EE1-9D56-47AD-BC91-3BBF34FC0499}"/>
    <hyperlink ref="A19:B19" location="'DireccionEntrega_caracterizacio'!V5" display="Registrar direccion" xr:uid="{61127C61-C2F8-4410-893B-68C81AE5FA80}"/>
    <hyperlink ref="B3" location="'Motivo_Muestreo'!A1" display="Ver" xr:uid="{C9BE689F-30F8-4169-836F-6EE18C92DAEE}"/>
    <hyperlink ref="X5" location="'DireccionEntrega_caracterizacio'!A24" display="=A24" xr:uid="{BB1CA8FA-4671-4CC2-A1F6-6DA5086D97F5}"/>
    <hyperlink ref="W5" location="'DireccionEntrega_caracterizacio'!A23" display="=A23" xr:uid="{E7D2E916-CD0B-4A81-9375-7E19DAFED11E}"/>
    <hyperlink ref="V5" location="'DireccionEntrega_caracterizacio'!A22" display="=A22" xr:uid="{29069051-32F9-4C0A-B4DB-5202CAB1C5A9}"/>
    <hyperlink ref="B3:U3" location="'DireccionEntrega_Muestreo'!A1" display="Ver" xr:uid="{3E4E0167-295C-45B1-8FF3-053DCC584814}"/>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B09B2A79-2126-4260-9BE3-1C97E3C76BC9}">
          <x14:formula1>
            <xm:f>'Valores '!$A$1:$A$19</xm:f>
          </x14:formula1>
          <xm:sqref>B5:B6</xm:sqref>
        </x14:dataValidation>
        <x14:dataValidation type="list" allowBlank="1" showInputMessage="1" showErrorMessage="1" xr:uid="{8739AC0F-60CE-4594-ADEF-F8CDEBBEF16A}">
          <x14:formula1>
            <xm:f>'Valores '!$C$2:$C$5</xm:f>
          </x14:formula1>
          <xm:sqref>G5:G6</xm:sqref>
        </x14:dataValidation>
        <x14:dataValidation type="list" allowBlank="1" showInputMessage="1" showErrorMessage="1" xr:uid="{FDA778D3-FE62-4DCE-AFCE-C50CA28200FE}">
          <x14:formula1>
            <xm:f>'Valores '!$D$2:$D$3</xm:f>
          </x14:formula1>
          <xm:sqref>M5:T6</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6B3D-67AB-4C43-B422-53D6268341D6}">
  <sheetPr>
    <tabColor theme="1" tint="4.9989318521683403E-2"/>
  </sheetPr>
  <dimension ref="A1:F11"/>
  <sheetViews>
    <sheetView topLeftCell="A4" workbookViewId="0">
      <selection activeCell="A3" sqref="A3"/>
    </sheetView>
  </sheetViews>
  <sheetFormatPr defaultRowHeight="15"/>
  <cols>
    <col min="1" max="1" width="28.140625" customWidth="1"/>
    <col min="2" max="2" width="21" customWidth="1"/>
    <col min="3" max="3" width="15.28515625" customWidth="1"/>
    <col min="4" max="4" width="18.5703125" customWidth="1"/>
    <col min="5" max="5" width="20.28515625" customWidth="1"/>
    <col min="6" max="6" width="14.140625" customWidth="1"/>
  </cols>
  <sheetData>
    <row r="1" spans="1:6">
      <c r="A1" s="1677" t="s">
        <v>913</v>
      </c>
      <c r="B1" s="1677"/>
      <c r="C1" s="1162" t="s">
        <v>2</v>
      </c>
      <c r="D1" s="1162"/>
      <c r="E1" s="3"/>
      <c r="F1" s="3"/>
    </row>
    <row r="2" spans="1:6" ht="65.25">
      <c r="A2" s="144" t="s">
        <v>1647</v>
      </c>
      <c r="B2" s="145" t="s">
        <v>1648</v>
      </c>
      <c r="C2" s="145" t="s">
        <v>1649</v>
      </c>
      <c r="D2" s="145" t="s">
        <v>1650</v>
      </c>
      <c r="E2" s="145" t="s">
        <v>1651</v>
      </c>
      <c r="F2" s="29" t="s">
        <v>1652</v>
      </c>
    </row>
    <row r="3" spans="1:6" ht="29.25">
      <c r="A3" s="9" t="s">
        <v>94</v>
      </c>
      <c r="B3" s="9" t="s">
        <v>1624</v>
      </c>
      <c r="C3" s="9" t="s">
        <v>1626</v>
      </c>
      <c r="D3" s="7" t="s">
        <v>1630</v>
      </c>
      <c r="E3" s="9" t="s">
        <v>1632</v>
      </c>
      <c r="F3" s="562" t="s">
        <v>402</v>
      </c>
    </row>
    <row r="4" spans="1:6" ht="72.75">
      <c r="A4" s="9" t="s">
        <v>101</v>
      </c>
      <c r="B4" s="9" t="s">
        <v>101</v>
      </c>
      <c r="C4" s="7">
        <v>110111</v>
      </c>
      <c r="D4" s="7" t="s">
        <v>1653</v>
      </c>
      <c r="E4" s="127" t="s">
        <v>1654</v>
      </c>
      <c r="F4" s="13" t="str">
        <f>B4 &amp; "--" &amp; "--" &amp; D4</f>
        <v>3476a1d7-7273-43b1-a8ab-0dfdf4f0018f----Calle a #34-23</v>
      </c>
    </row>
    <row r="5" spans="1:6" ht="87" customHeight="1">
      <c r="A5" s="9" t="s">
        <v>104</v>
      </c>
      <c r="B5" s="9" t="s">
        <v>104</v>
      </c>
      <c r="C5" s="7">
        <v>80002</v>
      </c>
      <c r="D5" s="7" t="s">
        <v>1655</v>
      </c>
      <c r="E5" s="127" t="s">
        <v>1656</v>
      </c>
      <c r="F5" s="13" t="str">
        <f t="shared" ref="F5:F11" si="0">B5 &amp; "--" &amp; "--" &amp; D5</f>
        <v>257563e5-7110-4ad9-a3fe-4bc24808ce4c----Calle 5 #18-03</v>
      </c>
    </row>
    <row r="6" spans="1:6" ht="87" customHeight="1">
      <c r="A6" s="9" t="s">
        <v>107</v>
      </c>
      <c r="B6" s="9" t="s">
        <v>107</v>
      </c>
      <c r="C6" s="7">
        <v>6000</v>
      </c>
      <c r="D6" s="9" t="s">
        <v>1657</v>
      </c>
      <c r="E6" s="127"/>
      <c r="F6" s="13" t="str">
        <f t="shared" si="0"/>
        <v xml:space="preserve"> ec875767-3ea2-44d7-89cd-3a332ec6a60b----Calle 5 de Febrero 123</v>
      </c>
    </row>
    <row r="7" spans="1:6" ht="87" customHeight="1">
      <c r="A7" s="9" t="s">
        <v>111</v>
      </c>
      <c r="B7" s="9" t="s">
        <v>111</v>
      </c>
      <c r="C7" s="7">
        <v>62701</v>
      </c>
      <c r="D7" s="9" t="s">
        <v>1658</v>
      </c>
      <c r="E7" s="127"/>
      <c r="F7" s="13" t="str">
        <f t="shared" si="0"/>
        <v>b21a8265-4b66-4618-852d-c941b7d3a8d1----1234 Elm Street, Suite 56</v>
      </c>
    </row>
    <row r="8" spans="1:6" ht="72.75" customHeight="1">
      <c r="A8" s="9" t="s">
        <v>114</v>
      </c>
      <c r="B8" s="9" t="s">
        <v>114</v>
      </c>
      <c r="C8" s="7">
        <v>50021</v>
      </c>
      <c r="D8" s="7" t="s">
        <v>1659</v>
      </c>
      <c r="E8" s="127"/>
      <c r="F8" s="13" t="str">
        <f t="shared" si="0"/>
        <v>d55866f9-1f9f-419b-a2d0-ac24c95eeef3----Cra #53-13</v>
      </c>
    </row>
    <row r="9" spans="1:6" ht="52.5" customHeight="1">
      <c r="A9" s="1236" t="s">
        <v>1416</v>
      </c>
      <c r="B9" s="1236" t="s">
        <v>1416</v>
      </c>
      <c r="C9" s="1673">
        <v>90012</v>
      </c>
      <c r="D9" s="1236" t="s">
        <v>1660</v>
      </c>
      <c r="E9" s="1673"/>
      <c r="F9" s="1674" t="str">
        <f>B9 &amp; "--" &amp; "--" &amp; D9</f>
        <v>c9b0b2ee-49c9-4e8d-aab0-0a0e0f23e3ea
----123 Main St</v>
      </c>
    </row>
    <row r="10" spans="1:6" ht="4.5" customHeight="1">
      <c r="A10" s="1236"/>
      <c r="B10" s="1236"/>
      <c r="C10" s="1673"/>
      <c r="D10" s="1236"/>
      <c r="E10" s="1673"/>
      <c r="F10" s="1675"/>
    </row>
    <row r="11" spans="1:6">
      <c r="A11" s="1236"/>
      <c r="B11" s="1236"/>
      <c r="C11" s="1673"/>
      <c r="D11" s="1236"/>
      <c r="E11" s="1673"/>
      <c r="F11" s="1676"/>
    </row>
  </sheetData>
  <mergeCells count="8">
    <mergeCell ref="E9:E11"/>
    <mergeCell ref="F9:F11"/>
    <mergeCell ref="A1:B1"/>
    <mergeCell ref="C1:D1"/>
    <mergeCell ref="A9:A11"/>
    <mergeCell ref="B9:B11"/>
    <mergeCell ref="C9:C11"/>
    <mergeCell ref="D9:D11"/>
  </mergeCells>
  <hyperlinks>
    <hyperlink ref="C1:D1" location="'Modelo de dominio'!A1" display="&lt;&lt; volver al modelo de dominio" xr:uid="{1410116B-3851-42F2-8186-319666042158}"/>
    <hyperlink ref="A1:B1" location="'Objetos de dominio'!A1" display="&lt;&lt; volver al listado de objetos de dominio" xr:uid="{E5725E10-F71D-4B15-B7CF-F88E4B7B1F86}"/>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5BA0-7144-4FF7-9EDB-AD101E3AF432}">
  <sheetPr>
    <tabColor theme="4" tint="0.79998168889431442"/>
  </sheetPr>
  <dimension ref="A2:M12"/>
  <sheetViews>
    <sheetView workbookViewId="0">
      <selection activeCell="D15" sqref="D15"/>
    </sheetView>
  </sheetViews>
  <sheetFormatPr defaultColWidth="9.140625" defaultRowHeight="15"/>
  <cols>
    <col min="1" max="1" width="27" customWidth="1"/>
    <col min="2" max="2" width="20.140625" customWidth="1"/>
    <col min="3" max="3" width="24.28515625" customWidth="1"/>
    <col min="4" max="4" width="27" customWidth="1"/>
    <col min="5" max="5" width="15.5703125" customWidth="1"/>
    <col min="6" max="6" width="17.42578125" customWidth="1"/>
    <col min="7" max="7" width="18.42578125" customWidth="1"/>
    <col min="8" max="8" width="28" customWidth="1"/>
    <col min="9" max="9" width="17.28515625" customWidth="1"/>
    <col min="10" max="10" width="23.85546875" customWidth="1"/>
    <col min="11" max="11" width="26.85546875" customWidth="1"/>
    <col min="12" max="12" width="24.7109375" customWidth="1"/>
    <col min="13" max="13" width="22.7109375" customWidth="1"/>
  </cols>
  <sheetData>
    <row r="2" spans="1:13" ht="18.75" customHeight="1">
      <c r="A2" s="272" t="s">
        <v>138</v>
      </c>
      <c r="B2" s="2153" t="s">
        <v>34</v>
      </c>
      <c r="C2" s="2153"/>
      <c r="D2" s="2153"/>
      <c r="E2" s="2153"/>
      <c r="F2" s="2153"/>
      <c r="G2" s="2153"/>
      <c r="H2" s="2153"/>
      <c r="I2" s="2153"/>
      <c r="J2" s="2153"/>
      <c r="K2" s="2153"/>
      <c r="L2" s="2153"/>
      <c r="M2" s="2154"/>
    </row>
    <row r="3" spans="1:13" ht="18.75" customHeight="1">
      <c r="A3" s="273" t="s">
        <v>140</v>
      </c>
      <c r="B3" s="1327" t="s">
        <v>141</v>
      </c>
      <c r="C3" s="1327"/>
      <c r="D3" s="1327"/>
      <c r="E3" s="1327"/>
      <c r="F3" s="1327"/>
      <c r="G3" s="1327"/>
      <c r="H3" s="1327"/>
      <c r="I3" s="1327"/>
      <c r="J3" s="1327"/>
      <c r="K3" s="1327"/>
      <c r="L3" s="1327"/>
      <c r="M3" s="1328"/>
    </row>
    <row r="4" spans="1:13" ht="29.25" customHeight="1">
      <c r="A4" s="346" t="s">
        <v>142</v>
      </c>
      <c r="B4" s="1143" t="s">
        <v>143</v>
      </c>
      <c r="C4" s="1143"/>
      <c r="D4" s="347" t="s">
        <v>144</v>
      </c>
      <c r="E4" s="1144" t="s">
        <v>145</v>
      </c>
      <c r="F4" s="1144"/>
      <c r="G4" s="1138" t="s">
        <v>146</v>
      </c>
      <c r="H4" s="1138"/>
      <c r="I4" s="349" t="s">
        <v>147</v>
      </c>
      <c r="J4" s="350" t="s">
        <v>148</v>
      </c>
      <c r="K4" s="351" t="s">
        <v>149</v>
      </c>
      <c r="L4" s="1650" t="s">
        <v>150</v>
      </c>
      <c r="M4" s="1651" t="s">
        <v>151</v>
      </c>
    </row>
    <row r="5" spans="1:13" ht="15" customHeight="1">
      <c r="A5" s="1600" t="s">
        <v>142</v>
      </c>
      <c r="B5" s="1143" t="s">
        <v>152</v>
      </c>
      <c r="C5" s="1143" t="s">
        <v>4</v>
      </c>
      <c r="D5" s="1158" t="s">
        <v>153</v>
      </c>
      <c r="E5" s="1144" t="s">
        <v>154</v>
      </c>
      <c r="F5" s="1144"/>
      <c r="G5" s="1645" t="s">
        <v>155</v>
      </c>
      <c r="H5" s="1645"/>
      <c r="I5" s="1652" t="s">
        <v>156</v>
      </c>
      <c r="J5" s="1653" t="s">
        <v>157</v>
      </c>
      <c r="K5" s="1654" t="s">
        <v>158</v>
      </c>
      <c r="L5" s="1650"/>
      <c r="M5" s="1651"/>
    </row>
    <row r="6" spans="1:13" ht="15" customHeight="1">
      <c r="A6" s="1600"/>
      <c r="B6" s="1143"/>
      <c r="C6" s="1143"/>
      <c r="D6" s="1158"/>
      <c r="E6" s="348" t="s">
        <v>159</v>
      </c>
      <c r="F6" s="348" t="s">
        <v>4</v>
      </c>
      <c r="G6" s="352" t="s">
        <v>160</v>
      </c>
      <c r="H6" s="352" t="s">
        <v>4</v>
      </c>
      <c r="I6" s="1652"/>
      <c r="J6" s="1653"/>
      <c r="K6" s="1654"/>
      <c r="L6" s="1650"/>
      <c r="M6" s="1651"/>
    </row>
    <row r="7" spans="1:13" ht="48" customHeight="1">
      <c r="A7" s="1681" t="s">
        <v>9</v>
      </c>
      <c r="B7" s="1680" t="s">
        <v>390</v>
      </c>
      <c r="C7" s="1680" t="s">
        <v>1661</v>
      </c>
      <c r="D7" s="1678" t="s">
        <v>1662</v>
      </c>
      <c r="E7" s="1678"/>
      <c r="F7" s="1678"/>
      <c r="G7" s="407" t="s">
        <v>1663</v>
      </c>
      <c r="H7" s="407" t="s">
        <v>1664</v>
      </c>
      <c r="I7" s="1678"/>
      <c r="J7" s="1680" t="s">
        <v>395</v>
      </c>
      <c r="K7" s="1678"/>
      <c r="L7" s="1678" t="s">
        <v>390</v>
      </c>
      <c r="M7" s="1679" t="s">
        <v>1665</v>
      </c>
    </row>
    <row r="8" spans="1:13" ht="45">
      <c r="A8" s="1681"/>
      <c r="B8" s="1680"/>
      <c r="C8" s="1680"/>
      <c r="D8" s="1678"/>
      <c r="E8" s="1678"/>
      <c r="F8" s="1678"/>
      <c r="G8" s="407" t="s">
        <v>1666</v>
      </c>
      <c r="H8" s="407" t="s">
        <v>1667</v>
      </c>
      <c r="I8" s="1678"/>
      <c r="J8" s="1680"/>
      <c r="K8" s="1678"/>
      <c r="L8" s="1678"/>
      <c r="M8" s="1679"/>
    </row>
    <row r="9" spans="1:13" ht="30">
      <c r="A9" s="399" t="s">
        <v>9</v>
      </c>
      <c r="B9" s="385" t="s">
        <v>1668</v>
      </c>
      <c r="C9" s="385" t="s">
        <v>1669</v>
      </c>
      <c r="D9" s="400" t="s">
        <v>1662</v>
      </c>
      <c r="E9" s="400"/>
      <c r="F9" s="400"/>
      <c r="G9" s="385" t="s">
        <v>1670</v>
      </c>
      <c r="H9" s="385" t="s">
        <v>1671</v>
      </c>
      <c r="I9" s="400"/>
      <c r="J9" s="385" t="s">
        <v>1672</v>
      </c>
      <c r="K9" s="400"/>
      <c r="L9" s="400" t="s">
        <v>1668</v>
      </c>
      <c r="M9" s="401" t="s">
        <v>1673</v>
      </c>
    </row>
    <row r="10" spans="1:13" ht="30">
      <c r="A10" s="403" t="s">
        <v>257</v>
      </c>
      <c r="B10" s="360" t="s">
        <v>1665</v>
      </c>
      <c r="C10" s="360" t="s">
        <v>1674</v>
      </c>
      <c r="D10" s="359" t="s">
        <v>1662</v>
      </c>
      <c r="E10" s="359"/>
      <c r="F10" s="359"/>
      <c r="G10" s="360" t="s">
        <v>1675</v>
      </c>
      <c r="H10" s="360" t="s">
        <v>1676</v>
      </c>
      <c r="I10" s="359"/>
      <c r="J10" s="359" t="s">
        <v>1677</v>
      </c>
      <c r="K10" s="359"/>
      <c r="L10" s="359" t="s">
        <v>395</v>
      </c>
      <c r="M10" s="392" t="s">
        <v>1678</v>
      </c>
    </row>
    <row r="11" spans="1:13" ht="45">
      <c r="A11" s="372" t="s">
        <v>257</v>
      </c>
      <c r="B11" s="364" t="s">
        <v>1679</v>
      </c>
      <c r="C11" s="364" t="s">
        <v>1680</v>
      </c>
      <c r="D11" s="313" t="s">
        <v>1662</v>
      </c>
      <c r="E11" s="313"/>
      <c r="F11" s="313"/>
      <c r="G11" s="364" t="s">
        <v>1681</v>
      </c>
      <c r="H11" s="364" t="s">
        <v>1682</v>
      </c>
      <c r="I11" s="313"/>
      <c r="J11" s="364" t="s">
        <v>1683</v>
      </c>
      <c r="K11" s="313"/>
      <c r="L11" s="313" t="s">
        <v>1677</v>
      </c>
      <c r="M11" s="393" t="s">
        <v>1684</v>
      </c>
    </row>
    <row r="12" spans="1:13" ht="45">
      <c r="A12" s="408" t="s">
        <v>9</v>
      </c>
      <c r="B12" s="409" t="s">
        <v>1685</v>
      </c>
      <c r="C12" s="394" t="s">
        <v>1686</v>
      </c>
      <c r="D12" s="409" t="s">
        <v>1662</v>
      </c>
      <c r="E12" s="409"/>
      <c r="F12" s="409"/>
      <c r="G12" s="394" t="s">
        <v>1687</v>
      </c>
      <c r="H12" s="394" t="s">
        <v>1688</v>
      </c>
      <c r="I12" s="409"/>
      <c r="J12" s="409" t="s">
        <v>1689</v>
      </c>
      <c r="K12" s="409"/>
      <c r="L12" s="409" t="s">
        <v>1690</v>
      </c>
      <c r="M12" s="410" t="s">
        <v>1691</v>
      </c>
    </row>
  </sheetData>
  <mergeCells count="27">
    <mergeCell ref="F7:F8"/>
    <mergeCell ref="A7:A8"/>
    <mergeCell ref="B7:B8"/>
    <mergeCell ref="C7:C8"/>
    <mergeCell ref="D7:D8"/>
    <mergeCell ref="E7:E8"/>
    <mergeCell ref="A5:A6"/>
    <mergeCell ref="B5:B6"/>
    <mergeCell ref="C5:C6"/>
    <mergeCell ref="D5:D6"/>
    <mergeCell ref="E5:F5"/>
    <mergeCell ref="L7:L8"/>
    <mergeCell ref="M7:M8"/>
    <mergeCell ref="G5:H5"/>
    <mergeCell ref="B2:M2"/>
    <mergeCell ref="B3:M3"/>
    <mergeCell ref="B4:C4"/>
    <mergeCell ref="E4:F4"/>
    <mergeCell ref="G4:H4"/>
    <mergeCell ref="L4:L6"/>
    <mergeCell ref="M4:M6"/>
    <mergeCell ref="I5:I6"/>
    <mergeCell ref="J5:J6"/>
    <mergeCell ref="K5:K6"/>
    <mergeCell ref="I7:I8"/>
    <mergeCell ref="J7:J8"/>
    <mergeCell ref="K7:K8"/>
  </mergeCells>
  <hyperlinks>
    <hyperlink ref="B3:M3" location="'DetalleCompra_Muestreo'!A1" display="Muestreo de datos….." xr:uid="{0CAA9C79-8D23-4F81-8F68-21EBFFA7BBAA}"/>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A86CB-33CD-4022-831A-EB3FCC1DD0B4}">
  <sheetPr>
    <tabColor theme="4" tint="0.79998168889431442"/>
  </sheetPr>
  <dimension ref="A1:K16"/>
  <sheetViews>
    <sheetView workbookViewId="0"/>
  </sheetViews>
  <sheetFormatPr defaultColWidth="22.85546875" defaultRowHeight="15"/>
  <cols>
    <col min="1" max="1" width="24" style="451" customWidth="1"/>
    <col min="2" max="8" width="22.85546875" style="451"/>
    <col min="9" max="9" width="27.5703125" style="451" customWidth="1"/>
    <col min="10" max="16382" width="22.85546875" style="451"/>
    <col min="16383" max="16384" width="22.85546875" style="451" bestFit="1" customWidth="1"/>
  </cols>
  <sheetData>
    <row r="1" spans="1:11">
      <c r="A1" s="698"/>
      <c r="B1" s="1685" t="s">
        <v>1259</v>
      </c>
      <c r="C1" s="1685"/>
      <c r="D1" s="1685"/>
      <c r="E1" s="698"/>
      <c r="F1" s="698"/>
      <c r="G1" s="698"/>
      <c r="H1" s="698"/>
      <c r="I1" s="698"/>
    </row>
    <row r="2" spans="1:11" ht="32.25">
      <c r="A2" s="162" t="s">
        <v>1692</v>
      </c>
      <c r="B2" s="162" t="s">
        <v>1693</v>
      </c>
      <c r="C2" s="162" t="s">
        <v>1694</v>
      </c>
      <c r="D2" s="162" t="s">
        <v>1695</v>
      </c>
      <c r="E2" s="162" t="s">
        <v>1696</v>
      </c>
      <c r="F2" s="93" t="s">
        <v>1697</v>
      </c>
      <c r="G2" s="93" t="s">
        <v>1698</v>
      </c>
      <c r="H2" s="93" t="s">
        <v>1699</v>
      </c>
      <c r="I2" s="162" t="s">
        <v>1576</v>
      </c>
    </row>
    <row r="3" spans="1:11">
      <c r="A3" s="452" t="s">
        <v>94</v>
      </c>
      <c r="B3" s="452" t="s">
        <v>436</v>
      </c>
      <c r="C3" s="452" t="s">
        <v>1700</v>
      </c>
      <c r="D3" s="452" t="s">
        <v>1701</v>
      </c>
      <c r="E3" s="452" t="s">
        <v>1702</v>
      </c>
      <c r="F3" s="452" t="s">
        <v>1703</v>
      </c>
      <c r="G3" s="453" t="s">
        <v>1704</v>
      </c>
      <c r="H3" s="453" t="s">
        <v>1705</v>
      </c>
      <c r="I3" s="454" t="s">
        <v>402</v>
      </c>
      <c r="K3" s="455"/>
    </row>
    <row r="4" spans="1:11" ht="57.75">
      <c r="A4" s="452" t="s">
        <v>1706</v>
      </c>
      <c r="B4" s="452" t="s">
        <v>1707</v>
      </c>
      <c r="C4" s="452" t="s">
        <v>468</v>
      </c>
      <c r="D4" s="457" t="s">
        <v>1708</v>
      </c>
      <c r="E4" s="699" t="s">
        <v>488</v>
      </c>
      <c r="F4" s="452" t="s">
        <v>469</v>
      </c>
      <c r="G4" s="457" t="s">
        <v>1709</v>
      </c>
      <c r="H4" s="456" t="s">
        <v>1710</v>
      </c>
      <c r="I4" s="454" t="str">
        <f>A4 &amp; "--" &amp;B4 &amp; "--"</f>
        <v>b3f8a5a4-7c62-4a1d-a6f3-9fba6c4b2e92--1dd50760-29bf-4cb0-b222-cd5a3739b600--</v>
      </c>
      <c r="K4" s="455"/>
    </row>
    <row r="5" spans="1:11" ht="57.75">
      <c r="A5" s="452" t="s">
        <v>1711</v>
      </c>
      <c r="B5" s="452" t="s">
        <v>1408</v>
      </c>
      <c r="C5" s="452" t="s">
        <v>472</v>
      </c>
      <c r="D5" s="457" t="s">
        <v>1708</v>
      </c>
      <c r="E5" s="699" t="s">
        <v>478</v>
      </c>
      <c r="F5" s="453" t="s">
        <v>1712</v>
      </c>
      <c r="G5" s="457" t="s">
        <v>1713</v>
      </c>
      <c r="H5" s="452" t="s">
        <v>1714</v>
      </c>
      <c r="I5" s="454" t="str">
        <f>A5 &amp; "--" &amp;B5 &amp; "--"</f>
        <v>d9e4c2f5-14e7-42b8-bf31-6b0a8393a8cb--f6e0f79b-4c3f-47ad-9da2-2b87429d7731--</v>
      </c>
      <c r="K5" s="455"/>
    </row>
    <row r="6" spans="1:11" ht="57.75">
      <c r="A6" s="452" t="s">
        <v>1715</v>
      </c>
      <c r="B6" s="452" t="s">
        <v>1716</v>
      </c>
      <c r="C6" s="452" t="s">
        <v>476</v>
      </c>
      <c r="D6" s="457" t="s">
        <v>1708</v>
      </c>
      <c r="E6" s="699" t="s">
        <v>1717</v>
      </c>
      <c r="F6" s="458" t="s">
        <v>477</v>
      </c>
      <c r="G6" s="457" t="s">
        <v>1718</v>
      </c>
      <c r="H6" s="456" t="s">
        <v>1719</v>
      </c>
      <c r="I6" s="454" t="str">
        <f>A6 &amp; "--" &amp;B6 &amp; "--"</f>
        <v>7a0d2b69-34c1-4a3f-a0c7-2f9e58b1b5d4--f077ddde-9bdf-40c8-a367-16378c931017--</v>
      </c>
      <c r="K6" s="455"/>
    </row>
    <row r="7" spans="1:11" ht="57.75">
      <c r="A7" s="452" t="s">
        <v>1720</v>
      </c>
      <c r="B7" s="452" t="s">
        <v>1721</v>
      </c>
      <c r="C7" s="452" t="s">
        <v>480</v>
      </c>
      <c r="D7" s="457" t="s">
        <v>1708</v>
      </c>
      <c r="E7" s="459" t="s">
        <v>490</v>
      </c>
      <c r="F7" s="452" t="s">
        <v>481</v>
      </c>
      <c r="G7" s="457" t="s">
        <v>1722</v>
      </c>
      <c r="H7" s="460" t="s">
        <v>1723</v>
      </c>
      <c r="I7" s="454" t="str">
        <f>A7 &amp; "--" &amp;B7 &amp; "--"</f>
        <v>5fbe9e21-8b52-4674-bf6b-c3e59374d9ad--2857a62b-d278-48b5-acbe-4929d529142e--</v>
      </c>
      <c r="K7" s="455"/>
    </row>
    <row r="8" spans="1:11" ht="57.75">
      <c r="A8" s="452" t="s">
        <v>1724</v>
      </c>
      <c r="B8" s="452" t="s">
        <v>1725</v>
      </c>
      <c r="C8" s="452" t="s">
        <v>484</v>
      </c>
      <c r="D8" s="457" t="s">
        <v>1708</v>
      </c>
      <c r="E8" s="700" t="s">
        <v>1726</v>
      </c>
      <c r="F8" s="452" t="s">
        <v>485</v>
      </c>
      <c r="G8" s="457" t="s">
        <v>1727</v>
      </c>
      <c r="H8" s="460" t="s">
        <v>1728</v>
      </c>
      <c r="I8" s="454" t="str">
        <f>A8 &amp; "--" &amp;B8 &amp; "--"</f>
        <v>c4e1a2f7-3b8d-4e69-ae9b-5f2c7d93f0ab--3a7d5e94-1f2c-4b8a-b0e6-5d49a8f7c3e2--</v>
      </c>
      <c r="K8" s="455"/>
    </row>
    <row r="9" spans="1:11" ht="29.25">
      <c r="A9" s="1686" t="s">
        <v>1729</v>
      </c>
      <c r="B9" s="1686" t="s">
        <v>1413</v>
      </c>
      <c r="C9" s="452" t="s">
        <v>468</v>
      </c>
      <c r="D9" s="457" t="s">
        <v>1708</v>
      </c>
      <c r="E9" s="701" t="s">
        <v>488</v>
      </c>
      <c r="F9" s="463" t="s">
        <v>469</v>
      </c>
      <c r="G9" s="1687" t="s">
        <v>1730</v>
      </c>
      <c r="H9" s="1690" t="s">
        <v>1731</v>
      </c>
      <c r="I9" s="1682" t="str">
        <f>A9 &amp; "--" &amp;B9 &amp; "--"</f>
        <v>8d52f1e3-6c7b-41a5-bf29-3e7c8a0d9f41--e3051e0d-589b-4bb9-ac99-14610588a964--</v>
      </c>
      <c r="J9" s="455"/>
      <c r="K9" s="455"/>
    </row>
    <row r="10" spans="1:11" ht="43.5">
      <c r="A10" s="1686"/>
      <c r="B10" s="1686"/>
      <c r="C10" s="452" t="s">
        <v>480</v>
      </c>
      <c r="D10" s="457" t="s">
        <v>1708</v>
      </c>
      <c r="E10" s="462" t="s">
        <v>490</v>
      </c>
      <c r="F10" s="463" t="s">
        <v>481</v>
      </c>
      <c r="G10" s="1688"/>
      <c r="H10" s="1691"/>
      <c r="I10" s="1683"/>
      <c r="J10" s="455"/>
      <c r="K10" s="455"/>
    </row>
    <row r="11" spans="1:11" ht="43.5">
      <c r="A11" s="1686"/>
      <c r="B11" s="1686"/>
      <c r="C11" s="452" t="s">
        <v>484</v>
      </c>
      <c r="D11" s="457" t="s">
        <v>1708</v>
      </c>
      <c r="E11" s="462" t="s">
        <v>491</v>
      </c>
      <c r="F11" s="463" t="s">
        <v>485</v>
      </c>
      <c r="G11" s="1689"/>
      <c r="H11" s="1692"/>
      <c r="I11" s="1684"/>
      <c r="J11" s="455"/>
      <c r="K11" s="455"/>
    </row>
    <row r="12" spans="1:11">
      <c r="A12" s="455"/>
      <c r="B12" s="455"/>
      <c r="C12" s="455"/>
      <c r="D12" s="455"/>
      <c r="E12" s="455"/>
      <c r="F12" s="455"/>
      <c r="G12" s="455"/>
      <c r="H12" s="455"/>
      <c r="I12" s="455"/>
      <c r="J12" s="455"/>
      <c r="K12" s="455"/>
    </row>
    <row r="13" spans="1:11">
      <c r="A13" s="455"/>
      <c r="B13" s="455"/>
      <c r="C13" s="455"/>
      <c r="D13" s="455"/>
      <c r="E13" s="455"/>
      <c r="F13" s="455"/>
      <c r="G13" s="455"/>
      <c r="H13" s="455"/>
      <c r="I13" s="455"/>
      <c r="J13" s="455"/>
      <c r="K13" s="455"/>
    </row>
    <row r="14" spans="1:11">
      <c r="A14" s="455"/>
      <c r="B14" s="455"/>
      <c r="C14" s="461"/>
      <c r="D14" s="455"/>
      <c r="E14" s="455"/>
      <c r="F14" s="455"/>
      <c r="G14" s="455"/>
      <c r="H14" s="455"/>
      <c r="I14" s="455"/>
      <c r="J14" s="455"/>
      <c r="K14" s="455"/>
    </row>
    <row r="15" spans="1:11">
      <c r="A15" s="455"/>
      <c r="B15" s="455"/>
      <c r="C15" s="461"/>
      <c r="D15" s="455"/>
      <c r="E15" s="455"/>
      <c r="F15" s="455"/>
      <c r="G15" s="455"/>
      <c r="H15" s="455"/>
      <c r="I15" s="455"/>
      <c r="J15" s="455"/>
      <c r="K15" s="455"/>
    </row>
    <row r="16" spans="1:11">
      <c r="C16" s="461"/>
    </row>
  </sheetData>
  <mergeCells count="6">
    <mergeCell ref="I9:I11"/>
    <mergeCell ref="B1:D1"/>
    <mergeCell ref="A9:A11"/>
    <mergeCell ref="B9:B11"/>
    <mergeCell ref="G9:G11"/>
    <mergeCell ref="H9:H11"/>
  </mergeCells>
  <hyperlinks>
    <hyperlink ref="B1:D1" location="'Objetos de dominio'!A1" display="&lt;&lt;&lt;&lt;Volver a los objetos de dominio" xr:uid="{66028143-EC4D-4E01-B973-766454435B34}"/>
    <hyperlink ref="E8" location="'Producto'!D8" display="759$" xr:uid="{C0017710-EE8A-4D2F-BE1B-17457A4FC542}"/>
    <hyperlink ref="E9" location="'Producto'!D4" display="500$" xr:uid="{4B71D77C-308F-46B7-BD04-AD66E1885FCE}"/>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3BDC-FC8D-4BDC-B047-B22044496B12}">
  <sheetPr>
    <tabColor theme="4" tint="0.79998168889431442"/>
  </sheetPr>
  <dimension ref="A1:AI26"/>
  <sheetViews>
    <sheetView workbookViewId="0">
      <selection sqref="A1:C1"/>
    </sheetView>
  </sheetViews>
  <sheetFormatPr defaultColWidth="9.140625" defaultRowHeight="15"/>
  <cols>
    <col min="1" max="1" width="17.85546875" customWidth="1"/>
    <col min="2" max="2" width="31" customWidth="1"/>
    <col min="3" max="3" width="19.42578125" customWidth="1"/>
    <col min="4" max="4" width="13.85546875" customWidth="1"/>
    <col min="7" max="7" width="10.85546875" customWidth="1"/>
    <col min="8" max="8" width="23.85546875" customWidth="1"/>
    <col min="9" max="9" width="29.42578125" customWidth="1"/>
    <col min="10" max="10" width="28.85546875" customWidth="1"/>
    <col min="12" max="12" width="14.5703125" bestFit="1" customWidth="1"/>
    <col min="15" max="15" width="18" customWidth="1"/>
    <col min="16" max="16" width="32.42578125" customWidth="1"/>
    <col min="17" max="17" width="25.7109375" customWidth="1"/>
    <col min="18" max="18" width="20.42578125" customWidth="1"/>
    <col min="21" max="21" width="22.7109375" customWidth="1"/>
    <col min="22" max="22" width="19.28515625" customWidth="1"/>
    <col min="23" max="23" width="27.7109375" customWidth="1"/>
    <col min="24" max="24" width="23.85546875" customWidth="1"/>
  </cols>
  <sheetData>
    <row r="1" spans="1:35" ht="15" customHeight="1">
      <c r="A1" s="2117" t="s">
        <v>87</v>
      </c>
      <c r="B1" s="2117"/>
      <c r="C1" s="2117"/>
      <c r="D1" s="1286" t="s">
        <v>2</v>
      </c>
      <c r="E1" s="1286"/>
      <c r="F1" s="1286"/>
      <c r="G1" s="1286"/>
      <c r="I1" s="1556" t="s">
        <v>190</v>
      </c>
      <c r="J1" s="1556"/>
      <c r="K1" s="500"/>
      <c r="L1" s="72"/>
      <c r="M1" s="72"/>
      <c r="N1" s="72"/>
      <c r="O1" s="72"/>
      <c r="P1" s="72"/>
      <c r="Q1" s="72"/>
      <c r="R1" s="72"/>
      <c r="S1" s="72"/>
      <c r="T1" s="72"/>
      <c r="U1" s="72"/>
    </row>
    <row r="2" spans="1:35" ht="31.5" customHeight="1">
      <c r="A2" s="77" t="s">
        <v>191</v>
      </c>
      <c r="B2" s="498" t="s">
        <v>34</v>
      </c>
      <c r="C2" s="498"/>
      <c r="D2" s="498"/>
      <c r="E2" s="498"/>
      <c r="F2" s="498"/>
      <c r="G2" s="498"/>
      <c r="H2" s="498"/>
      <c r="I2" s="498"/>
      <c r="J2" s="498"/>
      <c r="K2" s="498"/>
      <c r="L2" s="498"/>
      <c r="M2" s="498"/>
      <c r="N2" s="498"/>
      <c r="O2" s="498"/>
      <c r="P2" s="498"/>
      <c r="Q2" s="498"/>
      <c r="R2" s="498"/>
      <c r="S2" s="498"/>
      <c r="T2" s="498"/>
      <c r="U2" s="499"/>
    </row>
    <row r="3" spans="1:35" ht="24.75" customHeight="1">
      <c r="A3" s="156" t="s">
        <v>140</v>
      </c>
      <c r="B3" s="1702" t="s">
        <v>35</v>
      </c>
      <c r="C3" s="1703"/>
      <c r="D3" s="1703"/>
      <c r="E3" s="1703"/>
      <c r="F3" s="1703"/>
      <c r="G3" s="1703"/>
      <c r="H3" s="1703"/>
      <c r="I3" s="1703"/>
      <c r="J3" s="1703"/>
      <c r="K3" s="1703"/>
      <c r="L3" s="1703"/>
      <c r="M3" s="1703"/>
      <c r="N3" s="1703"/>
      <c r="O3" s="1703"/>
      <c r="P3" s="1703"/>
      <c r="Q3" s="1703"/>
      <c r="R3" s="1703"/>
      <c r="S3" s="1703"/>
      <c r="T3" s="1703"/>
      <c r="U3" s="1704"/>
    </row>
    <row r="4" spans="1:35">
      <c r="A4" s="156" t="s">
        <v>193</v>
      </c>
      <c r="B4" s="1699" t="s">
        <v>8</v>
      </c>
      <c r="C4" s="1700"/>
      <c r="D4" s="1700"/>
      <c r="E4" s="1700"/>
      <c r="F4" s="1700"/>
      <c r="G4" s="1700"/>
      <c r="H4" s="1700"/>
      <c r="I4" s="1700"/>
      <c r="J4" s="1700"/>
      <c r="K4" s="1700"/>
      <c r="L4" s="1700"/>
      <c r="M4" s="1700"/>
      <c r="N4" s="1700"/>
      <c r="O4" s="1700"/>
      <c r="P4" s="1700"/>
      <c r="Q4" s="1700"/>
      <c r="R4" s="1700"/>
      <c r="S4" s="1700"/>
      <c r="T4" s="1700"/>
      <c r="U4" s="1701"/>
    </row>
    <row r="5" spans="1:35" ht="72.75">
      <c r="A5" s="12" t="s">
        <v>194</v>
      </c>
      <c r="B5" s="25"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74" t="s">
        <v>214</v>
      </c>
      <c r="V5" s="594" t="str">
        <f>A24</f>
        <v>Agregar Producto</v>
      </c>
      <c r="W5" s="595" t="str">
        <f>A25</f>
        <v>Eliminar producto del detalle</v>
      </c>
      <c r="X5" s="596" t="str">
        <f>A26</f>
        <v>Validar disponibilidad</v>
      </c>
    </row>
    <row r="6" spans="1:35" ht="130.5">
      <c r="A6" s="12" t="s">
        <v>94</v>
      </c>
      <c r="B6" s="9" t="s">
        <v>215</v>
      </c>
      <c r="C6" s="9">
        <v>36</v>
      </c>
      <c r="D6" s="9">
        <v>36</v>
      </c>
      <c r="E6" s="9" t="s">
        <v>218</v>
      </c>
      <c r="F6" s="9" t="s">
        <v>216</v>
      </c>
      <c r="G6" s="9" t="s">
        <v>216</v>
      </c>
      <c r="H6" s="9">
        <v>36</v>
      </c>
      <c r="I6" s="9">
        <v>36</v>
      </c>
      <c r="J6" s="9" t="s">
        <v>217</v>
      </c>
      <c r="K6" s="9" t="s">
        <v>216</v>
      </c>
      <c r="L6" s="9" t="s">
        <v>1529</v>
      </c>
      <c r="M6" s="9" t="s">
        <v>220</v>
      </c>
      <c r="N6" s="9" t="s">
        <v>220</v>
      </c>
      <c r="O6" s="9" t="s">
        <v>220</v>
      </c>
      <c r="P6" s="9" t="s">
        <v>219</v>
      </c>
      <c r="Q6" s="9" t="s">
        <v>220</v>
      </c>
      <c r="R6" s="9" t="s">
        <v>219</v>
      </c>
      <c r="S6" s="9" t="s">
        <v>220</v>
      </c>
      <c r="T6" s="9" t="s">
        <v>220</v>
      </c>
      <c r="U6" s="74" t="s">
        <v>1732</v>
      </c>
      <c r="V6" s="502"/>
      <c r="W6" s="530"/>
      <c r="X6" s="531"/>
    </row>
    <row r="7" spans="1:35" ht="130.5">
      <c r="A7" s="12" t="s">
        <v>436</v>
      </c>
      <c r="B7" s="9" t="s">
        <v>215</v>
      </c>
      <c r="C7" s="9">
        <v>36</v>
      </c>
      <c r="D7" s="9">
        <v>36</v>
      </c>
      <c r="E7" s="9" t="s">
        <v>218</v>
      </c>
      <c r="F7" s="9" t="s">
        <v>216</v>
      </c>
      <c r="G7" s="9" t="s">
        <v>216</v>
      </c>
      <c r="H7" s="9">
        <v>36</v>
      </c>
      <c r="I7" s="9">
        <v>36</v>
      </c>
      <c r="J7" s="9" t="s">
        <v>217</v>
      </c>
      <c r="K7" s="9" t="s">
        <v>216</v>
      </c>
      <c r="L7" s="9" t="s">
        <v>1529</v>
      </c>
      <c r="M7" s="9" t="s">
        <v>220</v>
      </c>
      <c r="N7" s="9" t="s">
        <v>220</v>
      </c>
      <c r="O7" s="9" t="s">
        <v>220</v>
      </c>
      <c r="P7" s="9" t="s">
        <v>219</v>
      </c>
      <c r="Q7" s="9" t="s">
        <v>220</v>
      </c>
      <c r="R7" s="9" t="s">
        <v>219</v>
      </c>
      <c r="S7" s="9" t="s">
        <v>220</v>
      </c>
      <c r="T7" s="9" t="s">
        <v>219</v>
      </c>
      <c r="U7" s="74" t="s">
        <v>1733</v>
      </c>
      <c r="V7" s="502"/>
      <c r="W7" s="530"/>
      <c r="X7" s="531"/>
    </row>
    <row r="8" spans="1:35" ht="72.75">
      <c r="A8" s="12" t="s">
        <v>1700</v>
      </c>
      <c r="B8" s="9" t="s">
        <v>215</v>
      </c>
      <c r="C8" s="9">
        <v>5</v>
      </c>
      <c r="D8" s="9">
        <v>100</v>
      </c>
      <c r="E8" s="9" t="s">
        <v>218</v>
      </c>
      <c r="F8" s="9" t="s">
        <v>216</v>
      </c>
      <c r="G8" s="9" t="s">
        <v>216</v>
      </c>
      <c r="H8" s="9" t="s">
        <v>216</v>
      </c>
      <c r="I8" s="9" t="s">
        <v>216</v>
      </c>
      <c r="J8" s="116" t="s">
        <v>690</v>
      </c>
      <c r="K8" s="9" t="s">
        <v>216</v>
      </c>
      <c r="L8" s="9" t="s">
        <v>220</v>
      </c>
      <c r="M8" s="9" t="s">
        <v>220</v>
      </c>
      <c r="N8" s="9" t="s">
        <v>220</v>
      </c>
      <c r="O8" s="9" t="s">
        <v>219</v>
      </c>
      <c r="P8" s="9" t="s">
        <v>219</v>
      </c>
      <c r="Q8" s="9" t="s">
        <v>220</v>
      </c>
      <c r="R8" s="9" t="s">
        <v>220</v>
      </c>
      <c r="S8" s="9" t="s">
        <v>220</v>
      </c>
      <c r="T8" s="9" t="s">
        <v>219</v>
      </c>
      <c r="U8" s="74" t="s">
        <v>1734</v>
      </c>
      <c r="V8" s="502"/>
      <c r="W8" s="530"/>
      <c r="X8" s="531"/>
    </row>
    <row r="9" spans="1:35" ht="43.5">
      <c r="A9" s="12" t="s">
        <v>1701</v>
      </c>
      <c r="B9" s="9" t="s">
        <v>557</v>
      </c>
      <c r="C9" s="9">
        <v>1</v>
      </c>
      <c r="D9" s="9">
        <v>999</v>
      </c>
      <c r="E9" s="9" t="s">
        <v>218</v>
      </c>
      <c r="F9" s="9" t="s">
        <v>216</v>
      </c>
      <c r="G9" s="9" t="s">
        <v>216</v>
      </c>
      <c r="H9" s="9" t="s">
        <v>216</v>
      </c>
      <c r="I9" s="9" t="s">
        <v>216</v>
      </c>
      <c r="J9" s="116" t="s">
        <v>1735</v>
      </c>
      <c r="K9" s="9">
        <v>0</v>
      </c>
      <c r="L9" s="9" t="s">
        <v>220</v>
      </c>
      <c r="M9" s="9" t="s">
        <v>220</v>
      </c>
      <c r="N9" s="9" t="s">
        <v>220</v>
      </c>
      <c r="O9" s="9" t="s">
        <v>220</v>
      </c>
      <c r="P9" s="9" t="s">
        <v>220</v>
      </c>
      <c r="Q9" s="9" t="s">
        <v>220</v>
      </c>
      <c r="R9" s="9" t="s">
        <v>220</v>
      </c>
      <c r="S9" s="9" t="s">
        <v>220</v>
      </c>
      <c r="T9" s="9" t="s">
        <v>219</v>
      </c>
      <c r="U9" s="74" t="s">
        <v>1736</v>
      </c>
      <c r="V9" s="502"/>
      <c r="W9" s="530"/>
      <c r="X9" s="531"/>
    </row>
    <row r="10" spans="1:35" ht="43.5">
      <c r="A10" s="129" t="s">
        <v>1702</v>
      </c>
      <c r="B10" s="63" t="s">
        <v>294</v>
      </c>
      <c r="C10" s="63">
        <v>1</v>
      </c>
      <c r="D10" s="63" t="s">
        <v>1737</v>
      </c>
      <c r="E10" s="63">
        <v>2</v>
      </c>
      <c r="F10" s="63" t="s">
        <v>216</v>
      </c>
      <c r="G10" s="63" t="s">
        <v>216</v>
      </c>
      <c r="H10" s="63" t="s">
        <v>1738</v>
      </c>
      <c r="I10" s="63" t="s">
        <v>1737</v>
      </c>
      <c r="J10" s="63" t="s">
        <v>1739</v>
      </c>
      <c r="K10" s="63" t="s">
        <v>1740</v>
      </c>
      <c r="L10" s="63" t="s">
        <v>219</v>
      </c>
      <c r="M10" s="63" t="s">
        <v>220</v>
      </c>
      <c r="N10" s="63" t="s">
        <v>220</v>
      </c>
      <c r="O10" s="63" t="s">
        <v>220</v>
      </c>
      <c r="P10" s="63" t="s">
        <v>220</v>
      </c>
      <c r="Q10" s="63" t="s">
        <v>220</v>
      </c>
      <c r="R10" s="63" t="s">
        <v>220</v>
      </c>
      <c r="S10" s="63" t="s">
        <v>220</v>
      </c>
      <c r="T10" s="63" t="s">
        <v>219</v>
      </c>
      <c r="U10" s="826" t="s">
        <v>1741</v>
      </c>
      <c r="V10" s="502"/>
      <c r="W10" s="530"/>
      <c r="X10" s="531"/>
    </row>
    <row r="11" spans="1:35" ht="57.75">
      <c r="A11" s="453" t="s">
        <v>1704</v>
      </c>
      <c r="B11" s="9" t="s">
        <v>579</v>
      </c>
      <c r="C11" s="9">
        <v>10</v>
      </c>
      <c r="D11" s="9">
        <v>10</v>
      </c>
      <c r="E11" s="9" t="s">
        <v>216</v>
      </c>
      <c r="F11" s="9" t="s">
        <v>216</v>
      </c>
      <c r="G11" s="9" t="s">
        <v>216</v>
      </c>
      <c r="H11" s="9" t="s">
        <v>1742</v>
      </c>
      <c r="I11" s="9" t="s">
        <v>1743</v>
      </c>
      <c r="J11" s="9" t="s">
        <v>1744</v>
      </c>
      <c r="K11" s="9" t="s">
        <v>1745</v>
      </c>
      <c r="L11" s="9" t="s">
        <v>1746</v>
      </c>
      <c r="M11" s="9" t="s">
        <v>220</v>
      </c>
      <c r="N11" s="9" t="s">
        <v>220</v>
      </c>
      <c r="O11" s="9" t="s">
        <v>220</v>
      </c>
      <c r="P11" s="9" t="s">
        <v>220</v>
      </c>
      <c r="Q11" s="9" t="s">
        <v>220</v>
      </c>
      <c r="R11" s="9" t="s">
        <v>219</v>
      </c>
      <c r="S11" s="9" t="s">
        <v>220</v>
      </c>
      <c r="T11" s="9" t="s">
        <v>219</v>
      </c>
      <c r="U11" s="9" t="s">
        <v>1747</v>
      </c>
      <c r="V11" s="502"/>
      <c r="W11" s="530"/>
      <c r="X11" s="531"/>
    </row>
    <row r="12" spans="1:35" ht="57.75">
      <c r="A12" s="453" t="s">
        <v>1705</v>
      </c>
      <c r="B12" s="9" t="s">
        <v>579</v>
      </c>
      <c r="C12" s="9">
        <v>10</v>
      </c>
      <c r="D12" s="9">
        <v>10</v>
      </c>
      <c r="E12" s="9" t="s">
        <v>216</v>
      </c>
      <c r="F12" s="9" t="s">
        <v>216</v>
      </c>
      <c r="G12" s="9" t="s">
        <v>216</v>
      </c>
      <c r="H12" s="9" t="s">
        <v>1742</v>
      </c>
      <c r="I12" s="9" t="s">
        <v>1743</v>
      </c>
      <c r="J12" s="9" t="s">
        <v>1744</v>
      </c>
      <c r="K12" s="9" t="s">
        <v>1745</v>
      </c>
      <c r="L12" s="9" t="s">
        <v>1746</v>
      </c>
      <c r="M12" s="9" t="s">
        <v>220</v>
      </c>
      <c r="N12" s="9" t="s">
        <v>220</v>
      </c>
      <c r="O12" s="9" t="s">
        <v>220</v>
      </c>
      <c r="P12" s="9" t="s">
        <v>220</v>
      </c>
      <c r="Q12" s="9" t="s">
        <v>220</v>
      </c>
      <c r="R12" s="9" t="s">
        <v>219</v>
      </c>
      <c r="S12" s="9" t="s">
        <v>220</v>
      </c>
      <c r="T12" s="9" t="s">
        <v>219</v>
      </c>
      <c r="U12" s="9" t="s">
        <v>1748</v>
      </c>
      <c r="V12" s="502"/>
      <c r="W12" s="530"/>
      <c r="X12" s="531"/>
    </row>
    <row r="13" spans="1:35" ht="29.25">
      <c r="A13" s="9" t="s">
        <v>1703</v>
      </c>
      <c r="B13" s="7" t="s">
        <v>222</v>
      </c>
      <c r="C13" s="7">
        <v>5</v>
      </c>
      <c r="D13" s="7">
        <v>150</v>
      </c>
      <c r="E13" s="7" t="s">
        <v>216</v>
      </c>
      <c r="F13" s="7" t="s">
        <v>216</v>
      </c>
      <c r="G13" s="7" t="s">
        <v>216</v>
      </c>
      <c r="H13" s="7" t="s">
        <v>216</v>
      </c>
      <c r="I13" s="7" t="s">
        <v>216</v>
      </c>
      <c r="J13" s="7" t="s">
        <v>1749</v>
      </c>
      <c r="K13" s="7" t="s">
        <v>1089</v>
      </c>
      <c r="L13" s="7" t="s">
        <v>1750</v>
      </c>
      <c r="M13" s="7" t="s">
        <v>775</v>
      </c>
      <c r="N13" s="7" t="s">
        <v>775</v>
      </c>
      <c r="O13" s="9" t="s">
        <v>219</v>
      </c>
      <c r="P13" s="9" t="s">
        <v>219</v>
      </c>
      <c r="Q13" s="9" t="s">
        <v>775</v>
      </c>
      <c r="R13" s="9" t="s">
        <v>775</v>
      </c>
      <c r="S13" s="9" t="s">
        <v>219</v>
      </c>
      <c r="T13" s="9" t="s">
        <v>219</v>
      </c>
      <c r="U13" s="9" t="s">
        <v>1751</v>
      </c>
      <c r="V13" s="70"/>
      <c r="W13" s="70"/>
      <c r="X13" s="76"/>
      <c r="Y13" s="70"/>
      <c r="Z13" s="70"/>
      <c r="AA13" s="70"/>
      <c r="AB13" s="70"/>
      <c r="AC13" s="70"/>
      <c r="AD13" s="70"/>
      <c r="AE13" s="70"/>
      <c r="AF13" s="70"/>
      <c r="AG13" s="70"/>
      <c r="AH13" s="70"/>
      <c r="AI13" s="70"/>
    </row>
    <row r="15" spans="1:35">
      <c r="A15" s="1558" t="s">
        <v>692</v>
      </c>
      <c r="B15" s="1559"/>
      <c r="C15" s="1560"/>
    </row>
    <row r="16" spans="1:35">
      <c r="A16" s="78" t="s">
        <v>3</v>
      </c>
      <c r="B16" s="81" t="s">
        <v>214</v>
      </c>
      <c r="C16" s="419" t="s">
        <v>693</v>
      </c>
      <c r="E16" s="70"/>
      <c r="J16" s="70"/>
    </row>
    <row r="17" spans="1:18" ht="21.75" customHeight="1">
      <c r="A17" s="1457" t="s">
        <v>1752</v>
      </c>
      <c r="B17" s="1342" t="str">
        <f>DetalleCompra_Muestreo!I2</f>
        <v>Combinación única que indica que el identificador de una compra, no se puede repetir</v>
      </c>
      <c r="C17" s="74" t="str">
        <f>DetalleCompra_Muestreo!A3</f>
        <v>id</v>
      </c>
      <c r="E17" s="70"/>
      <c r="F17" s="70"/>
    </row>
    <row r="18" spans="1:18" ht="28.5" customHeight="1">
      <c r="A18" s="1458"/>
      <c r="B18" s="1343"/>
      <c r="C18" s="73" t="str">
        <f>DetalleCompra_Muestreo!B3</f>
        <v>Compra_id</v>
      </c>
    </row>
    <row r="19" spans="1:18" ht="30" customHeight="1">
      <c r="A19" s="1459"/>
      <c r="B19" s="1504"/>
      <c r="C19" s="420" t="str">
        <f>DetalleCompra_Muestreo!C3</f>
        <v xml:space="preserve">productoId </v>
      </c>
    </row>
    <row r="22" spans="1:18">
      <c r="A22" s="2171" t="s">
        <v>228</v>
      </c>
      <c r="B22" s="2172"/>
      <c r="C22" s="2173" t="s">
        <v>4</v>
      </c>
      <c r="D22" s="2174"/>
      <c r="E22" s="2174"/>
      <c r="F22" s="2172"/>
      <c r="G22" s="2175" t="s">
        <v>229</v>
      </c>
      <c r="H22" s="2175"/>
      <c r="I22" s="2176"/>
      <c r="J22" s="2175" t="s">
        <v>230</v>
      </c>
      <c r="K22" s="2175"/>
      <c r="L22" s="2175"/>
      <c r="M22" s="2175"/>
      <c r="N22" s="2176"/>
      <c r="O22" s="2175" t="s">
        <v>231</v>
      </c>
      <c r="P22" s="2176"/>
      <c r="Q22" s="2175" t="s">
        <v>232</v>
      </c>
      <c r="R22" s="2177"/>
    </row>
    <row r="23" spans="1:18">
      <c r="A23" s="2178"/>
      <c r="B23" s="2179"/>
      <c r="C23" s="2180"/>
      <c r="D23" s="2181"/>
      <c r="E23" s="2181"/>
      <c r="F23" s="2179"/>
      <c r="G23" s="421" t="s">
        <v>233</v>
      </c>
      <c r="H23" s="421" t="s">
        <v>234</v>
      </c>
      <c r="I23" s="421" t="s">
        <v>4</v>
      </c>
      <c r="J23" s="421" t="s">
        <v>235</v>
      </c>
      <c r="K23" s="2182" t="s">
        <v>4</v>
      </c>
      <c r="L23" s="2182"/>
      <c r="M23" s="2182"/>
      <c r="N23" s="2183"/>
      <c r="O23" s="421" t="s">
        <v>236</v>
      </c>
      <c r="P23" s="503" t="s">
        <v>4</v>
      </c>
      <c r="Q23" s="503" t="s">
        <v>237</v>
      </c>
      <c r="R23" s="472" t="s">
        <v>238</v>
      </c>
    </row>
    <row r="24" spans="1:18" ht="38.25">
      <c r="A24" s="1697" t="s">
        <v>1753</v>
      </c>
      <c r="B24" s="1698"/>
      <c r="C24" s="1370" t="s">
        <v>1754</v>
      </c>
      <c r="D24" s="1371"/>
      <c r="E24" s="1371"/>
      <c r="F24" s="1372"/>
      <c r="G24" s="584" t="s">
        <v>1755</v>
      </c>
      <c r="H24" s="563" t="s">
        <v>1756</v>
      </c>
      <c r="I24" s="557" t="s">
        <v>1757</v>
      </c>
      <c r="J24" s="564" t="s">
        <v>1662</v>
      </c>
      <c r="K24" s="1370" t="s">
        <v>1758</v>
      </c>
      <c r="L24" s="1371"/>
      <c r="M24" s="1371"/>
      <c r="N24" s="1372"/>
      <c r="O24" s="588" t="s">
        <v>1759</v>
      </c>
      <c r="P24" s="586" t="s">
        <v>1760</v>
      </c>
      <c r="Q24" s="586" t="s">
        <v>1761</v>
      </c>
      <c r="R24" s="587" t="s">
        <v>245</v>
      </c>
    </row>
    <row r="25" spans="1:18" ht="57.75">
      <c r="A25" s="1695" t="s">
        <v>1762</v>
      </c>
      <c r="B25" s="1696"/>
      <c r="C25" s="1358" t="s">
        <v>1763</v>
      </c>
      <c r="D25" s="1358"/>
      <c r="E25" s="1358"/>
      <c r="F25" s="1359"/>
      <c r="G25" s="424" t="s">
        <v>1238</v>
      </c>
      <c r="H25" s="424" t="s">
        <v>247</v>
      </c>
      <c r="I25" s="425" t="s">
        <v>1764</v>
      </c>
      <c r="J25" s="424" t="s">
        <v>1662</v>
      </c>
      <c r="K25" s="1358" t="s">
        <v>1765</v>
      </c>
      <c r="L25" s="1358"/>
      <c r="M25" s="1358"/>
      <c r="N25" s="1359"/>
      <c r="O25" s="585" t="s">
        <v>1766</v>
      </c>
      <c r="P25" s="591" t="s">
        <v>1767</v>
      </c>
      <c r="Q25" s="592" t="s">
        <v>1768</v>
      </c>
      <c r="R25" s="593" t="s">
        <v>1769</v>
      </c>
    </row>
    <row r="26" spans="1:18" ht="43.5">
      <c r="A26" s="1693" t="s">
        <v>1665</v>
      </c>
      <c r="B26" s="1694"/>
      <c r="C26" s="1363" t="s">
        <v>1770</v>
      </c>
      <c r="D26" s="1363"/>
      <c r="E26" s="1363"/>
      <c r="F26" s="1364"/>
      <c r="G26" s="427" t="s">
        <v>1771</v>
      </c>
      <c r="H26" s="427" t="s">
        <v>1772</v>
      </c>
      <c r="I26" s="428" t="s">
        <v>1773</v>
      </c>
      <c r="J26" s="427" t="s">
        <v>1662</v>
      </c>
      <c r="K26" s="1363" t="s">
        <v>1774</v>
      </c>
      <c r="L26" s="1363"/>
      <c r="M26" s="1363"/>
      <c r="N26" s="1364"/>
      <c r="O26" s="590" t="s">
        <v>1775</v>
      </c>
      <c r="P26" s="330" t="s">
        <v>1776</v>
      </c>
      <c r="Q26" s="330" t="s">
        <v>1777</v>
      </c>
      <c r="R26" s="589" t="s">
        <v>245</v>
      </c>
    </row>
  </sheetData>
  <mergeCells count="24">
    <mergeCell ref="B4:U4"/>
    <mergeCell ref="B3:U3"/>
    <mergeCell ref="A1:C1"/>
    <mergeCell ref="I1:J1"/>
    <mergeCell ref="D1:G1"/>
    <mergeCell ref="A17:A19"/>
    <mergeCell ref="B17:B19"/>
    <mergeCell ref="A15:C15"/>
    <mergeCell ref="A22:B23"/>
    <mergeCell ref="C22:F23"/>
    <mergeCell ref="G22:I22"/>
    <mergeCell ref="J22:N22"/>
    <mergeCell ref="O22:P22"/>
    <mergeCell ref="Q22:R22"/>
    <mergeCell ref="K23:N23"/>
    <mergeCell ref="A26:B26"/>
    <mergeCell ref="C26:F26"/>
    <mergeCell ref="K26:N26"/>
    <mergeCell ref="K24:N24"/>
    <mergeCell ref="A25:B25"/>
    <mergeCell ref="C25:F25"/>
    <mergeCell ref="K25:N25"/>
    <mergeCell ref="A24:B24"/>
    <mergeCell ref="C24:F24"/>
  </mergeCells>
  <hyperlinks>
    <hyperlink ref="B4" location="'DetalleCompra_Muestreo'!A1" display="Ver" xr:uid="{24858381-8A25-4761-A69D-8F3FAEDBBADE}"/>
    <hyperlink ref="A26" location="RANGE!X5" display="Consultar información de una Categoría por su identificador" xr:uid="{BCF87073-76BD-4086-BD51-F7DA8862F38B}"/>
    <hyperlink ref="A1:C1" location="'Objetos de dominio'!A1" display="&lt;&lt; Volver al listado de objetos de dominio " xr:uid="{1567331F-F226-4F9C-A40A-F0811AA28587}"/>
    <hyperlink ref="D1:G1" location="'modelo de dominio'!A1" display="&lt;&lt; volver al modelo de dominio" xr:uid="{064A3788-84DD-4B4B-A1F0-8EAC43A47FF1}"/>
    <hyperlink ref="I1:J1" location="'Detallecompra_muestreo'!A1" display="&lt;&lt;Volver a muestreo" xr:uid="{AE89588C-3C91-481D-AD9B-F12520998333}"/>
    <hyperlink ref="V5" location="'DetalleCompra_Caracterizacion'!A24" display="=A24" xr:uid="{0A83E786-4177-465B-84B9-70ACBFF012C4}"/>
    <hyperlink ref="W5" location="'DetalleCompra_Caracterizacion'!A25" display="=A25" xr:uid="{EDB7C3DA-492E-4EFF-B53B-794349B5E852}"/>
    <hyperlink ref="X5" location="'DetalleCompra_Caracterizacion'!A26" display="=A26" xr:uid="{4BF03618-6D50-4E60-A68B-4D066A72924C}"/>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01D46AF9-483A-48EE-BB5D-00F03C86751A}">
          <x14:formula1>
            <xm:f>'Valores '!$D$2:$D$3</xm:f>
          </x14:formula1>
          <xm:sqref>AA13:AH13 M6:T12</xm:sqref>
        </x14:dataValidation>
        <x14:dataValidation type="list" allowBlank="1" showInputMessage="1" showErrorMessage="1" xr:uid="{DA7C4DB4-5530-47A1-B644-88C93C09C2DD}">
          <x14:formula1>
            <xm:f>'Valores '!$A$1:$A$19</xm:f>
          </x14:formula1>
          <xm:sqref>P13 B6:B12</xm:sqref>
        </x14:dataValidation>
        <x14:dataValidation type="list" allowBlank="1" showInputMessage="1" showErrorMessage="1" xr:uid="{9289773F-B2F1-411D-B913-BDDBF4B52F68}">
          <x14:formula1>
            <xm:f>'Valores '!$C$2:$C$5</xm:f>
          </x14:formula1>
          <xm:sqref>U13 G6:G12</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1A022-30B4-454E-A01F-F6968B6D0D59}">
  <sheetPr>
    <tabColor rgb="FF7030A0"/>
  </sheetPr>
  <dimension ref="A2:M13"/>
  <sheetViews>
    <sheetView workbookViewId="0">
      <selection activeCell="E11" sqref="E11"/>
    </sheetView>
  </sheetViews>
  <sheetFormatPr defaultColWidth="16.5703125" defaultRowHeight="15"/>
  <cols>
    <col min="1" max="1" width="16.5703125" style="72"/>
    <col min="2" max="2" width="20.7109375" style="72" customWidth="1"/>
    <col min="3" max="3" width="26.42578125" style="72" customWidth="1"/>
    <col min="4" max="4" width="25.7109375" style="72" customWidth="1"/>
    <col min="5" max="5" width="16.5703125" style="72"/>
    <col min="6" max="6" width="13.85546875" style="72" customWidth="1"/>
    <col min="7" max="7" width="25.140625" style="72" customWidth="1"/>
    <col min="8" max="8" width="26.85546875" style="72" customWidth="1"/>
    <col min="9" max="9" width="23.85546875" style="72" customWidth="1"/>
    <col min="10" max="10" width="23" style="72" customWidth="1"/>
    <col min="11" max="11" width="20.140625" style="72" customWidth="1"/>
    <col min="12" max="12" width="20.5703125" style="72" customWidth="1"/>
    <col min="13" max="13" width="22.85546875" style="72" customWidth="1"/>
    <col min="14" max="16384" width="16.5703125" style="72"/>
  </cols>
  <sheetData>
    <row r="2" spans="1:13">
      <c r="A2" s="386" t="s">
        <v>138</v>
      </c>
      <c r="B2" s="1139" t="s">
        <v>1778</v>
      </c>
      <c r="C2" s="1139"/>
      <c r="D2" s="1139"/>
      <c r="E2" s="1139"/>
      <c r="F2" s="1139"/>
      <c r="G2" s="1139"/>
      <c r="H2" s="1139"/>
      <c r="I2" s="1139"/>
      <c r="J2" s="1139"/>
      <c r="K2" s="1139"/>
      <c r="L2" s="1139"/>
      <c r="M2" s="1140"/>
    </row>
    <row r="3" spans="1:13">
      <c r="A3" s="387" t="s">
        <v>140</v>
      </c>
      <c r="B3" s="1648" t="s">
        <v>141</v>
      </c>
      <c r="C3" s="1648"/>
      <c r="D3" s="1648"/>
      <c r="E3" s="1648"/>
      <c r="F3" s="1648"/>
      <c r="G3" s="1648"/>
      <c r="H3" s="1648"/>
      <c r="I3" s="1648"/>
      <c r="J3" s="1648"/>
      <c r="K3" s="1648"/>
      <c r="L3" s="1648"/>
      <c r="M3" s="1649"/>
    </row>
    <row r="4" spans="1:13" ht="25.5">
      <c r="A4" s="388" t="s">
        <v>142</v>
      </c>
      <c r="B4" s="1143" t="s">
        <v>143</v>
      </c>
      <c r="C4" s="1143"/>
      <c r="D4" s="347" t="s">
        <v>144</v>
      </c>
      <c r="E4" s="1144" t="s">
        <v>145</v>
      </c>
      <c r="F4" s="1144"/>
      <c r="G4" s="1138" t="s">
        <v>146</v>
      </c>
      <c r="H4" s="1138"/>
      <c r="I4" s="349" t="s">
        <v>147</v>
      </c>
      <c r="J4" s="350" t="s">
        <v>148</v>
      </c>
      <c r="K4" s="351" t="s">
        <v>149</v>
      </c>
      <c r="L4" s="1145" t="s">
        <v>150</v>
      </c>
      <c r="M4" s="1147" t="s">
        <v>151</v>
      </c>
    </row>
    <row r="5" spans="1:13">
      <c r="A5" s="1155" t="s">
        <v>142</v>
      </c>
      <c r="B5" s="1143" t="s">
        <v>152</v>
      </c>
      <c r="C5" s="1143" t="s">
        <v>4</v>
      </c>
      <c r="D5" s="1158" t="s">
        <v>153</v>
      </c>
      <c r="E5" s="1144" t="s">
        <v>154</v>
      </c>
      <c r="F5" s="1144"/>
      <c r="G5" s="1138" t="s">
        <v>155</v>
      </c>
      <c r="H5" s="1138"/>
      <c r="I5" s="1149" t="s">
        <v>156</v>
      </c>
      <c r="J5" s="1151" t="s">
        <v>157</v>
      </c>
      <c r="K5" s="1153" t="s">
        <v>158</v>
      </c>
      <c r="L5" s="1145"/>
      <c r="M5" s="1147"/>
    </row>
    <row r="6" spans="1:13">
      <c r="A6" s="1156"/>
      <c r="B6" s="1157"/>
      <c r="C6" s="1157"/>
      <c r="D6" s="1159"/>
      <c r="E6" s="395" t="s">
        <v>159</v>
      </c>
      <c r="F6" s="395" t="s">
        <v>4</v>
      </c>
      <c r="G6" s="396" t="s">
        <v>160</v>
      </c>
      <c r="H6" s="396" t="s">
        <v>4</v>
      </c>
      <c r="I6" s="1150"/>
      <c r="J6" s="1152"/>
      <c r="K6" s="1154"/>
      <c r="L6" s="1146"/>
      <c r="M6" s="1148"/>
    </row>
    <row r="7" spans="1:13" ht="30.75">
      <c r="A7" s="1706" t="s">
        <v>9</v>
      </c>
      <c r="B7" s="1705" t="s">
        <v>1779</v>
      </c>
      <c r="C7" s="1705" t="s">
        <v>1780</v>
      </c>
      <c r="D7" s="1705" t="s">
        <v>36</v>
      </c>
      <c r="E7" s="1705" t="s">
        <v>1781</v>
      </c>
      <c r="F7" s="1705" t="s">
        <v>1782</v>
      </c>
      <c r="G7" s="397" t="s">
        <v>1783</v>
      </c>
      <c r="H7" s="397" t="s">
        <v>1784</v>
      </c>
      <c r="I7" s="1705"/>
      <c r="J7" s="1705" t="s">
        <v>1785</v>
      </c>
      <c r="K7" s="1705"/>
      <c r="L7" s="1705" t="s">
        <v>1786</v>
      </c>
      <c r="M7" s="1709" t="s">
        <v>1787</v>
      </c>
    </row>
    <row r="8" spans="1:13" ht="45.75">
      <c r="A8" s="1707"/>
      <c r="B8" s="1295"/>
      <c r="C8" s="1295"/>
      <c r="D8" s="1295"/>
      <c r="E8" s="1295"/>
      <c r="F8" s="1295"/>
      <c r="G8" s="217" t="s">
        <v>1788</v>
      </c>
      <c r="H8" s="217" t="s">
        <v>1789</v>
      </c>
      <c r="I8" s="1295"/>
      <c r="J8" s="1295"/>
      <c r="K8" s="1295"/>
      <c r="L8" s="1295"/>
      <c r="M8" s="1710"/>
    </row>
    <row r="9" spans="1:13" ht="30.75">
      <c r="A9" s="1707"/>
      <c r="B9" s="1295"/>
      <c r="C9" s="1708"/>
      <c r="D9" s="1295"/>
      <c r="E9" s="1295"/>
      <c r="F9" s="1295"/>
      <c r="G9" s="217" t="s">
        <v>1790</v>
      </c>
      <c r="H9" s="652" t="s">
        <v>1791</v>
      </c>
      <c r="I9" s="1295"/>
      <c r="J9" s="1295"/>
      <c r="K9" s="1295"/>
      <c r="L9" s="1295"/>
      <c r="M9" s="1710"/>
    </row>
    <row r="10" spans="1:13" ht="43.5">
      <c r="A10" s="648" t="s">
        <v>257</v>
      </c>
      <c r="B10" s="660" t="s">
        <v>1792</v>
      </c>
      <c r="C10" s="602" t="s">
        <v>1793</v>
      </c>
      <c r="D10" s="662" t="s">
        <v>36</v>
      </c>
      <c r="E10" s="385" t="s">
        <v>1781</v>
      </c>
      <c r="F10" s="385" t="s">
        <v>1794</v>
      </c>
      <c r="G10" s="655" t="s">
        <v>1795</v>
      </c>
      <c r="H10" s="602" t="s">
        <v>1796</v>
      </c>
      <c r="I10" s="658" t="s">
        <v>1797</v>
      </c>
      <c r="J10" s="385" t="s">
        <v>1798</v>
      </c>
      <c r="K10" s="649"/>
      <c r="L10" s="385" t="s">
        <v>1799</v>
      </c>
      <c r="M10" s="390" t="s">
        <v>1800</v>
      </c>
    </row>
    <row r="11" spans="1:13" ht="57.75">
      <c r="A11" s="663" t="s">
        <v>257</v>
      </c>
      <c r="B11" s="664" t="s">
        <v>1801</v>
      </c>
      <c r="C11" s="665" t="s">
        <v>1802</v>
      </c>
      <c r="D11" s="666" t="s">
        <v>36</v>
      </c>
      <c r="E11" s="666" t="s">
        <v>1803</v>
      </c>
      <c r="F11" s="360" t="s">
        <v>1804</v>
      </c>
      <c r="G11" s="656" t="s">
        <v>1805</v>
      </c>
      <c r="H11" s="232" t="s">
        <v>1806</v>
      </c>
      <c r="I11" s="659" t="s">
        <v>1807</v>
      </c>
      <c r="J11" s="664" t="s">
        <v>1808</v>
      </c>
      <c r="K11" s="232" t="s">
        <v>1809</v>
      </c>
      <c r="L11" s="666" t="s">
        <v>1810</v>
      </c>
      <c r="M11" s="667" t="s">
        <v>1811</v>
      </c>
    </row>
    <row r="12" spans="1:13" ht="57.75">
      <c r="A12" s="364" t="s">
        <v>257</v>
      </c>
      <c r="B12" s="315" t="s">
        <v>1812</v>
      </c>
      <c r="C12" s="315" t="s">
        <v>1813</v>
      </c>
      <c r="D12" s="364" t="s">
        <v>36</v>
      </c>
      <c r="E12" s="364" t="s">
        <v>1781</v>
      </c>
      <c r="F12" s="647"/>
      <c r="G12" s="657" t="s">
        <v>1814</v>
      </c>
      <c r="H12" s="661" t="s">
        <v>1815</v>
      </c>
      <c r="I12" s="364"/>
      <c r="J12" s="669" t="s">
        <v>1816</v>
      </c>
      <c r="K12" s="315" t="s">
        <v>1817</v>
      </c>
      <c r="L12" s="647" t="s">
        <v>1818</v>
      </c>
      <c r="M12" s="364" t="s">
        <v>1819</v>
      </c>
    </row>
    <row r="13" spans="1:13">
      <c r="C13" s="1"/>
    </row>
  </sheetData>
  <mergeCells count="27">
    <mergeCell ref="L7:L9"/>
    <mergeCell ref="M7:M9"/>
    <mergeCell ref="I7:I9"/>
    <mergeCell ref="J7:J9"/>
    <mergeCell ref="K7:K9"/>
    <mergeCell ref="F7:F9"/>
    <mergeCell ref="A5:A6"/>
    <mergeCell ref="B5:B6"/>
    <mergeCell ref="C5:C6"/>
    <mergeCell ref="D5:D6"/>
    <mergeCell ref="E5:F5"/>
    <mergeCell ref="A7:A9"/>
    <mergeCell ref="B7:B9"/>
    <mergeCell ref="C7:C9"/>
    <mergeCell ref="D7:D9"/>
    <mergeCell ref="E7:E9"/>
    <mergeCell ref="G5:H5"/>
    <mergeCell ref="B2:M2"/>
    <mergeCell ref="B3:M3"/>
    <mergeCell ref="B4:C4"/>
    <mergeCell ref="E4:F4"/>
    <mergeCell ref="G4:H4"/>
    <mergeCell ref="L4:L6"/>
    <mergeCell ref="M4:M6"/>
    <mergeCell ref="I5:I6"/>
    <mergeCell ref="J5:J6"/>
    <mergeCell ref="K5:K6"/>
  </mergeCells>
  <hyperlinks>
    <hyperlink ref="B3:M3" location="'Pais_muestreo'!A1" display="Muestreo de datos….." xr:uid="{80046A28-07E6-4D60-82EC-71B49BDFE8CE}"/>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AEA6-0E99-4819-BB1C-DDF805FD155D}">
  <sheetPr>
    <tabColor rgb="FF7030A0"/>
  </sheetPr>
  <dimension ref="A2:X24"/>
  <sheetViews>
    <sheetView workbookViewId="0">
      <selection activeCell="U10" sqref="A1:U10"/>
    </sheetView>
  </sheetViews>
  <sheetFormatPr defaultColWidth="9.140625" defaultRowHeight="15"/>
  <cols>
    <col min="1" max="1" width="26.5703125" customWidth="1"/>
    <col min="2" max="2" width="27.7109375" customWidth="1"/>
    <col min="3" max="3" width="22.7109375" customWidth="1"/>
    <col min="4" max="10" width="32" customWidth="1"/>
    <col min="11" max="11" width="13.140625" customWidth="1"/>
    <col min="12" max="12" width="17.5703125" customWidth="1"/>
    <col min="13" max="13" width="20.5703125" customWidth="1"/>
    <col min="14" max="14" width="17.5703125" customWidth="1"/>
    <col min="15" max="21" width="32" customWidth="1"/>
    <col min="22" max="22" width="15.28515625" customWidth="1"/>
    <col min="23" max="23" width="16.140625" customWidth="1"/>
    <col min="24" max="24" width="11.85546875" bestFit="1" customWidth="1"/>
  </cols>
  <sheetData>
    <row r="2" spans="1:24" ht="29.25">
      <c r="A2" s="127" t="s">
        <v>87</v>
      </c>
      <c r="B2" s="127"/>
      <c r="C2" s="127" t="s">
        <v>2</v>
      </c>
      <c r="D2" s="127"/>
      <c r="E2" s="127" t="s">
        <v>190</v>
      </c>
      <c r="F2" s="127"/>
      <c r="G2" s="127"/>
      <c r="H2" s="9"/>
      <c r="I2" s="9"/>
      <c r="J2" s="9"/>
      <c r="K2" s="9"/>
      <c r="L2" s="9"/>
      <c r="M2" s="9"/>
      <c r="N2" s="9"/>
      <c r="O2" s="9"/>
      <c r="P2" s="9"/>
      <c r="Q2" s="9"/>
      <c r="R2" s="9"/>
      <c r="S2" s="9"/>
      <c r="T2" s="9"/>
      <c r="U2" s="9"/>
      <c r="V2" s="49"/>
      <c r="W2" s="49"/>
      <c r="X2" s="49"/>
    </row>
    <row r="3" spans="1:24">
      <c r="A3" s="158" t="s">
        <v>191</v>
      </c>
      <c r="B3" s="1494" t="s">
        <v>36</v>
      </c>
      <c r="C3" s="1495"/>
      <c r="D3" s="1495"/>
      <c r="E3" s="1495"/>
      <c r="F3" s="1495"/>
      <c r="G3" s="1495"/>
      <c r="H3" s="1495"/>
      <c r="I3" s="1495"/>
      <c r="J3" s="1495"/>
      <c r="K3" s="1495"/>
      <c r="L3" s="1495"/>
      <c r="M3" s="1495"/>
      <c r="N3" s="1495"/>
      <c r="O3" s="1495"/>
      <c r="P3" s="1495"/>
      <c r="Q3" s="1495"/>
      <c r="R3" s="1495"/>
      <c r="S3" s="1495"/>
      <c r="T3" s="1495"/>
      <c r="U3" s="1719"/>
      <c r="V3" s="49"/>
      <c r="W3" s="49"/>
      <c r="X3" s="49"/>
    </row>
    <row r="4" spans="1:24" ht="29.25" customHeight="1">
      <c r="A4" s="1065" t="s">
        <v>140</v>
      </c>
      <c r="B4" s="1494" t="s">
        <v>1820</v>
      </c>
      <c r="C4" s="1495"/>
      <c r="D4" s="1495"/>
      <c r="E4" s="1495"/>
      <c r="F4" s="1495"/>
      <c r="G4" s="1495"/>
      <c r="H4" s="1495"/>
      <c r="I4" s="1495"/>
      <c r="J4" s="1495"/>
      <c r="K4" s="1495"/>
      <c r="L4" s="1495"/>
      <c r="M4" s="1495"/>
      <c r="N4" s="1495"/>
      <c r="O4" s="1495"/>
      <c r="P4" s="1495"/>
      <c r="Q4" s="1495"/>
      <c r="R4" s="1495"/>
      <c r="S4" s="1495"/>
      <c r="T4" s="1495"/>
      <c r="U4" s="1719"/>
      <c r="V4" s="49"/>
      <c r="W4" s="49"/>
      <c r="X4" s="49"/>
    </row>
    <row r="5" spans="1:24">
      <c r="A5" s="158" t="s">
        <v>193</v>
      </c>
      <c r="B5" s="1716" t="s">
        <v>8</v>
      </c>
      <c r="C5" s="1717"/>
      <c r="D5" s="1717"/>
      <c r="E5" s="1717"/>
      <c r="F5" s="1717"/>
      <c r="G5" s="1717"/>
      <c r="H5" s="1717"/>
      <c r="I5" s="1717"/>
      <c r="J5" s="1717"/>
      <c r="K5" s="1717"/>
      <c r="L5" s="1717"/>
      <c r="M5" s="1717"/>
      <c r="N5" s="1717"/>
      <c r="O5" s="1717"/>
      <c r="P5" s="1717"/>
      <c r="Q5" s="1717"/>
      <c r="R5" s="1717"/>
      <c r="S5" s="1717"/>
      <c r="T5" s="1717"/>
      <c r="U5" s="1718"/>
      <c r="V5" s="49"/>
      <c r="W5" s="49"/>
      <c r="X5" s="49"/>
    </row>
    <row r="6" spans="1:24" ht="29.25">
      <c r="A6" s="9" t="s">
        <v>194</v>
      </c>
      <c r="B6" s="25" t="s">
        <v>195</v>
      </c>
      <c r="C6" s="25" t="s">
        <v>196</v>
      </c>
      <c r="D6" s="25" t="s">
        <v>197</v>
      </c>
      <c r="E6" s="25" t="s">
        <v>198</v>
      </c>
      <c r="F6" s="9" t="s">
        <v>199</v>
      </c>
      <c r="G6" s="9" t="s">
        <v>200</v>
      </c>
      <c r="H6" s="9" t="s">
        <v>201</v>
      </c>
      <c r="I6" s="9" t="s">
        <v>202</v>
      </c>
      <c r="J6" s="9" t="s">
        <v>203</v>
      </c>
      <c r="K6" s="9" t="s">
        <v>204</v>
      </c>
      <c r="L6" s="9" t="s">
        <v>205</v>
      </c>
      <c r="M6" s="9" t="s">
        <v>206</v>
      </c>
      <c r="N6" s="88" t="s">
        <v>207</v>
      </c>
      <c r="O6" s="9" t="s">
        <v>208</v>
      </c>
      <c r="P6" s="9" t="s">
        <v>209</v>
      </c>
      <c r="Q6" s="9" t="s">
        <v>210</v>
      </c>
      <c r="R6" s="9" t="s">
        <v>211</v>
      </c>
      <c r="S6" s="9" t="s">
        <v>212</v>
      </c>
      <c r="T6" s="9" t="s">
        <v>213</v>
      </c>
      <c r="U6" s="63" t="s">
        <v>214</v>
      </c>
      <c r="V6" s="444" t="str">
        <f>A22</f>
        <v>Registrar pais</v>
      </c>
      <c r="W6" s="445" t="str">
        <f>A23</f>
        <v>Validar pais</v>
      </c>
      <c r="X6" s="484" t="str">
        <f>A24</f>
        <v>Eliminar pais</v>
      </c>
    </row>
    <row r="7" spans="1:24" ht="115.5">
      <c r="A7" s="9" t="s">
        <v>94</v>
      </c>
      <c r="B7" s="9" t="s">
        <v>215</v>
      </c>
      <c r="C7" s="9">
        <v>36</v>
      </c>
      <c r="D7" s="9">
        <v>36</v>
      </c>
      <c r="E7" s="9" t="s">
        <v>218</v>
      </c>
      <c r="F7" s="9" t="s">
        <v>216</v>
      </c>
      <c r="G7" s="9" t="s">
        <v>216</v>
      </c>
      <c r="H7" s="9">
        <v>36</v>
      </c>
      <c r="I7" s="9">
        <v>36</v>
      </c>
      <c r="J7" s="9" t="s">
        <v>217</v>
      </c>
      <c r="K7" s="9" t="s">
        <v>216</v>
      </c>
      <c r="L7" s="9" t="s">
        <v>1529</v>
      </c>
      <c r="M7" s="9" t="s">
        <v>220</v>
      </c>
      <c r="N7" s="9" t="s">
        <v>220</v>
      </c>
      <c r="O7" s="9" t="s">
        <v>220</v>
      </c>
      <c r="P7" s="9" t="s">
        <v>219</v>
      </c>
      <c r="Q7" s="9" t="s">
        <v>220</v>
      </c>
      <c r="R7" s="9" t="s">
        <v>219</v>
      </c>
      <c r="S7" s="9" t="s">
        <v>220</v>
      </c>
      <c r="T7" s="108" t="s">
        <v>220</v>
      </c>
      <c r="U7" s="63" t="s">
        <v>1821</v>
      </c>
      <c r="V7" s="1067"/>
      <c r="W7" s="1068"/>
      <c r="X7" s="1069"/>
    </row>
    <row r="8" spans="1:24">
      <c r="A8" s="63" t="s">
        <v>1822</v>
      </c>
      <c r="B8" s="9" t="s">
        <v>222</v>
      </c>
      <c r="C8" s="9">
        <v>1</v>
      </c>
      <c r="D8" s="9">
        <v>50</v>
      </c>
      <c r="E8" s="9" t="s">
        <v>218</v>
      </c>
      <c r="F8" s="9" t="s">
        <v>216</v>
      </c>
      <c r="G8" s="9" t="s">
        <v>216</v>
      </c>
      <c r="H8" s="9" t="s">
        <v>216</v>
      </c>
      <c r="I8" s="9" t="s">
        <v>216</v>
      </c>
      <c r="J8" s="9" t="s">
        <v>1823</v>
      </c>
      <c r="K8" s="9" t="s">
        <v>216</v>
      </c>
      <c r="L8" s="9" t="s">
        <v>219</v>
      </c>
      <c r="M8" s="9" t="s">
        <v>220</v>
      </c>
      <c r="N8" s="9" t="s">
        <v>220</v>
      </c>
      <c r="O8" s="9" t="s">
        <v>220</v>
      </c>
      <c r="P8" s="9" t="s">
        <v>219</v>
      </c>
      <c r="Q8" s="9" t="s">
        <v>220</v>
      </c>
      <c r="R8" s="9" t="s">
        <v>219</v>
      </c>
      <c r="S8" s="103" t="s">
        <v>220</v>
      </c>
      <c r="T8" s="9" t="s">
        <v>219</v>
      </c>
      <c r="U8" s="9" t="s">
        <v>1824</v>
      </c>
      <c r="V8" s="1067"/>
      <c r="W8" s="1068"/>
      <c r="X8" s="1069"/>
    </row>
    <row r="9" spans="1:24" ht="29.25">
      <c r="A9" s="9" t="s">
        <v>1825</v>
      </c>
      <c r="B9" s="9" t="s">
        <v>215</v>
      </c>
      <c r="C9" s="9">
        <v>1</v>
      </c>
      <c r="D9" s="9">
        <v>7</v>
      </c>
      <c r="E9" s="9" t="s">
        <v>216</v>
      </c>
      <c r="F9" s="9" t="s">
        <v>216</v>
      </c>
      <c r="G9" s="9" t="s">
        <v>216</v>
      </c>
      <c r="H9" s="9" t="s">
        <v>216</v>
      </c>
      <c r="I9" s="9" t="s">
        <v>216</v>
      </c>
      <c r="J9" s="9" t="s">
        <v>1826</v>
      </c>
      <c r="K9" s="9">
        <v>0</v>
      </c>
      <c r="L9" s="9" t="s">
        <v>1233</v>
      </c>
      <c r="M9" s="9" t="s">
        <v>220</v>
      </c>
      <c r="N9" s="9" t="s">
        <v>220</v>
      </c>
      <c r="O9" s="9" t="s">
        <v>219</v>
      </c>
      <c r="P9" s="9" t="s">
        <v>219</v>
      </c>
      <c r="Q9" s="9" t="s">
        <v>220</v>
      </c>
      <c r="R9" s="9" t="s">
        <v>220</v>
      </c>
      <c r="S9" s="103" t="s">
        <v>220</v>
      </c>
      <c r="T9" s="9" t="s">
        <v>219</v>
      </c>
      <c r="U9" s="1066" t="s">
        <v>1827</v>
      </c>
      <c r="V9" s="1070"/>
      <c r="W9" s="1068"/>
      <c r="X9" s="1069"/>
    </row>
    <row r="10" spans="1:24" ht="57.75">
      <c r="A10" s="9" t="s">
        <v>1828</v>
      </c>
      <c r="B10" s="9" t="s">
        <v>222</v>
      </c>
      <c r="C10" s="9">
        <v>5</v>
      </c>
      <c r="D10" s="9">
        <v>15</v>
      </c>
      <c r="E10" s="9" t="s">
        <v>216</v>
      </c>
      <c r="F10" s="9" t="s">
        <v>216</v>
      </c>
      <c r="G10" s="9" t="s">
        <v>216</v>
      </c>
      <c r="H10" s="9" t="s">
        <v>216</v>
      </c>
      <c r="I10" s="9" t="s">
        <v>216</v>
      </c>
      <c r="J10" s="49" t="s">
        <v>1829</v>
      </c>
      <c r="K10" s="9" t="s">
        <v>1830</v>
      </c>
      <c r="L10" s="9" t="s">
        <v>1831</v>
      </c>
      <c r="M10" s="9" t="s">
        <v>220</v>
      </c>
      <c r="N10" s="9" t="s">
        <v>220</v>
      </c>
      <c r="O10" s="9" t="s">
        <v>220</v>
      </c>
      <c r="P10" s="9" t="s">
        <v>220</v>
      </c>
      <c r="Q10" s="9" t="s">
        <v>220</v>
      </c>
      <c r="R10" s="9" t="s">
        <v>219</v>
      </c>
      <c r="S10" s="103" t="s">
        <v>219</v>
      </c>
      <c r="T10" s="9" t="s">
        <v>219</v>
      </c>
      <c r="U10" s="9" t="s">
        <v>1832</v>
      </c>
      <c r="V10" s="1067"/>
      <c r="W10" s="1068"/>
      <c r="X10" s="1069"/>
    </row>
    <row r="11" spans="1:24">
      <c r="E11" s="70"/>
    </row>
    <row r="13" spans="1:24">
      <c r="A13" s="1281" t="s">
        <v>692</v>
      </c>
      <c r="B13" s="1282"/>
      <c r="C13" s="1283"/>
    </row>
    <row r="14" spans="1:24">
      <c r="A14" s="78" t="s">
        <v>3</v>
      </c>
      <c r="B14" s="81" t="s">
        <v>214</v>
      </c>
      <c r="C14" s="419" t="s">
        <v>693</v>
      </c>
    </row>
    <row r="15" spans="1:24" ht="20.25" customHeight="1">
      <c r="A15" s="1638" t="s">
        <v>1833</v>
      </c>
      <c r="B15" s="1236" t="str">
        <f>Pais_Muestreo!E2</f>
        <v>Combinación única que indica que el identificador de un pais transaccion, no se puede repetir</v>
      </c>
      <c r="C15" s="74" t="str">
        <f>Pais_Muestreo!A3</f>
        <v>id</v>
      </c>
    </row>
    <row r="16" spans="1:24">
      <c r="A16" s="1638"/>
      <c r="B16" s="1236"/>
      <c r="C16" s="1466" t="str">
        <f>Pais_Muestreo!B3</f>
        <v>nombrePais</v>
      </c>
    </row>
    <row r="17" spans="1:18">
      <c r="A17" s="1638"/>
      <c r="B17" s="1236"/>
      <c r="C17" s="1467"/>
    </row>
    <row r="20" spans="1:18">
      <c r="A20" s="2225" t="s">
        <v>228</v>
      </c>
      <c r="B20" s="2226"/>
      <c r="C20" s="2226" t="s">
        <v>4</v>
      </c>
      <c r="D20" s="2226"/>
      <c r="E20" s="2226"/>
      <c r="F20" s="2226"/>
      <c r="G20" s="2226" t="s">
        <v>229</v>
      </c>
      <c r="H20" s="2226"/>
      <c r="I20" s="2226"/>
      <c r="J20" s="2226" t="s">
        <v>230</v>
      </c>
      <c r="K20" s="2226"/>
      <c r="L20" s="2226"/>
      <c r="M20" s="2226"/>
      <c r="N20" s="2226"/>
      <c r="O20" s="2226" t="s">
        <v>231</v>
      </c>
      <c r="P20" s="2226"/>
      <c r="Q20" s="2226" t="s">
        <v>232</v>
      </c>
      <c r="R20" s="2227"/>
    </row>
    <row r="21" spans="1:18">
      <c r="A21" s="2228"/>
      <c r="B21" s="2229"/>
      <c r="C21" s="2229"/>
      <c r="D21" s="2229"/>
      <c r="E21" s="2229"/>
      <c r="F21" s="2229"/>
      <c r="G21" s="486" t="s">
        <v>233</v>
      </c>
      <c r="H21" s="486" t="s">
        <v>234</v>
      </c>
      <c r="I21" s="486" t="s">
        <v>4</v>
      </c>
      <c r="J21" s="486" t="s">
        <v>235</v>
      </c>
      <c r="K21" s="2229" t="s">
        <v>4</v>
      </c>
      <c r="L21" s="2229"/>
      <c r="M21" s="2229"/>
      <c r="N21" s="2229"/>
      <c r="O21" s="486" t="s">
        <v>236</v>
      </c>
      <c r="P21" s="486" t="s">
        <v>4</v>
      </c>
      <c r="Q21" s="486" t="s">
        <v>237</v>
      </c>
      <c r="R21" s="487" t="s">
        <v>238</v>
      </c>
    </row>
    <row r="22" spans="1:18" ht="43.5">
      <c r="A22" s="1606" t="s">
        <v>1834</v>
      </c>
      <c r="B22" s="1607"/>
      <c r="C22" s="1715" t="s">
        <v>1835</v>
      </c>
      <c r="D22" s="1715"/>
      <c r="E22" s="1715"/>
      <c r="F22" s="1715"/>
      <c r="G22" s="1071" t="s">
        <v>1164</v>
      </c>
      <c r="H22" s="1071" t="s">
        <v>1836</v>
      </c>
      <c r="I22" s="1072" t="s">
        <v>1837</v>
      </c>
      <c r="J22" s="1071" t="s">
        <v>36</v>
      </c>
      <c r="K22" s="1715" t="s">
        <v>1838</v>
      </c>
      <c r="L22" s="1715"/>
      <c r="M22" s="1715"/>
      <c r="N22" s="1715"/>
      <c r="O22" s="1071" t="s">
        <v>1839</v>
      </c>
      <c r="P22" s="1073" t="s">
        <v>1840</v>
      </c>
      <c r="Q22" s="1073" t="s">
        <v>1841</v>
      </c>
      <c r="R22" s="1074" t="s">
        <v>245</v>
      </c>
    </row>
    <row r="23" spans="1:18" ht="43.5">
      <c r="A23" s="1616" t="s">
        <v>1787</v>
      </c>
      <c r="B23" s="1617"/>
      <c r="C23" s="1711" t="s">
        <v>1842</v>
      </c>
      <c r="D23" s="1711"/>
      <c r="E23" s="1711"/>
      <c r="F23" s="1711"/>
      <c r="G23" s="1075" t="s">
        <v>38</v>
      </c>
      <c r="H23" s="1075" t="s">
        <v>247</v>
      </c>
      <c r="I23" s="1076" t="s">
        <v>1843</v>
      </c>
      <c r="J23" s="1075" t="s">
        <v>1844</v>
      </c>
      <c r="K23" s="1711" t="s">
        <v>1845</v>
      </c>
      <c r="L23" s="1711"/>
      <c r="M23" s="1711"/>
      <c r="N23" s="1711"/>
      <c r="O23" s="1075" t="s">
        <v>1846</v>
      </c>
      <c r="P23" s="1077" t="s">
        <v>1847</v>
      </c>
      <c r="Q23" s="1077" t="s">
        <v>1848</v>
      </c>
      <c r="R23" s="1078" t="s">
        <v>245</v>
      </c>
    </row>
    <row r="24" spans="1:18" ht="43.5">
      <c r="A24" s="1712" t="s">
        <v>1849</v>
      </c>
      <c r="B24" s="1713"/>
      <c r="C24" s="1714" t="s">
        <v>1850</v>
      </c>
      <c r="D24" s="1714"/>
      <c r="E24" s="1714"/>
      <c r="F24" s="1714"/>
      <c r="G24" s="1079" t="s">
        <v>38</v>
      </c>
      <c r="H24" s="1079" t="s">
        <v>247</v>
      </c>
      <c r="I24" s="1080" t="s">
        <v>1851</v>
      </c>
      <c r="J24" s="1079" t="s">
        <v>36</v>
      </c>
      <c r="K24" s="1714" t="s">
        <v>1852</v>
      </c>
      <c r="L24" s="1714"/>
      <c r="M24" s="1714"/>
      <c r="N24" s="1714"/>
      <c r="O24" s="1079" t="s">
        <v>1853</v>
      </c>
      <c r="P24" s="1081" t="s">
        <v>1854</v>
      </c>
      <c r="Q24" s="1081" t="s">
        <v>1855</v>
      </c>
      <c r="R24" s="1082" t="s">
        <v>245</v>
      </c>
    </row>
  </sheetData>
  <mergeCells count="23">
    <mergeCell ref="B5:U5"/>
    <mergeCell ref="B4:U4"/>
    <mergeCell ref="B3:U3"/>
    <mergeCell ref="A13:C13"/>
    <mergeCell ref="A15:A17"/>
    <mergeCell ref="B15:B17"/>
    <mergeCell ref="C16:C17"/>
    <mergeCell ref="Q20:R20"/>
    <mergeCell ref="K21:N21"/>
    <mergeCell ref="A22:B22"/>
    <mergeCell ref="C22:F22"/>
    <mergeCell ref="K22:N22"/>
    <mergeCell ref="A20:B21"/>
    <mergeCell ref="C20:F21"/>
    <mergeCell ref="G20:I20"/>
    <mergeCell ref="J20:N20"/>
    <mergeCell ref="O20:P20"/>
    <mergeCell ref="A23:B23"/>
    <mergeCell ref="C23:F23"/>
    <mergeCell ref="K23:N23"/>
    <mergeCell ref="A24:B24"/>
    <mergeCell ref="C24:F24"/>
    <mergeCell ref="K24:N24"/>
  </mergeCells>
  <hyperlinks>
    <hyperlink ref="C2:D2" location="'Modelo de dominio'!A1" display="&lt;&lt; volver al modelo de dominio" xr:uid="{C62CD736-9151-4389-B779-5ADCE40CD7E4}"/>
    <hyperlink ref="B5" location="'PaisTransaccion_Muestreo'!A1" display="Ver" xr:uid="{703F047C-78B0-4A66-A38E-538E4977EED6}"/>
    <hyperlink ref="E2:G2" location="'Vendedor_muestreo'!A1" display="&lt;&lt;Volver a muestreo" xr:uid="{00A51B05-11F6-4348-9C22-282D7576F9B3}"/>
    <hyperlink ref="A22" location="RANGE!V5" display="Registrar información de una nueva Categoría" xr:uid="{95FA6AC1-7F94-40F8-A19B-8BA5723447DA}"/>
    <hyperlink ref="A23" location="RANGE!W5" display="Eliminar de forma definitiva la información de una Categoría" xr:uid="{97BB935D-CA22-43A4-ACA2-1D0494E44821}"/>
    <hyperlink ref="A24" location="RANGE!X5" display="Consultar información de una Categoría por su identificador" xr:uid="{E9D6073F-1A67-4163-ADDE-0DDF64D89883}"/>
    <hyperlink ref="V6" location="'Pais_Caracterizacion'!A28" display="=A28" xr:uid="{2524E8D5-FD1C-4796-9875-80C2EE724940}"/>
    <hyperlink ref="W6" location="'Pais_Caracterizacion'!A29" display="=A29" xr:uid="{40AD46E0-4FC9-48A1-A52E-ED58F5816E52}"/>
    <hyperlink ref="X6" location="'Pais_Caracterizacion'!A30" display="=A30" xr:uid="{50B8597B-C0E9-44C2-B22C-53839D81EB26}"/>
    <hyperlink ref="A22:B22" location="'Pais_Caracterizacion'!V5" display="Registrar pais" xr:uid="{145F12AC-1E62-403B-AE85-1E43AC4ED2D9}"/>
    <hyperlink ref="A23:B23" location="'Pais_Caracterizacion'!W5" display="Validar pais" xr:uid="{461A543E-C82A-4881-8256-50375E324E35}"/>
    <hyperlink ref="A24:B24" location="'Pais_Caracterizacion'!X5" display="Eliminar pais" xr:uid="{29F3E803-7F71-4C1B-98F9-52BF5AA8C86C}"/>
    <hyperlink ref="B5:U5" location="'Pais_Muestreo'!A1" display="Ver" xr:uid="{36523DAD-37E3-48B8-B8BC-296444FBFEA2}"/>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C123CF63-24E1-4A62-9F2A-4B337244EE0B}">
          <x14:formula1>
            <xm:f>'Valores '!$D$2:$D$3</xm:f>
          </x14:formula1>
          <xm:sqref>M7:T10</xm:sqref>
        </x14:dataValidation>
        <x14:dataValidation type="list" allowBlank="1" showInputMessage="1" showErrorMessage="1" xr:uid="{84ECBF3A-3AB9-4D8F-9B3A-2B82ABA3C981}">
          <x14:formula1>
            <xm:f>'Valores '!$C$2:$C$5</xm:f>
          </x14:formula1>
          <xm:sqref>G7:G8</xm:sqref>
        </x14:dataValidation>
        <x14:dataValidation type="list" allowBlank="1" showInputMessage="1" showErrorMessage="1" xr:uid="{86C4B872-9511-452B-AE97-B98D2F91E6F9}">
          <x14:formula1>
            <xm:f>'Valores '!$A$1:$A$19</xm:f>
          </x14:formula1>
          <xm:sqref>B7:B9</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03B56-06BF-4B2A-BEBD-873A7654F648}">
  <sheetPr>
    <tabColor rgb="FF7030A0"/>
  </sheetPr>
  <dimension ref="A1:F18"/>
  <sheetViews>
    <sheetView workbookViewId="0">
      <selection activeCell="D4" sqref="D4"/>
    </sheetView>
  </sheetViews>
  <sheetFormatPr defaultColWidth="9.140625" defaultRowHeight="15"/>
  <cols>
    <col min="1" max="1" width="23" style="8" customWidth="1"/>
    <col min="2" max="2" width="42.5703125" style="8" customWidth="1"/>
    <col min="3" max="3" width="36.42578125" style="8" customWidth="1"/>
    <col min="4" max="4" width="40.5703125" style="8" customWidth="1"/>
    <col min="5" max="5" width="32.28515625" style="8" customWidth="1"/>
    <col min="6" max="16384" width="9.140625" style="8"/>
  </cols>
  <sheetData>
    <row r="1" spans="1:6">
      <c r="A1" s="9"/>
      <c r="B1" s="1673" t="s">
        <v>1259</v>
      </c>
      <c r="C1" s="1673"/>
      <c r="D1" s="9"/>
      <c r="E1" s="9"/>
    </row>
    <row r="2" spans="1:6" ht="32.25">
      <c r="A2" s="162" t="s">
        <v>1574</v>
      </c>
      <c r="B2" s="162" t="s">
        <v>1856</v>
      </c>
      <c r="C2" s="162" t="s">
        <v>1857</v>
      </c>
      <c r="D2" s="162" t="s">
        <v>1858</v>
      </c>
      <c r="E2" s="162" t="s">
        <v>1859</v>
      </c>
    </row>
    <row r="3" spans="1:6">
      <c r="A3" s="63" t="s">
        <v>94</v>
      </c>
      <c r="B3" s="9" t="s">
        <v>1822</v>
      </c>
      <c r="C3" s="9" t="s">
        <v>1825</v>
      </c>
      <c r="D3" s="9" t="s">
        <v>1828</v>
      </c>
      <c r="E3" s="131" t="s">
        <v>402</v>
      </c>
    </row>
    <row r="4" spans="1:6" ht="29.25">
      <c r="A4" s="9" t="s">
        <v>125</v>
      </c>
      <c r="B4" s="134" t="s">
        <v>627</v>
      </c>
      <c r="C4" s="133" t="s">
        <v>646</v>
      </c>
      <c r="D4" s="132" t="s">
        <v>510</v>
      </c>
      <c r="E4" s="9" t="str">
        <f>A4 &amp; "--" &amp; B4</f>
        <v>a9b4d7f1-3c2e-4985-8d61-5e0a4f7c3b21--Colombia</v>
      </c>
    </row>
    <row r="5" spans="1:6" ht="29.25">
      <c r="A5" s="9" t="s">
        <v>130</v>
      </c>
      <c r="B5" s="134" t="s">
        <v>604</v>
      </c>
      <c r="C5" s="133" t="s">
        <v>628</v>
      </c>
      <c r="D5" s="132" t="s">
        <v>510</v>
      </c>
      <c r="E5" s="9" t="str">
        <f>A5 &amp; "--" &amp; B5</f>
        <v>d8a3f1c6-4b2e-49d5-87e0-3f9a7b5c1e62--México</v>
      </c>
    </row>
    <row r="6" spans="1:6" ht="29.25">
      <c r="A6" s="9" t="s">
        <v>133</v>
      </c>
      <c r="B6" s="134" t="s">
        <v>515</v>
      </c>
      <c r="C6" s="133" t="s">
        <v>516</v>
      </c>
      <c r="D6" s="132" t="s">
        <v>510</v>
      </c>
      <c r="E6" s="9" t="str">
        <f>A6 &amp; "--" &amp; B6</f>
        <v>e2c7d4b9-3a5f-4182-90d1-7f8b6e0a2c35--Estados Unidos</v>
      </c>
    </row>
    <row r="7" spans="1:6">
      <c r="A7" s="72"/>
      <c r="C7" s="72"/>
      <c r="D7" s="72"/>
      <c r="E7" s="72"/>
      <c r="F7" s="72"/>
    </row>
    <row r="8" spans="1:6">
      <c r="A8" s="72"/>
      <c r="B8" s="72"/>
      <c r="C8"/>
      <c r="D8"/>
      <c r="E8"/>
      <c r="F8" s="72"/>
    </row>
    <row r="9" spans="1:6">
      <c r="A9" s="72"/>
      <c r="B9" s="72"/>
      <c r="C9"/>
      <c r="D9"/>
      <c r="E9"/>
      <c r="F9" s="72"/>
    </row>
    <row r="10" spans="1:6">
      <c r="B10" s="72"/>
      <c r="C10"/>
      <c r="D10"/>
      <c r="E10"/>
    </row>
    <row r="11" spans="1:6">
      <c r="C11"/>
      <c r="D11"/>
      <c r="E11"/>
    </row>
    <row r="12" spans="1:6">
      <c r="C12"/>
      <c r="D12"/>
      <c r="E12"/>
    </row>
    <row r="13" spans="1:6">
      <c r="C13"/>
      <c r="D13"/>
      <c r="E13"/>
    </row>
    <row r="14" spans="1:6">
      <c r="C14"/>
      <c r="D14"/>
      <c r="E14"/>
    </row>
    <row r="15" spans="1:6">
      <c r="C15"/>
      <c r="D15"/>
      <c r="E15"/>
    </row>
    <row r="16" spans="1:6">
      <c r="C16"/>
      <c r="D16"/>
      <c r="E16"/>
    </row>
    <row r="17" spans="3:5">
      <c r="C17"/>
      <c r="D17"/>
      <c r="E17"/>
    </row>
    <row r="18" spans="3:5">
      <c r="C18"/>
      <c r="D18"/>
      <c r="E18"/>
    </row>
  </sheetData>
  <mergeCells count="1">
    <mergeCell ref="B1:C1"/>
  </mergeCells>
  <hyperlinks>
    <hyperlink ref="B1:C1" location="'Objetos de dominio'!A1" display="&lt;&lt;&lt;&lt;Volver a los objetos de dominio" xr:uid="{E56C9090-1900-419F-BF31-76B2E08C76DA}"/>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D742E53-A9A0-431C-AE8E-9E17ACC24722}">
          <x14:formula1>
            <xm:f>'Valores '!$F$2:$F$3</xm:f>
          </x14:formula1>
          <xm:sqref>D4:D6</xm:sqref>
        </x14:dataValidation>
        <x14:dataValidation type="list" allowBlank="1" showInputMessage="1" showErrorMessage="1" xr:uid="{F76E2810-E2B6-46B7-BCBF-B4786FAF31F9}">
          <x14:formula1>
            <xm:f>'Valores '!$M$2:$M$31</xm:f>
          </x14:formula1>
          <xm:sqref>C4:C6</xm:sqref>
        </x14:dataValidation>
        <x14:dataValidation type="list" allowBlank="1" showInputMessage="1" showErrorMessage="1" xr:uid="{26880CE1-9E81-40B4-81DB-1A128EA401BC}">
          <x14:formula1>
            <xm:f>'Valores '!$L$2:$L$31</xm:f>
          </x14:formula1>
          <xm:sqref>B4:B5 B6</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DB629-CBE9-4629-98FF-DE2F63CB3340}">
  <sheetPr>
    <tabColor rgb="FF002060"/>
  </sheetPr>
  <dimension ref="A1:M10"/>
  <sheetViews>
    <sheetView workbookViewId="0"/>
  </sheetViews>
  <sheetFormatPr defaultColWidth="9.140625" defaultRowHeight="15"/>
  <cols>
    <col min="1" max="1" width="18.85546875" customWidth="1"/>
    <col min="2" max="2" width="17.140625" customWidth="1"/>
    <col min="3" max="3" width="19.5703125" customWidth="1"/>
    <col min="4" max="4" width="21.140625" customWidth="1"/>
    <col min="5" max="5" width="14.42578125" customWidth="1"/>
    <col min="6" max="6" width="16.5703125" customWidth="1"/>
    <col min="7" max="7" width="17" customWidth="1"/>
    <col min="8" max="8" width="20" customWidth="1"/>
    <col min="9" max="10" width="13.42578125" customWidth="1"/>
    <col min="11" max="11" width="14.42578125" customWidth="1"/>
    <col min="12" max="12" width="15.5703125" customWidth="1"/>
    <col min="13" max="13" width="20.42578125" customWidth="1"/>
  </cols>
  <sheetData>
    <row r="1" spans="1:13">
      <c r="A1" s="72"/>
      <c r="B1" s="72"/>
      <c r="C1" s="72"/>
      <c r="D1" s="72"/>
      <c r="E1" s="72"/>
      <c r="F1" s="72"/>
      <c r="G1" s="72"/>
      <c r="H1" s="72"/>
      <c r="I1" s="72"/>
      <c r="J1" s="72"/>
      <c r="K1" s="72"/>
      <c r="L1" s="72"/>
      <c r="M1" s="72"/>
    </row>
    <row r="2" spans="1:13" ht="15" customHeight="1">
      <c r="A2" s="386" t="s">
        <v>138</v>
      </c>
      <c r="B2" s="1139" t="s">
        <v>38</v>
      </c>
      <c r="C2" s="1139"/>
      <c r="D2" s="1139"/>
      <c r="E2" s="1139"/>
      <c r="F2" s="1139"/>
      <c r="G2" s="1139"/>
      <c r="H2" s="1139"/>
      <c r="I2" s="1139"/>
      <c r="J2" s="1139"/>
      <c r="K2" s="1139"/>
      <c r="L2" s="1139"/>
      <c r="M2" s="1140"/>
    </row>
    <row r="3" spans="1:13" ht="15" customHeight="1">
      <c r="A3" s="387" t="s">
        <v>140</v>
      </c>
      <c r="B3" s="1648" t="s">
        <v>141</v>
      </c>
      <c r="C3" s="1648"/>
      <c r="D3" s="1648"/>
      <c r="E3" s="1648"/>
      <c r="F3" s="1648"/>
      <c r="G3" s="1648"/>
      <c r="H3" s="1648"/>
      <c r="I3" s="1648"/>
      <c r="J3" s="1648"/>
      <c r="K3" s="1648"/>
      <c r="L3" s="1648"/>
      <c r="M3" s="1649"/>
    </row>
    <row r="4" spans="1:13" ht="15" customHeight="1">
      <c r="A4" s="388" t="s">
        <v>142</v>
      </c>
      <c r="B4" s="1143" t="s">
        <v>143</v>
      </c>
      <c r="C4" s="1143"/>
      <c r="D4" s="347" t="s">
        <v>144</v>
      </c>
      <c r="E4" s="1144" t="s">
        <v>145</v>
      </c>
      <c r="F4" s="1144"/>
      <c r="G4" s="1138" t="s">
        <v>146</v>
      </c>
      <c r="H4" s="1138"/>
      <c r="I4" s="349" t="s">
        <v>147</v>
      </c>
      <c r="J4" s="350" t="s">
        <v>148</v>
      </c>
      <c r="K4" s="351" t="s">
        <v>149</v>
      </c>
      <c r="L4" s="1145" t="s">
        <v>150</v>
      </c>
      <c r="M4" s="1147" t="s">
        <v>151</v>
      </c>
    </row>
    <row r="5" spans="1:13" ht="15" customHeight="1">
      <c r="A5" s="1155" t="s">
        <v>142</v>
      </c>
      <c r="B5" s="1143" t="s">
        <v>152</v>
      </c>
      <c r="C5" s="1143" t="s">
        <v>4</v>
      </c>
      <c r="D5" s="1158" t="s">
        <v>153</v>
      </c>
      <c r="E5" s="1144" t="s">
        <v>154</v>
      </c>
      <c r="F5" s="1144"/>
      <c r="G5" s="1138" t="s">
        <v>155</v>
      </c>
      <c r="H5" s="1138"/>
      <c r="I5" s="1149" t="s">
        <v>156</v>
      </c>
      <c r="J5" s="1151" t="s">
        <v>157</v>
      </c>
      <c r="K5" s="1153" t="s">
        <v>158</v>
      </c>
      <c r="L5" s="1145"/>
      <c r="M5" s="1147"/>
    </row>
    <row r="6" spans="1:13" ht="15" customHeight="1">
      <c r="A6" s="1156"/>
      <c r="B6" s="1157"/>
      <c r="C6" s="1157"/>
      <c r="D6" s="1159"/>
      <c r="E6" s="395" t="s">
        <v>159</v>
      </c>
      <c r="F6" s="395" t="s">
        <v>4</v>
      </c>
      <c r="G6" s="396" t="s">
        <v>160</v>
      </c>
      <c r="H6" s="396" t="s">
        <v>4</v>
      </c>
      <c r="I6" s="1150"/>
      <c r="J6" s="1152"/>
      <c r="K6" s="1154"/>
      <c r="L6" s="1146"/>
      <c r="M6" s="1148"/>
    </row>
    <row r="7" spans="1:13" ht="83.25" customHeight="1">
      <c r="A7" s="654" t="s">
        <v>9</v>
      </c>
      <c r="B7" s="642" t="s">
        <v>1860</v>
      </c>
      <c r="C7" s="642" t="s">
        <v>1861</v>
      </c>
      <c r="D7" s="642" t="s">
        <v>38</v>
      </c>
      <c r="E7" s="642"/>
      <c r="F7" s="642"/>
      <c r="G7" s="642" t="s">
        <v>1862</v>
      </c>
      <c r="H7" s="643" t="s">
        <v>1863</v>
      </c>
      <c r="I7" s="642"/>
      <c r="J7" s="643" t="s">
        <v>1864</v>
      </c>
      <c r="K7" s="643" t="s">
        <v>1865</v>
      </c>
      <c r="L7" s="642" t="s">
        <v>1786</v>
      </c>
      <c r="M7" s="645" t="s">
        <v>1866</v>
      </c>
    </row>
    <row r="8" spans="1:13" ht="87">
      <c r="A8" s="389" t="s">
        <v>257</v>
      </c>
      <c r="B8" s="385" t="s">
        <v>1867</v>
      </c>
      <c r="C8" s="385" t="s">
        <v>1868</v>
      </c>
      <c r="D8" s="385" t="s">
        <v>38</v>
      </c>
      <c r="E8" s="385" t="s">
        <v>36</v>
      </c>
      <c r="F8" s="385" t="s">
        <v>1869</v>
      </c>
      <c r="G8" s="385" t="s">
        <v>1870</v>
      </c>
      <c r="H8" s="385" t="s">
        <v>1871</v>
      </c>
      <c r="I8" s="385" t="s">
        <v>1872</v>
      </c>
      <c r="J8" s="385" t="s">
        <v>1798</v>
      </c>
      <c r="K8" s="385" t="s">
        <v>1873</v>
      </c>
      <c r="L8" s="385" t="s">
        <v>1874</v>
      </c>
      <c r="M8" s="390" t="s">
        <v>1875</v>
      </c>
    </row>
    <row r="9" spans="1:13" ht="101.25">
      <c r="A9" s="391" t="s">
        <v>257</v>
      </c>
      <c r="B9" s="360" t="s">
        <v>1876</v>
      </c>
      <c r="C9" s="360" t="s">
        <v>1877</v>
      </c>
      <c r="D9" s="360" t="s">
        <v>38</v>
      </c>
      <c r="E9" s="360" t="s">
        <v>1878</v>
      </c>
      <c r="F9" s="360" t="s">
        <v>1879</v>
      </c>
      <c r="G9" s="360" t="s">
        <v>1880</v>
      </c>
      <c r="H9" s="360" t="s">
        <v>1881</v>
      </c>
      <c r="I9" s="360" t="s">
        <v>1882</v>
      </c>
      <c r="J9" s="360" t="s">
        <v>1883</v>
      </c>
      <c r="K9" s="360" t="s">
        <v>1884</v>
      </c>
      <c r="L9" s="359" t="s">
        <v>1885</v>
      </c>
      <c r="M9" s="392" t="s">
        <v>1886</v>
      </c>
    </row>
    <row r="10" spans="1:13" ht="87">
      <c r="A10" s="404" t="s">
        <v>257</v>
      </c>
      <c r="B10" s="405" t="s">
        <v>1875</v>
      </c>
      <c r="C10" s="405" t="s">
        <v>1887</v>
      </c>
      <c r="D10" s="398" t="s">
        <v>38</v>
      </c>
      <c r="E10" s="398" t="s">
        <v>1888</v>
      </c>
      <c r="F10" s="405" t="s">
        <v>1889</v>
      </c>
      <c r="G10" s="398" t="s">
        <v>1890</v>
      </c>
      <c r="H10" s="405" t="s">
        <v>1891</v>
      </c>
      <c r="I10" s="398" t="s">
        <v>1892</v>
      </c>
      <c r="J10" s="405" t="s">
        <v>1885</v>
      </c>
      <c r="K10" s="398"/>
      <c r="L10" s="405" t="s">
        <v>1893</v>
      </c>
      <c r="M10" s="644" t="s">
        <v>1894</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moneda_muestreo'!A1" display="Muestreo de datos….." xr:uid="{E2A4C6C3-950F-45E5-AF92-1971B78A3A13}"/>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03412-7E65-44AB-9FF8-66918BA4B7F6}">
  <sheetPr>
    <tabColor rgb="FF002060"/>
  </sheetPr>
  <dimension ref="A1:X37"/>
  <sheetViews>
    <sheetView topLeftCell="A6" workbookViewId="0">
      <selection activeCell="B4" sqref="B4:U4"/>
    </sheetView>
  </sheetViews>
  <sheetFormatPr defaultColWidth="9.140625" defaultRowHeight="15"/>
  <cols>
    <col min="3" max="3" width="13.5703125" customWidth="1"/>
    <col min="5" max="5" width="10.28515625" customWidth="1"/>
    <col min="7" max="8" width="12" customWidth="1"/>
    <col min="9" max="9" width="18.28515625" customWidth="1"/>
    <col min="10" max="10" width="27.28515625" customWidth="1"/>
    <col min="12" max="12" width="13.140625" customWidth="1"/>
    <col min="15" max="15" width="17.7109375" customWidth="1"/>
    <col min="16" max="16" width="20.7109375" customWidth="1"/>
    <col min="17" max="17" width="21" customWidth="1"/>
    <col min="18" max="18" width="19.42578125" customWidth="1"/>
    <col min="21" max="21" width="21" customWidth="1"/>
    <col min="22" max="22" width="16.28515625" customWidth="1"/>
    <col min="23" max="23" width="24.85546875" customWidth="1"/>
  </cols>
  <sheetData>
    <row r="1" spans="1:24" ht="87">
      <c r="A1" s="127" t="s">
        <v>87</v>
      </c>
      <c r="B1" s="127"/>
      <c r="C1" s="127" t="s">
        <v>2</v>
      </c>
      <c r="D1" s="127"/>
      <c r="E1" s="127" t="s">
        <v>190</v>
      </c>
      <c r="F1" s="127"/>
      <c r="G1" s="127"/>
      <c r="H1" s="9"/>
      <c r="I1" s="9"/>
      <c r="J1" s="9"/>
      <c r="K1" s="9"/>
      <c r="L1" s="9"/>
      <c r="M1" s="9"/>
      <c r="N1" s="9"/>
      <c r="O1" s="9"/>
      <c r="P1" s="9"/>
      <c r="Q1" s="9"/>
      <c r="R1" s="9"/>
      <c r="S1" s="9"/>
      <c r="T1" s="9"/>
      <c r="U1" s="9"/>
    </row>
    <row r="2" spans="1:24">
      <c r="A2" s="158" t="s">
        <v>191</v>
      </c>
      <c r="B2" s="1494" t="s">
        <v>38</v>
      </c>
      <c r="C2" s="1495"/>
      <c r="D2" s="1495"/>
      <c r="E2" s="1495"/>
      <c r="F2" s="1495"/>
      <c r="G2" s="1495"/>
      <c r="H2" s="1495"/>
      <c r="I2" s="1495"/>
      <c r="J2" s="1495"/>
      <c r="K2" s="1495"/>
      <c r="L2" s="1495"/>
      <c r="M2" s="1495"/>
      <c r="N2" s="1495"/>
      <c r="O2" s="1495"/>
      <c r="P2" s="1495"/>
      <c r="Q2" s="1495"/>
      <c r="R2" s="1495"/>
      <c r="S2" s="1495"/>
      <c r="T2" s="1495"/>
      <c r="U2" s="1719"/>
    </row>
    <row r="3" spans="1:24" ht="29.25">
      <c r="A3" s="1065" t="s">
        <v>140</v>
      </c>
      <c r="B3" s="1494" t="s">
        <v>1895</v>
      </c>
      <c r="C3" s="1495"/>
      <c r="D3" s="1495"/>
      <c r="E3" s="1495"/>
      <c r="F3" s="1495"/>
      <c r="G3" s="1495"/>
      <c r="H3" s="1495"/>
      <c r="I3" s="1495"/>
      <c r="J3" s="1495"/>
      <c r="K3" s="1495"/>
      <c r="L3" s="1495"/>
      <c r="M3" s="1495"/>
      <c r="N3" s="1495"/>
      <c r="O3" s="1495"/>
      <c r="P3" s="1495"/>
      <c r="Q3" s="1495"/>
      <c r="R3" s="1495"/>
      <c r="S3" s="1495"/>
      <c r="T3" s="1495"/>
      <c r="U3" s="1719"/>
    </row>
    <row r="4" spans="1:24" ht="29.25">
      <c r="A4" s="158" t="s">
        <v>193</v>
      </c>
      <c r="B4" s="1724" t="s">
        <v>8</v>
      </c>
      <c r="C4" s="1725"/>
      <c r="D4" s="1725"/>
      <c r="E4" s="1725"/>
      <c r="F4" s="1725"/>
      <c r="G4" s="1725"/>
      <c r="H4" s="1725"/>
      <c r="I4" s="1725"/>
      <c r="J4" s="1725"/>
      <c r="K4" s="1725"/>
      <c r="L4" s="1725"/>
      <c r="M4" s="1725"/>
      <c r="N4" s="1725"/>
      <c r="O4" s="1725"/>
      <c r="P4" s="1725"/>
      <c r="Q4" s="1725"/>
      <c r="R4" s="1725"/>
      <c r="S4" s="1725"/>
      <c r="T4" s="1725"/>
      <c r="U4" s="1726"/>
    </row>
    <row r="5" spans="1:24" ht="72.75">
      <c r="A5" s="9" t="s">
        <v>194</v>
      </c>
      <c r="B5" s="25" t="s">
        <v>195</v>
      </c>
      <c r="C5" s="25" t="s">
        <v>196</v>
      </c>
      <c r="D5" s="25" t="s">
        <v>197</v>
      </c>
      <c r="E5" s="25" t="s">
        <v>198</v>
      </c>
      <c r="F5" s="9" t="s">
        <v>199</v>
      </c>
      <c r="G5" s="9" t="s">
        <v>200</v>
      </c>
      <c r="H5" s="9" t="s">
        <v>201</v>
      </c>
      <c r="I5" s="9" t="s">
        <v>202</v>
      </c>
      <c r="J5" s="9" t="s">
        <v>203</v>
      </c>
      <c r="K5" s="9" t="s">
        <v>204</v>
      </c>
      <c r="L5" s="9" t="s">
        <v>205</v>
      </c>
      <c r="M5" s="9" t="s">
        <v>206</v>
      </c>
      <c r="N5" s="88" t="s">
        <v>207</v>
      </c>
      <c r="O5" s="9" t="s">
        <v>208</v>
      </c>
      <c r="P5" s="9" t="s">
        <v>209</v>
      </c>
      <c r="Q5" s="9" t="s">
        <v>210</v>
      </c>
      <c r="R5" s="9" t="s">
        <v>211</v>
      </c>
      <c r="S5" s="9" t="s">
        <v>212</v>
      </c>
      <c r="T5" s="9" t="s">
        <v>213</v>
      </c>
      <c r="U5" s="63" t="s">
        <v>214</v>
      </c>
    </row>
    <row r="6" spans="1:24" ht="144.75">
      <c r="A6" s="9" t="s">
        <v>94</v>
      </c>
      <c r="B6" s="9" t="s">
        <v>215</v>
      </c>
      <c r="C6" s="9">
        <v>36</v>
      </c>
      <c r="D6" s="9">
        <v>36</v>
      </c>
      <c r="E6" s="9" t="s">
        <v>218</v>
      </c>
      <c r="F6" s="9" t="s">
        <v>216</v>
      </c>
      <c r="G6" s="9" t="s">
        <v>216</v>
      </c>
      <c r="H6" s="9">
        <v>36</v>
      </c>
      <c r="I6" s="9">
        <v>36</v>
      </c>
      <c r="J6" s="9" t="s">
        <v>217</v>
      </c>
      <c r="K6" s="9" t="s">
        <v>216</v>
      </c>
      <c r="L6" s="9" t="s">
        <v>1529</v>
      </c>
      <c r="M6" s="9" t="s">
        <v>220</v>
      </c>
      <c r="N6" s="9" t="s">
        <v>220</v>
      </c>
      <c r="O6" s="9" t="s">
        <v>220</v>
      </c>
      <c r="P6" s="9" t="s">
        <v>219</v>
      </c>
      <c r="Q6" s="9" t="s">
        <v>220</v>
      </c>
      <c r="R6" s="9" t="s">
        <v>219</v>
      </c>
      <c r="S6" s="9" t="s">
        <v>220</v>
      </c>
      <c r="T6" s="108" t="s">
        <v>220</v>
      </c>
      <c r="U6" s="63" t="s">
        <v>1896</v>
      </c>
      <c r="V6" s="734" t="str">
        <f>A14</f>
        <v>Registrar Informacion de una nueva moneda</v>
      </c>
      <c r="W6" s="735" t="str">
        <f>A17</f>
        <v>Eliminar de forma definitiva la informacion de una moneda</v>
      </c>
    </row>
    <row r="7" spans="1:24" s="3" customFormat="1" ht="43.5">
      <c r="A7" s="9" t="s">
        <v>1897</v>
      </c>
      <c r="B7" s="9" t="s">
        <v>222</v>
      </c>
      <c r="C7" s="9">
        <v>1</v>
      </c>
      <c r="D7" s="9">
        <v>60</v>
      </c>
      <c r="E7" s="9" t="s">
        <v>216</v>
      </c>
      <c r="F7" s="9" t="s">
        <v>216</v>
      </c>
      <c r="G7" s="9" t="s">
        <v>216</v>
      </c>
      <c r="H7" s="9" t="s">
        <v>216</v>
      </c>
      <c r="I7" s="9" t="s">
        <v>216</v>
      </c>
      <c r="J7" s="9" t="s">
        <v>1231</v>
      </c>
      <c r="K7" s="9" t="s">
        <v>216</v>
      </c>
      <c r="L7" s="9" t="s">
        <v>1233</v>
      </c>
      <c r="M7" s="9" t="s">
        <v>220</v>
      </c>
      <c r="N7" s="9" t="s">
        <v>220</v>
      </c>
      <c r="O7" s="9" t="s">
        <v>220</v>
      </c>
      <c r="P7" s="9" t="s">
        <v>220</v>
      </c>
      <c r="Q7" s="9" t="s">
        <v>220</v>
      </c>
      <c r="R7" s="9" t="s">
        <v>220</v>
      </c>
      <c r="S7" s="9" t="s">
        <v>220</v>
      </c>
      <c r="T7" s="9" t="s">
        <v>219</v>
      </c>
      <c r="U7" s="9" t="s">
        <v>1898</v>
      </c>
      <c r="V7" s="578"/>
      <c r="W7" s="579"/>
      <c r="X7" s="580"/>
    </row>
    <row r="8" spans="1:24" ht="29.25">
      <c r="A8" s="83" t="s">
        <v>500</v>
      </c>
      <c r="B8" s="9" t="s">
        <v>215</v>
      </c>
      <c r="C8" s="9">
        <v>1</v>
      </c>
      <c r="D8" s="9">
        <v>7</v>
      </c>
      <c r="E8" s="9" t="s">
        <v>216</v>
      </c>
      <c r="F8" s="9" t="s">
        <v>216</v>
      </c>
      <c r="G8" s="9" t="s">
        <v>216</v>
      </c>
      <c r="H8" s="9" t="s">
        <v>216</v>
      </c>
      <c r="I8" s="9" t="s">
        <v>216</v>
      </c>
      <c r="J8" s="9" t="s">
        <v>1826</v>
      </c>
      <c r="K8" s="9">
        <v>0</v>
      </c>
      <c r="L8" s="9" t="s">
        <v>1233</v>
      </c>
      <c r="M8" s="9" t="s">
        <v>220</v>
      </c>
      <c r="N8" s="9" t="s">
        <v>220</v>
      </c>
      <c r="O8" s="9" t="s">
        <v>219</v>
      </c>
      <c r="P8" s="9" t="s">
        <v>219</v>
      </c>
      <c r="Q8" s="9" t="s">
        <v>220</v>
      </c>
      <c r="R8" s="9" t="s">
        <v>220</v>
      </c>
      <c r="S8" s="103" t="s">
        <v>220</v>
      </c>
      <c r="T8" s="9" t="s">
        <v>219</v>
      </c>
      <c r="U8" s="9" t="s">
        <v>1824</v>
      </c>
    </row>
    <row r="12" spans="1:24">
      <c r="A12" s="2152" t="s">
        <v>228</v>
      </c>
      <c r="B12" s="2152"/>
      <c r="C12" s="2152" t="s">
        <v>4</v>
      </c>
      <c r="D12" s="2152"/>
      <c r="E12" s="2152"/>
      <c r="F12" s="2152"/>
      <c r="G12" s="2152" t="s">
        <v>229</v>
      </c>
      <c r="H12" s="2152"/>
      <c r="I12" s="2152"/>
      <c r="J12" s="2152" t="s">
        <v>230</v>
      </c>
      <c r="K12" s="2152"/>
      <c r="L12" s="2152"/>
      <c r="M12" s="2152"/>
      <c r="N12" s="2152"/>
      <c r="O12" s="2152" t="s">
        <v>231</v>
      </c>
      <c r="P12" s="2152"/>
      <c r="Q12" s="2152" t="s">
        <v>232</v>
      </c>
      <c r="R12" s="2152"/>
    </row>
    <row r="13" spans="1:24">
      <c r="A13" s="2152"/>
      <c r="B13" s="2152"/>
      <c r="C13" s="2152"/>
      <c r="D13" s="2152"/>
      <c r="E13" s="2152"/>
      <c r="F13" s="2152"/>
      <c r="G13" s="732" t="s">
        <v>233</v>
      </c>
      <c r="H13" s="732" t="s">
        <v>234</v>
      </c>
      <c r="I13" s="732" t="s">
        <v>4</v>
      </c>
      <c r="J13" s="732" t="s">
        <v>235</v>
      </c>
      <c r="K13" s="2152" t="s">
        <v>4</v>
      </c>
      <c r="L13" s="2152"/>
      <c r="M13" s="2152"/>
      <c r="N13" s="2152"/>
      <c r="O13" s="732" t="s">
        <v>236</v>
      </c>
      <c r="P13" s="732" t="s">
        <v>4</v>
      </c>
      <c r="Q13" s="732" t="s">
        <v>237</v>
      </c>
      <c r="R13" s="732" t="s">
        <v>238</v>
      </c>
    </row>
    <row r="14" spans="1:24" ht="43.5">
      <c r="A14" s="1294" t="s">
        <v>1899</v>
      </c>
      <c r="B14" s="1294"/>
      <c r="C14" s="1721" t="s">
        <v>1900</v>
      </c>
      <c r="D14" s="1721"/>
      <c r="E14" s="1721"/>
      <c r="F14" s="1721"/>
      <c r="G14" s="1720" t="s">
        <v>1164</v>
      </c>
      <c r="H14" s="1720" t="s">
        <v>1901</v>
      </c>
      <c r="I14" s="1723" t="s">
        <v>1902</v>
      </c>
      <c r="J14" s="1720" t="s">
        <v>38</v>
      </c>
      <c r="K14" s="1721" t="s">
        <v>1903</v>
      </c>
      <c r="L14" s="1721"/>
      <c r="M14" s="1721"/>
      <c r="N14" s="1721"/>
      <c r="O14" s="1090" t="s">
        <v>1904</v>
      </c>
      <c r="P14" s="1073" t="s">
        <v>1905</v>
      </c>
      <c r="Q14" s="1073" t="s">
        <v>1906</v>
      </c>
      <c r="R14" s="1089" t="s">
        <v>703</v>
      </c>
    </row>
    <row r="15" spans="1:24" ht="46.5" customHeight="1">
      <c r="A15" s="1294"/>
      <c r="B15" s="1294"/>
      <c r="C15" s="1721"/>
      <c r="D15" s="1721"/>
      <c r="E15" s="1721"/>
      <c r="F15" s="1721"/>
      <c r="G15" s="1720"/>
      <c r="H15" s="1720"/>
      <c r="I15" s="1723"/>
      <c r="J15" s="1720"/>
      <c r="K15" s="1721"/>
      <c r="L15" s="1721"/>
      <c r="M15" s="1721"/>
      <c r="N15" s="1721"/>
      <c r="O15" s="1090" t="s">
        <v>1907</v>
      </c>
      <c r="P15" s="1073" t="s">
        <v>1908</v>
      </c>
      <c r="Q15" s="1073" t="s">
        <v>1909</v>
      </c>
      <c r="R15" s="1089" t="s">
        <v>245</v>
      </c>
    </row>
    <row r="16" spans="1:24" ht="43.5">
      <c r="A16" s="1294"/>
      <c r="B16" s="1294"/>
      <c r="C16" s="1721"/>
      <c r="D16" s="1721"/>
      <c r="E16" s="1721"/>
      <c r="F16" s="1721"/>
      <c r="G16" s="1720"/>
      <c r="H16" s="1720"/>
      <c r="I16" s="1723"/>
      <c r="J16" s="1720"/>
      <c r="K16" s="1721"/>
      <c r="L16" s="1721"/>
      <c r="M16" s="1721"/>
      <c r="N16" s="1721"/>
      <c r="O16" s="1090" t="s">
        <v>1910</v>
      </c>
      <c r="P16" s="1073" t="s">
        <v>1911</v>
      </c>
      <c r="Q16" s="1073" t="s">
        <v>1912</v>
      </c>
      <c r="R16" s="1089" t="s">
        <v>245</v>
      </c>
    </row>
    <row r="17" spans="1:18" ht="87">
      <c r="A17" s="1309" t="s">
        <v>1913</v>
      </c>
      <c r="B17" s="1309"/>
      <c r="C17" s="1722" t="s">
        <v>1245</v>
      </c>
      <c r="D17" s="1722"/>
      <c r="E17" s="1722"/>
      <c r="F17" s="1722"/>
      <c r="G17" s="1091" t="s">
        <v>94</v>
      </c>
      <c r="H17" s="1091" t="s">
        <v>247</v>
      </c>
      <c r="I17" s="1077" t="s">
        <v>1914</v>
      </c>
      <c r="J17" s="1091" t="s">
        <v>1247</v>
      </c>
      <c r="K17" s="1722" t="s">
        <v>1248</v>
      </c>
      <c r="L17" s="1722"/>
      <c r="M17" s="1722"/>
      <c r="N17" s="1722"/>
      <c r="O17" s="1091" t="s">
        <v>1249</v>
      </c>
      <c r="P17" s="1077" t="s">
        <v>1915</v>
      </c>
      <c r="Q17" s="1077" t="s">
        <v>1916</v>
      </c>
      <c r="R17" s="1091" t="s">
        <v>245</v>
      </c>
    </row>
    <row r="35" ht="51" customHeight="1"/>
    <row r="36" ht="15" customHeight="1"/>
    <row r="37" ht="41.25" customHeight="1"/>
  </sheetData>
  <mergeCells count="20">
    <mergeCell ref="B2:U2"/>
    <mergeCell ref="B3:U3"/>
    <mergeCell ref="B4:U4"/>
    <mergeCell ref="Q12:R12"/>
    <mergeCell ref="K13:N13"/>
    <mergeCell ref="A12:B13"/>
    <mergeCell ref="C12:F13"/>
    <mergeCell ref="G12:I12"/>
    <mergeCell ref="J12:N12"/>
    <mergeCell ref="O12:P12"/>
    <mergeCell ref="J14:J16"/>
    <mergeCell ref="K14:N16"/>
    <mergeCell ref="A17:B17"/>
    <mergeCell ref="C17:F17"/>
    <mergeCell ref="K17:N17"/>
    <mergeCell ref="A14:B16"/>
    <mergeCell ref="C14:F16"/>
    <mergeCell ref="G14:G16"/>
    <mergeCell ref="H14:H16"/>
    <mergeCell ref="I14:I16"/>
  </mergeCells>
  <hyperlinks>
    <hyperlink ref="A17:B17" location="'Moneda_Caracterizacion'!W5" display="Eliminar de forma definitiva la informacion de una moneda" xr:uid="{BC16F26E-F583-48D0-8032-AB579EB092B7}"/>
    <hyperlink ref="A14:B16" location="'Moneda_Caracterizacion'!V5" display="Registrar Informacion de una nueva moneda" xr:uid="{19D3D7B0-78A0-435C-AAA1-EB16D827EADF}"/>
    <hyperlink ref="V6" location="'Moneda_Caracterizacion'!A25" display="=A25" xr:uid="{0302EDD5-5EC4-45FA-B516-141D9A20CA2F}"/>
    <hyperlink ref="W6" location="'Moneda_Caracterizacion'!A28" display="=A28" xr:uid="{D9BD0BC8-0F64-4F81-9DCF-BE8C90CE2F0B}"/>
    <hyperlink ref="C1:D1" location="'Modelo de dominio'!A1" display="&lt;&lt; volver al modelo de dominio" xr:uid="{1BB6F15B-C2FA-4E18-9988-E9BEED0D7F61}"/>
    <hyperlink ref="B4" location="'PaisTransaccion_Muestreo'!A1" display="Ver" xr:uid="{6EC9A30E-E6E4-4FBA-8BED-A3468FD8D070}"/>
    <hyperlink ref="E1:G1" location="'Vendedor_muestreo'!A1" display="&lt;&lt;Volver a muestreo" xr:uid="{543AF634-2B8E-42D0-804B-588519E53703}"/>
    <hyperlink ref="B4:U4" location="'Moneda_Muestreo'!A1" display="Ver" xr:uid="{53C9FD0F-62B9-479C-A117-DCA5B0F90922}"/>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83E04F1B-1ACE-4A20-BFDB-DF25B1A56964}">
          <x14:formula1>
            <xm:f>'Valores '!$A$1:$A$19</xm:f>
          </x14:formula1>
          <xm:sqref>B6:B8</xm:sqref>
        </x14:dataValidation>
        <x14:dataValidation type="list" allowBlank="1" showInputMessage="1" showErrorMessage="1" xr:uid="{F178B652-092D-479D-867B-1ECBFC1F995F}">
          <x14:formula1>
            <xm:f>'Valores '!$C$2:$C$5</xm:f>
          </x14:formula1>
          <xm:sqref>G6:G7</xm:sqref>
        </x14:dataValidation>
        <x14:dataValidation type="list" allowBlank="1" showInputMessage="1" showErrorMessage="1" xr:uid="{DE9F0E2D-C469-4041-9600-4C6B9E09303B}">
          <x14:formula1>
            <xm:f>'Valores '!$D$2:$D$3</xm:f>
          </x14:formula1>
          <xm:sqref>M6:T8</xm:sqref>
        </x14:dataValidation>
        <x14:dataValidation type="list" allowBlank="1" showInputMessage="1" showErrorMessage="1" xr:uid="{958CA04B-AE6C-4ECA-9CAC-21C2272D742A}">
          <x14:formula1>
            <xm:f>'Valores '!$E$2:$E$11</xm:f>
          </x14:formula1>
          <xm:sqref>A7</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B606A-83C6-47CC-84E9-449EF2EDEA73}">
  <sheetPr>
    <tabColor rgb="FF002060"/>
  </sheetPr>
  <dimension ref="A1:E8"/>
  <sheetViews>
    <sheetView workbookViewId="0">
      <selection activeCell="B3" sqref="B3"/>
    </sheetView>
  </sheetViews>
  <sheetFormatPr defaultColWidth="9.140625" defaultRowHeight="15"/>
  <cols>
    <col min="1" max="1" width="22" customWidth="1"/>
    <col min="2" max="2" width="14.7109375" customWidth="1"/>
    <col min="3" max="3" width="49.5703125" customWidth="1"/>
    <col min="4" max="4" width="40.28515625" customWidth="1"/>
  </cols>
  <sheetData>
    <row r="1" spans="1:5">
      <c r="A1" s="9"/>
      <c r="B1" s="1673" t="s">
        <v>1259</v>
      </c>
      <c r="C1" s="1673"/>
      <c r="D1" s="9"/>
      <c r="E1" s="9"/>
    </row>
    <row r="2" spans="1:5" ht="32.25">
      <c r="A2" s="92" t="s">
        <v>429</v>
      </c>
      <c r="B2" s="162" t="s">
        <v>1917</v>
      </c>
      <c r="C2" s="93" t="s">
        <v>1918</v>
      </c>
      <c r="D2" s="475" t="s">
        <v>688</v>
      </c>
    </row>
    <row r="3" spans="1:5">
      <c r="A3" s="141" t="s">
        <v>94</v>
      </c>
      <c r="B3" s="9" t="s">
        <v>1897</v>
      </c>
      <c r="C3" s="83" t="s">
        <v>500</v>
      </c>
      <c r="D3" s="18" t="s">
        <v>99</v>
      </c>
    </row>
    <row r="4" spans="1:5" ht="43.5">
      <c r="A4" s="12" t="s">
        <v>1919</v>
      </c>
      <c r="B4" s="565" t="s">
        <v>411</v>
      </c>
      <c r="C4" s="9" t="s">
        <v>627</v>
      </c>
      <c r="D4" s="567" t="str">
        <f>A4 &amp; "-" &amp; B4 &amp; "-" &amp; C4</f>
        <v>1b4f7c3e-2a6d-41e2-94b8-6cf7de1f9a12-COP-Colombia</v>
      </c>
    </row>
    <row r="5" spans="1:5" ht="57" customHeight="1">
      <c r="A5" s="12" t="s">
        <v>1920</v>
      </c>
      <c r="B5" s="566" t="s">
        <v>420</v>
      </c>
      <c r="C5" s="9" t="s">
        <v>604</v>
      </c>
      <c r="D5" s="567" t="str">
        <f>A5 &amp; "-" &amp; B5&amp; "-" &amp; "-" &amp; C5</f>
        <v>e019b2f5-a1c4-496d-b8c2-3afde498e3c9  -MXN--México</v>
      </c>
    </row>
    <row r="6" spans="1:5" ht="33" customHeight="1">
      <c r="A6" s="66" t="s">
        <v>1921</v>
      </c>
      <c r="B6" s="565" t="s">
        <v>424</v>
      </c>
      <c r="C6" s="9" t="s">
        <v>515</v>
      </c>
      <c r="D6" s="567" t="str">
        <f>A6 &amp; "-" &amp; B6&amp; "-" &amp; "-" &amp; C6</f>
        <v>5d7e2c9a-bb4f-4428-87e2-1c3fd95aaf67-USD--Estados Unidos</v>
      </c>
    </row>
    <row r="7" spans="1:5">
      <c r="C7" s="70"/>
    </row>
    <row r="8" spans="1:5">
      <c r="B8" s="72"/>
    </row>
  </sheetData>
  <mergeCells count="1">
    <mergeCell ref="B1:C1"/>
  </mergeCells>
  <hyperlinks>
    <hyperlink ref="B1:C1" location="'Objetos de dominio'!A1" display="&lt;&lt;&lt;&lt;Volver a los objetos de dominio" xr:uid="{13E00F4E-C61E-4444-876B-3ED6D615FFB1}"/>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8354016-DE8D-418D-B194-FAB5393FA739}">
          <x14:formula1>
            <xm:f>'Valores '!$E$2:$E$11</xm:f>
          </x14:formula1>
          <xm:sqref>B3:B5</xm:sqref>
        </x14:dataValidation>
        <x14:dataValidation type="list" allowBlank="1" showInputMessage="1" showErrorMessage="1" xr:uid="{2832EB1C-842F-4910-A89C-04A0BD7F7380}">
          <x14:formula1>
            <xm:f>'Valores '!$L$2:$L$31</xm:f>
          </x14:formula1>
          <xm:sqref>C4:C7</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448D7-5D2B-4058-B736-FDEB85994C15}">
  <sheetPr>
    <tabColor theme="1" tint="4.9989318521683403E-2"/>
  </sheetPr>
  <dimension ref="A1:M9"/>
  <sheetViews>
    <sheetView workbookViewId="0">
      <selection activeCell="E1" sqref="E1"/>
    </sheetView>
  </sheetViews>
  <sheetFormatPr defaultColWidth="9.140625" defaultRowHeight="15"/>
  <cols>
    <col min="1" max="1" width="19.140625" style="72" customWidth="1"/>
    <col min="2" max="2" width="13.85546875" style="72" customWidth="1"/>
    <col min="3" max="3" width="17.5703125" style="72" customWidth="1"/>
    <col min="4" max="4" width="20.42578125" style="72" customWidth="1"/>
    <col min="5" max="5" width="16.85546875" style="72" customWidth="1"/>
    <col min="6" max="6" width="19.7109375" style="72" customWidth="1"/>
    <col min="7" max="7" width="25.42578125" style="72" customWidth="1"/>
    <col min="8" max="8" width="21.5703125" style="72" customWidth="1"/>
    <col min="9" max="9" width="16.7109375" style="72" customWidth="1"/>
    <col min="10" max="10" width="16.140625" style="72" customWidth="1"/>
    <col min="11" max="11" width="29.140625" style="72" customWidth="1"/>
    <col min="12" max="12" width="17.28515625" style="72" customWidth="1"/>
    <col min="13" max="13" width="16.7109375" style="72" customWidth="1"/>
    <col min="14" max="16384" width="9.140625" style="72"/>
  </cols>
  <sheetData>
    <row r="1" spans="1:13" ht="18.75" customHeight="1"/>
    <row r="2" spans="1:13" ht="27">
      <c r="A2" s="386" t="s">
        <v>138</v>
      </c>
      <c r="B2" s="1727" t="s">
        <v>47</v>
      </c>
      <c r="C2" s="1727"/>
      <c r="D2" s="1727"/>
      <c r="E2" s="1727"/>
      <c r="F2" s="1727"/>
      <c r="G2" s="1727"/>
      <c r="H2" s="1727"/>
      <c r="I2" s="1727"/>
      <c r="J2" s="1727"/>
      <c r="K2" s="1727"/>
      <c r="L2" s="1727"/>
      <c r="M2" s="1728"/>
    </row>
    <row r="3" spans="1:13">
      <c r="A3" s="387" t="s">
        <v>140</v>
      </c>
      <c r="B3" s="1729" t="s">
        <v>141</v>
      </c>
      <c r="C3" s="1729"/>
      <c r="D3" s="1729"/>
      <c r="E3" s="1729"/>
      <c r="F3" s="1729"/>
      <c r="G3" s="1729"/>
      <c r="H3" s="1729"/>
      <c r="I3" s="1729"/>
      <c r="J3" s="1729"/>
      <c r="K3" s="1729"/>
      <c r="L3" s="1729"/>
      <c r="M3" s="1730"/>
    </row>
    <row r="4" spans="1:13" ht="27">
      <c r="A4" s="388" t="s">
        <v>142</v>
      </c>
      <c r="B4" s="1143" t="s">
        <v>143</v>
      </c>
      <c r="C4" s="1143"/>
      <c r="D4" s="347" t="s">
        <v>144</v>
      </c>
      <c r="E4" s="1144" t="s">
        <v>145</v>
      </c>
      <c r="F4" s="1144"/>
      <c r="G4" s="1138" t="s">
        <v>146</v>
      </c>
      <c r="H4" s="1138"/>
      <c r="I4" s="349" t="s">
        <v>147</v>
      </c>
      <c r="J4" s="350" t="s">
        <v>148</v>
      </c>
      <c r="K4" s="351" t="s">
        <v>149</v>
      </c>
      <c r="L4" s="1145" t="s">
        <v>150</v>
      </c>
      <c r="M4" s="1147" t="s">
        <v>151</v>
      </c>
    </row>
    <row r="5" spans="1:13">
      <c r="A5" s="1155" t="s">
        <v>142</v>
      </c>
      <c r="B5" s="1143" t="s">
        <v>152</v>
      </c>
      <c r="C5" s="1143" t="s">
        <v>4</v>
      </c>
      <c r="D5" s="1158" t="s">
        <v>153</v>
      </c>
      <c r="E5" s="1144" t="s">
        <v>154</v>
      </c>
      <c r="F5" s="1144"/>
      <c r="G5" s="1138" t="s">
        <v>155</v>
      </c>
      <c r="H5" s="1138"/>
      <c r="I5" s="1149" t="s">
        <v>156</v>
      </c>
      <c r="J5" s="1151" t="s">
        <v>157</v>
      </c>
      <c r="K5" s="1153" t="s">
        <v>158</v>
      </c>
      <c r="L5" s="1145"/>
      <c r="M5" s="1147"/>
    </row>
    <row r="6" spans="1:13">
      <c r="A6" s="1155"/>
      <c r="B6" s="1143"/>
      <c r="C6" s="1143"/>
      <c r="D6" s="1158"/>
      <c r="E6" s="348" t="s">
        <v>159</v>
      </c>
      <c r="F6" s="348" t="s">
        <v>4</v>
      </c>
      <c r="G6" s="402" t="s">
        <v>160</v>
      </c>
      <c r="H6" s="402" t="s">
        <v>4</v>
      </c>
      <c r="I6" s="1149"/>
      <c r="J6" s="1151"/>
      <c r="K6" s="1153"/>
      <c r="L6" s="1145"/>
      <c r="M6" s="1147"/>
    </row>
    <row r="7" spans="1:13" ht="90.75" customHeight="1">
      <c r="A7" s="702" t="s">
        <v>257</v>
      </c>
      <c r="B7" s="225" t="s">
        <v>1922</v>
      </c>
      <c r="C7" s="186" t="s">
        <v>1923</v>
      </c>
      <c r="D7" s="225" t="s">
        <v>47</v>
      </c>
      <c r="E7" s="225" t="s">
        <v>1924</v>
      </c>
      <c r="F7" s="186" t="s">
        <v>1925</v>
      </c>
      <c r="G7" s="225" t="s">
        <v>1926</v>
      </c>
      <c r="H7" s="186" t="s">
        <v>1927</v>
      </c>
      <c r="I7" s="225"/>
      <c r="J7" s="186" t="s">
        <v>1928</v>
      </c>
      <c r="K7" s="186" t="s">
        <v>1929</v>
      </c>
      <c r="L7" s="225" t="s">
        <v>1930</v>
      </c>
      <c r="M7" s="703" t="s">
        <v>1931</v>
      </c>
    </row>
    <row r="8" spans="1:13" ht="89.25" customHeight="1">
      <c r="A8" s="704" t="s">
        <v>257</v>
      </c>
      <c r="B8" s="356" t="s">
        <v>1932</v>
      </c>
      <c r="C8" s="385" t="s">
        <v>1933</v>
      </c>
      <c r="D8" s="356" t="s">
        <v>47</v>
      </c>
      <c r="E8" s="385"/>
      <c r="F8" s="385" t="s">
        <v>1934</v>
      </c>
      <c r="G8" s="356" t="s">
        <v>1935</v>
      </c>
      <c r="H8" s="385" t="s">
        <v>1936</v>
      </c>
      <c r="I8" s="356"/>
      <c r="J8" s="385" t="s">
        <v>1937</v>
      </c>
      <c r="K8" s="385" t="s">
        <v>1938</v>
      </c>
      <c r="L8" s="356" t="s">
        <v>1939</v>
      </c>
      <c r="M8" s="390" t="s">
        <v>1940</v>
      </c>
    </row>
    <row r="9" spans="1:13" ht="65.25" customHeight="1">
      <c r="A9" s="705" t="s">
        <v>257</v>
      </c>
      <c r="B9" s="685" t="s">
        <v>1941</v>
      </c>
      <c r="C9" s="683" t="s">
        <v>1942</v>
      </c>
      <c r="D9" s="685" t="s">
        <v>47</v>
      </c>
      <c r="E9" s="683" t="s">
        <v>1943</v>
      </c>
      <c r="F9" s="683" t="s">
        <v>1944</v>
      </c>
      <c r="G9" s="685" t="s">
        <v>1945</v>
      </c>
      <c r="H9" s="683" t="s">
        <v>1946</v>
      </c>
      <c r="I9" s="685"/>
      <c r="J9" s="683" t="s">
        <v>1947</v>
      </c>
      <c r="K9" s="683" t="s">
        <v>1948</v>
      </c>
      <c r="L9" s="685" t="s">
        <v>1949</v>
      </c>
      <c r="M9" s="686" t="s">
        <v>1950</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HistorialReclamo_Muestreo'!A1" display="Muestreo de datos….." xr:uid="{91090B8E-8CD8-4357-88EF-3792F53841C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EB3A-E44F-4A0A-8C78-BE8387E6C837}">
  <sheetPr>
    <tabColor theme="1" tint="4.9989318521683403E-2"/>
  </sheetPr>
  <dimension ref="A1:I17"/>
  <sheetViews>
    <sheetView workbookViewId="0">
      <selection activeCell="G5" sqref="G5"/>
    </sheetView>
  </sheetViews>
  <sheetFormatPr defaultColWidth="9.140625" defaultRowHeight="15"/>
  <cols>
    <col min="1" max="1" width="26.140625" customWidth="1"/>
    <col min="2" max="2" width="25.5703125" customWidth="1"/>
    <col min="3" max="3" width="16.42578125" customWidth="1"/>
    <col min="4" max="4" width="16.85546875" customWidth="1"/>
    <col min="5" max="5" width="20.28515625" customWidth="1"/>
    <col min="6" max="6" width="21.85546875" customWidth="1"/>
    <col min="7" max="7" width="20.28515625" customWidth="1"/>
    <col min="8" max="8" width="23.85546875" customWidth="1"/>
  </cols>
  <sheetData>
    <row r="1" spans="1:9">
      <c r="A1" s="1731" t="s">
        <v>1951</v>
      </c>
      <c r="B1" s="1731"/>
      <c r="C1" s="1731"/>
      <c r="D1" s="20"/>
      <c r="E1" s="20"/>
      <c r="F1" s="20"/>
      <c r="G1" s="20"/>
    </row>
    <row r="2" spans="1:9" ht="32.25">
      <c r="A2" s="144" t="s">
        <v>1952</v>
      </c>
      <c r="B2" s="145" t="s">
        <v>1953</v>
      </c>
      <c r="C2" s="145" t="s">
        <v>1954</v>
      </c>
      <c r="D2" s="146" t="s">
        <v>1955</v>
      </c>
      <c r="E2" s="146" t="s">
        <v>1956</v>
      </c>
      <c r="F2" s="130" t="s">
        <v>1957</v>
      </c>
      <c r="G2" s="130" t="s">
        <v>1958</v>
      </c>
      <c r="H2" s="147" t="s">
        <v>1959</v>
      </c>
      <c r="I2" s="1"/>
    </row>
    <row r="3" spans="1:9">
      <c r="A3" s="9" t="s">
        <v>94</v>
      </c>
      <c r="B3" s="9" t="s">
        <v>1960</v>
      </c>
      <c r="C3" s="9" t="s">
        <v>1961</v>
      </c>
      <c r="D3" s="9" t="s">
        <v>1962</v>
      </c>
      <c r="E3" s="9" t="s">
        <v>1963</v>
      </c>
      <c r="F3" s="63" t="s">
        <v>1964</v>
      </c>
      <c r="G3" s="63" t="s">
        <v>1965</v>
      </c>
      <c r="H3" s="131" t="s">
        <v>402</v>
      </c>
      <c r="I3" s="1"/>
    </row>
    <row r="4" spans="1:9" ht="57.75">
      <c r="A4" s="10" t="s">
        <v>1966</v>
      </c>
      <c r="B4" s="10" t="s">
        <v>1406</v>
      </c>
      <c r="C4" s="22">
        <v>0</v>
      </c>
      <c r="D4" s="22" t="s">
        <v>1967</v>
      </c>
      <c r="E4" s="22" t="s">
        <v>1968</v>
      </c>
      <c r="F4" s="160" t="s">
        <v>1969</v>
      </c>
      <c r="G4" s="161">
        <v>0</v>
      </c>
      <c r="H4" s="139" t="str">
        <f>A4 &amp; "--" &amp; B4 &amp; "--" &amp; C4</f>
        <v>f2a6d8e1-9c4b-47e3-b1f5-6d7a9e3c2b8d--9f3b2e8c-1d7a-4f1e-8e3b-7d6d5b9f4c2a--0</v>
      </c>
      <c r="I4" s="1"/>
    </row>
    <row r="5" spans="1:9" ht="72.75">
      <c r="A5" s="10" t="s">
        <v>1970</v>
      </c>
      <c r="B5" s="10" t="s">
        <v>1411</v>
      </c>
      <c r="C5" s="10" t="s">
        <v>1971</v>
      </c>
      <c r="D5" s="22" t="s">
        <v>1968</v>
      </c>
      <c r="E5" s="10" t="s">
        <v>1972</v>
      </c>
      <c r="F5" s="7" t="s">
        <v>1731</v>
      </c>
      <c r="G5" s="161">
        <v>0</v>
      </c>
      <c r="H5" s="139" t="str">
        <f t="shared" ref="H5" si="0">A5 &amp; "--" &amp; B5 &amp; "--" &amp; C5</f>
        <v>a7c3e9d4-5f2b-41d6-8b0f-3e7a9c1d8f2e--d4e6a1b0-9c3f-42b8-bf7d-2a8e9f1d0c5e--23/12/2024 08:20:00 AM</v>
      </c>
      <c r="I5" s="1"/>
    </row>
    <row r="6" spans="1:9">
      <c r="A6" s="70"/>
      <c r="B6" s="70"/>
      <c r="H6" s="107"/>
      <c r="I6" s="1"/>
    </row>
    <row r="7" spans="1:9">
      <c r="A7" s="70"/>
      <c r="B7" s="70"/>
      <c r="H7" s="107"/>
      <c r="I7" s="1"/>
    </row>
    <row r="8" spans="1:9">
      <c r="A8" s="70"/>
      <c r="B8" s="70"/>
      <c r="H8" s="107"/>
      <c r="I8" s="1"/>
    </row>
    <row r="9" spans="1:9">
      <c r="A9" s="1"/>
      <c r="B9" s="1"/>
      <c r="C9" s="1"/>
      <c r="D9" s="1"/>
      <c r="E9" s="1"/>
      <c r="H9" s="1"/>
      <c r="I9" s="1"/>
    </row>
    <row r="11" spans="1:9">
      <c r="F11" s="1"/>
      <c r="G11" s="1"/>
    </row>
    <row r="12" spans="1:9">
      <c r="F12" s="1"/>
      <c r="G12" s="1"/>
    </row>
    <row r="13" spans="1:9">
      <c r="F13" s="1"/>
      <c r="G13" s="1"/>
    </row>
    <row r="14" spans="1:9">
      <c r="F14" s="1"/>
      <c r="G14" s="1"/>
    </row>
    <row r="15" spans="1:9">
      <c r="F15" s="1"/>
      <c r="G15" s="1"/>
    </row>
    <row r="16" spans="1:9" ht="37.5" customHeight="1">
      <c r="E16" t="s">
        <v>256</v>
      </c>
      <c r="F16" s="1"/>
      <c r="G16" s="1"/>
    </row>
    <row r="17" spans="6:7">
      <c r="F17" s="1"/>
      <c r="G17" s="1"/>
    </row>
  </sheetData>
  <mergeCells count="1">
    <mergeCell ref="A1:C1"/>
  </mergeCells>
  <hyperlinks>
    <hyperlink ref="A1:C1" location="'Objetos de dominio'!A1" display="&lt;&lt;&lt;&lt;Volver a los objetos de dominio" xr:uid="{3991D8C1-ECBE-4760-91AD-D22652D4F108}"/>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28E6-4CC5-403E-A78B-467E3D810206}">
  <sheetPr>
    <tabColor theme="1" tint="4.9989318521683403E-2"/>
  </sheetPr>
  <dimension ref="A1:X26"/>
  <sheetViews>
    <sheetView workbookViewId="0">
      <selection activeCell="U14" sqref="U14"/>
    </sheetView>
  </sheetViews>
  <sheetFormatPr defaultColWidth="9.140625" defaultRowHeight="15"/>
  <cols>
    <col min="1" max="8" width="18.5703125" customWidth="1"/>
    <col min="9" max="9" width="27" customWidth="1"/>
    <col min="10" max="10" width="30.7109375" customWidth="1"/>
    <col min="11" max="14" width="18.5703125" customWidth="1"/>
    <col min="15" max="15" width="23.28515625" customWidth="1"/>
    <col min="16" max="16" width="24.5703125" customWidth="1"/>
    <col min="17" max="17" width="23.5703125" customWidth="1"/>
    <col min="18" max="21" width="18.5703125" customWidth="1"/>
    <col min="22" max="22" width="26.140625" customWidth="1"/>
    <col min="23" max="23" width="29" customWidth="1"/>
    <col min="24" max="24" width="27.28515625" bestFit="1" customWidth="1"/>
  </cols>
  <sheetData>
    <row r="1" spans="1:24">
      <c r="A1" s="1732" t="s">
        <v>87</v>
      </c>
      <c r="B1" s="1732"/>
      <c r="C1" s="1732" t="s">
        <v>2</v>
      </c>
      <c r="D1" s="1732"/>
      <c r="E1" s="1732" t="s">
        <v>190</v>
      </c>
      <c r="F1" s="1732"/>
      <c r="G1" s="1732"/>
      <c r="H1" s="111"/>
      <c r="I1" s="111"/>
      <c r="J1" s="111"/>
      <c r="K1" s="111"/>
      <c r="L1" s="111"/>
      <c r="M1" s="112"/>
      <c r="N1" s="112"/>
      <c r="O1" s="111"/>
      <c r="P1" s="111"/>
      <c r="Q1" s="111"/>
      <c r="R1" s="111"/>
      <c r="S1" s="111"/>
      <c r="T1" s="111"/>
      <c r="U1" s="111"/>
    </row>
    <row r="2" spans="1:24">
      <c r="A2" s="113" t="s">
        <v>191</v>
      </c>
      <c r="B2" s="1733" t="str">
        <f>'Objetos de dominio'!A23</f>
        <v>HistorialReclamo</v>
      </c>
      <c r="C2" s="1733"/>
      <c r="D2" s="1733"/>
      <c r="E2" s="1733"/>
      <c r="F2" s="1733"/>
      <c r="G2" s="1733"/>
      <c r="H2" s="1733"/>
      <c r="I2" s="1733"/>
      <c r="J2" s="1733"/>
      <c r="K2" s="1733"/>
      <c r="L2" s="1733"/>
      <c r="M2" s="1733"/>
      <c r="N2" s="1733"/>
      <c r="O2" s="1733"/>
      <c r="P2" s="1733"/>
      <c r="Q2" s="1733"/>
      <c r="R2" s="1733"/>
      <c r="S2" s="1733"/>
      <c r="T2" s="1733"/>
      <c r="U2" s="1733"/>
    </row>
    <row r="3" spans="1:24">
      <c r="A3" s="113" t="s">
        <v>140</v>
      </c>
      <c r="B3" s="1734" t="str">
        <f>'Objetos de dominio'!B23</f>
        <v>Representa el historial de pasos por los cuales un reclamo ha pasado</v>
      </c>
      <c r="C3" s="1734"/>
      <c r="D3" s="1734"/>
      <c r="E3" s="1734"/>
      <c r="F3" s="1734"/>
      <c r="G3" s="1734"/>
      <c r="H3" s="1734"/>
      <c r="I3" s="1734"/>
      <c r="J3" s="1734"/>
      <c r="K3" s="1734"/>
      <c r="L3" s="1734"/>
      <c r="M3" s="1734"/>
      <c r="N3" s="1734"/>
      <c r="O3" s="1734"/>
      <c r="P3" s="1734"/>
      <c r="Q3" s="1734"/>
      <c r="R3" s="1734"/>
      <c r="S3" s="1734"/>
      <c r="T3" s="1734"/>
      <c r="U3" s="1734"/>
    </row>
    <row r="4" spans="1:24">
      <c r="A4" s="113" t="s">
        <v>193</v>
      </c>
      <c r="B4" s="1735" t="s">
        <v>8</v>
      </c>
      <c r="C4" s="1735"/>
      <c r="D4" s="1735"/>
      <c r="E4" s="1735"/>
      <c r="F4" s="1735"/>
      <c r="G4" s="1735"/>
      <c r="H4" s="1735"/>
      <c r="I4" s="1735"/>
      <c r="J4" s="1735"/>
      <c r="K4" s="1735"/>
      <c r="L4" s="1735"/>
      <c r="M4" s="1735"/>
      <c r="N4" s="1735"/>
      <c r="O4" s="1735"/>
      <c r="P4" s="1735"/>
      <c r="Q4" s="1735"/>
      <c r="R4" s="1735"/>
      <c r="S4" s="1735"/>
      <c r="T4" s="1735"/>
      <c r="U4" s="1735"/>
    </row>
    <row r="5" spans="1:24" ht="29.25">
      <c r="A5" s="100" t="s">
        <v>194</v>
      </c>
      <c r="B5" s="114" t="s">
        <v>195</v>
      </c>
      <c r="C5" s="114" t="s">
        <v>196</v>
      </c>
      <c r="D5" s="114" t="s">
        <v>197</v>
      </c>
      <c r="E5" s="114" t="s">
        <v>198</v>
      </c>
      <c r="F5" s="100" t="s">
        <v>199</v>
      </c>
      <c r="G5" s="100" t="s">
        <v>200</v>
      </c>
      <c r="H5" s="100" t="s">
        <v>201</v>
      </c>
      <c r="I5" s="100" t="s">
        <v>202</v>
      </c>
      <c r="J5" s="100" t="s">
        <v>203</v>
      </c>
      <c r="K5" s="100" t="s">
        <v>204</v>
      </c>
      <c r="L5" s="100" t="s">
        <v>205</v>
      </c>
      <c r="M5" s="66" t="s">
        <v>206</v>
      </c>
      <c r="N5" s="115" t="s">
        <v>207</v>
      </c>
      <c r="O5" s="100" t="s">
        <v>208</v>
      </c>
      <c r="P5" s="100" t="s">
        <v>209</v>
      </c>
      <c r="Q5" s="100" t="s">
        <v>210</v>
      </c>
      <c r="R5" s="100" t="s">
        <v>211</v>
      </c>
      <c r="S5" s="100" t="s">
        <v>212</v>
      </c>
      <c r="T5" s="100" t="s">
        <v>213</v>
      </c>
      <c r="U5" s="100" t="s">
        <v>214</v>
      </c>
      <c r="V5" s="444" t="str">
        <f>A24</f>
        <v>Registrar evento en historial</v>
      </c>
      <c r="W5" s="445" t="str">
        <f>A25</f>
        <v>Consultar historial por reclamo</v>
      </c>
      <c r="X5" s="484" t="str">
        <f>A26</f>
        <v>Validar coherencia del historial</v>
      </c>
    </row>
    <row r="6" spans="1:24" ht="144.75">
      <c r="A6" s="9" t="str">
        <f>Vendedor_Muestreo!A3</f>
        <v>id</v>
      </c>
      <c r="B6" s="9" t="s">
        <v>215</v>
      </c>
      <c r="C6" s="9">
        <v>36</v>
      </c>
      <c r="D6" s="9">
        <v>36</v>
      </c>
      <c r="E6" s="9" t="s">
        <v>218</v>
      </c>
      <c r="F6" s="9" t="s">
        <v>216</v>
      </c>
      <c r="G6" s="9" t="s">
        <v>216</v>
      </c>
      <c r="H6" s="9">
        <v>36</v>
      </c>
      <c r="I6" s="9">
        <v>36</v>
      </c>
      <c r="J6" s="9" t="s">
        <v>217</v>
      </c>
      <c r="K6" s="9" t="s">
        <v>216</v>
      </c>
      <c r="L6" s="9" t="s">
        <v>1529</v>
      </c>
      <c r="M6" s="9" t="s">
        <v>220</v>
      </c>
      <c r="N6" s="9" t="s">
        <v>220</v>
      </c>
      <c r="O6" s="9" t="s">
        <v>220</v>
      </c>
      <c r="P6" s="9" t="s">
        <v>219</v>
      </c>
      <c r="Q6" s="9" t="s">
        <v>220</v>
      </c>
      <c r="R6" s="9" t="s">
        <v>219</v>
      </c>
      <c r="S6" s="9" t="s">
        <v>220</v>
      </c>
      <c r="T6" s="9" t="s">
        <v>220</v>
      </c>
      <c r="U6" s="9" t="s">
        <v>1973</v>
      </c>
      <c r="V6" s="502"/>
      <c r="W6" s="530"/>
      <c r="X6" s="531"/>
    </row>
    <row r="7" spans="1:24" ht="135">
      <c r="A7" s="9" t="s">
        <v>1960</v>
      </c>
      <c r="B7" s="9" t="s">
        <v>215</v>
      </c>
      <c r="C7" s="9">
        <v>36</v>
      </c>
      <c r="D7" s="9">
        <v>36</v>
      </c>
      <c r="E7" s="9" t="s">
        <v>218</v>
      </c>
      <c r="F7" s="9" t="s">
        <v>216</v>
      </c>
      <c r="G7" s="9" t="s">
        <v>216</v>
      </c>
      <c r="H7" s="9">
        <v>36</v>
      </c>
      <c r="I7" s="9">
        <v>36</v>
      </c>
      <c r="J7" s="9" t="s">
        <v>217</v>
      </c>
      <c r="K7" s="9" t="s">
        <v>216</v>
      </c>
      <c r="L7" s="9" t="s">
        <v>1529</v>
      </c>
      <c r="M7" s="9" t="s">
        <v>220</v>
      </c>
      <c r="N7" s="9" t="s">
        <v>220</v>
      </c>
      <c r="O7" s="9" t="s">
        <v>220</v>
      </c>
      <c r="P7" s="9" t="s">
        <v>219</v>
      </c>
      <c r="Q7" s="9" t="s">
        <v>220</v>
      </c>
      <c r="R7" s="9" t="s">
        <v>219</v>
      </c>
      <c r="S7" s="9" t="s">
        <v>220</v>
      </c>
      <c r="T7" s="9" t="s">
        <v>219</v>
      </c>
      <c r="U7" s="9" t="s">
        <v>1974</v>
      </c>
      <c r="V7" s="502"/>
      <c r="W7" s="530"/>
      <c r="X7" s="531"/>
    </row>
    <row r="8" spans="1:24" ht="60">
      <c r="A8" s="9" t="s">
        <v>1961</v>
      </c>
      <c r="B8" s="9" t="s">
        <v>579</v>
      </c>
      <c r="C8" s="9">
        <v>10</v>
      </c>
      <c r="D8" s="9">
        <v>10</v>
      </c>
      <c r="E8" s="9" t="s">
        <v>216</v>
      </c>
      <c r="F8" s="9" t="s">
        <v>216</v>
      </c>
      <c r="G8" s="9" t="s">
        <v>216</v>
      </c>
      <c r="H8" s="9" t="s">
        <v>1742</v>
      </c>
      <c r="I8" s="9" t="s">
        <v>1743</v>
      </c>
      <c r="J8" s="9" t="s">
        <v>1744</v>
      </c>
      <c r="K8" s="9" t="s">
        <v>1745</v>
      </c>
      <c r="L8" s="9" t="s">
        <v>1746</v>
      </c>
      <c r="M8" s="9" t="s">
        <v>220</v>
      </c>
      <c r="N8" s="9" t="s">
        <v>220</v>
      </c>
      <c r="O8" s="9" t="s">
        <v>220</v>
      </c>
      <c r="P8" s="9" t="s">
        <v>220</v>
      </c>
      <c r="Q8" s="9" t="s">
        <v>220</v>
      </c>
      <c r="R8" s="9" t="s">
        <v>219</v>
      </c>
      <c r="S8" s="9" t="s">
        <v>220</v>
      </c>
      <c r="T8" s="9" t="s">
        <v>219</v>
      </c>
      <c r="U8" s="9" t="s">
        <v>1975</v>
      </c>
      <c r="V8" s="502"/>
      <c r="W8" s="530"/>
      <c r="X8" s="531"/>
    </row>
    <row r="9" spans="1:24" ht="60">
      <c r="A9" s="9" t="s">
        <v>1962</v>
      </c>
      <c r="B9" s="9" t="s">
        <v>1976</v>
      </c>
      <c r="C9" s="9">
        <v>1</v>
      </c>
      <c r="D9" s="9">
        <v>255</v>
      </c>
      <c r="E9" s="9" t="s">
        <v>218</v>
      </c>
      <c r="F9" s="9" t="s">
        <v>216</v>
      </c>
      <c r="G9" s="9" t="s">
        <v>216</v>
      </c>
      <c r="H9" s="9" t="s">
        <v>216</v>
      </c>
      <c r="I9" s="9" t="s">
        <v>216</v>
      </c>
      <c r="J9" s="9" t="s">
        <v>1977</v>
      </c>
      <c r="K9" s="163" t="s">
        <v>1978</v>
      </c>
      <c r="L9" s="9" t="s">
        <v>219</v>
      </c>
      <c r="M9" s="9" t="s">
        <v>219</v>
      </c>
      <c r="N9" s="9" t="s">
        <v>219</v>
      </c>
      <c r="O9" s="9" t="s">
        <v>219</v>
      </c>
      <c r="P9" s="9" t="s">
        <v>219</v>
      </c>
      <c r="Q9" s="9" t="s">
        <v>220</v>
      </c>
      <c r="R9" s="9" t="s">
        <v>219</v>
      </c>
      <c r="S9" s="9" t="s">
        <v>220</v>
      </c>
      <c r="T9" s="9" t="s">
        <v>219</v>
      </c>
      <c r="U9" s="9" t="s">
        <v>1979</v>
      </c>
      <c r="V9" s="502"/>
      <c r="W9" s="530"/>
      <c r="X9" s="531"/>
    </row>
    <row r="10" spans="1:24" ht="60">
      <c r="A10" s="9" t="s">
        <v>1963</v>
      </c>
      <c r="B10" s="9" t="s">
        <v>1976</v>
      </c>
      <c r="C10" s="9">
        <v>1</v>
      </c>
      <c r="D10" s="9">
        <v>255</v>
      </c>
      <c r="E10" s="9" t="s">
        <v>218</v>
      </c>
      <c r="F10" s="9" t="s">
        <v>216</v>
      </c>
      <c r="G10" s="9" t="s">
        <v>216</v>
      </c>
      <c r="H10" s="9" t="s">
        <v>216</v>
      </c>
      <c r="I10" s="9" t="s">
        <v>216</v>
      </c>
      <c r="J10" s="9" t="s">
        <v>1977</v>
      </c>
      <c r="K10" s="163" t="s">
        <v>1978</v>
      </c>
      <c r="L10" s="9" t="s">
        <v>219</v>
      </c>
      <c r="M10" s="9" t="s">
        <v>219</v>
      </c>
      <c r="N10" s="9" t="s">
        <v>219</v>
      </c>
      <c r="O10" s="9" t="s">
        <v>219</v>
      </c>
      <c r="P10" s="9" t="s">
        <v>219</v>
      </c>
      <c r="Q10" s="9" t="s">
        <v>220</v>
      </c>
      <c r="R10" s="9" t="s">
        <v>219</v>
      </c>
      <c r="S10" s="9" t="s">
        <v>220</v>
      </c>
      <c r="T10" s="9" t="s">
        <v>219</v>
      </c>
      <c r="U10" s="9" t="s">
        <v>1980</v>
      </c>
      <c r="V10" s="502"/>
      <c r="W10" s="530"/>
      <c r="X10" s="531"/>
    </row>
    <row r="11" spans="1:24" ht="105">
      <c r="A11" s="9" t="s">
        <v>1981</v>
      </c>
      <c r="B11" s="9" t="s">
        <v>1976</v>
      </c>
      <c r="C11" s="9">
        <v>1</v>
      </c>
      <c r="D11" s="9">
        <v>255</v>
      </c>
      <c r="E11" s="9" t="s">
        <v>218</v>
      </c>
      <c r="F11" s="9" t="s">
        <v>216</v>
      </c>
      <c r="G11" s="9" t="s">
        <v>216</v>
      </c>
      <c r="H11" s="9" t="s">
        <v>216</v>
      </c>
      <c r="I11" s="9" t="s">
        <v>216</v>
      </c>
      <c r="J11" s="9" t="s">
        <v>1982</v>
      </c>
      <c r="K11" s="9" t="s">
        <v>216</v>
      </c>
      <c r="L11" s="9" t="s">
        <v>220</v>
      </c>
      <c r="M11" s="9" t="s">
        <v>220</v>
      </c>
      <c r="N11" s="9" t="s">
        <v>220</v>
      </c>
      <c r="O11" s="9" t="s">
        <v>219</v>
      </c>
      <c r="P11" s="9" t="s">
        <v>219</v>
      </c>
      <c r="Q11" s="9" t="s">
        <v>220</v>
      </c>
      <c r="R11" s="9" t="s">
        <v>220</v>
      </c>
      <c r="S11" s="9" t="s">
        <v>220</v>
      </c>
      <c r="T11" s="9" t="s">
        <v>219</v>
      </c>
      <c r="U11" s="9" t="s">
        <v>1983</v>
      </c>
      <c r="V11" s="502"/>
      <c r="W11" s="530"/>
      <c r="X11" s="531"/>
    </row>
    <row r="12" spans="1:24" ht="57.75">
      <c r="A12" s="9" t="s">
        <v>1984</v>
      </c>
      <c r="B12" s="9" t="s">
        <v>579</v>
      </c>
      <c r="C12" s="9">
        <v>10</v>
      </c>
      <c r="D12" s="9">
        <v>10</v>
      </c>
      <c r="E12" s="9" t="s">
        <v>216</v>
      </c>
      <c r="F12" s="9" t="s">
        <v>216</v>
      </c>
      <c r="G12" s="9" t="s">
        <v>216</v>
      </c>
      <c r="H12" s="9" t="s">
        <v>1742</v>
      </c>
      <c r="I12" s="9" t="s">
        <v>1743</v>
      </c>
      <c r="J12" s="9" t="s">
        <v>1744</v>
      </c>
      <c r="K12" s="9" t="s">
        <v>1745</v>
      </c>
      <c r="L12" s="9" t="s">
        <v>1746</v>
      </c>
      <c r="M12" s="9" t="s">
        <v>220</v>
      </c>
      <c r="N12" s="9" t="s">
        <v>220</v>
      </c>
      <c r="O12" s="9" t="s">
        <v>220</v>
      </c>
      <c r="P12" s="9" t="s">
        <v>220</v>
      </c>
      <c r="Q12" s="9" t="s">
        <v>220</v>
      </c>
      <c r="R12" s="9" t="s">
        <v>219</v>
      </c>
      <c r="S12" s="9" t="s">
        <v>220</v>
      </c>
      <c r="T12" s="9" t="s">
        <v>219</v>
      </c>
      <c r="U12" s="9" t="s">
        <v>1985</v>
      </c>
      <c r="V12" s="502"/>
      <c r="W12" s="530"/>
      <c r="X12" s="531"/>
    </row>
    <row r="13" spans="1:24" ht="43.5">
      <c r="A13" s="9" t="s">
        <v>1986</v>
      </c>
      <c r="B13" s="9" t="s">
        <v>579</v>
      </c>
      <c r="C13" s="9">
        <v>10</v>
      </c>
      <c r="D13" s="9">
        <v>10</v>
      </c>
      <c r="E13" s="9" t="s">
        <v>216</v>
      </c>
      <c r="F13" s="9" t="s">
        <v>216</v>
      </c>
      <c r="G13" s="9" t="s">
        <v>216</v>
      </c>
      <c r="H13" s="9" t="s">
        <v>1742</v>
      </c>
      <c r="I13" s="9" t="s">
        <v>1743</v>
      </c>
      <c r="J13" s="9" t="s">
        <v>1744</v>
      </c>
      <c r="K13" s="9" t="s">
        <v>1745</v>
      </c>
      <c r="L13" s="9" t="s">
        <v>1746</v>
      </c>
      <c r="M13" s="9" t="s">
        <v>220</v>
      </c>
      <c r="N13" s="9" t="s">
        <v>220</v>
      </c>
      <c r="O13" s="9" t="s">
        <v>220</v>
      </c>
      <c r="P13" s="9" t="s">
        <v>220</v>
      </c>
      <c r="Q13" s="9" t="s">
        <v>220</v>
      </c>
      <c r="R13" s="9" t="s">
        <v>219</v>
      </c>
      <c r="S13" s="9" t="s">
        <v>220</v>
      </c>
      <c r="T13" s="9" t="s">
        <v>219</v>
      </c>
      <c r="U13" s="9" t="s">
        <v>1987</v>
      </c>
      <c r="V13" s="502"/>
      <c r="W13" s="530"/>
      <c r="X13" s="531"/>
    </row>
    <row r="14" spans="1:24">
      <c r="M14" s="20"/>
      <c r="N14" s="20"/>
    </row>
    <row r="15" spans="1:24">
      <c r="A15" s="1736" t="s">
        <v>692</v>
      </c>
      <c r="B15" s="1737"/>
      <c r="C15" s="1738"/>
      <c r="M15" s="20"/>
      <c r="N15" s="20"/>
    </row>
    <row r="16" spans="1:24">
      <c r="A16" s="78" t="s">
        <v>3</v>
      </c>
      <c r="B16" s="81" t="s">
        <v>214</v>
      </c>
      <c r="C16" s="419" t="s">
        <v>693</v>
      </c>
      <c r="E16" s="70"/>
      <c r="F16" s="70"/>
      <c r="I16" s="154"/>
      <c r="J16" s="154"/>
      <c r="K16" s="154"/>
      <c r="L16" s="154"/>
      <c r="M16" s="154"/>
      <c r="N16" s="154"/>
      <c r="O16" s="154"/>
    </row>
    <row r="17" spans="1:18" ht="34.5" customHeight="1">
      <c r="A17" s="1457" t="s">
        <v>1988</v>
      </c>
      <c r="B17" s="1236" t="str">
        <f>HistorialReclamo_Muestreo!H2</f>
        <v xml:space="preserve">Combinación única generada con el identificador del reclamo y la fecha del cambio para evitar duplicados.	</v>
      </c>
      <c r="C17" s="73" t="str">
        <f>HistorialReclamo_Muestreo!A3</f>
        <v>id</v>
      </c>
      <c r="D17" s="1"/>
      <c r="I17" s="154"/>
      <c r="J17" s="154"/>
      <c r="K17" s="154"/>
      <c r="L17" s="154"/>
      <c r="M17" s="154"/>
      <c r="N17" s="154"/>
      <c r="O17" s="154"/>
    </row>
    <row r="18" spans="1:18" ht="35.25" customHeight="1">
      <c r="A18" s="1458"/>
      <c r="B18" s="1236"/>
      <c r="C18" s="74" t="str">
        <f>HistorialReclamo_Muestreo!B3</f>
        <v>reclamo_id</v>
      </c>
      <c r="D18" s="1"/>
      <c r="I18" s="154"/>
      <c r="J18" s="154"/>
      <c r="K18" s="154"/>
      <c r="L18" s="154"/>
      <c r="M18" s="154"/>
      <c r="N18" s="154"/>
      <c r="O18" s="154"/>
    </row>
    <row r="19" spans="1:18" ht="33.75" customHeight="1">
      <c r="A19" s="1459"/>
      <c r="B19" s="1456"/>
      <c r="C19" s="440" t="str">
        <f>HistorialReclamo_Muestreo!C3</f>
        <v>fechaCambio</v>
      </c>
      <c r="D19" s="1"/>
      <c r="F19" s="65"/>
      <c r="I19" s="154"/>
      <c r="J19" s="154"/>
      <c r="K19" s="154"/>
      <c r="L19" s="154"/>
      <c r="M19" s="154"/>
      <c r="N19" s="154"/>
      <c r="O19" s="154"/>
    </row>
    <row r="20" spans="1:18">
      <c r="A20" s="3"/>
      <c r="B20" s="3"/>
      <c r="I20" s="154"/>
      <c r="J20" s="154"/>
      <c r="K20" s="154"/>
      <c r="L20" s="154"/>
      <c r="M20" s="154"/>
      <c r="N20" s="154"/>
      <c r="O20" s="154"/>
    </row>
    <row r="21" spans="1:18">
      <c r="I21" s="154"/>
      <c r="J21" s="154"/>
      <c r="K21" s="154"/>
      <c r="L21" s="154"/>
      <c r="M21" s="154"/>
      <c r="N21" s="154"/>
      <c r="O21" s="154"/>
    </row>
    <row r="22" spans="1:18">
      <c r="A22" s="2171" t="s">
        <v>228</v>
      </c>
      <c r="B22" s="2172"/>
      <c r="C22" s="2173" t="s">
        <v>4</v>
      </c>
      <c r="D22" s="2174"/>
      <c r="E22" s="2174"/>
      <c r="F22" s="2172"/>
      <c r="G22" s="2175" t="s">
        <v>229</v>
      </c>
      <c r="H22" s="2175"/>
      <c r="I22" s="2176"/>
      <c r="J22" s="2175" t="s">
        <v>230</v>
      </c>
      <c r="K22" s="2175"/>
      <c r="L22" s="2175"/>
      <c r="M22" s="2175"/>
      <c r="N22" s="2176"/>
      <c r="O22" s="2175" t="s">
        <v>231</v>
      </c>
      <c r="P22" s="2176"/>
      <c r="Q22" s="2175" t="s">
        <v>232</v>
      </c>
      <c r="R22" s="2177"/>
    </row>
    <row r="23" spans="1:18">
      <c r="A23" s="2197"/>
      <c r="B23" s="2198"/>
      <c r="C23" s="2199"/>
      <c r="D23" s="2200"/>
      <c r="E23" s="2200"/>
      <c r="F23" s="2198"/>
      <c r="G23" s="503" t="s">
        <v>233</v>
      </c>
      <c r="H23" s="503" t="s">
        <v>234</v>
      </c>
      <c r="I23" s="503" t="s">
        <v>4</v>
      </c>
      <c r="J23" s="503" t="s">
        <v>235</v>
      </c>
      <c r="K23" s="2201" t="s">
        <v>4</v>
      </c>
      <c r="L23" s="2201"/>
      <c r="M23" s="2201"/>
      <c r="N23" s="2202"/>
      <c r="O23" s="503" t="s">
        <v>236</v>
      </c>
      <c r="P23" s="503" t="s">
        <v>4</v>
      </c>
      <c r="Q23" s="503" t="s">
        <v>237</v>
      </c>
      <c r="R23" s="472" t="s">
        <v>238</v>
      </c>
    </row>
    <row r="24" spans="1:18" ht="43.5">
      <c r="A24" s="1554" t="s">
        <v>1989</v>
      </c>
      <c r="B24" s="1554"/>
      <c r="C24" s="1555" t="s">
        <v>1990</v>
      </c>
      <c r="D24" s="1555"/>
      <c r="E24" s="1555"/>
      <c r="F24" s="1555"/>
      <c r="G24" s="587" t="s">
        <v>697</v>
      </c>
      <c r="H24" s="587" t="s">
        <v>31</v>
      </c>
      <c r="I24" s="608" t="s">
        <v>1991</v>
      </c>
      <c r="J24" s="587" t="s">
        <v>31</v>
      </c>
      <c r="K24" s="1555" t="s">
        <v>1992</v>
      </c>
      <c r="L24" s="1555"/>
      <c r="M24" s="1555"/>
      <c r="N24" s="1555"/>
      <c r="O24" s="587" t="s">
        <v>1993</v>
      </c>
      <c r="P24" s="586" t="s">
        <v>1994</v>
      </c>
      <c r="Q24" s="586" t="s">
        <v>1995</v>
      </c>
      <c r="R24" s="587" t="s">
        <v>245</v>
      </c>
    </row>
    <row r="25" spans="1:18" ht="29.25">
      <c r="A25" s="1546" t="s">
        <v>1996</v>
      </c>
      <c r="B25" s="1546"/>
      <c r="C25" s="1547" t="s">
        <v>1997</v>
      </c>
      <c r="D25" s="1547"/>
      <c r="E25" s="1547"/>
      <c r="F25" s="1547"/>
      <c r="G25" s="599" t="s">
        <v>1998</v>
      </c>
      <c r="H25" s="599" t="s">
        <v>247</v>
      </c>
      <c r="I25" s="616" t="s">
        <v>1999</v>
      </c>
      <c r="J25" s="599" t="s">
        <v>2000</v>
      </c>
      <c r="K25" s="1547" t="s">
        <v>2001</v>
      </c>
      <c r="L25" s="1547"/>
      <c r="M25" s="1547"/>
      <c r="N25" s="1547"/>
      <c r="O25" s="599" t="s">
        <v>2002</v>
      </c>
      <c r="P25" s="600" t="s">
        <v>2003</v>
      </c>
      <c r="Q25" s="600" t="s">
        <v>2004</v>
      </c>
      <c r="R25" s="599" t="s">
        <v>245</v>
      </c>
    </row>
    <row r="26" spans="1:18" ht="57.75">
      <c r="A26" s="1632" t="s">
        <v>2005</v>
      </c>
      <c r="B26" s="1632"/>
      <c r="C26" s="1549" t="s">
        <v>2006</v>
      </c>
      <c r="D26" s="1549"/>
      <c r="E26" s="1549"/>
      <c r="F26" s="1549"/>
      <c r="G26" s="589" t="s">
        <v>1998</v>
      </c>
      <c r="H26" s="589" t="s">
        <v>247</v>
      </c>
      <c r="I26" s="624" t="s">
        <v>2007</v>
      </c>
      <c r="J26" s="589" t="s">
        <v>47</v>
      </c>
      <c r="K26" s="1549" t="s">
        <v>2008</v>
      </c>
      <c r="L26" s="1549"/>
      <c r="M26" s="1549"/>
      <c r="N26" s="1549"/>
      <c r="O26" s="589" t="s">
        <v>2009</v>
      </c>
      <c r="P26" s="330" t="s">
        <v>2010</v>
      </c>
      <c r="Q26" s="330" t="s">
        <v>2011</v>
      </c>
      <c r="R26" s="589" t="s">
        <v>245</v>
      </c>
    </row>
  </sheetData>
  <mergeCells count="25">
    <mergeCell ref="B17:B19"/>
    <mergeCell ref="A1:B1"/>
    <mergeCell ref="C1:D1"/>
    <mergeCell ref="E1:G1"/>
    <mergeCell ref="B2:U2"/>
    <mergeCell ref="B3:U3"/>
    <mergeCell ref="B4:U4"/>
    <mergeCell ref="A15:C15"/>
    <mergeCell ref="A17:A19"/>
    <mergeCell ref="Q22:R22"/>
    <mergeCell ref="K23:N23"/>
    <mergeCell ref="A24:B24"/>
    <mergeCell ref="C24:F24"/>
    <mergeCell ref="K24:N24"/>
    <mergeCell ref="A22:B23"/>
    <mergeCell ref="C22:F23"/>
    <mergeCell ref="G22:I22"/>
    <mergeCell ref="J22:N22"/>
    <mergeCell ref="O22:P22"/>
    <mergeCell ref="A25:B25"/>
    <mergeCell ref="C25:F25"/>
    <mergeCell ref="K25:N25"/>
    <mergeCell ref="A26:B26"/>
    <mergeCell ref="C26:F26"/>
    <mergeCell ref="K26:N26"/>
  </mergeCells>
  <hyperlinks>
    <hyperlink ref="C1:D1" location="'Modelo de dominio'!A1" display="&lt;&lt; volver al modelo de dominio" xr:uid="{D7741596-F30E-4BCB-BD78-CF06EC58A1FF}"/>
    <hyperlink ref="B4" location="'Vendedor'!A1" display="Ver" xr:uid="{43C3EFE4-5C24-4466-80EB-C0D3006ECDAF}"/>
    <hyperlink ref="E1:G1" location="'Vendedor_muestreo'!A1" display="&lt;&lt;Volver a muestreo" xr:uid="{0EC7072C-BE14-4125-B3D9-9464A75E87F9}"/>
    <hyperlink ref="B4:U4" location="'HistorialReclamo_Muestreo'!A1" display="Ver" xr:uid="{63D998EA-0128-4B39-AA36-F29EC29957C6}"/>
    <hyperlink ref="A24" location="RANGE!V5" display="Registrar información de una nueva Categoría" xr:uid="{B1E55D96-8360-46F8-9C3E-F6C4A531F964}"/>
    <hyperlink ref="V5" location="'HistorialReclamo_Caracterizacio'!A23" display="=A23" xr:uid="{5E835D76-7F2C-4631-9DF9-73D8B4791844}"/>
    <hyperlink ref="A24:B24" location="'HistorialReclamo_Caracterizacio'!V5" display="Registrar evento en historial" xr:uid="{9518E2F2-947D-4D61-824B-1841EFF2D149}"/>
    <hyperlink ref="W5" location="'HistorialReclamo_Caracterizacio'!A24" display="=A24" xr:uid="{ADE2334D-E031-4ECA-B256-AA834C60AEC0}"/>
    <hyperlink ref="A25:B25" location="'HistorialReclamo_Caracterizacio'!W5" display="Consultar historial por reclamo" xr:uid="{BBF81302-C26E-4EAB-8D5D-05ED6F607C2B}"/>
    <hyperlink ref="X5" location="'HistorialReclamo_Caracterizacio'!A25" display="=A25" xr:uid="{2ABF7D94-4C21-4EE7-8E58-7C5FCBCF54C1}"/>
    <hyperlink ref="A26:B26" location="'HistorialReclamo_Caracterizacio'!X5" display="Validar coherencia del historial" xr:uid="{7EF49319-02FB-485B-BE9D-FC996FD4E853}"/>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3CFBA288-59C1-41CC-9BEF-DD26F1C9F3A3}">
          <x14:formula1>
            <xm:f>'Valores '!$D$2:$D$3</xm:f>
          </x14:formula1>
          <xm:sqref>L9:L10 M6:T13</xm:sqref>
        </x14:dataValidation>
        <x14:dataValidation type="list" allowBlank="1" showInputMessage="1" showErrorMessage="1" xr:uid="{E99377D8-A4A7-4C4D-A4DE-2E80CAE94D28}">
          <x14:formula1>
            <xm:f>'Valores '!$C$2:$C$4</xm:f>
          </x14:formula1>
          <xm:sqref>G14</xm:sqref>
        </x14:dataValidation>
        <x14:dataValidation type="list" allowBlank="1" showInputMessage="1" showErrorMessage="1" xr:uid="{937EC5B0-23B4-4F40-8256-75733E280C06}">
          <x14:formula1>
            <xm:f>'Valores '!$C$2:$C$5</xm:f>
          </x14:formula1>
          <xm:sqref>G6:G13</xm:sqref>
        </x14:dataValidation>
        <x14:dataValidation type="list" allowBlank="1" showInputMessage="1" showErrorMessage="1" xr:uid="{C48C86B4-84C5-4137-97B9-423818670676}">
          <x14:formula1>
            <xm:f>'Valores '!$A$1:$A$19</xm:f>
          </x14:formula1>
          <xm:sqref>B6:B13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2C74E-74F5-40E4-9972-15BCB32331ED}">
  <sheetPr>
    <tabColor theme="2" tint="-0.499984740745262"/>
  </sheetPr>
  <dimension ref="A2:M9"/>
  <sheetViews>
    <sheetView workbookViewId="0">
      <selection activeCell="B3" sqref="B3"/>
    </sheetView>
  </sheetViews>
  <sheetFormatPr defaultRowHeight="15"/>
  <cols>
    <col min="1" max="1" width="22.140625" customWidth="1"/>
    <col min="2" max="2" width="15.140625" customWidth="1"/>
    <col min="3" max="3" width="19.85546875" customWidth="1"/>
    <col min="4" max="4" width="17.140625" customWidth="1"/>
    <col min="5" max="5" width="14.42578125" customWidth="1"/>
    <col min="6" max="6" width="26.7109375" customWidth="1"/>
    <col min="7" max="7" width="20.85546875" customWidth="1"/>
    <col min="8" max="8" width="21.5703125" customWidth="1"/>
    <col min="9" max="9" width="18" customWidth="1"/>
    <col min="10" max="10" width="18.5703125" customWidth="1"/>
    <col min="11" max="11" width="21.28515625" customWidth="1"/>
    <col min="12" max="12" width="20" customWidth="1"/>
    <col min="13" max="13" width="24.140625" customWidth="1"/>
  </cols>
  <sheetData>
    <row r="2" spans="1:13">
      <c r="A2" s="344" t="s">
        <v>138</v>
      </c>
      <c r="B2" s="1646" t="s">
        <v>15</v>
      </c>
      <c r="C2" s="1646"/>
      <c r="D2" s="1646"/>
      <c r="E2" s="1646"/>
      <c r="F2" s="1646"/>
      <c r="G2" s="1646"/>
      <c r="H2" s="1646"/>
      <c r="I2" s="1646"/>
      <c r="J2" s="1646"/>
      <c r="K2" s="1646"/>
      <c r="L2" s="1646"/>
      <c r="M2" s="1647"/>
    </row>
    <row r="3" spans="1:13">
      <c r="A3" s="345" t="s">
        <v>140</v>
      </c>
      <c r="B3" s="1739" t="s">
        <v>141</v>
      </c>
      <c r="C3" s="1739"/>
      <c r="D3" s="1739"/>
      <c r="E3" s="1739"/>
      <c r="F3" s="1739"/>
      <c r="G3" s="1739"/>
      <c r="H3" s="1739"/>
      <c r="I3" s="1739"/>
      <c r="J3" s="1739"/>
      <c r="K3" s="1739"/>
      <c r="L3" s="1739"/>
      <c r="M3" s="1740"/>
    </row>
    <row r="4" spans="1:13" ht="15" customHeight="1">
      <c r="A4" s="346" t="s">
        <v>142</v>
      </c>
      <c r="B4" s="1143" t="s">
        <v>143</v>
      </c>
      <c r="C4" s="1143"/>
      <c r="D4" s="347" t="s">
        <v>144</v>
      </c>
      <c r="E4" s="1144" t="s">
        <v>145</v>
      </c>
      <c r="F4" s="1144"/>
      <c r="G4" s="1138" t="s">
        <v>146</v>
      </c>
      <c r="H4" s="1138"/>
      <c r="I4" s="349" t="s">
        <v>147</v>
      </c>
      <c r="J4" s="350" t="s">
        <v>148</v>
      </c>
      <c r="K4" s="351" t="s">
        <v>149</v>
      </c>
      <c r="L4" s="1650" t="s">
        <v>150</v>
      </c>
      <c r="M4" s="1651" t="s">
        <v>151</v>
      </c>
    </row>
    <row r="5" spans="1:13" ht="15" customHeight="1">
      <c r="A5" s="1600" t="s">
        <v>142</v>
      </c>
      <c r="B5" s="1143" t="s">
        <v>152</v>
      </c>
      <c r="C5" s="1143" t="s">
        <v>4</v>
      </c>
      <c r="D5" s="1158" t="s">
        <v>153</v>
      </c>
      <c r="E5" s="1144" t="s">
        <v>154</v>
      </c>
      <c r="F5" s="1144"/>
      <c r="G5" s="1645" t="s">
        <v>155</v>
      </c>
      <c r="H5" s="1645"/>
      <c r="I5" s="1652" t="s">
        <v>156</v>
      </c>
      <c r="J5" s="1653" t="s">
        <v>157</v>
      </c>
      <c r="K5" s="1654" t="s">
        <v>158</v>
      </c>
      <c r="L5" s="1650"/>
      <c r="M5" s="1651"/>
    </row>
    <row r="6" spans="1:13" ht="15" customHeight="1">
      <c r="A6" s="1600"/>
      <c r="B6" s="1143"/>
      <c r="C6" s="1143"/>
      <c r="D6" s="1158"/>
      <c r="E6" s="348" t="s">
        <v>159</v>
      </c>
      <c r="F6" s="348" t="s">
        <v>4</v>
      </c>
      <c r="G6" s="352" t="s">
        <v>160</v>
      </c>
      <c r="H6" s="352" t="s">
        <v>4</v>
      </c>
      <c r="I6" s="1652"/>
      <c r="J6" s="1653"/>
      <c r="K6" s="1654"/>
      <c r="L6" s="1650"/>
      <c r="M6" s="1651"/>
    </row>
    <row r="7" spans="1:13" ht="72.75">
      <c r="A7" s="679" t="s">
        <v>2012</v>
      </c>
      <c r="B7" s="225" t="s">
        <v>2013</v>
      </c>
      <c r="C7" s="186" t="s">
        <v>2014</v>
      </c>
      <c r="D7" s="680" t="s">
        <v>15</v>
      </c>
      <c r="E7" s="680" t="s">
        <v>1164</v>
      </c>
      <c r="F7" s="186" t="s">
        <v>2015</v>
      </c>
      <c r="G7" s="225" t="s">
        <v>2016</v>
      </c>
      <c r="H7" s="186" t="s">
        <v>2017</v>
      </c>
      <c r="I7" s="680" t="s">
        <v>2018</v>
      </c>
      <c r="J7" s="225" t="s">
        <v>2019</v>
      </c>
      <c r="K7" s="680"/>
      <c r="L7" s="225" t="s">
        <v>2020</v>
      </c>
      <c r="M7" s="681" t="s">
        <v>2021</v>
      </c>
    </row>
    <row r="8" spans="1:13" ht="87">
      <c r="A8" s="399" t="s">
        <v>2012</v>
      </c>
      <c r="B8" s="385" t="s">
        <v>2021</v>
      </c>
      <c r="C8" s="385" t="s">
        <v>2022</v>
      </c>
      <c r="D8" s="400" t="s">
        <v>15</v>
      </c>
      <c r="E8" s="400" t="s">
        <v>2023</v>
      </c>
      <c r="F8" s="385" t="s">
        <v>2024</v>
      </c>
      <c r="G8" s="355" t="s">
        <v>2025</v>
      </c>
      <c r="H8" s="385" t="s">
        <v>2026</v>
      </c>
      <c r="I8" s="400" t="s">
        <v>2018</v>
      </c>
      <c r="J8" s="336" t="s">
        <v>2027</v>
      </c>
      <c r="K8" s="385" t="s">
        <v>2028</v>
      </c>
      <c r="L8" s="385" t="s">
        <v>2013</v>
      </c>
      <c r="M8" s="401" t="s">
        <v>2029</v>
      </c>
    </row>
    <row r="9" spans="1:13" ht="57.75">
      <c r="A9" s="682" t="s">
        <v>2012</v>
      </c>
      <c r="B9" s="683" t="s">
        <v>2029</v>
      </c>
      <c r="C9" s="683" t="s">
        <v>2030</v>
      </c>
      <c r="D9" s="684" t="s">
        <v>15</v>
      </c>
      <c r="E9" s="683" t="s">
        <v>2031</v>
      </c>
      <c r="F9" s="683" t="s">
        <v>2032</v>
      </c>
      <c r="G9" s="685" t="s">
        <v>2033</v>
      </c>
      <c r="H9" s="683" t="s">
        <v>2034</v>
      </c>
      <c r="I9" s="684" t="s">
        <v>2018</v>
      </c>
      <c r="J9" s="683" t="s">
        <v>2035</v>
      </c>
      <c r="K9" s="683" t="s">
        <v>2036</v>
      </c>
      <c r="L9" s="683" t="s">
        <v>2021</v>
      </c>
      <c r="M9" s="686" t="s">
        <v>2037</v>
      </c>
    </row>
  </sheetData>
  <mergeCells count="16">
    <mergeCell ref="A5:A6"/>
    <mergeCell ref="B3:M3"/>
    <mergeCell ref="E5:F5"/>
    <mergeCell ref="G5:H5"/>
    <mergeCell ref="J5:J6"/>
    <mergeCell ref="K5:K6"/>
    <mergeCell ref="B2:M2"/>
    <mergeCell ref="B4:C4"/>
    <mergeCell ref="E4:F4"/>
    <mergeCell ref="G4:H4"/>
    <mergeCell ref="L4:L6"/>
    <mergeCell ref="M4:M6"/>
    <mergeCell ref="B5:B6"/>
    <mergeCell ref="C5:C6"/>
    <mergeCell ref="D5:D6"/>
    <mergeCell ref="I5:I6"/>
  </mergeCells>
  <hyperlinks>
    <hyperlink ref="B3:M3" location="'DetalleDelivery_Muestreo'!A1" display="Muestreo de datos….." xr:uid="{C947F1A9-0885-4A00-B07A-1E2AED38283D}"/>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5C1CC-AC44-4307-A269-28EDB129AA1B}">
  <sheetPr>
    <tabColor theme="2" tint="-0.499984740745262"/>
  </sheetPr>
  <dimension ref="A1:X46"/>
  <sheetViews>
    <sheetView workbookViewId="0">
      <selection activeCell="I17" sqref="I17"/>
    </sheetView>
  </sheetViews>
  <sheetFormatPr defaultRowHeight="15"/>
  <cols>
    <col min="1" max="1" width="25.85546875" customWidth="1"/>
    <col min="2" max="2" width="19.28515625" customWidth="1"/>
    <col min="3" max="3" width="19.140625" customWidth="1"/>
    <col min="7" max="7" width="18.140625" customWidth="1"/>
    <col min="8" max="8" width="13" customWidth="1"/>
    <col min="9" max="9" width="29.140625" customWidth="1"/>
    <col min="10" max="10" width="23.5703125" customWidth="1"/>
    <col min="11" max="11" width="14.7109375" customWidth="1"/>
    <col min="15" max="15" width="22.7109375" customWidth="1"/>
    <col min="16" max="16" width="20.42578125" customWidth="1"/>
    <col min="17" max="17" width="19.85546875" customWidth="1"/>
    <col min="18" max="18" width="18.85546875" customWidth="1"/>
    <col min="21" max="21" width="28.140625" customWidth="1"/>
    <col min="22" max="22" width="24.28515625" bestFit="1" customWidth="1"/>
    <col min="23" max="23" width="21.7109375" bestFit="1" customWidth="1"/>
    <col min="24" max="24" width="25.140625" bestFit="1" customWidth="1"/>
    <col min="25" max="25" width="23.7109375" bestFit="1" customWidth="1"/>
  </cols>
  <sheetData>
    <row r="1" spans="1:24">
      <c r="A1" s="1732" t="s">
        <v>87</v>
      </c>
      <c r="B1" s="1732"/>
      <c r="C1" s="1732" t="s">
        <v>2</v>
      </c>
      <c r="D1" s="1732"/>
      <c r="E1" s="1732" t="s">
        <v>190</v>
      </c>
      <c r="F1" s="1732"/>
      <c r="G1" s="1732"/>
      <c r="H1" s="111"/>
      <c r="I1" s="111"/>
      <c r="J1" s="111"/>
      <c r="K1" s="111"/>
      <c r="L1" s="111"/>
      <c r="M1" s="112"/>
      <c r="N1" s="112"/>
      <c r="O1" s="111"/>
      <c r="P1" s="111"/>
      <c r="Q1" s="111"/>
      <c r="R1" s="111"/>
      <c r="S1" s="111"/>
      <c r="T1" s="111"/>
      <c r="U1" s="111"/>
    </row>
    <row r="2" spans="1:24">
      <c r="A2" s="113" t="s">
        <v>191</v>
      </c>
      <c r="B2" s="1733" t="s">
        <v>15</v>
      </c>
      <c r="C2" s="1733"/>
      <c r="D2" s="1733"/>
      <c r="E2" s="1733"/>
      <c r="F2" s="1733"/>
      <c r="G2" s="1733"/>
      <c r="H2" s="1733"/>
      <c r="I2" s="1733"/>
      <c r="J2" s="1733"/>
      <c r="K2" s="1733"/>
      <c r="L2" s="1733"/>
      <c r="M2" s="1733"/>
      <c r="N2" s="1733"/>
      <c r="O2" s="1733"/>
      <c r="P2" s="1733"/>
      <c r="Q2" s="1733"/>
      <c r="R2" s="1733"/>
      <c r="S2" s="1733"/>
      <c r="T2" s="1733"/>
      <c r="U2" s="1733"/>
    </row>
    <row r="3" spans="1:24">
      <c r="A3" s="113" t="s">
        <v>140</v>
      </c>
      <c r="B3" s="1734" t="s">
        <v>2038</v>
      </c>
      <c r="C3" s="1734"/>
      <c r="D3" s="1734"/>
      <c r="E3" s="1734"/>
      <c r="F3" s="1734"/>
      <c r="G3" s="1734"/>
      <c r="H3" s="1734"/>
      <c r="I3" s="1734"/>
      <c r="J3" s="1734"/>
      <c r="K3" s="1734"/>
      <c r="L3" s="1734"/>
      <c r="M3" s="1734"/>
      <c r="N3" s="1734"/>
      <c r="O3" s="1734"/>
      <c r="P3" s="1734"/>
      <c r="Q3" s="1734"/>
      <c r="R3" s="1734"/>
      <c r="S3" s="1734"/>
      <c r="T3" s="1734"/>
      <c r="U3" s="1734"/>
    </row>
    <row r="4" spans="1:24">
      <c r="A4" s="994" t="s">
        <v>193</v>
      </c>
      <c r="B4" s="1747" t="s">
        <v>8</v>
      </c>
      <c r="C4" s="1747"/>
      <c r="D4" s="1747"/>
      <c r="E4" s="1747"/>
      <c r="F4" s="1747"/>
      <c r="G4" s="1747"/>
      <c r="H4" s="1747"/>
      <c r="I4" s="1747"/>
      <c r="J4" s="1747"/>
      <c r="K4" s="1747"/>
      <c r="L4" s="1747"/>
      <c r="M4" s="1747"/>
      <c r="N4" s="1747"/>
      <c r="O4" s="1747"/>
      <c r="P4" s="1747"/>
      <c r="Q4" s="1747"/>
      <c r="R4" s="1747"/>
      <c r="S4" s="1747"/>
      <c r="T4" s="1747"/>
      <c r="U4" s="1747"/>
    </row>
    <row r="5" spans="1:24" ht="72.75">
      <c r="A5" s="100" t="s">
        <v>194</v>
      </c>
      <c r="B5" s="114" t="s">
        <v>195</v>
      </c>
      <c r="C5" s="114" t="s">
        <v>196</v>
      </c>
      <c r="D5" s="114" t="s">
        <v>197</v>
      </c>
      <c r="E5" s="114" t="s">
        <v>198</v>
      </c>
      <c r="F5" s="100" t="s">
        <v>199</v>
      </c>
      <c r="G5" s="100" t="s">
        <v>200</v>
      </c>
      <c r="H5" s="100" t="s">
        <v>201</v>
      </c>
      <c r="I5" s="100" t="s">
        <v>202</v>
      </c>
      <c r="J5" s="100" t="s">
        <v>203</v>
      </c>
      <c r="K5" s="100" t="s">
        <v>204</v>
      </c>
      <c r="L5" s="100" t="s">
        <v>205</v>
      </c>
      <c r="M5" s="66" t="s">
        <v>206</v>
      </c>
      <c r="N5" s="115" t="s">
        <v>207</v>
      </c>
      <c r="O5" s="100" t="s">
        <v>208</v>
      </c>
      <c r="P5" s="100" t="s">
        <v>209</v>
      </c>
      <c r="Q5" s="100" t="s">
        <v>210</v>
      </c>
      <c r="R5" s="100" t="s">
        <v>211</v>
      </c>
      <c r="S5" s="100" t="s">
        <v>212</v>
      </c>
      <c r="T5" s="100" t="s">
        <v>213</v>
      </c>
      <c r="U5" s="100" t="s">
        <v>214</v>
      </c>
      <c r="V5" s="444" t="str">
        <f>A23</f>
        <v>Editar detalle de delivery</v>
      </c>
      <c r="W5" s="445" t="str">
        <f>A24</f>
        <v>Consultar detalle de delivery</v>
      </c>
      <c r="X5" s="484" t="str">
        <f>A25</f>
        <v>Eliminar detalle de delivery</v>
      </c>
    </row>
    <row r="6" spans="1:24" ht="303.75">
      <c r="A6" s="9" t="str">
        <f>Vendedor_Muestreo!A3</f>
        <v>id</v>
      </c>
      <c r="B6" s="9" t="s">
        <v>215</v>
      </c>
      <c r="C6" s="9">
        <v>36</v>
      </c>
      <c r="D6" s="9">
        <v>36</v>
      </c>
      <c r="E6" s="9" t="s">
        <v>218</v>
      </c>
      <c r="F6" s="9" t="s">
        <v>216</v>
      </c>
      <c r="G6" s="9" t="s">
        <v>216</v>
      </c>
      <c r="H6" s="9">
        <v>36</v>
      </c>
      <c r="I6" s="9">
        <v>36</v>
      </c>
      <c r="J6" s="9" t="s">
        <v>217</v>
      </c>
      <c r="K6" s="9" t="s">
        <v>216</v>
      </c>
      <c r="L6" s="9" t="s">
        <v>1529</v>
      </c>
      <c r="M6" s="9" t="s">
        <v>220</v>
      </c>
      <c r="N6" s="9" t="s">
        <v>220</v>
      </c>
      <c r="O6" s="9" t="s">
        <v>220</v>
      </c>
      <c r="P6" s="9" t="s">
        <v>219</v>
      </c>
      <c r="Q6" s="9" t="s">
        <v>220</v>
      </c>
      <c r="R6" s="9" t="s">
        <v>219</v>
      </c>
      <c r="S6" s="9" t="s">
        <v>220</v>
      </c>
      <c r="T6" s="9" t="s">
        <v>220</v>
      </c>
      <c r="U6" s="9" t="s">
        <v>221</v>
      </c>
      <c r="V6" s="502"/>
      <c r="W6" s="530"/>
      <c r="X6" s="531"/>
    </row>
    <row r="7" spans="1:24" ht="144.75">
      <c r="A7" s="9" t="s">
        <v>2039</v>
      </c>
      <c r="B7" s="9" t="s">
        <v>215</v>
      </c>
      <c r="C7" s="9">
        <v>36</v>
      </c>
      <c r="D7" s="9">
        <v>36</v>
      </c>
      <c r="E7" s="9" t="s">
        <v>218</v>
      </c>
      <c r="F7" s="9" t="s">
        <v>216</v>
      </c>
      <c r="G7" s="9" t="s">
        <v>216</v>
      </c>
      <c r="H7" s="9">
        <v>36</v>
      </c>
      <c r="I7" s="9">
        <v>36</v>
      </c>
      <c r="J7" s="9" t="s">
        <v>217</v>
      </c>
      <c r="K7" s="9" t="s">
        <v>216</v>
      </c>
      <c r="L7" s="9" t="s">
        <v>1529</v>
      </c>
      <c r="M7" s="9" t="s">
        <v>220</v>
      </c>
      <c r="N7" s="9" t="s">
        <v>220</v>
      </c>
      <c r="O7" s="9" t="s">
        <v>219</v>
      </c>
      <c r="P7" s="9" t="s">
        <v>219</v>
      </c>
      <c r="Q7" s="9" t="s">
        <v>220</v>
      </c>
      <c r="R7" s="9" t="s">
        <v>220</v>
      </c>
      <c r="S7" s="9" t="s">
        <v>220</v>
      </c>
      <c r="T7" s="9" t="s">
        <v>219</v>
      </c>
      <c r="U7" s="9" t="s">
        <v>2040</v>
      </c>
      <c r="V7" s="502"/>
      <c r="W7" s="530"/>
      <c r="X7" s="531"/>
    </row>
    <row r="8" spans="1:24" ht="144.75">
      <c r="A8" s="9" t="s">
        <v>2041</v>
      </c>
      <c r="B8" s="9" t="s">
        <v>215</v>
      </c>
      <c r="C8" s="9">
        <v>36</v>
      </c>
      <c r="D8" s="9">
        <v>36</v>
      </c>
      <c r="E8" s="9" t="s">
        <v>218</v>
      </c>
      <c r="F8" s="9" t="s">
        <v>216</v>
      </c>
      <c r="G8" s="9" t="s">
        <v>216</v>
      </c>
      <c r="H8" s="9">
        <v>36</v>
      </c>
      <c r="I8" s="9">
        <v>36</v>
      </c>
      <c r="J8" s="9" t="s">
        <v>217</v>
      </c>
      <c r="K8" s="9" t="s">
        <v>216</v>
      </c>
      <c r="L8" s="9" t="s">
        <v>1529</v>
      </c>
      <c r="M8" s="9" t="s">
        <v>220</v>
      </c>
      <c r="N8" s="9" t="s">
        <v>220</v>
      </c>
      <c r="O8" s="9" t="s">
        <v>220</v>
      </c>
      <c r="P8" s="9" t="s">
        <v>219</v>
      </c>
      <c r="Q8" s="9" t="s">
        <v>220</v>
      </c>
      <c r="R8" s="9" t="s">
        <v>219</v>
      </c>
      <c r="S8" s="9" t="s">
        <v>220</v>
      </c>
      <c r="T8" s="9" t="s">
        <v>219</v>
      </c>
      <c r="U8" s="9" t="s">
        <v>2042</v>
      </c>
      <c r="V8" s="502"/>
      <c r="W8" s="530"/>
      <c r="X8" s="531"/>
    </row>
    <row r="9" spans="1:24" ht="29.25">
      <c r="A9" s="9" t="s">
        <v>2043</v>
      </c>
      <c r="B9" s="9" t="s">
        <v>1976</v>
      </c>
      <c r="C9" s="9">
        <v>1</v>
      </c>
      <c r="D9" s="9">
        <v>255</v>
      </c>
      <c r="E9" s="9" t="s">
        <v>218</v>
      </c>
      <c r="F9" s="9" t="s">
        <v>216</v>
      </c>
      <c r="G9" s="9" t="s">
        <v>216</v>
      </c>
      <c r="H9" s="9" t="s">
        <v>216</v>
      </c>
      <c r="I9" s="9" t="s">
        <v>216</v>
      </c>
      <c r="J9" s="9" t="s">
        <v>2044</v>
      </c>
      <c r="K9" s="993" t="s">
        <v>2045</v>
      </c>
      <c r="L9" s="9" t="s">
        <v>219</v>
      </c>
      <c r="M9" s="9" t="s">
        <v>220</v>
      </c>
      <c r="N9" s="9" t="s">
        <v>220</v>
      </c>
      <c r="O9" s="9" t="s">
        <v>219</v>
      </c>
      <c r="P9" s="9" t="s">
        <v>219</v>
      </c>
      <c r="Q9" s="9" t="s">
        <v>220</v>
      </c>
      <c r="R9" s="9" t="s">
        <v>219</v>
      </c>
      <c r="S9" s="9" t="s">
        <v>220</v>
      </c>
      <c r="T9" s="9" t="s">
        <v>219</v>
      </c>
      <c r="U9" s="9" t="s">
        <v>2046</v>
      </c>
      <c r="V9" s="502"/>
      <c r="W9" s="530"/>
      <c r="X9" s="531"/>
    </row>
    <row r="10" spans="1:24" ht="101.25">
      <c r="A10" s="9" t="s">
        <v>2047</v>
      </c>
      <c r="B10" s="9" t="s">
        <v>579</v>
      </c>
      <c r="C10" s="9">
        <v>10</v>
      </c>
      <c r="D10" s="9">
        <v>10</v>
      </c>
      <c r="E10" s="9" t="s">
        <v>216</v>
      </c>
      <c r="F10" s="9" t="s">
        <v>216</v>
      </c>
      <c r="G10" s="9" t="s">
        <v>216</v>
      </c>
      <c r="H10" s="9" t="s">
        <v>1742</v>
      </c>
      <c r="I10" s="9" t="s">
        <v>1743</v>
      </c>
      <c r="J10" s="9" t="s">
        <v>1744</v>
      </c>
      <c r="K10" s="9" t="s">
        <v>1745</v>
      </c>
      <c r="L10" s="9" t="s">
        <v>1746</v>
      </c>
      <c r="M10" s="9" t="s">
        <v>220</v>
      </c>
      <c r="N10" s="9" t="s">
        <v>220</v>
      </c>
      <c r="O10" s="9" t="s">
        <v>220</v>
      </c>
      <c r="P10" s="9" t="s">
        <v>220</v>
      </c>
      <c r="Q10" s="9" t="s">
        <v>220</v>
      </c>
      <c r="R10" s="9" t="s">
        <v>219</v>
      </c>
      <c r="S10" s="9" t="s">
        <v>220</v>
      </c>
      <c r="T10" s="9" t="s">
        <v>219</v>
      </c>
      <c r="U10" s="9" t="s">
        <v>2048</v>
      </c>
      <c r="V10" s="502"/>
      <c r="W10" s="530"/>
      <c r="X10" s="531"/>
    </row>
    <row r="11" spans="1:24" ht="43.5">
      <c r="A11" s="9" t="s">
        <v>2049</v>
      </c>
      <c r="B11" s="9" t="s">
        <v>1976</v>
      </c>
      <c r="C11" s="9">
        <v>1</v>
      </c>
      <c r="D11" s="9">
        <v>255</v>
      </c>
      <c r="E11" s="9" t="s">
        <v>218</v>
      </c>
      <c r="F11" s="9" t="s">
        <v>216</v>
      </c>
      <c r="G11" s="9" t="s">
        <v>216</v>
      </c>
      <c r="H11" s="9" t="s">
        <v>216</v>
      </c>
      <c r="I11" s="9" t="s">
        <v>216</v>
      </c>
      <c r="J11" s="9" t="s">
        <v>1977</v>
      </c>
      <c r="K11" s="67" t="s">
        <v>1978</v>
      </c>
      <c r="L11" s="9" t="s">
        <v>219</v>
      </c>
      <c r="M11" s="9" t="s">
        <v>219</v>
      </c>
      <c r="N11" s="9" t="s">
        <v>219</v>
      </c>
      <c r="O11" s="9" t="s">
        <v>219</v>
      </c>
      <c r="P11" s="9" t="s">
        <v>219</v>
      </c>
      <c r="Q11" s="9" t="s">
        <v>220</v>
      </c>
      <c r="R11" s="9" t="s">
        <v>219</v>
      </c>
      <c r="S11" s="9" t="s">
        <v>220</v>
      </c>
      <c r="T11" s="9" t="s">
        <v>219</v>
      </c>
      <c r="U11" s="9" t="s">
        <v>2050</v>
      </c>
      <c r="V11" s="502"/>
      <c r="W11" s="530"/>
      <c r="X11" s="531"/>
    </row>
    <row r="13" spans="1:24">
      <c r="A13" s="1736" t="s">
        <v>692</v>
      </c>
      <c r="B13" s="1737"/>
      <c r="C13" s="1738"/>
    </row>
    <row r="14" spans="1:24">
      <c r="A14" s="78" t="s">
        <v>3</v>
      </c>
      <c r="B14" s="81" t="s">
        <v>214</v>
      </c>
      <c r="C14" s="419" t="s">
        <v>693</v>
      </c>
    </row>
    <row r="15" spans="1:24" ht="49.5" customHeight="1">
      <c r="A15" s="1457" t="s">
        <v>2051</v>
      </c>
      <c r="B15" s="1236" t="s">
        <v>2052</v>
      </c>
      <c r="C15" s="66" t="s">
        <v>2039</v>
      </c>
      <c r="D15" s="1"/>
    </row>
    <row r="16" spans="1:24">
      <c r="A16" s="1458"/>
      <c r="B16" s="1236"/>
      <c r="C16" s="1466" t="s">
        <v>94</v>
      </c>
      <c r="D16" s="1"/>
    </row>
    <row r="17" spans="1:18" ht="36" customHeight="1">
      <c r="A17" s="1459"/>
      <c r="B17" s="1456"/>
      <c r="C17" s="1514"/>
      <c r="D17" s="1"/>
    </row>
    <row r="18" spans="1:18">
      <c r="A18" s="3"/>
      <c r="B18" s="3"/>
    </row>
    <row r="20" spans="1:18">
      <c r="A20" s="2152" t="s">
        <v>228</v>
      </c>
      <c r="B20" s="2152"/>
      <c r="C20" s="2152" t="s">
        <v>4</v>
      </c>
      <c r="D20" s="2152"/>
      <c r="E20" s="2152"/>
      <c r="F20" s="2152"/>
      <c r="G20" s="2152" t="s">
        <v>229</v>
      </c>
      <c r="H20" s="2152"/>
      <c r="I20" s="2152"/>
      <c r="J20" s="2152" t="s">
        <v>230</v>
      </c>
      <c r="K20" s="2152"/>
      <c r="L20" s="2152"/>
      <c r="M20" s="2152"/>
      <c r="N20" s="2152"/>
      <c r="O20" s="2152" t="s">
        <v>231</v>
      </c>
      <c r="P20" s="2152"/>
      <c r="Q20" s="2152" t="s">
        <v>232</v>
      </c>
      <c r="R20" s="2152"/>
    </row>
    <row r="21" spans="1:18">
      <c r="A21" s="2152"/>
      <c r="B21" s="2152"/>
      <c r="C21" s="2152"/>
      <c r="D21" s="2152"/>
      <c r="E21" s="2152"/>
      <c r="F21" s="2152"/>
      <c r="G21" s="732" t="s">
        <v>233</v>
      </c>
      <c r="H21" s="732" t="s">
        <v>234</v>
      </c>
      <c r="I21" s="732" t="s">
        <v>4</v>
      </c>
      <c r="J21" s="732" t="s">
        <v>235</v>
      </c>
      <c r="K21" s="2152" t="s">
        <v>4</v>
      </c>
      <c r="L21" s="2152"/>
      <c r="M21" s="2152"/>
      <c r="N21" s="2152"/>
      <c r="O21" s="732" t="s">
        <v>236</v>
      </c>
      <c r="P21" s="732" t="s">
        <v>4</v>
      </c>
      <c r="Q21" s="732" t="s">
        <v>237</v>
      </c>
      <c r="R21" s="732" t="s">
        <v>238</v>
      </c>
    </row>
    <row r="22" spans="1:18" ht="72.75">
      <c r="A22" s="1745" t="s">
        <v>2053</v>
      </c>
      <c r="B22" s="1745"/>
      <c r="C22" s="1746" t="s">
        <v>2054</v>
      </c>
      <c r="D22" s="1746"/>
      <c r="E22" s="1746"/>
      <c r="F22" s="1746"/>
      <c r="G22" s="767" t="s">
        <v>2055</v>
      </c>
      <c r="H22" s="768" t="s">
        <v>215</v>
      </c>
      <c r="I22" s="769" t="s">
        <v>2056</v>
      </c>
      <c r="J22" s="768" t="s">
        <v>15</v>
      </c>
      <c r="K22" s="1746" t="s">
        <v>2057</v>
      </c>
      <c r="L22" s="1746"/>
      <c r="M22" s="1746"/>
      <c r="N22" s="1746"/>
      <c r="O22" s="768" t="s">
        <v>2058</v>
      </c>
      <c r="P22" s="769" t="s">
        <v>2059</v>
      </c>
      <c r="Q22" s="769" t="s">
        <v>2060</v>
      </c>
      <c r="R22" s="768" t="s">
        <v>2061</v>
      </c>
    </row>
    <row r="23" spans="1:18" ht="72.75">
      <c r="A23" s="1484" t="s">
        <v>2062</v>
      </c>
      <c r="B23" s="1484"/>
      <c r="C23" s="1485" t="s">
        <v>2063</v>
      </c>
      <c r="D23" s="1485"/>
      <c r="E23" s="1485"/>
      <c r="F23" s="1485"/>
      <c r="G23" s="770" t="s">
        <v>2064</v>
      </c>
      <c r="H23" s="770" t="s">
        <v>247</v>
      </c>
      <c r="I23" s="771" t="s">
        <v>2065</v>
      </c>
      <c r="J23" s="770" t="s">
        <v>15</v>
      </c>
      <c r="K23" s="1485" t="s">
        <v>2066</v>
      </c>
      <c r="L23" s="1485"/>
      <c r="M23" s="1485"/>
      <c r="N23" s="1485"/>
      <c r="O23" s="770" t="s">
        <v>2067</v>
      </c>
      <c r="P23" s="771" t="s">
        <v>2068</v>
      </c>
      <c r="Q23" s="771" t="s">
        <v>2069</v>
      </c>
      <c r="R23" s="770" t="s">
        <v>245</v>
      </c>
    </row>
    <row r="24" spans="1:18" ht="87">
      <c r="A24" s="1741" t="s">
        <v>2070</v>
      </c>
      <c r="B24" s="1741"/>
      <c r="C24" s="1742" t="s">
        <v>2071</v>
      </c>
      <c r="D24" s="1742"/>
      <c r="E24" s="1742"/>
      <c r="F24" s="1742"/>
      <c r="G24" s="772" t="s">
        <v>2064</v>
      </c>
      <c r="H24" s="772" t="s">
        <v>247</v>
      </c>
      <c r="I24" s="773" t="s">
        <v>2072</v>
      </c>
      <c r="J24" s="772" t="s">
        <v>15</v>
      </c>
      <c r="K24" s="1742" t="s">
        <v>2073</v>
      </c>
      <c r="L24" s="1742"/>
      <c r="M24" s="1742"/>
      <c r="N24" s="1742"/>
      <c r="O24" s="772" t="s">
        <v>2074</v>
      </c>
      <c r="P24" s="774" t="s">
        <v>2075</v>
      </c>
      <c r="Q24" s="774" t="s">
        <v>2076</v>
      </c>
      <c r="R24" s="772" t="s">
        <v>245</v>
      </c>
    </row>
    <row r="25" spans="1:18" ht="72.75">
      <c r="A25" s="1743" t="s">
        <v>2077</v>
      </c>
      <c r="B25" s="1743"/>
      <c r="C25" s="1744" t="s">
        <v>2078</v>
      </c>
      <c r="D25" s="1744"/>
      <c r="E25" s="1744"/>
      <c r="F25" s="1744"/>
      <c r="G25" s="776" t="s">
        <v>2064</v>
      </c>
      <c r="H25" s="776" t="s">
        <v>247</v>
      </c>
      <c r="I25" s="776" t="s">
        <v>2079</v>
      </c>
      <c r="J25" s="776" t="s">
        <v>15</v>
      </c>
      <c r="K25" s="1744" t="s">
        <v>2080</v>
      </c>
      <c r="L25" s="1744"/>
      <c r="M25" s="1744"/>
      <c r="N25" s="1744"/>
      <c r="O25" s="776" t="s">
        <v>2081</v>
      </c>
      <c r="P25" s="775" t="s">
        <v>2082</v>
      </c>
      <c r="Q25" s="775" t="s">
        <v>2083</v>
      </c>
      <c r="R25" s="776" t="s">
        <v>245</v>
      </c>
    </row>
    <row r="43" ht="15" customHeight="1"/>
    <row r="44" ht="15" customHeight="1"/>
    <row r="45" ht="94.5" customHeight="1"/>
    <row r="46" ht="83.25" customHeight="1"/>
  </sheetData>
  <mergeCells count="29">
    <mergeCell ref="B4:U4"/>
    <mergeCell ref="A13:C13"/>
    <mergeCell ref="A15:A17"/>
    <mergeCell ref="B15:B17"/>
    <mergeCell ref="C16:C17"/>
    <mergeCell ref="A1:B1"/>
    <mergeCell ref="C1:D1"/>
    <mergeCell ref="E1:G1"/>
    <mergeCell ref="B2:U2"/>
    <mergeCell ref="B3:U3"/>
    <mergeCell ref="Q20:R20"/>
    <mergeCell ref="K21:N21"/>
    <mergeCell ref="A20:B21"/>
    <mergeCell ref="C20:F21"/>
    <mergeCell ref="G20:I20"/>
    <mergeCell ref="J20:N20"/>
    <mergeCell ref="O20:P20"/>
    <mergeCell ref="A22:B22"/>
    <mergeCell ref="C22:F22"/>
    <mergeCell ref="K22:N22"/>
    <mergeCell ref="A23:B23"/>
    <mergeCell ref="C23:F23"/>
    <mergeCell ref="K23:N23"/>
    <mergeCell ref="A24:B24"/>
    <mergeCell ref="C24:F24"/>
    <mergeCell ref="K24:N24"/>
    <mergeCell ref="A25:B25"/>
    <mergeCell ref="C25:F25"/>
    <mergeCell ref="K25:N25"/>
  </mergeCells>
  <hyperlinks>
    <hyperlink ref="A22" location="RANGE!V5" display="Registrar información de una nueva Categoría" xr:uid="{2D3EB065-FCC4-47F1-B005-E515256762C0}"/>
    <hyperlink ref="A22:B22" location="'DetalleDelivery_caracterizacion'!V5" display="Registrar detalle de delivery" xr:uid="{95532A5A-9E72-4E3B-8E72-C24DDA6DCC44}"/>
    <hyperlink ref="A23:B23" location="'DetalleDelivery_caracterizacion'!W5" display="Editar detalle de delivery" xr:uid="{7100B4A6-A5D3-4322-903A-13F4FDE3DB08}"/>
    <hyperlink ref="A24:B24" location="'DetalleDelivery_caracterizacion'!X5" display="Consultar detalle de delivery" xr:uid="{49C0A484-AB34-4D7D-BAF9-B50F3CB6E8B0}"/>
    <hyperlink ref="A25:B25" location="'DetalleDelivery_caracterizacion'!Y5" display="Eliminar detalle de delivery" xr:uid="{C6EC5568-C4A6-4BDA-9DC8-8C9E10FFE971}"/>
    <hyperlink ref="C1:D1" location="'Modelo de dominio'!A1" display="&lt;&lt; volver al modelo de dominio" xr:uid="{88A927AB-24F7-46FA-847F-DF19D3405370}"/>
    <hyperlink ref="B4" location="'Vendedor'!A1" display="Ver" xr:uid="{5812F018-E0E8-473F-A0F6-9FEEA1372153}"/>
    <hyperlink ref="E1:G1" location="'Vendedor_muestreo'!A1" display="&lt;&lt;Volver a muestreo" xr:uid="{6BBC4BDF-484F-4E72-820A-18495BA67EF9}"/>
    <hyperlink ref="B4:U4" location="'DetalleDelivery_Muestreo'!A1" display="Ver" xr:uid="{E59D1842-F0F8-4E97-97A6-63C1E62EF659}"/>
    <hyperlink ref="V5" location="'HistorialReclamo_Caracterizacio'!A23" display="=A23" xr:uid="{33C6F5B5-0CB6-40D5-9B9F-B498D39806D6}"/>
    <hyperlink ref="W5" location="'HistorialReclamo_Caracterizacio'!A24" display="=A24" xr:uid="{8DCD1F3B-49DA-47EA-AFB3-B1DF8E4AB27E}"/>
    <hyperlink ref="X5" location="'HistorialReclamo_Caracterizacio'!A25" display="=A25" xr:uid="{5835485D-907C-4AA4-93A9-3FF55CBB703A}"/>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CC2CBD7D-5546-42C7-A0F9-5E8A4B2E5F40}">
          <x14:formula1>
            <xm:f>'Valores '!$A$1:$A$19</xm:f>
          </x14:formula1>
          <xm:sqref>B6:B11</xm:sqref>
        </x14:dataValidation>
        <x14:dataValidation type="list" allowBlank="1" showInputMessage="1" showErrorMessage="1" xr:uid="{CA55198E-4A59-4DB0-A5BC-CF3AD51C417A}">
          <x14:formula1>
            <xm:f>'Valores '!$C$2:$C$5</xm:f>
          </x14:formula1>
          <xm:sqref>G6:G11</xm:sqref>
        </x14:dataValidation>
        <x14:dataValidation type="list" allowBlank="1" showInputMessage="1" showErrorMessage="1" xr:uid="{04521939-25EE-4554-ABD8-60B9E1DF078A}">
          <x14:formula1>
            <xm:f>'Valores '!$D$2:$D$3</xm:f>
          </x14:formula1>
          <xm:sqref>L11 L9:T9 M10:T11 M6:T8</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2F963-256E-4915-91F8-AAA2D07F3FE0}">
  <sheetPr>
    <tabColor theme="2" tint="-0.499984740745262"/>
  </sheetPr>
  <dimension ref="A1:S12"/>
  <sheetViews>
    <sheetView workbookViewId="0">
      <selection sqref="A1:B1"/>
    </sheetView>
  </sheetViews>
  <sheetFormatPr defaultRowHeight="15"/>
  <cols>
    <col min="1" max="6" width="24.28515625" customWidth="1"/>
    <col min="7" max="7" width="44.5703125" customWidth="1"/>
    <col min="11" max="13" width="36.5703125" bestFit="1" customWidth="1"/>
    <col min="14" max="14" width="14.85546875" bestFit="1" customWidth="1"/>
    <col min="15" max="15" width="15.5703125" bestFit="1" customWidth="1"/>
    <col min="16" max="16" width="15.140625" bestFit="1" customWidth="1"/>
    <col min="17" max="19" width="36.5703125" bestFit="1" customWidth="1"/>
  </cols>
  <sheetData>
    <row r="1" spans="1:19" ht="15" customHeight="1">
      <c r="A1" s="1748" t="s">
        <v>87</v>
      </c>
      <c r="B1" s="1748"/>
      <c r="C1" s="19"/>
      <c r="D1" s="19"/>
    </row>
    <row r="2" spans="1:19" ht="32.25">
      <c r="A2" s="748" t="s">
        <v>2084</v>
      </c>
      <c r="B2" s="748" t="s">
        <v>430</v>
      </c>
      <c r="C2" s="748" t="s">
        <v>2085</v>
      </c>
      <c r="D2" s="171" t="s">
        <v>2086</v>
      </c>
      <c r="E2" s="171" t="s">
        <v>2087</v>
      </c>
      <c r="F2" s="171" t="s">
        <v>2088</v>
      </c>
      <c r="G2" s="713" t="s">
        <v>688</v>
      </c>
      <c r="H2" s="49"/>
      <c r="K2" s="1"/>
      <c r="L2" s="1"/>
      <c r="M2" s="1"/>
      <c r="O2" s="744"/>
      <c r="P2" s="744"/>
      <c r="Q2" s="1"/>
      <c r="R2" s="1"/>
      <c r="S2" s="1"/>
    </row>
    <row r="3" spans="1:19">
      <c r="A3" s="66" t="s">
        <v>94</v>
      </c>
      <c r="B3" s="66" t="s">
        <v>2039</v>
      </c>
      <c r="C3" s="66" t="s">
        <v>2041</v>
      </c>
      <c r="D3" s="541" t="s">
        <v>1451</v>
      </c>
      <c r="E3" s="14" t="s">
        <v>2047</v>
      </c>
      <c r="F3" s="14" t="s">
        <v>2049</v>
      </c>
      <c r="G3" s="653" t="s">
        <v>99</v>
      </c>
      <c r="H3" s="16"/>
      <c r="K3" s="1"/>
      <c r="L3" s="1"/>
      <c r="M3" s="1"/>
      <c r="O3" s="744"/>
      <c r="P3" s="744"/>
      <c r="Q3" s="1"/>
      <c r="R3" s="1"/>
      <c r="S3" s="1"/>
    </row>
    <row r="4" spans="1:19" ht="29.25">
      <c r="A4" s="749" t="s">
        <v>2089</v>
      </c>
      <c r="B4" s="690" t="s">
        <v>1707</v>
      </c>
      <c r="C4" s="750" t="s">
        <v>2090</v>
      </c>
      <c r="D4" s="7" t="s">
        <v>588</v>
      </c>
      <c r="E4" s="127" t="s">
        <v>2091</v>
      </c>
      <c r="F4" s="127" t="s">
        <v>1710</v>
      </c>
      <c r="G4" s="746" t="str">
        <f>A4 &amp; "--"&amp; B4</f>
        <v>1f3e6c8a-9d4b-4c1a-b2fd-7e0a45f91a3e  --1dd50760-29bf-4cb0-b222-cd5a3739b600</v>
      </c>
      <c r="H4" s="98"/>
      <c r="K4" s="82"/>
      <c r="L4" s="82"/>
      <c r="M4" s="82"/>
      <c r="N4" s="49"/>
      <c r="O4" s="49"/>
      <c r="P4" s="49"/>
      <c r="Q4" s="82"/>
      <c r="R4" s="82"/>
      <c r="S4" s="82"/>
    </row>
    <row r="5" spans="1:19" ht="57.75">
      <c r="A5" s="690" t="s">
        <v>2092</v>
      </c>
      <c r="B5" s="9" t="s">
        <v>1408</v>
      </c>
      <c r="C5" s="62" t="s">
        <v>2093</v>
      </c>
      <c r="D5" s="7" t="s">
        <v>588</v>
      </c>
      <c r="E5" s="160" t="s">
        <v>2094</v>
      </c>
      <c r="F5" s="173" t="s">
        <v>1723</v>
      </c>
      <c r="G5" s="746" t="str">
        <f>A5 &amp; "--"&amp; B5</f>
        <v>b2e7d9c6-1f35-44d6-b6ce-037d1b1457cd  --f6e0f79b-4c3f-47ad-9da2-2b87429d7731</v>
      </c>
      <c r="H5" s="98"/>
      <c r="K5" s="1"/>
      <c r="L5" s="1"/>
      <c r="M5" s="1"/>
      <c r="O5" s="744"/>
      <c r="P5" s="744"/>
      <c r="Q5" s="1"/>
      <c r="R5" s="1"/>
      <c r="S5" s="1"/>
    </row>
    <row r="6" spans="1:19" ht="43.5">
      <c r="A6" s="9" t="s">
        <v>2095</v>
      </c>
      <c r="B6" s="9" t="s">
        <v>1716</v>
      </c>
      <c r="C6" s="62" t="s">
        <v>2096</v>
      </c>
      <c r="D6" s="7" t="s">
        <v>588</v>
      </c>
      <c r="E6" s="160" t="s">
        <v>2097</v>
      </c>
      <c r="F6" s="160" t="s">
        <v>1719</v>
      </c>
      <c r="G6" s="746" t="str">
        <f>A6 &amp; "--"&amp; B6</f>
        <v>d3c8baf2-a689-41d7-b18c-eae96742be6f  --f077ddde-9bdf-40c8-a367-16378c931017</v>
      </c>
      <c r="H6" s="49"/>
    </row>
    <row r="7" spans="1:19" ht="43.5">
      <c r="A7" s="9" t="s">
        <v>2098</v>
      </c>
      <c r="B7" s="9" t="s">
        <v>1721</v>
      </c>
      <c r="C7" s="62" t="s">
        <v>2099</v>
      </c>
      <c r="D7" s="7" t="s">
        <v>588</v>
      </c>
      <c r="E7" s="174" t="s">
        <v>2100</v>
      </c>
      <c r="F7" s="175" t="s">
        <v>1728</v>
      </c>
      <c r="G7" s="746" t="str">
        <f>A7 &amp; "--"&amp; B7</f>
        <v>f88d539e-4f3f-4e62-b7c2-8ed10b57e5d3  --2857a62b-d278-48b5-acbe-4929d529142e</v>
      </c>
      <c r="H7" s="49"/>
    </row>
    <row r="8" spans="1:19" ht="43.5">
      <c r="A8" s="9" t="s">
        <v>2101</v>
      </c>
      <c r="B8" s="66" t="s">
        <v>1725</v>
      </c>
      <c r="C8" s="142" t="s">
        <v>2102</v>
      </c>
      <c r="D8" s="83" t="s">
        <v>2103</v>
      </c>
      <c r="E8" s="176" t="s">
        <v>2104</v>
      </c>
      <c r="F8" s="176" t="s">
        <v>2105</v>
      </c>
      <c r="G8" s="747" t="str">
        <f>A8 &amp; "--"&amp; B8</f>
        <v>49e71af6-29d1-4210-b3de-95c7c3f6258b  --3a7d5e94-1f2c-4b8a-b0e6-5d49a8f7c3e2</v>
      </c>
      <c r="H8" s="49"/>
    </row>
    <row r="9" spans="1:19" ht="43.5">
      <c r="A9" s="668" t="s">
        <v>2106</v>
      </c>
      <c r="B9" s="103" t="s">
        <v>1413</v>
      </c>
      <c r="C9" s="103" t="s">
        <v>2107</v>
      </c>
      <c r="D9" s="140" t="s">
        <v>588</v>
      </c>
      <c r="E9" s="7" t="s">
        <v>2108</v>
      </c>
      <c r="F9" s="7" t="s">
        <v>1731</v>
      </c>
      <c r="G9" s="747" t="str">
        <f>A9 &amp; "--"&amp; B9</f>
        <v>cc8c4e35-96e6-4df6-90f2-ef31c2c0f02a --e3051e0d-589b-4bb9-ac99-14610588a964</v>
      </c>
      <c r="H9" s="40"/>
      <c r="I9" s="44"/>
    </row>
    <row r="12" spans="1:19">
      <c r="E12" s="128"/>
    </row>
  </sheetData>
  <mergeCells count="1">
    <mergeCell ref="A1:B1"/>
  </mergeCells>
  <hyperlinks>
    <hyperlink ref="A1:B1" location="'Objetos de dominio'!A1" display="&lt;&lt; Volver al listado de objetos de dominio " xr:uid="{20D30F41-BE60-47C2-9362-28D4725308C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2B8B8-0929-4A2B-999B-8DBC11182760}">
          <x14:formula1>
            <xm:f>'Valores '!$E$2:$E$11</xm:f>
          </x14:formula1>
          <xm:sqref>B5:F8</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BD44F-E81C-478B-8480-923D92D3F83E}">
  <sheetPr>
    <tabColor theme="3" tint="0.249977111117893"/>
  </sheetPr>
  <dimension ref="A2:T15"/>
  <sheetViews>
    <sheetView topLeftCell="C8" workbookViewId="0">
      <selection activeCell="H11" sqref="H11"/>
    </sheetView>
  </sheetViews>
  <sheetFormatPr defaultColWidth="9.140625" defaultRowHeight="15"/>
  <cols>
    <col min="1" max="1" width="23.7109375" customWidth="1"/>
    <col min="2" max="2" width="32.85546875" customWidth="1"/>
    <col min="3" max="3" width="29.85546875" customWidth="1"/>
    <col min="4" max="4" width="27.85546875" customWidth="1"/>
    <col min="5" max="5" width="32.28515625" customWidth="1"/>
    <col min="6" max="6" width="24.28515625" customWidth="1"/>
    <col min="7" max="7" width="34.5703125" customWidth="1"/>
    <col min="8" max="8" width="49" customWidth="1"/>
    <col min="9" max="9" width="33.85546875" customWidth="1"/>
    <col min="10" max="10" width="41.140625" customWidth="1"/>
    <col min="11" max="11" width="38" customWidth="1"/>
    <col min="12" max="12" width="39.5703125" customWidth="1"/>
    <col min="13" max="13" width="42" customWidth="1"/>
    <col min="14" max="14" width="39.140625" customWidth="1"/>
    <col min="20" max="20" width="26" customWidth="1"/>
  </cols>
  <sheetData>
    <row r="2" spans="1:20" ht="15.75" customHeight="1">
      <c r="A2" s="926" t="s">
        <v>138</v>
      </c>
      <c r="B2" s="1757" t="s">
        <v>9</v>
      </c>
      <c r="C2" s="1757"/>
      <c r="D2" s="1757"/>
      <c r="E2" s="1757"/>
      <c r="F2" s="1757"/>
      <c r="G2" s="1757"/>
      <c r="H2" s="1757"/>
      <c r="I2" s="1757"/>
      <c r="J2" s="1757"/>
      <c r="K2" s="1757"/>
      <c r="L2" s="1757"/>
      <c r="M2" s="1758"/>
      <c r="T2" t="s">
        <v>2109</v>
      </c>
    </row>
    <row r="3" spans="1:20">
      <c r="A3" s="927" t="s">
        <v>140</v>
      </c>
      <c r="B3" s="1759" t="s">
        <v>141</v>
      </c>
      <c r="C3" s="1759"/>
      <c r="D3" s="1759"/>
      <c r="E3" s="1759"/>
      <c r="F3" s="1759"/>
      <c r="G3" s="1759"/>
      <c r="H3" s="1759"/>
      <c r="I3" s="1759"/>
      <c r="J3" s="1759"/>
      <c r="K3" s="1759"/>
      <c r="L3" s="1759"/>
      <c r="M3" s="1760"/>
      <c r="T3" t="s">
        <v>2110</v>
      </c>
    </row>
    <row r="4" spans="1:20" ht="20.25" customHeight="1">
      <c r="A4" s="928" t="s">
        <v>142</v>
      </c>
      <c r="B4" s="1752" t="s">
        <v>143</v>
      </c>
      <c r="C4" s="1752"/>
      <c r="D4" s="929" t="s">
        <v>144</v>
      </c>
      <c r="E4" s="1754" t="s">
        <v>145</v>
      </c>
      <c r="F4" s="1754"/>
      <c r="G4" s="1756" t="s">
        <v>146</v>
      </c>
      <c r="H4" s="1756"/>
      <c r="I4" s="932" t="s">
        <v>147</v>
      </c>
      <c r="J4" s="933" t="s">
        <v>148</v>
      </c>
      <c r="K4" s="934" t="s">
        <v>149</v>
      </c>
      <c r="L4" s="1761" t="s">
        <v>150</v>
      </c>
      <c r="M4" s="1762" t="s">
        <v>151</v>
      </c>
    </row>
    <row r="5" spans="1:20">
      <c r="A5" s="1751" t="s">
        <v>142</v>
      </c>
      <c r="B5" s="1752" t="s">
        <v>152</v>
      </c>
      <c r="C5" s="1752" t="s">
        <v>4</v>
      </c>
      <c r="D5" s="1753" t="s">
        <v>153</v>
      </c>
      <c r="E5" s="1754" t="s">
        <v>154</v>
      </c>
      <c r="F5" s="1754"/>
      <c r="G5" s="1756" t="s">
        <v>155</v>
      </c>
      <c r="H5" s="1756"/>
      <c r="I5" s="1763" t="s">
        <v>156</v>
      </c>
      <c r="J5" s="1764" t="s">
        <v>157</v>
      </c>
      <c r="K5" s="1765" t="s">
        <v>158</v>
      </c>
      <c r="L5" s="1761"/>
      <c r="M5" s="1762"/>
    </row>
    <row r="6" spans="1:20">
      <c r="A6" s="1751"/>
      <c r="B6" s="1752"/>
      <c r="C6" s="1752"/>
      <c r="D6" s="1753"/>
      <c r="E6" s="930" t="s">
        <v>159</v>
      </c>
      <c r="F6" s="930" t="s">
        <v>4</v>
      </c>
      <c r="G6" s="931" t="s">
        <v>160</v>
      </c>
      <c r="H6" s="931" t="s">
        <v>4</v>
      </c>
      <c r="I6" s="1763"/>
      <c r="J6" s="1764"/>
      <c r="K6" s="1765"/>
      <c r="L6" s="1761"/>
      <c r="M6" s="1762"/>
    </row>
    <row r="7" spans="1:20" ht="30.75">
      <c r="A7" s="1749" t="s">
        <v>9</v>
      </c>
      <c r="B7" s="1750" t="s">
        <v>2111</v>
      </c>
      <c r="C7" s="1750" t="s">
        <v>2112</v>
      </c>
      <c r="D7" s="1750" t="s">
        <v>9</v>
      </c>
      <c r="E7" s="1750"/>
      <c r="F7" s="1750"/>
      <c r="G7" s="903" t="s">
        <v>2113</v>
      </c>
      <c r="H7" s="903" t="s">
        <v>2114</v>
      </c>
      <c r="I7" s="1750"/>
      <c r="J7" s="1750" t="s">
        <v>2115</v>
      </c>
      <c r="K7" s="1750"/>
      <c r="L7" s="903"/>
      <c r="M7" s="1772" t="s">
        <v>2116</v>
      </c>
    </row>
    <row r="8" spans="1:20" ht="30.75">
      <c r="A8" s="1749"/>
      <c r="B8" s="1750"/>
      <c r="C8" s="1750"/>
      <c r="D8" s="1750"/>
      <c r="E8" s="1750"/>
      <c r="F8" s="1750"/>
      <c r="G8" s="935" t="s">
        <v>2117</v>
      </c>
      <c r="H8" s="935" t="s">
        <v>2118</v>
      </c>
      <c r="I8" s="1750"/>
      <c r="J8" s="1750"/>
      <c r="K8" s="1750"/>
      <c r="L8" s="903"/>
      <c r="M8" s="1772"/>
    </row>
    <row r="9" spans="1:20" ht="30.75">
      <c r="A9" s="1749"/>
      <c r="B9" s="1750"/>
      <c r="C9" s="1750"/>
      <c r="D9" s="1750"/>
      <c r="E9" s="1750"/>
      <c r="F9" s="1750"/>
      <c r="G9" s="903" t="s">
        <v>2119</v>
      </c>
      <c r="H9" s="903" t="s">
        <v>2120</v>
      </c>
      <c r="I9" s="1750"/>
      <c r="J9" s="1750"/>
      <c r="K9" s="1750"/>
      <c r="L9" s="903"/>
      <c r="M9" s="1772"/>
    </row>
    <row r="10" spans="1:20" ht="45.75">
      <c r="A10" s="1749"/>
      <c r="B10" s="1750"/>
      <c r="C10" s="1750"/>
      <c r="D10" s="1750"/>
      <c r="E10" s="1750"/>
      <c r="F10" s="1750"/>
      <c r="G10" s="903" t="s">
        <v>2121</v>
      </c>
      <c r="H10" s="903" t="s">
        <v>1022</v>
      </c>
      <c r="I10" s="1750"/>
      <c r="J10" s="1750"/>
      <c r="K10" s="1750"/>
      <c r="L10" s="903"/>
      <c r="M10" s="1772"/>
    </row>
    <row r="11" spans="1:20" s="919" customFormat="1" ht="60.75">
      <c r="A11" s="922" t="s">
        <v>257</v>
      </c>
      <c r="B11" s="918" t="s">
        <v>2122</v>
      </c>
      <c r="C11" s="918" t="s">
        <v>2123</v>
      </c>
      <c r="D11" s="918" t="s">
        <v>9</v>
      </c>
      <c r="E11" s="923" t="s">
        <v>2124</v>
      </c>
      <c r="F11" s="918" t="s">
        <v>2125</v>
      </c>
      <c r="G11" s="918" t="s">
        <v>2126</v>
      </c>
      <c r="H11" s="918" t="s">
        <v>2127</v>
      </c>
      <c r="I11" s="936" t="s">
        <v>2128</v>
      </c>
      <c r="J11" s="918" t="s">
        <v>2129</v>
      </c>
      <c r="K11" s="918" t="s">
        <v>2130</v>
      </c>
      <c r="L11" s="937" t="s">
        <v>2131</v>
      </c>
      <c r="M11" s="924" t="s">
        <v>2132</v>
      </c>
    </row>
    <row r="12" spans="1:20" s="920" customFormat="1" ht="30" customHeight="1">
      <c r="A12" s="1766" t="s">
        <v>9</v>
      </c>
      <c r="B12" s="1755" t="s">
        <v>2133</v>
      </c>
      <c r="C12" s="1755" t="s">
        <v>2134</v>
      </c>
      <c r="D12" s="1755" t="s">
        <v>514</v>
      </c>
      <c r="E12" s="1755"/>
      <c r="F12" s="1755" t="s">
        <v>256</v>
      </c>
      <c r="G12" s="938" t="s">
        <v>2135</v>
      </c>
      <c r="H12" s="925" t="s">
        <v>2136</v>
      </c>
      <c r="I12" s="1755"/>
      <c r="J12" s="1771" t="s">
        <v>2137</v>
      </c>
      <c r="K12" s="1755"/>
      <c r="L12" s="1767" t="s">
        <v>2131</v>
      </c>
      <c r="M12" s="1769" t="s">
        <v>1287</v>
      </c>
    </row>
    <row r="13" spans="1:20" s="920" customFormat="1" ht="30" customHeight="1">
      <c r="A13" s="1766"/>
      <c r="B13" s="1755"/>
      <c r="C13" s="1755"/>
      <c r="D13" s="1755"/>
      <c r="E13" s="1755"/>
      <c r="F13" s="1755"/>
      <c r="G13" s="939" t="s">
        <v>2138</v>
      </c>
      <c r="H13" s="940" t="s">
        <v>2139</v>
      </c>
      <c r="I13" s="1755"/>
      <c r="J13" s="1771"/>
      <c r="K13" s="1755"/>
      <c r="L13" s="1768"/>
      <c r="M13" s="1770"/>
    </row>
    <row r="14" spans="1:20" s="828" customFormat="1" ht="29.25">
      <c r="A14" s="941" t="s">
        <v>9</v>
      </c>
      <c r="B14" s="942" t="s">
        <v>2140</v>
      </c>
      <c r="C14" s="942" t="s">
        <v>2141</v>
      </c>
      <c r="D14" s="942" t="s">
        <v>9</v>
      </c>
      <c r="E14" s="942"/>
      <c r="F14" s="942"/>
      <c r="G14" s="943" t="s">
        <v>2142</v>
      </c>
      <c r="H14" s="944" t="s">
        <v>2143</v>
      </c>
      <c r="I14" s="942"/>
      <c r="J14" s="942" t="s">
        <v>2144</v>
      </c>
      <c r="K14" s="942"/>
      <c r="L14" s="942" t="s">
        <v>2131</v>
      </c>
      <c r="M14" s="945"/>
    </row>
    <row r="15" spans="1:20" s="921" customFormat="1" ht="30.75">
      <c r="A15" s="946" t="s">
        <v>9</v>
      </c>
      <c r="B15" s="910" t="s">
        <v>2145</v>
      </c>
      <c r="C15" s="910" t="s">
        <v>2146</v>
      </c>
      <c r="D15" s="910" t="s">
        <v>9</v>
      </c>
      <c r="E15" s="910"/>
      <c r="F15" s="910"/>
      <c r="G15" s="947" t="s">
        <v>2147</v>
      </c>
      <c r="H15" s="910" t="s">
        <v>2148</v>
      </c>
      <c r="I15" s="910"/>
      <c r="J15" s="910" t="s">
        <v>2149</v>
      </c>
      <c r="K15" s="910"/>
      <c r="L15" s="910" t="s">
        <v>2131</v>
      </c>
      <c r="M15" s="948" t="s">
        <v>2150</v>
      </c>
    </row>
  </sheetData>
  <mergeCells count="37">
    <mergeCell ref="L12:L13"/>
    <mergeCell ref="M12:M13"/>
    <mergeCell ref="J12:J13"/>
    <mergeCell ref="M7:M10"/>
    <mergeCell ref="I12:I13"/>
    <mergeCell ref="K12:K13"/>
    <mergeCell ref="A12:A13"/>
    <mergeCell ref="B12:B13"/>
    <mergeCell ref="C12:C13"/>
    <mergeCell ref="D12:D13"/>
    <mergeCell ref="E12:E13"/>
    <mergeCell ref="F12:F13"/>
    <mergeCell ref="G5:H5"/>
    <mergeCell ref="B2:M2"/>
    <mergeCell ref="B3:M3"/>
    <mergeCell ref="B4:C4"/>
    <mergeCell ref="E4:F4"/>
    <mergeCell ref="G4:H4"/>
    <mergeCell ref="L4:L6"/>
    <mergeCell ref="M4:M6"/>
    <mergeCell ref="I5:I6"/>
    <mergeCell ref="J5:J6"/>
    <mergeCell ref="K5:K6"/>
    <mergeCell ref="I7:I10"/>
    <mergeCell ref="J7:J10"/>
    <mergeCell ref="K7:K10"/>
    <mergeCell ref="F7:F10"/>
    <mergeCell ref="A5:A6"/>
    <mergeCell ref="B5:B6"/>
    <mergeCell ref="C5:C6"/>
    <mergeCell ref="D5:D6"/>
    <mergeCell ref="E5:F5"/>
    <mergeCell ref="A7:A10"/>
    <mergeCell ref="B7:B10"/>
    <mergeCell ref="C7:C10"/>
    <mergeCell ref="D7:D10"/>
    <mergeCell ref="E7:E10"/>
  </mergeCells>
  <hyperlinks>
    <hyperlink ref="B3:M3" location="'comprador_muestreo'!A1" display="Muestreo de datos….." xr:uid="{F1A4AD9E-2E42-4749-B0F9-E9621A17958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B48DA-82A3-437A-B6BB-E5D540CBB416}">
  <sheetPr>
    <tabColor theme="3" tint="0.249977111117893"/>
  </sheetPr>
  <dimension ref="A1:L11"/>
  <sheetViews>
    <sheetView topLeftCell="G1" workbookViewId="0"/>
  </sheetViews>
  <sheetFormatPr defaultColWidth="11.42578125" defaultRowHeight="15"/>
  <cols>
    <col min="1" max="1" width="27.28515625" customWidth="1"/>
    <col min="2" max="2" width="18.7109375" customWidth="1"/>
    <col min="3" max="3" width="22.42578125" customWidth="1"/>
    <col min="4" max="4" width="18.7109375" customWidth="1"/>
    <col min="5" max="6" width="26.140625" customWidth="1"/>
    <col min="7" max="8" width="18.7109375" customWidth="1"/>
    <col min="9" max="9" width="20.85546875" customWidth="1"/>
    <col min="10" max="10" width="59" customWidth="1"/>
    <col min="11" max="11" width="21.85546875" customWidth="1"/>
  </cols>
  <sheetData>
    <row r="1" spans="1:12">
      <c r="A1" s="1773" t="s">
        <v>913</v>
      </c>
      <c r="B1" s="1773"/>
      <c r="C1" s="1773"/>
      <c r="D1" s="1773"/>
      <c r="E1" s="1773"/>
      <c r="F1" s="1137" t="s">
        <v>2</v>
      </c>
      <c r="G1" s="1137"/>
      <c r="K1" s="5"/>
      <c r="L1" s="5"/>
    </row>
    <row r="2" spans="1:12" ht="54">
      <c r="A2" s="27" t="s">
        <v>2151</v>
      </c>
      <c r="B2" s="28" t="s">
        <v>2152</v>
      </c>
      <c r="C2" s="28" t="s">
        <v>2153</v>
      </c>
      <c r="D2" s="28" t="s">
        <v>1141</v>
      </c>
      <c r="E2" s="28" t="s">
        <v>2154</v>
      </c>
      <c r="F2" s="28" t="s">
        <v>2155</v>
      </c>
      <c r="G2" s="28" t="s">
        <v>2156</v>
      </c>
      <c r="H2" s="28" t="s">
        <v>2157</v>
      </c>
      <c r="I2" s="28" t="s">
        <v>2158</v>
      </c>
      <c r="J2" s="29" t="s">
        <v>2159</v>
      </c>
    </row>
    <row r="3" spans="1:12" ht="29.25">
      <c r="A3" s="17" t="s">
        <v>94</v>
      </c>
      <c r="B3" s="7" t="s">
        <v>3</v>
      </c>
      <c r="C3" s="83" t="s">
        <v>1071</v>
      </c>
      <c r="D3" s="7" t="s">
        <v>1075</v>
      </c>
      <c r="E3" s="7" t="s">
        <v>2160</v>
      </c>
      <c r="F3" s="7" t="s">
        <v>1084</v>
      </c>
      <c r="G3" s="7" t="s">
        <v>2161</v>
      </c>
      <c r="H3" s="9" t="s">
        <v>2162</v>
      </c>
      <c r="I3" s="9" t="s">
        <v>2163</v>
      </c>
      <c r="J3" s="23" t="s">
        <v>402</v>
      </c>
    </row>
    <row r="4" spans="1:12" ht="29.25">
      <c r="A4" s="70" t="s">
        <v>101</v>
      </c>
      <c r="B4" s="103" t="s">
        <v>2164</v>
      </c>
      <c r="C4" s="22">
        <v>1023456789</v>
      </c>
      <c r="D4" s="691" t="b">
        <v>1</v>
      </c>
      <c r="E4" s="127" t="s">
        <v>2165</v>
      </c>
      <c r="F4" s="127" t="b">
        <v>1</v>
      </c>
      <c r="G4" s="9" t="s">
        <v>2166</v>
      </c>
      <c r="H4" s="127" t="b">
        <v>1</v>
      </c>
      <c r="I4" s="127" t="s">
        <v>940</v>
      </c>
      <c r="J4" s="13" t="str">
        <f>B4 &amp; "--" &amp; E4 &amp; "--" &amp; G4</f>
        <v>Ana María Yepes--anayep1@gmail.com--+57 4567889931</v>
      </c>
    </row>
    <row r="5" spans="1:12" ht="29.25">
      <c r="A5" s="12" t="s">
        <v>104</v>
      </c>
      <c r="B5" s="103" t="s">
        <v>2167</v>
      </c>
      <c r="C5" s="22">
        <v>9876543210</v>
      </c>
      <c r="D5" s="691" t="b">
        <v>1</v>
      </c>
      <c r="E5" s="127" t="s">
        <v>2168</v>
      </c>
      <c r="F5" s="127" t="b">
        <v>1</v>
      </c>
      <c r="G5" s="9" t="s">
        <v>2169</v>
      </c>
      <c r="H5" s="127" t="b">
        <v>1</v>
      </c>
      <c r="I5" s="127" t="s">
        <v>945</v>
      </c>
      <c r="J5" s="13" t="str">
        <f t="shared" ref="J4:J9" si="0">B5 &amp; "--" &amp; E5 &amp; "--" &amp; G5</f>
        <v>Carlos Betancourt--betancourt54@gmail.com--+57 2345678729</v>
      </c>
    </row>
    <row r="6" spans="1:12" ht="43.5">
      <c r="A6" s="12" t="s">
        <v>107</v>
      </c>
      <c r="B6" s="103" t="s">
        <v>2170</v>
      </c>
      <c r="C6" s="10" t="s">
        <v>2171</v>
      </c>
      <c r="D6" s="691" t="b">
        <v>1</v>
      </c>
      <c r="E6" s="127" t="s">
        <v>2172</v>
      </c>
      <c r="F6" s="127" t="b">
        <v>1</v>
      </c>
      <c r="G6" s="9" t="s">
        <v>2173</v>
      </c>
      <c r="H6" s="127" t="b">
        <v>1</v>
      </c>
      <c r="I6" s="127" t="s">
        <v>949</v>
      </c>
      <c r="J6" s="13" t="str">
        <f t="shared" si="0"/>
        <v>Pedro Benítez--Benitop12@outlook.com--+52 55 1234 5678</v>
      </c>
    </row>
    <row r="7" spans="1:12" ht="29.25">
      <c r="A7" s="12" t="s">
        <v>111</v>
      </c>
      <c r="B7" s="103" t="s">
        <v>2174</v>
      </c>
      <c r="C7" s="22" t="s">
        <v>2175</v>
      </c>
      <c r="D7" s="691" t="b">
        <v>1</v>
      </c>
      <c r="E7" s="127" t="s">
        <v>2176</v>
      </c>
      <c r="F7" s="127" t="b">
        <v>1</v>
      </c>
      <c r="G7" s="9" t="s">
        <v>2177</v>
      </c>
      <c r="H7" s="127" t="b">
        <v>1</v>
      </c>
      <c r="I7" s="127" t="s">
        <v>953</v>
      </c>
      <c r="J7" s="13" t="str">
        <f t="shared" si="0"/>
        <v>Manuela García--Manu12garcia@gmail.com--+57 5246807533</v>
      </c>
    </row>
    <row r="8" spans="1:12" ht="29.25">
      <c r="A8" s="129" t="s">
        <v>114</v>
      </c>
      <c r="B8" s="108" t="s">
        <v>2178</v>
      </c>
      <c r="C8" s="22">
        <v>1122334455</v>
      </c>
      <c r="D8" s="691" t="b">
        <v>1</v>
      </c>
      <c r="E8" s="152" t="s">
        <v>2179</v>
      </c>
      <c r="F8" s="127" t="b">
        <v>1</v>
      </c>
      <c r="G8" s="63" t="s">
        <v>2180</v>
      </c>
      <c r="H8" s="127" t="b">
        <v>1</v>
      </c>
      <c r="I8" s="184" t="s">
        <v>934</v>
      </c>
      <c r="J8" s="159" t="str">
        <f t="shared" si="0"/>
        <v>Samuel Moncada--samuel2334monq@gmail.com--+57 3234624677</v>
      </c>
    </row>
    <row r="9" spans="1:12" ht="57.75" customHeight="1">
      <c r="A9" s="1236" t="s">
        <v>1416</v>
      </c>
      <c r="B9" s="1236" t="s">
        <v>2181</v>
      </c>
      <c r="C9" s="1343" t="s">
        <v>2182</v>
      </c>
      <c r="D9" s="1777" t="b">
        <v>1</v>
      </c>
      <c r="E9" s="1673" t="s">
        <v>2183</v>
      </c>
      <c r="F9" s="1777" t="b">
        <v>1</v>
      </c>
      <c r="G9" s="1236" t="s">
        <v>2184</v>
      </c>
      <c r="H9" s="1777" t="b">
        <v>1</v>
      </c>
      <c r="I9" s="1340" t="s">
        <v>934</v>
      </c>
      <c r="J9" s="1774" t="str">
        <f t="shared" si="0"/>
        <v>Paula Andrea zuluaga--paulazuluaga@hotamil.com--+1 213 555 0198</v>
      </c>
    </row>
    <row r="10" spans="1:12">
      <c r="A10" s="1236"/>
      <c r="B10" s="1236"/>
      <c r="C10" s="1343"/>
      <c r="D10" s="1778"/>
      <c r="E10" s="1673"/>
      <c r="F10" s="1778"/>
      <c r="G10" s="1236"/>
      <c r="H10" s="1778"/>
      <c r="I10" s="1340"/>
      <c r="J10" s="1775"/>
    </row>
    <row r="11" spans="1:12">
      <c r="A11" s="1236"/>
      <c r="B11" s="1236"/>
      <c r="C11" s="1344"/>
      <c r="D11" s="1779"/>
      <c r="E11" s="1673"/>
      <c r="F11" s="1779"/>
      <c r="G11" s="1236"/>
      <c r="H11" s="1779"/>
      <c r="I11" s="1340"/>
      <c r="J11" s="1776"/>
    </row>
  </sheetData>
  <mergeCells count="12">
    <mergeCell ref="F1:G1"/>
    <mergeCell ref="A1:E1"/>
    <mergeCell ref="J9:J11"/>
    <mergeCell ref="A9:A11"/>
    <mergeCell ref="B9:B11"/>
    <mergeCell ref="E9:E11"/>
    <mergeCell ref="G9:G11"/>
    <mergeCell ref="I9:I11"/>
    <mergeCell ref="F9:F11"/>
    <mergeCell ref="H9:H11"/>
    <mergeCell ref="D9:D11"/>
    <mergeCell ref="C9:C11"/>
  </mergeCells>
  <hyperlinks>
    <hyperlink ref="E4" r:id="rId1" xr:uid="{381895DA-9BC4-4ACC-B7AA-C93D6B5310F1}"/>
    <hyperlink ref="E5" r:id="rId2" xr:uid="{43A31305-DD3F-4D94-8FD9-EBFA542BCF23}"/>
    <hyperlink ref="E6" r:id="rId3" xr:uid="{6C4286FF-5AC3-4B90-BDDB-B1A929261C25}"/>
    <hyperlink ref="E7" r:id="rId4" xr:uid="{85FAE711-A07B-4A1F-A259-84C641FF55EB}"/>
    <hyperlink ref="F1:G1" location="'Modelo de dominio'!A1" display="&lt;&lt; volver al modelo de dominio" xr:uid="{BA6A7EAD-BF58-4209-A006-48A79143DDE2}"/>
    <hyperlink ref="I4" location="'Verificador'!F3" display="7b2d750f-3dcd-463b-949d-b94078bfda34" xr:uid="{1DC370EE-4C01-4C61-AC5E-760A907D86AE}"/>
    <hyperlink ref="I5" location="'Verificador'!F4" display="d7f6a30e-8b9c-4e2e-a0f5-3c4d92ab7890" xr:uid="{4828F949-4C56-4DA7-A2EE-769B6904A73C}"/>
    <hyperlink ref="I6" location="'Verificador'!F5" display="9c8e12af-2d44-45b3-bfd7-1a6e89dc4567" xr:uid="{5F90A677-826D-4608-8751-BB33B03CDB97}"/>
    <hyperlink ref="I7" location="'Verificador'!F6" display="f3a9b27d-5c1e-4d8e-91a2-a8d6e7fbb123" xr:uid="{167960F7-3317-4EE6-9C9F-3CB3F2658F1C}"/>
    <hyperlink ref="E8" r:id="rId5" xr:uid="{0BBEAB99-7FD2-45A6-85BE-C0DA71B42368}"/>
    <hyperlink ref="E9" r:id="rId6" xr:uid="{9D9A3BB4-2E3A-40D7-87FB-BFE332BCB058}"/>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0CA26-611E-48DD-9902-31EABC8FBB79}">
  <sheetPr>
    <tabColor theme="3" tint="0.249977111117893"/>
  </sheetPr>
  <dimension ref="A1:Z34"/>
  <sheetViews>
    <sheetView topLeftCell="A8" zoomScale="90" zoomScaleNormal="90" workbookViewId="0">
      <selection activeCell="R28" sqref="R28:R29"/>
    </sheetView>
  </sheetViews>
  <sheetFormatPr defaultColWidth="9.140625" defaultRowHeight="15"/>
  <cols>
    <col min="1" max="1" width="22.140625" style="68" customWidth="1"/>
    <col min="2" max="2" width="28.5703125" style="68" customWidth="1"/>
    <col min="3" max="3" width="15.28515625" style="68" customWidth="1"/>
    <col min="4" max="4" width="15.42578125" style="68" customWidth="1"/>
    <col min="5" max="5" width="11.85546875" style="68" customWidth="1"/>
    <col min="6" max="6" width="27.7109375" style="68" customWidth="1"/>
    <col min="7" max="7" width="15.28515625" style="68" customWidth="1"/>
    <col min="8" max="8" width="13.140625" style="68" customWidth="1"/>
    <col min="9" max="9" width="30.28515625" style="68" customWidth="1"/>
    <col min="10" max="10" width="37.85546875" style="68" customWidth="1"/>
    <col min="11" max="11" width="15.5703125" style="68" customWidth="1"/>
    <col min="12" max="12" width="25.140625" style="68" customWidth="1"/>
    <col min="13" max="13" width="32.28515625" style="68" customWidth="1"/>
    <col min="14" max="14" width="30.140625" style="68" customWidth="1"/>
    <col min="15" max="15" width="18.28515625" style="68" customWidth="1"/>
    <col min="16" max="16" width="30.5703125" style="68" customWidth="1"/>
    <col min="17" max="17" width="30.85546875" style="68" customWidth="1"/>
    <col min="18" max="18" width="19.5703125" style="68" customWidth="1"/>
    <col min="19" max="19" width="11.7109375" style="68" customWidth="1"/>
    <col min="20" max="20" width="19.140625" style="68" customWidth="1"/>
    <col min="21" max="21" width="37.140625" style="68" customWidth="1"/>
    <col min="22" max="22" width="28" style="68" bestFit="1" customWidth="1"/>
    <col min="23" max="23" width="28" style="68" customWidth="1"/>
    <col min="24" max="24" width="28.5703125" style="68" bestFit="1" customWidth="1"/>
    <col min="25" max="25" width="35.28515625" style="68" customWidth="1"/>
    <col min="26" max="26" width="28.140625" style="68" bestFit="1" customWidth="1"/>
    <col min="27" max="16384" width="9.140625" style="68"/>
  </cols>
  <sheetData>
    <row r="1" spans="1:26">
      <c r="A1" s="1793" t="s">
        <v>87</v>
      </c>
      <c r="B1" s="1286"/>
      <c r="C1" s="1286"/>
      <c r="D1" s="1286" t="s">
        <v>2</v>
      </c>
      <c r="E1" s="1286"/>
      <c r="F1" s="1286"/>
      <c r="G1" s="1286" t="s">
        <v>190</v>
      </c>
      <c r="H1" s="1286"/>
      <c r="I1" s="1286"/>
    </row>
    <row r="2" spans="1:26">
      <c r="A2" s="77" t="s">
        <v>191</v>
      </c>
      <c r="B2" s="1287" t="str">
        <f>'Valores '!A12</f>
        <v>Comprador</v>
      </c>
      <c r="C2" s="1287"/>
      <c r="D2" s="1287"/>
      <c r="E2" s="1287"/>
      <c r="F2" s="1287"/>
      <c r="G2" s="1287"/>
      <c r="H2" s="1287"/>
      <c r="I2" s="1287"/>
      <c r="J2" s="1287"/>
      <c r="K2" s="1287"/>
      <c r="L2" s="1287"/>
      <c r="M2" s="1287"/>
      <c r="N2" s="1287"/>
      <c r="O2" s="1287"/>
      <c r="P2" s="1287"/>
      <c r="Q2" s="1287"/>
      <c r="R2" s="1287"/>
      <c r="S2" s="1287"/>
      <c r="T2" s="1287"/>
      <c r="U2" s="1288"/>
    </row>
    <row r="3" spans="1:26">
      <c r="A3" s="78" t="s">
        <v>140</v>
      </c>
      <c r="B3" s="1289" t="str">
        <f>'Valores '!B12</f>
        <v>Representa una transacción entre un comprador y un vendedor. Contiene detalles como los productos comprados, el monto total y el estado de la compra.</v>
      </c>
      <c r="C3" s="1289"/>
      <c r="D3" s="1289"/>
      <c r="E3" s="1289"/>
      <c r="F3" s="1289"/>
      <c r="G3" s="1289"/>
      <c r="H3" s="1289"/>
      <c r="I3" s="1289"/>
      <c r="J3" s="1289"/>
      <c r="K3" s="1289"/>
      <c r="L3" s="1289"/>
      <c r="M3" s="1289"/>
      <c r="N3" s="1289"/>
      <c r="O3" s="1289"/>
      <c r="P3" s="1289"/>
      <c r="Q3" s="1289"/>
      <c r="R3" s="1289"/>
      <c r="S3" s="1289"/>
      <c r="T3" s="1289"/>
      <c r="U3" s="1290"/>
    </row>
    <row r="4" spans="1:26">
      <c r="A4" s="79" t="s">
        <v>193</v>
      </c>
      <c r="B4" s="1794" t="s">
        <v>8</v>
      </c>
      <c r="C4" s="1794"/>
      <c r="D4" s="1794"/>
      <c r="E4" s="1794"/>
      <c r="F4" s="1794"/>
      <c r="G4" s="1794"/>
      <c r="H4" s="1794"/>
      <c r="I4" s="1794"/>
      <c r="J4" s="1794"/>
      <c r="K4" s="1794"/>
      <c r="L4" s="1794"/>
      <c r="M4" s="1794"/>
      <c r="N4" s="1794"/>
      <c r="O4" s="1794"/>
      <c r="P4" s="1794"/>
      <c r="Q4" s="1794"/>
      <c r="R4" s="1794"/>
      <c r="S4" s="1794"/>
      <c r="T4" s="1794"/>
      <c r="U4" s="1795"/>
    </row>
    <row r="5" spans="1:26">
      <c r="A5" s="83" t="s">
        <v>194</v>
      </c>
      <c r="B5" s="85" t="s">
        <v>195</v>
      </c>
      <c r="C5" s="85" t="s">
        <v>196</v>
      </c>
      <c r="D5" s="85" t="s">
        <v>197</v>
      </c>
      <c r="E5" s="85" t="s">
        <v>198</v>
      </c>
      <c r="F5" s="83" t="s">
        <v>199</v>
      </c>
      <c r="G5" s="83" t="s">
        <v>200</v>
      </c>
      <c r="H5" s="83" t="s">
        <v>201</v>
      </c>
      <c r="I5" s="83" t="s">
        <v>202</v>
      </c>
      <c r="J5" s="83" t="s">
        <v>203</v>
      </c>
      <c r="K5" s="83" t="s">
        <v>204</v>
      </c>
      <c r="L5" s="83" t="s">
        <v>205</v>
      </c>
      <c r="M5" s="83" t="s">
        <v>206</v>
      </c>
      <c r="N5" s="84" t="s">
        <v>207</v>
      </c>
      <c r="O5" s="83" t="s">
        <v>208</v>
      </c>
      <c r="P5" s="83" t="s">
        <v>209</v>
      </c>
      <c r="Q5" s="83" t="s">
        <v>2185</v>
      </c>
      <c r="R5" s="83" t="s">
        <v>211</v>
      </c>
      <c r="S5" s="83" t="s">
        <v>212</v>
      </c>
      <c r="T5" s="83" t="s">
        <v>213</v>
      </c>
      <c r="U5" s="83" t="s">
        <v>214</v>
      </c>
      <c r="V5" s="444" t="str">
        <f>A25</f>
        <v>Registra cuenta del comprador</v>
      </c>
      <c r="W5" s="914"/>
      <c r="X5" s="445" t="str">
        <f>A30</f>
        <v>Actualizar datos del comprador</v>
      </c>
      <c r="Y5" s="484" t="str">
        <f>A32</f>
        <v>Consultar comprador por su identificador</v>
      </c>
      <c r="Z5" s="497" t="str">
        <f>A33</f>
        <v>Eliminar cuenta del comprador</v>
      </c>
    </row>
    <row r="6" spans="1:26" ht="167.25" customHeight="1">
      <c r="A6" s="9" t="str">
        <f>Vendedor_Muestreo!A3</f>
        <v>id</v>
      </c>
      <c r="B6" s="7" t="s">
        <v>215</v>
      </c>
      <c r="C6" s="7">
        <v>36</v>
      </c>
      <c r="D6" s="7">
        <v>36</v>
      </c>
      <c r="E6" s="7" t="s">
        <v>216</v>
      </c>
      <c r="F6" s="7" t="s">
        <v>216</v>
      </c>
      <c r="G6" s="7" t="s">
        <v>216</v>
      </c>
      <c r="H6" s="7" t="s">
        <v>216</v>
      </c>
      <c r="I6" s="67" t="s">
        <v>216</v>
      </c>
      <c r="J6" s="9" t="s">
        <v>217</v>
      </c>
      <c r="K6" s="9" t="s">
        <v>218</v>
      </c>
      <c r="L6" s="7" t="s">
        <v>219</v>
      </c>
      <c r="M6" s="7" t="s">
        <v>220</v>
      </c>
      <c r="N6" s="7" t="s">
        <v>220</v>
      </c>
      <c r="O6" s="7" t="s">
        <v>220</v>
      </c>
      <c r="P6" s="7" t="s">
        <v>219</v>
      </c>
      <c r="Q6" s="7" t="s">
        <v>220</v>
      </c>
      <c r="R6" s="7" t="s">
        <v>219</v>
      </c>
      <c r="S6" s="7" t="s">
        <v>220</v>
      </c>
      <c r="T6" s="7" t="s">
        <v>220</v>
      </c>
      <c r="U6" s="9" t="s">
        <v>221</v>
      </c>
      <c r="V6" s="442"/>
      <c r="W6" s="914"/>
      <c r="X6" s="446"/>
      <c r="Y6" s="483"/>
      <c r="Z6" s="485"/>
    </row>
    <row r="7" spans="1:26" ht="43.5">
      <c r="A7" s="9" t="str">
        <f>Comprador_Muestreo!B3</f>
        <v>Nombre</v>
      </c>
      <c r="B7" s="9" t="s">
        <v>222</v>
      </c>
      <c r="C7" s="9">
        <v>1</v>
      </c>
      <c r="D7" s="9">
        <v>50</v>
      </c>
      <c r="E7" s="9" t="s">
        <v>216</v>
      </c>
      <c r="F7" s="9" t="s">
        <v>216</v>
      </c>
      <c r="G7" s="9" t="s">
        <v>216</v>
      </c>
      <c r="H7" s="9" t="s">
        <v>216</v>
      </c>
      <c r="I7" s="67" t="s">
        <v>216</v>
      </c>
      <c r="J7" s="63" t="s">
        <v>2186</v>
      </c>
      <c r="K7" s="9" t="s">
        <v>218</v>
      </c>
      <c r="L7" s="7" t="s">
        <v>219</v>
      </c>
      <c r="M7" s="9" t="s">
        <v>220</v>
      </c>
      <c r="N7" s="9" t="s">
        <v>220</v>
      </c>
      <c r="O7" s="9" t="s">
        <v>219</v>
      </c>
      <c r="P7" s="9" t="s">
        <v>219</v>
      </c>
      <c r="Q7" s="9" t="s">
        <v>220</v>
      </c>
      <c r="R7" s="9" t="s">
        <v>220</v>
      </c>
      <c r="S7" s="9" t="s">
        <v>219</v>
      </c>
      <c r="T7" s="9" t="s">
        <v>219</v>
      </c>
      <c r="U7" s="9" t="s">
        <v>2187</v>
      </c>
      <c r="V7" s="442"/>
      <c r="W7" s="914"/>
      <c r="X7" s="446"/>
      <c r="Y7" s="483"/>
      <c r="Z7" s="485"/>
    </row>
    <row r="8" spans="1:26" ht="121.5" customHeight="1">
      <c r="A8" s="9" t="s">
        <v>2188</v>
      </c>
      <c r="B8" s="7" t="s">
        <v>215</v>
      </c>
      <c r="C8" s="9">
        <v>8</v>
      </c>
      <c r="D8" s="9">
        <v>20</v>
      </c>
      <c r="E8" s="9" t="s">
        <v>216</v>
      </c>
      <c r="F8" s="9" t="s">
        <v>216</v>
      </c>
      <c r="G8" s="9" t="s">
        <v>216</v>
      </c>
      <c r="H8" s="9" t="s">
        <v>216</v>
      </c>
      <c r="I8" s="913" t="s">
        <v>216</v>
      </c>
      <c r="J8" s="9" t="s">
        <v>2189</v>
      </c>
      <c r="K8" s="134" t="s">
        <v>218</v>
      </c>
      <c r="L8" s="70" t="s">
        <v>2190</v>
      </c>
      <c r="M8" s="9" t="s">
        <v>220</v>
      </c>
      <c r="N8" s="9" t="s">
        <v>220</v>
      </c>
      <c r="O8" s="9" t="s">
        <v>219</v>
      </c>
      <c r="P8" s="9" t="s">
        <v>220</v>
      </c>
      <c r="Q8" s="9" t="s">
        <v>220</v>
      </c>
      <c r="R8" s="9" t="s">
        <v>220</v>
      </c>
      <c r="S8" s="7" t="s">
        <v>220</v>
      </c>
      <c r="T8" s="9" t="s">
        <v>219</v>
      </c>
      <c r="U8" s="70" t="s">
        <v>2191</v>
      </c>
      <c r="V8" s="442"/>
      <c r="W8" s="914"/>
      <c r="X8" s="446"/>
      <c r="Y8" s="483"/>
      <c r="Z8" s="485"/>
    </row>
    <row r="9" spans="1:26" ht="121.5" customHeight="1">
      <c r="A9" s="7" t="s">
        <v>1075</v>
      </c>
      <c r="B9" s="7" t="s">
        <v>506</v>
      </c>
      <c r="C9" s="9" t="s">
        <v>216</v>
      </c>
      <c r="D9" s="9" t="s">
        <v>216</v>
      </c>
      <c r="E9" s="9" t="s">
        <v>216</v>
      </c>
      <c r="F9" s="9" t="s">
        <v>216</v>
      </c>
      <c r="G9" s="9" t="s">
        <v>216</v>
      </c>
      <c r="H9" s="9" t="s">
        <v>216</v>
      </c>
      <c r="I9" s="103" t="s">
        <v>216</v>
      </c>
      <c r="J9" s="9" t="s">
        <v>2192</v>
      </c>
      <c r="K9" s="134" t="b">
        <v>0</v>
      </c>
      <c r="L9" s="103" t="s">
        <v>216</v>
      </c>
      <c r="M9" s="9" t="s">
        <v>220</v>
      </c>
      <c r="N9" s="9" t="s">
        <v>220</v>
      </c>
      <c r="O9" s="9" t="s">
        <v>219</v>
      </c>
      <c r="P9" s="9" t="s">
        <v>219</v>
      </c>
      <c r="Q9" s="9" t="s">
        <v>220</v>
      </c>
      <c r="R9" s="9" t="s">
        <v>220</v>
      </c>
      <c r="S9" s="7" t="s">
        <v>220</v>
      </c>
      <c r="T9" s="103" t="s">
        <v>219</v>
      </c>
      <c r="U9" s="9" t="s">
        <v>2193</v>
      </c>
      <c r="V9" s="442"/>
      <c r="W9" s="914"/>
      <c r="X9" s="446"/>
      <c r="Y9" s="483"/>
      <c r="Z9" s="485"/>
    </row>
    <row r="10" spans="1:26" ht="57.75">
      <c r="A10" s="9" t="str">
        <f>Comprador_Muestreo!E3</f>
        <v>Correo electrónico</v>
      </c>
      <c r="B10" s="9" t="s">
        <v>247</v>
      </c>
      <c r="C10" s="9">
        <v>5</v>
      </c>
      <c r="D10" s="9">
        <v>320</v>
      </c>
      <c r="E10" s="9" t="s">
        <v>216</v>
      </c>
      <c r="F10" s="9" t="s">
        <v>216</v>
      </c>
      <c r="G10" s="9" t="s">
        <v>216</v>
      </c>
      <c r="H10" s="9" t="s">
        <v>216</v>
      </c>
      <c r="I10" s="9" t="s">
        <v>216</v>
      </c>
      <c r="J10" s="76" t="s">
        <v>690</v>
      </c>
      <c r="K10" s="134" t="s">
        <v>218</v>
      </c>
      <c r="L10" s="9" t="s">
        <v>2194</v>
      </c>
      <c r="M10" s="9" t="s">
        <v>220</v>
      </c>
      <c r="N10" s="9" t="s">
        <v>220</v>
      </c>
      <c r="O10" s="9" t="s">
        <v>220</v>
      </c>
      <c r="P10" s="9" t="s">
        <v>220</v>
      </c>
      <c r="Q10" s="9" t="s">
        <v>220</v>
      </c>
      <c r="R10" s="9" t="s">
        <v>220</v>
      </c>
      <c r="S10" s="9" t="s">
        <v>220</v>
      </c>
      <c r="T10" s="103" t="s">
        <v>219</v>
      </c>
      <c r="U10" s="9" t="s">
        <v>2195</v>
      </c>
      <c r="V10" s="442"/>
      <c r="W10" s="914"/>
      <c r="X10" s="446"/>
      <c r="Y10" s="483"/>
      <c r="Z10" s="485"/>
    </row>
    <row r="11" spans="1:26">
      <c r="A11" s="7" t="s">
        <v>1084</v>
      </c>
      <c r="B11" s="83" t="s">
        <v>506</v>
      </c>
      <c r="C11" s="63" t="s">
        <v>216</v>
      </c>
      <c r="D11" s="9" t="s">
        <v>216</v>
      </c>
      <c r="E11" s="9" t="s">
        <v>216</v>
      </c>
      <c r="F11" s="9" t="s">
        <v>216</v>
      </c>
      <c r="G11" s="9" t="s">
        <v>216</v>
      </c>
      <c r="H11" s="9" t="s">
        <v>216</v>
      </c>
      <c r="I11" s="103" t="s">
        <v>216</v>
      </c>
      <c r="J11" s="9" t="s">
        <v>2192</v>
      </c>
      <c r="K11" s="134" t="b">
        <v>0</v>
      </c>
      <c r="L11" s="103" t="s">
        <v>216</v>
      </c>
      <c r="M11" s="9" t="s">
        <v>220</v>
      </c>
      <c r="N11" s="9" t="s">
        <v>220</v>
      </c>
      <c r="O11" s="9" t="s">
        <v>219</v>
      </c>
      <c r="P11" s="9" t="s">
        <v>219</v>
      </c>
      <c r="Q11" s="9" t="s">
        <v>220</v>
      </c>
      <c r="R11" s="9" t="s">
        <v>220</v>
      </c>
      <c r="S11" s="7" t="s">
        <v>220</v>
      </c>
      <c r="T11" s="103" t="s">
        <v>219</v>
      </c>
      <c r="U11" s="9" t="s">
        <v>2196</v>
      </c>
      <c r="V11" s="442"/>
      <c r="W11" s="914"/>
      <c r="X11" s="446"/>
      <c r="Y11" s="483"/>
      <c r="Z11" s="485"/>
    </row>
    <row r="12" spans="1:26" ht="43.5">
      <c r="A12" s="103" t="str">
        <f>Comprador_Muestreo!G3</f>
        <v>Telefono</v>
      </c>
      <c r="B12" s="9" t="s">
        <v>247</v>
      </c>
      <c r="C12" s="9">
        <v>14</v>
      </c>
      <c r="D12" s="134">
        <v>14</v>
      </c>
      <c r="E12" s="9" t="s">
        <v>216</v>
      </c>
      <c r="F12" s="9" t="s">
        <v>216</v>
      </c>
      <c r="G12" s="9" t="s">
        <v>216</v>
      </c>
      <c r="H12" s="9">
        <v>14</v>
      </c>
      <c r="I12" s="9">
        <v>14</v>
      </c>
      <c r="J12" s="9" t="s">
        <v>2197</v>
      </c>
      <c r="K12" s="9">
        <v>0</v>
      </c>
      <c r="L12" s="9" t="s">
        <v>2198</v>
      </c>
      <c r="M12" s="9" t="s">
        <v>220</v>
      </c>
      <c r="N12" s="9" t="s">
        <v>220</v>
      </c>
      <c r="O12" s="9" t="s">
        <v>219</v>
      </c>
      <c r="P12" s="9" t="s">
        <v>219</v>
      </c>
      <c r="Q12" s="9" t="s">
        <v>220</v>
      </c>
      <c r="R12" s="9" t="s">
        <v>220</v>
      </c>
      <c r="S12" s="9" t="s">
        <v>220</v>
      </c>
      <c r="T12" s="103" t="s">
        <v>219</v>
      </c>
      <c r="U12" s="9" t="s">
        <v>2199</v>
      </c>
      <c r="V12" s="442"/>
      <c r="W12" s="914"/>
      <c r="X12" s="446"/>
      <c r="Y12" s="483"/>
      <c r="Z12" s="485"/>
    </row>
    <row r="13" spans="1:26">
      <c r="A13" s="721" t="s">
        <v>2162</v>
      </c>
      <c r="B13" s="7" t="s">
        <v>506</v>
      </c>
      <c r="C13" s="9" t="s">
        <v>216</v>
      </c>
      <c r="D13" s="134" t="s">
        <v>216</v>
      </c>
      <c r="E13" s="9" t="s">
        <v>216</v>
      </c>
      <c r="F13" s="9" t="s">
        <v>216</v>
      </c>
      <c r="G13" s="9" t="s">
        <v>216</v>
      </c>
      <c r="H13" s="9" t="s">
        <v>216</v>
      </c>
      <c r="I13" s="103" t="s">
        <v>216</v>
      </c>
      <c r="J13" s="9" t="s">
        <v>2192</v>
      </c>
      <c r="K13" s="134" t="b">
        <v>0</v>
      </c>
      <c r="L13" s="103" t="s">
        <v>216</v>
      </c>
      <c r="M13" s="9" t="s">
        <v>220</v>
      </c>
      <c r="N13" s="9" t="s">
        <v>220</v>
      </c>
      <c r="O13" s="9" t="s">
        <v>219</v>
      </c>
      <c r="P13" s="9" t="s">
        <v>219</v>
      </c>
      <c r="Q13" s="9" t="s">
        <v>220</v>
      </c>
      <c r="R13" s="9" t="s">
        <v>220</v>
      </c>
      <c r="S13" s="7" t="s">
        <v>220</v>
      </c>
      <c r="T13" s="103" t="s">
        <v>219</v>
      </c>
      <c r="U13" s="9" t="s">
        <v>2200</v>
      </c>
      <c r="V13" s="442"/>
      <c r="W13" s="914"/>
      <c r="X13" s="446"/>
      <c r="Y13" s="483"/>
      <c r="Z13" s="485"/>
    </row>
    <row r="14" spans="1:26" ht="101.25">
      <c r="A14" s="103" t="str">
        <f>Comprador_Muestreo!I3</f>
        <v>Verificacion</v>
      </c>
      <c r="B14" s="9" t="s">
        <v>247</v>
      </c>
      <c r="C14" s="9">
        <v>36</v>
      </c>
      <c r="D14" s="134">
        <v>36</v>
      </c>
      <c r="E14" s="9" t="s">
        <v>216</v>
      </c>
      <c r="F14" s="9" t="s">
        <v>216</v>
      </c>
      <c r="G14" s="9" t="s">
        <v>216</v>
      </c>
      <c r="H14" s="9" t="s">
        <v>216</v>
      </c>
      <c r="I14" s="9" t="s">
        <v>216</v>
      </c>
      <c r="J14" s="9" t="s">
        <v>217</v>
      </c>
      <c r="K14" s="9" t="s">
        <v>218</v>
      </c>
      <c r="L14" s="7" t="s">
        <v>219</v>
      </c>
      <c r="M14" s="7" t="s">
        <v>220</v>
      </c>
      <c r="N14" s="7" t="s">
        <v>220</v>
      </c>
      <c r="O14" s="7" t="s">
        <v>220</v>
      </c>
      <c r="P14" s="7" t="s">
        <v>219</v>
      </c>
      <c r="Q14" s="9" t="s">
        <v>220</v>
      </c>
      <c r="R14" s="9" t="s">
        <v>219</v>
      </c>
      <c r="S14" s="9" t="s">
        <v>220</v>
      </c>
      <c r="T14" s="9" t="s">
        <v>219</v>
      </c>
      <c r="U14" s="9" t="s">
        <v>2201</v>
      </c>
      <c r="V14" s="442"/>
      <c r="W14" s="914"/>
      <c r="X14" s="446"/>
      <c r="Y14" s="483"/>
      <c r="Z14" s="485"/>
    </row>
    <row r="16" spans="1:26">
      <c r="A16" s="1281" t="s">
        <v>692</v>
      </c>
      <c r="B16" s="1282"/>
      <c r="C16" s="1283"/>
    </row>
    <row r="17" spans="1:18">
      <c r="A17" s="79" t="s">
        <v>3</v>
      </c>
      <c r="B17" s="86" t="s">
        <v>214</v>
      </c>
      <c r="C17" s="87" t="s">
        <v>693</v>
      </c>
    </row>
    <row r="18" spans="1:18" ht="42" customHeight="1">
      <c r="A18" s="1638" t="s">
        <v>2202</v>
      </c>
      <c r="B18" s="1236" t="str">
        <f>Comprador_Muestreo!J2</f>
        <v xml:space="preserve">Corresponde a la combinación única de cada comprador sin la posibilidad de repetirse </v>
      </c>
      <c r="C18" s="74" t="str">
        <f>Comprador_Muestreo!B3</f>
        <v>Nombre</v>
      </c>
    </row>
    <row r="19" spans="1:18" ht="29.25">
      <c r="A19" s="1638"/>
      <c r="B19" s="1236"/>
      <c r="C19" s="74" t="str">
        <f>Comprador_Muestreo!E3</f>
        <v>Correo electrónico</v>
      </c>
    </row>
    <row r="20" spans="1:18">
      <c r="A20" s="1639"/>
      <c r="B20" s="1456"/>
      <c r="C20" s="420" t="str">
        <f>Comprador_Muestreo!G3</f>
        <v>Telefono</v>
      </c>
    </row>
    <row r="23" spans="1:18">
      <c r="A23" s="2225" t="s">
        <v>228</v>
      </c>
      <c r="B23" s="2226"/>
      <c r="C23" s="2226" t="s">
        <v>4</v>
      </c>
      <c r="D23" s="2226"/>
      <c r="E23" s="2226"/>
      <c r="F23" s="2226"/>
      <c r="G23" s="2226" t="s">
        <v>229</v>
      </c>
      <c r="H23" s="2226"/>
      <c r="I23" s="2226"/>
      <c r="J23" s="2226" t="s">
        <v>230</v>
      </c>
      <c r="K23" s="2226"/>
      <c r="L23" s="2226"/>
      <c r="M23" s="2226"/>
      <c r="N23" s="2226"/>
      <c r="O23" s="2226" t="s">
        <v>231</v>
      </c>
      <c r="P23" s="2226"/>
      <c r="Q23" s="2226" t="s">
        <v>232</v>
      </c>
      <c r="R23" s="2227"/>
    </row>
    <row r="24" spans="1:18">
      <c r="A24" s="2228"/>
      <c r="B24" s="2229"/>
      <c r="C24" s="2229"/>
      <c r="D24" s="2229"/>
      <c r="E24" s="2229"/>
      <c r="F24" s="2229"/>
      <c r="G24" s="486" t="s">
        <v>233</v>
      </c>
      <c r="H24" s="486" t="s">
        <v>234</v>
      </c>
      <c r="I24" s="486" t="s">
        <v>4</v>
      </c>
      <c r="J24" s="486" t="s">
        <v>235</v>
      </c>
      <c r="K24" s="2229" t="s">
        <v>4</v>
      </c>
      <c r="L24" s="2229"/>
      <c r="M24" s="2229"/>
      <c r="N24" s="2229"/>
      <c r="O24" s="486" t="s">
        <v>236</v>
      </c>
      <c r="P24" s="486" t="s">
        <v>4</v>
      </c>
      <c r="Q24" s="486" t="s">
        <v>237</v>
      </c>
      <c r="R24" s="487" t="s">
        <v>238</v>
      </c>
    </row>
    <row r="25" spans="1:18" ht="29.25">
      <c r="A25" s="1293" t="s">
        <v>2203</v>
      </c>
      <c r="B25" s="1294"/>
      <c r="C25" s="1280" t="s">
        <v>2204</v>
      </c>
      <c r="D25" s="1280"/>
      <c r="E25" s="1280"/>
      <c r="F25" s="1280"/>
      <c r="G25" s="1279" t="s">
        <v>697</v>
      </c>
      <c r="H25" s="1279" t="s">
        <v>9</v>
      </c>
      <c r="I25" s="1782" t="s">
        <v>1100</v>
      </c>
      <c r="J25" s="1279" t="s">
        <v>9</v>
      </c>
      <c r="K25" s="1280" t="s">
        <v>2205</v>
      </c>
      <c r="L25" s="1280"/>
      <c r="M25" s="1280"/>
      <c r="N25" s="1280"/>
      <c r="O25" s="468" t="s">
        <v>2206</v>
      </c>
      <c r="P25" s="504" t="s">
        <v>2207</v>
      </c>
      <c r="Q25" s="504" t="s">
        <v>702</v>
      </c>
      <c r="R25" s="491" t="s">
        <v>703</v>
      </c>
    </row>
    <row r="26" spans="1:18" ht="43.5">
      <c r="A26" s="1293"/>
      <c r="B26" s="1294"/>
      <c r="C26" s="1280"/>
      <c r="D26" s="1280"/>
      <c r="E26" s="1280"/>
      <c r="F26" s="1280"/>
      <c r="G26" s="1279"/>
      <c r="H26" s="1279"/>
      <c r="I26" s="1280"/>
      <c r="J26" s="1279"/>
      <c r="K26" s="1280"/>
      <c r="L26" s="1280"/>
      <c r="M26" s="1280"/>
      <c r="N26" s="1280"/>
      <c r="O26" s="468" t="s">
        <v>2208</v>
      </c>
      <c r="P26" s="506" t="s">
        <v>2209</v>
      </c>
      <c r="Q26" s="504" t="s">
        <v>2210</v>
      </c>
      <c r="R26" s="491" t="s">
        <v>245</v>
      </c>
    </row>
    <row r="27" spans="1:18" ht="86.25" customHeight="1">
      <c r="A27" s="1293"/>
      <c r="B27" s="1294"/>
      <c r="C27" s="1280"/>
      <c r="D27" s="1280"/>
      <c r="E27" s="1280"/>
      <c r="F27" s="1280"/>
      <c r="G27" s="1279"/>
      <c r="H27" s="1279"/>
      <c r="I27" s="1280"/>
      <c r="J27" s="1279"/>
      <c r="K27" s="1280"/>
      <c r="L27" s="1280"/>
      <c r="M27" s="1280"/>
      <c r="N27" s="1280"/>
      <c r="O27" s="468" t="s">
        <v>2211</v>
      </c>
      <c r="P27" s="504" t="s">
        <v>1022</v>
      </c>
      <c r="Q27" s="504" t="s">
        <v>1108</v>
      </c>
      <c r="R27" s="491" t="s">
        <v>245</v>
      </c>
    </row>
    <row r="28" spans="1:18" ht="28.5" customHeight="1">
      <c r="A28" s="1783" t="s">
        <v>2212</v>
      </c>
      <c r="B28" s="1784"/>
      <c r="C28" s="1789" t="s">
        <v>2213</v>
      </c>
      <c r="D28" s="1790"/>
      <c r="E28" s="1790"/>
      <c r="F28" s="1784"/>
      <c r="G28" s="1787" t="s">
        <v>2192</v>
      </c>
      <c r="H28" s="1787" t="s">
        <v>2214</v>
      </c>
      <c r="I28" s="1800" t="s">
        <v>2215</v>
      </c>
      <c r="J28" s="1787" t="s">
        <v>2214</v>
      </c>
      <c r="K28" s="1789" t="s">
        <v>2216</v>
      </c>
      <c r="L28" s="1790"/>
      <c r="M28" s="1790"/>
      <c r="N28" s="1784"/>
      <c r="O28" s="1787" t="s">
        <v>2217</v>
      </c>
      <c r="P28" s="1796" t="s">
        <v>2127</v>
      </c>
      <c r="Q28" s="1796" t="s">
        <v>2218</v>
      </c>
      <c r="R28" s="1798" t="s">
        <v>245</v>
      </c>
    </row>
    <row r="29" spans="1:18" ht="39" customHeight="1">
      <c r="A29" s="1785"/>
      <c r="B29" s="1786"/>
      <c r="C29" s="1791"/>
      <c r="D29" s="1792"/>
      <c r="E29" s="1792"/>
      <c r="F29" s="1786"/>
      <c r="G29" s="1788"/>
      <c r="H29" s="1788"/>
      <c r="I29" s="1801"/>
      <c r="J29" s="1788"/>
      <c r="K29" s="1791"/>
      <c r="L29" s="1792"/>
      <c r="M29" s="1792"/>
      <c r="N29" s="1786"/>
      <c r="O29" s="1788"/>
      <c r="P29" s="1797"/>
      <c r="Q29" s="1797"/>
      <c r="R29" s="1799"/>
    </row>
    <row r="30" spans="1:18" ht="29.25">
      <c r="A30" s="1275" t="s">
        <v>2219</v>
      </c>
      <c r="B30" s="1276"/>
      <c r="C30" s="1441" t="s">
        <v>2220</v>
      </c>
      <c r="D30" s="1441"/>
      <c r="E30" s="1441"/>
      <c r="F30" s="1441"/>
      <c r="G30" s="1442" t="s">
        <v>94</v>
      </c>
      <c r="H30" s="1441" t="s">
        <v>2221</v>
      </c>
      <c r="I30" s="1443" t="s">
        <v>2222</v>
      </c>
      <c r="J30" s="1442" t="s">
        <v>9</v>
      </c>
      <c r="K30" s="1441" t="s">
        <v>714</v>
      </c>
      <c r="L30" s="1441"/>
      <c r="M30" s="1441"/>
      <c r="N30" s="1441"/>
      <c r="O30" s="469" t="s">
        <v>2223</v>
      </c>
      <c r="P30" s="509" t="s">
        <v>2224</v>
      </c>
      <c r="Q30" s="509" t="s">
        <v>2225</v>
      </c>
      <c r="R30" s="521" t="s">
        <v>245</v>
      </c>
    </row>
    <row r="31" spans="1:18" ht="29.25">
      <c r="A31" s="1275"/>
      <c r="B31" s="1276"/>
      <c r="C31" s="1441"/>
      <c r="D31" s="1441"/>
      <c r="E31" s="1441"/>
      <c r="F31" s="1441"/>
      <c r="G31" s="1442"/>
      <c r="H31" s="1441"/>
      <c r="I31" s="1443"/>
      <c r="J31" s="1442"/>
      <c r="K31" s="1441"/>
      <c r="L31" s="1441"/>
      <c r="M31" s="1441"/>
      <c r="N31" s="1441"/>
      <c r="O31" s="469" t="s">
        <v>2226</v>
      </c>
      <c r="P31" s="509" t="s">
        <v>2227</v>
      </c>
      <c r="Q31" s="509" t="s">
        <v>2228</v>
      </c>
      <c r="R31" s="521" t="s">
        <v>245</v>
      </c>
    </row>
    <row r="32" spans="1:18" ht="43.5">
      <c r="A32" s="1277" t="s">
        <v>2229</v>
      </c>
      <c r="B32" s="1278"/>
      <c r="C32" s="1221" t="s">
        <v>2230</v>
      </c>
      <c r="D32" s="1221"/>
      <c r="E32" s="1221"/>
      <c r="F32" s="1221"/>
      <c r="G32" s="470" t="s">
        <v>94</v>
      </c>
      <c r="H32" s="470" t="s">
        <v>247</v>
      </c>
      <c r="I32" s="501" t="s">
        <v>2231</v>
      </c>
      <c r="J32" s="470" t="s">
        <v>9</v>
      </c>
      <c r="K32" s="1221" t="s">
        <v>2232</v>
      </c>
      <c r="L32" s="1221"/>
      <c r="M32" s="1221"/>
      <c r="N32" s="1221"/>
      <c r="O32" s="470" t="s">
        <v>2233</v>
      </c>
      <c r="P32" s="515" t="s">
        <v>2234</v>
      </c>
      <c r="Q32" s="516" t="s">
        <v>2235</v>
      </c>
      <c r="R32" s="493" t="s">
        <v>245</v>
      </c>
    </row>
    <row r="33" spans="1:18" ht="43.5">
      <c r="A33" s="1781" t="s">
        <v>2236</v>
      </c>
      <c r="B33" s="1439"/>
      <c r="C33" s="1434" t="s">
        <v>2237</v>
      </c>
      <c r="D33" s="1434"/>
      <c r="E33" s="1434"/>
      <c r="F33" s="1434"/>
      <c r="G33" s="1433" t="s">
        <v>94</v>
      </c>
      <c r="H33" s="1433" t="s">
        <v>247</v>
      </c>
      <c r="I33" s="1434" t="s">
        <v>2238</v>
      </c>
      <c r="J33" s="1433" t="s">
        <v>833</v>
      </c>
      <c r="K33" s="1434" t="s">
        <v>2239</v>
      </c>
      <c r="L33" s="1434"/>
      <c r="M33" s="1434"/>
      <c r="N33" s="1434"/>
      <c r="O33" s="471" t="s">
        <v>2240</v>
      </c>
      <c r="P33" s="517" t="s">
        <v>2241</v>
      </c>
      <c r="Q33" s="517" t="s">
        <v>2242</v>
      </c>
      <c r="R33" s="522" t="s">
        <v>245</v>
      </c>
    </row>
    <row r="34" spans="1:18" ht="43.5">
      <c r="A34" s="1270"/>
      <c r="B34" s="1271"/>
      <c r="C34" s="1272"/>
      <c r="D34" s="1272"/>
      <c r="E34" s="1272"/>
      <c r="F34" s="1272"/>
      <c r="G34" s="1780"/>
      <c r="H34" s="1780"/>
      <c r="I34" s="1272"/>
      <c r="J34" s="1780"/>
      <c r="K34" s="1272"/>
      <c r="L34" s="1272"/>
      <c r="M34" s="1272"/>
      <c r="N34" s="1272"/>
      <c r="O34" s="494" t="s">
        <v>2243</v>
      </c>
      <c r="P34" s="518" t="s">
        <v>2244</v>
      </c>
      <c r="Q34" s="518" t="s">
        <v>2245</v>
      </c>
      <c r="R34" s="496" t="s">
        <v>245</v>
      </c>
    </row>
  </sheetData>
  <mergeCells count="51">
    <mergeCell ref="Q28:Q29"/>
    <mergeCell ref="R28:R29"/>
    <mergeCell ref="I28:I29"/>
    <mergeCell ref="J28:J29"/>
    <mergeCell ref="K28:N29"/>
    <mergeCell ref="O28:O29"/>
    <mergeCell ref="P28:P29"/>
    <mergeCell ref="A28:B29"/>
    <mergeCell ref="G28:G29"/>
    <mergeCell ref="C28:F29"/>
    <mergeCell ref="H28:H29"/>
    <mergeCell ref="G1:I1"/>
    <mergeCell ref="D1:F1"/>
    <mergeCell ref="A1:C1"/>
    <mergeCell ref="B18:B20"/>
    <mergeCell ref="A18:A20"/>
    <mergeCell ref="A16:C16"/>
    <mergeCell ref="B2:U2"/>
    <mergeCell ref="B3:U3"/>
    <mergeCell ref="B4:U4"/>
    <mergeCell ref="Q23:R23"/>
    <mergeCell ref="K24:N24"/>
    <mergeCell ref="A25:B27"/>
    <mergeCell ref="C25:F27"/>
    <mergeCell ref="G25:G27"/>
    <mergeCell ref="H25:H27"/>
    <mergeCell ref="I25:I27"/>
    <mergeCell ref="J25:J27"/>
    <mergeCell ref="O23:P23"/>
    <mergeCell ref="A32:B32"/>
    <mergeCell ref="C32:F32"/>
    <mergeCell ref="K32:N32"/>
    <mergeCell ref="A30:B31"/>
    <mergeCell ref="C30:F31"/>
    <mergeCell ref="G30:G31"/>
    <mergeCell ref="H30:H31"/>
    <mergeCell ref="J30:J31"/>
    <mergeCell ref="I30:I31"/>
    <mergeCell ref="K30:N31"/>
    <mergeCell ref="K25:N27"/>
    <mergeCell ref="A23:B24"/>
    <mergeCell ref="C23:F24"/>
    <mergeCell ref="G23:I23"/>
    <mergeCell ref="J23:N23"/>
    <mergeCell ref="J33:J34"/>
    <mergeCell ref="K33:N34"/>
    <mergeCell ref="A33:B34"/>
    <mergeCell ref="C33:F34"/>
    <mergeCell ref="G33:G34"/>
    <mergeCell ref="H33:H34"/>
    <mergeCell ref="I33:I34"/>
  </mergeCells>
  <hyperlinks>
    <hyperlink ref="D1:E1" location="'Modelo de dominio'!A1" display="&lt;&lt; volver al modelo de dominio" xr:uid="{EE4130E6-331E-43B1-A517-1AE20F691281}"/>
    <hyperlink ref="B4" location="'Vendedor'!A1" display="Ver" xr:uid="{1651B4F4-1D6C-4DE5-BABC-0F7BD50DF9BE}"/>
    <hyperlink ref="F1:G1" location="'Compra_Muestreo'!A1" display="&lt;&lt;Volver a muestreo" xr:uid="{0DC11B63-AF7A-4BE8-862C-6F31848FBC25}"/>
    <hyperlink ref="A1:B1" location="'Objetos de dominio'!A1" display="&lt;&lt; Volver al listado de objetos de dominio " xr:uid="{DD4A4698-E626-4D0B-80BA-13F69EA512A9}"/>
    <hyperlink ref="B4:U4" location="'Comprador_muestreo'!A1" display="Ver" xr:uid="{699C6A5D-D82E-430D-AD09-65E901EBB8E3}"/>
    <hyperlink ref="A25" location="RANGE!V5" display="Registrar información de una nueva Categoría" xr:uid="{1314BF22-537E-49A3-8C64-B303A41053BF}"/>
    <hyperlink ref="A33" location="RANGE!Y5" display="Consultar información de las Categorías" xr:uid="{4349B21E-AB76-4597-BFFC-92A22BE40742}"/>
    <hyperlink ref="D1:F1" location="'modelo de dominio'!A1" display="&lt;&lt; volver al modelo de dominio" xr:uid="{96D34C9A-07CA-4643-B131-16C542D0437C}"/>
    <hyperlink ref="V5" location="'Comprador_caracterizacion'!A24" display="=A24" xr:uid="{5212F4BC-A38D-47D2-A671-689E1225E947}"/>
    <hyperlink ref="X5" location="'Comprador_caracterizacion'!A27" display="=A27" xr:uid="{FDA8E8C6-442F-492F-9472-E5DE43B9FD39}"/>
    <hyperlink ref="Y5" location="'Comprador_caracterizacion'!A29" display="=A29" xr:uid="{51CA0A8B-FA3D-402B-B57F-8B47858355DB}"/>
    <hyperlink ref="Z5" location="'Comprador_caracterizacion'!A30" display="=A30" xr:uid="{E8DC2B97-9182-4C5C-BB60-7506A2002A2E}"/>
    <hyperlink ref="A25:B27" location="'Comprador_Caracterizacion'!V5" display="Registra cuenta del comprador" xr:uid="{F4CA7A77-7BB5-499A-861A-93B7441CACC4}"/>
    <hyperlink ref="A30:B31" location="'Comprador_Caracterizacion'!W5" display="Actualizar datos del comprador" xr:uid="{E3373A2E-145A-4D10-B780-D8C1DC74CBBA}"/>
    <hyperlink ref="A32:B32" location="'Comprador_Caracterizacion'!X5" display="Consultar comprador por su identificador" xr:uid="{C284E91E-6E01-41B7-BDB8-9C629B0D9C24}"/>
    <hyperlink ref="A33:B34" location="'Comprador_Caracterizacion'!Y5" display="Eliminar cuenta del comprador" xr:uid="{08EC2C2A-0096-49FB-91F5-68B7953E3068}"/>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39F12F0E-D177-406B-8B73-2EF73C81716D}">
          <x14:formula1>
            <xm:f>'Valores '!$D$2:$D$3</xm:f>
          </x14:formula1>
          <xm:sqref>L6:L7 L14:T14 M6:T13</xm:sqref>
        </x14:dataValidation>
        <x14:dataValidation type="list" allowBlank="1" showInputMessage="1" showErrorMessage="1" xr:uid="{0D8100D5-256C-43E3-9108-C56452A06964}">
          <x14:formula1>
            <xm:f>'Valores '!$C$2:$C$4</xm:f>
          </x14:formula1>
          <xm:sqref>G15</xm:sqref>
        </x14:dataValidation>
        <x14:dataValidation type="list" allowBlank="1" showInputMessage="1" showErrorMessage="1" xr:uid="{6A52F478-8796-4373-826E-A83A29889503}">
          <x14:formula1>
            <xm:f>'Valores '!$C$2:$C$5</xm:f>
          </x14:formula1>
          <xm:sqref>G6:G8 G10 G12 G14</xm:sqref>
        </x14:dataValidation>
        <x14:dataValidation type="list" allowBlank="1" showInputMessage="1" showErrorMessage="1" xr:uid="{25D0D64D-F5E8-4641-A05F-E6B331978C53}">
          <x14:formula1>
            <xm:f>'Valores '!$A$1:$A$19</xm:f>
          </x14:formula1>
          <xm:sqref>B6:B14</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51993-538B-408A-9AD5-0B95D4093B7C}">
  <sheetPr>
    <tabColor theme="6" tint="-0.499984740745262"/>
  </sheetPr>
  <dimension ref="A2:M23"/>
  <sheetViews>
    <sheetView topLeftCell="E1" workbookViewId="0">
      <selection activeCell="E7" sqref="E7:E9"/>
    </sheetView>
  </sheetViews>
  <sheetFormatPr defaultColWidth="9.140625" defaultRowHeight="15"/>
  <cols>
    <col min="1" max="1" width="21.85546875" customWidth="1"/>
    <col min="2" max="2" width="14.85546875" customWidth="1"/>
    <col min="3" max="3" width="23" customWidth="1"/>
    <col min="4" max="4" width="27.140625" customWidth="1"/>
    <col min="5" max="5" width="18.7109375" customWidth="1"/>
    <col min="6" max="6" width="26" customWidth="1"/>
    <col min="7" max="7" width="21.140625" customWidth="1"/>
    <col min="8" max="8" width="31.85546875" customWidth="1"/>
    <col min="9" max="9" width="22" customWidth="1"/>
    <col min="10" max="10" width="28.28515625" customWidth="1"/>
    <col min="11" max="11" width="29.85546875" customWidth="1"/>
    <col min="12" max="12" width="28.28515625" customWidth="1"/>
    <col min="13" max="13" width="28.85546875" customWidth="1"/>
  </cols>
  <sheetData>
    <row r="2" spans="1:13">
      <c r="A2" s="243" t="s">
        <v>138</v>
      </c>
      <c r="B2" s="2169" t="s">
        <v>6</v>
      </c>
      <c r="C2" s="2169"/>
      <c r="D2" s="2169"/>
      <c r="E2" s="2169"/>
      <c r="F2" s="2169"/>
      <c r="G2" s="2169"/>
      <c r="H2" s="2169"/>
      <c r="I2" s="2169"/>
      <c r="J2" s="2169"/>
      <c r="K2" s="2169"/>
      <c r="L2" s="2169"/>
      <c r="M2" s="2170"/>
    </row>
    <row r="3" spans="1:13" ht="15" customHeight="1">
      <c r="A3" s="244" t="s">
        <v>140</v>
      </c>
      <c r="B3" s="1327" t="s">
        <v>141</v>
      </c>
      <c r="C3" s="1327"/>
      <c r="D3" s="1327"/>
      <c r="E3" s="1327"/>
      <c r="F3" s="1327"/>
      <c r="G3" s="1327"/>
      <c r="H3" s="1327"/>
      <c r="I3" s="1327"/>
      <c r="J3" s="1327"/>
      <c r="K3" s="1327"/>
      <c r="L3" s="1327"/>
      <c r="M3" s="1328"/>
    </row>
    <row r="4" spans="1:13">
      <c r="A4" s="245" t="s">
        <v>142</v>
      </c>
      <c r="B4" s="1865" t="s">
        <v>143</v>
      </c>
      <c r="C4" s="1865"/>
      <c r="D4" s="235" t="s">
        <v>144</v>
      </c>
      <c r="E4" s="1867" t="s">
        <v>145</v>
      </c>
      <c r="F4" s="1867"/>
      <c r="G4" s="1868" t="s">
        <v>146</v>
      </c>
      <c r="H4" s="1868"/>
      <c r="I4" s="237" t="s">
        <v>147</v>
      </c>
      <c r="J4" s="238" t="s">
        <v>148</v>
      </c>
      <c r="K4" s="239" t="s">
        <v>149</v>
      </c>
      <c r="L4" s="2249" t="s">
        <v>150</v>
      </c>
      <c r="M4" s="2250" t="s">
        <v>151</v>
      </c>
    </row>
    <row r="5" spans="1:13">
      <c r="A5" s="2251" t="s">
        <v>142</v>
      </c>
      <c r="B5" s="1865" t="s">
        <v>152</v>
      </c>
      <c r="C5" s="1865" t="s">
        <v>4</v>
      </c>
      <c r="D5" s="1866" t="s">
        <v>153</v>
      </c>
      <c r="E5" s="1867" t="s">
        <v>154</v>
      </c>
      <c r="F5" s="1867"/>
      <c r="G5" s="2252" t="s">
        <v>155</v>
      </c>
      <c r="H5" s="2252"/>
      <c r="I5" s="2253" t="s">
        <v>156</v>
      </c>
      <c r="J5" s="2254" t="s">
        <v>157</v>
      </c>
      <c r="K5" s="2255" t="s">
        <v>158</v>
      </c>
      <c r="L5" s="2249"/>
      <c r="M5" s="2250"/>
    </row>
    <row r="6" spans="1:13">
      <c r="A6" s="2251"/>
      <c r="B6" s="1865"/>
      <c r="C6" s="1865"/>
      <c r="D6" s="1866"/>
      <c r="E6" s="236" t="s">
        <v>159</v>
      </c>
      <c r="F6" s="236" t="s">
        <v>4</v>
      </c>
      <c r="G6" s="240" t="s">
        <v>160</v>
      </c>
      <c r="H6" s="240" t="s">
        <v>4</v>
      </c>
      <c r="I6" s="2253"/>
      <c r="J6" s="2254"/>
      <c r="K6" s="2255"/>
      <c r="L6" s="2249"/>
      <c r="M6" s="2250"/>
    </row>
    <row r="7" spans="1:13" ht="30.75">
      <c r="A7" s="1862" t="s">
        <v>9</v>
      </c>
      <c r="B7" s="1750" t="s">
        <v>2246</v>
      </c>
      <c r="C7" s="1750" t="s">
        <v>2247</v>
      </c>
      <c r="D7" s="1863" t="s">
        <v>6</v>
      </c>
      <c r="E7" s="1864"/>
      <c r="F7" s="1864"/>
      <c r="G7" s="241" t="s">
        <v>2248</v>
      </c>
      <c r="H7" s="242" t="s">
        <v>2249</v>
      </c>
      <c r="I7" s="1861"/>
      <c r="J7" s="1861" t="s">
        <v>1786</v>
      </c>
      <c r="K7" s="1861"/>
      <c r="L7" s="1827" t="s">
        <v>2250</v>
      </c>
      <c r="M7" s="1860" t="s">
        <v>2251</v>
      </c>
    </row>
    <row r="8" spans="1:13" ht="30">
      <c r="A8" s="1862"/>
      <c r="B8" s="1750"/>
      <c r="C8" s="1750"/>
      <c r="D8" s="1863"/>
      <c r="E8" s="1864"/>
      <c r="F8" s="1864"/>
      <c r="G8" s="223" t="s">
        <v>2252</v>
      </c>
      <c r="H8" s="224" t="s">
        <v>2253</v>
      </c>
      <c r="I8" s="1861"/>
      <c r="J8" s="1861"/>
      <c r="K8" s="1861"/>
      <c r="L8" s="1828"/>
      <c r="M8" s="1860"/>
    </row>
    <row r="9" spans="1:13" ht="45">
      <c r="A9" s="1862"/>
      <c r="B9" s="1750"/>
      <c r="C9" s="1750"/>
      <c r="D9" s="1863"/>
      <c r="E9" s="1864"/>
      <c r="F9" s="1864"/>
      <c r="G9" s="241" t="s">
        <v>2254</v>
      </c>
      <c r="H9" s="242" t="s">
        <v>2255</v>
      </c>
      <c r="I9" s="1861"/>
      <c r="J9" s="1861"/>
      <c r="K9" s="1861"/>
      <c r="L9" s="1829"/>
      <c r="M9" s="1860"/>
    </row>
    <row r="10" spans="1:13" ht="57.75" customHeight="1">
      <c r="A10" s="1854" t="s">
        <v>9</v>
      </c>
      <c r="B10" s="1857" t="s">
        <v>2256</v>
      </c>
      <c r="C10" s="1857" t="s">
        <v>2257</v>
      </c>
      <c r="D10" s="1836" t="s">
        <v>6</v>
      </c>
      <c r="E10" s="1836"/>
      <c r="F10" s="1836"/>
      <c r="G10" s="219" t="s">
        <v>2258</v>
      </c>
      <c r="H10" s="220" t="s">
        <v>2259</v>
      </c>
      <c r="I10" s="1524"/>
      <c r="J10" s="1823" t="s">
        <v>2260</v>
      </c>
      <c r="K10" s="1524"/>
      <c r="L10" s="1524" t="s">
        <v>1786</v>
      </c>
      <c r="M10" s="1814" t="s">
        <v>2261</v>
      </c>
    </row>
    <row r="11" spans="1:13" ht="30">
      <c r="A11" s="1855"/>
      <c r="B11" s="1858"/>
      <c r="C11" s="1858"/>
      <c r="D11" s="1837"/>
      <c r="E11" s="1837"/>
      <c r="F11" s="1837"/>
      <c r="G11" s="221" t="s">
        <v>2262</v>
      </c>
      <c r="H11" s="222" t="s">
        <v>2263</v>
      </c>
      <c r="I11" s="1826"/>
      <c r="J11" s="1824"/>
      <c r="K11" s="1826"/>
      <c r="L11" s="1826"/>
      <c r="M11" s="1815"/>
    </row>
    <row r="12" spans="1:13" ht="45">
      <c r="A12" s="1856"/>
      <c r="B12" s="1859"/>
      <c r="C12" s="1859"/>
      <c r="D12" s="1838"/>
      <c r="E12" s="1838"/>
      <c r="F12" s="1838"/>
      <c r="G12" s="221" t="s">
        <v>2264</v>
      </c>
      <c r="H12" s="222" t="s">
        <v>2265</v>
      </c>
      <c r="I12" s="1527"/>
      <c r="J12" s="1825"/>
      <c r="K12" s="1527"/>
      <c r="L12" s="1527"/>
      <c r="M12" s="1816"/>
    </row>
    <row r="13" spans="1:13" ht="30">
      <c r="A13" s="1850" t="s">
        <v>9</v>
      </c>
      <c r="B13" s="1852" t="s">
        <v>1685</v>
      </c>
      <c r="C13" s="1852" t="s">
        <v>2266</v>
      </c>
      <c r="D13" s="1839" t="s">
        <v>6</v>
      </c>
      <c r="E13" s="1839"/>
      <c r="F13" s="1839"/>
      <c r="G13" s="233" t="s">
        <v>2267</v>
      </c>
      <c r="H13" s="312" t="s">
        <v>2268</v>
      </c>
      <c r="I13" s="1817"/>
      <c r="J13" s="1817" t="s">
        <v>1689</v>
      </c>
      <c r="K13" s="1817"/>
      <c r="L13" s="1817" t="s">
        <v>1786</v>
      </c>
      <c r="M13" s="1820" t="s">
        <v>2269</v>
      </c>
    </row>
    <row r="14" spans="1:13" ht="30">
      <c r="A14" s="1851"/>
      <c r="B14" s="1853"/>
      <c r="C14" s="1853"/>
      <c r="D14" s="1840"/>
      <c r="E14" s="1840"/>
      <c r="F14" s="1840"/>
      <c r="G14" s="322" t="s">
        <v>2270</v>
      </c>
      <c r="H14" s="323" t="s">
        <v>2271</v>
      </c>
      <c r="I14" s="1818"/>
      <c r="J14" s="1818"/>
      <c r="K14" s="1818"/>
      <c r="L14" s="1818"/>
      <c r="M14" s="1821"/>
    </row>
    <row r="15" spans="1:13" ht="45">
      <c r="A15" s="1851"/>
      <c r="B15" s="1853"/>
      <c r="C15" s="1853"/>
      <c r="D15" s="1840"/>
      <c r="E15" s="1840"/>
      <c r="F15" s="1840"/>
      <c r="G15" s="322" t="s">
        <v>2272</v>
      </c>
      <c r="H15" s="323" t="s">
        <v>2273</v>
      </c>
      <c r="I15" s="1818"/>
      <c r="J15" s="1819"/>
      <c r="K15" s="1819"/>
      <c r="L15" s="1819"/>
      <c r="M15" s="1822"/>
    </row>
    <row r="16" spans="1:13" ht="45.75" customHeight="1">
      <c r="A16" s="1242" t="s">
        <v>25</v>
      </c>
      <c r="B16" s="1242" t="s">
        <v>2274</v>
      </c>
      <c r="C16" s="1239" t="s">
        <v>2275</v>
      </c>
      <c r="D16" s="1242" t="s">
        <v>885</v>
      </c>
      <c r="E16" s="1242"/>
      <c r="F16" s="1242"/>
      <c r="G16" s="314" t="s">
        <v>2276</v>
      </c>
      <c r="H16" s="315" t="s">
        <v>2148</v>
      </c>
      <c r="I16" s="1834"/>
      <c r="J16" s="1834" t="s">
        <v>2277</v>
      </c>
      <c r="K16" s="1834"/>
      <c r="L16" s="1834" t="s">
        <v>2260</v>
      </c>
      <c r="M16" s="1802" t="s">
        <v>2278</v>
      </c>
    </row>
    <row r="17" spans="1:13" ht="30">
      <c r="A17" s="1242"/>
      <c r="B17" s="1242"/>
      <c r="C17" s="1239"/>
      <c r="D17" s="1242"/>
      <c r="E17" s="1242"/>
      <c r="F17" s="1242"/>
      <c r="G17" s="314" t="s">
        <v>2279</v>
      </c>
      <c r="H17" s="315" t="s">
        <v>2280</v>
      </c>
      <c r="I17" s="1835"/>
      <c r="J17" s="1835"/>
      <c r="K17" s="1835"/>
      <c r="L17" s="1835"/>
      <c r="M17" s="1803"/>
    </row>
    <row r="18" spans="1:13" ht="45">
      <c r="A18" s="1842" t="s">
        <v>257</v>
      </c>
      <c r="B18" s="1843" t="s">
        <v>2281</v>
      </c>
      <c r="C18" s="1843" t="s">
        <v>2282</v>
      </c>
      <c r="D18" s="1842" t="s">
        <v>6</v>
      </c>
      <c r="E18" s="1832"/>
      <c r="F18" s="1832"/>
      <c r="G18" s="327" t="s">
        <v>2283</v>
      </c>
      <c r="H18" s="328" t="s">
        <v>2284</v>
      </c>
      <c r="I18" s="1806"/>
      <c r="J18" s="1806" t="s">
        <v>2285</v>
      </c>
      <c r="K18" s="1806"/>
      <c r="L18" s="1806" t="s">
        <v>2286</v>
      </c>
      <c r="M18" s="1808" t="s">
        <v>2287</v>
      </c>
    </row>
    <row r="19" spans="1:13" ht="30">
      <c r="A19" s="1842"/>
      <c r="B19" s="1843"/>
      <c r="C19" s="1843"/>
      <c r="D19" s="1842"/>
      <c r="E19" s="1833"/>
      <c r="F19" s="1833"/>
      <c r="G19" s="327" t="s">
        <v>2288</v>
      </c>
      <c r="H19" s="328" t="s">
        <v>2289</v>
      </c>
      <c r="I19" s="1807"/>
      <c r="J19" s="1807"/>
      <c r="K19" s="1807"/>
      <c r="L19" s="1807"/>
      <c r="M19" s="1809"/>
    </row>
    <row r="20" spans="1:13" ht="30">
      <c r="A20" s="1830" t="s">
        <v>9</v>
      </c>
      <c r="B20" s="1844" t="s">
        <v>2290</v>
      </c>
      <c r="C20" s="1844" t="s">
        <v>2291</v>
      </c>
      <c r="D20" s="1831" t="s">
        <v>6</v>
      </c>
      <c r="E20" s="1830"/>
      <c r="F20" s="1830"/>
      <c r="G20" s="329" t="s">
        <v>2292</v>
      </c>
      <c r="H20" s="330" t="s">
        <v>2293</v>
      </c>
      <c r="I20" s="1812"/>
      <c r="J20" s="1812" t="s">
        <v>2294</v>
      </c>
      <c r="K20" s="1812"/>
      <c r="L20" s="1812" t="s">
        <v>2277</v>
      </c>
      <c r="M20" s="1812" t="s">
        <v>2295</v>
      </c>
    </row>
    <row r="21" spans="1:13" ht="30">
      <c r="A21" s="1831"/>
      <c r="B21" s="1845"/>
      <c r="C21" s="1845"/>
      <c r="D21" s="1846"/>
      <c r="E21" s="1831"/>
      <c r="F21" s="1831"/>
      <c r="G21" s="333" t="s">
        <v>2296</v>
      </c>
      <c r="H21" s="334" t="s">
        <v>2297</v>
      </c>
      <c r="I21" s="1813"/>
      <c r="J21" s="1813"/>
      <c r="K21" s="1813"/>
      <c r="L21" s="1813"/>
      <c r="M21" s="1813"/>
    </row>
    <row r="22" spans="1:13" ht="30">
      <c r="A22" s="1841" t="s">
        <v>9</v>
      </c>
      <c r="B22" s="1847" t="s">
        <v>2298</v>
      </c>
      <c r="C22" s="1847" t="s">
        <v>2299</v>
      </c>
      <c r="D22" s="1848" t="s">
        <v>6</v>
      </c>
      <c r="E22" s="1841"/>
      <c r="F22" s="1841"/>
      <c r="G22" s="331" t="s">
        <v>2300</v>
      </c>
      <c r="H22" s="332" t="s">
        <v>2301</v>
      </c>
      <c r="I22" s="1804"/>
      <c r="J22" s="1804" t="s">
        <v>2302</v>
      </c>
      <c r="K22" s="1804"/>
      <c r="L22" s="1810" t="s">
        <v>2303</v>
      </c>
      <c r="M22" s="1810" t="s">
        <v>2304</v>
      </c>
    </row>
    <row r="23" spans="1:13" ht="45">
      <c r="A23" s="1841"/>
      <c r="B23" s="1847"/>
      <c r="C23" s="1847"/>
      <c r="D23" s="1849"/>
      <c r="E23" s="1841"/>
      <c r="F23" s="1841"/>
      <c r="G23" s="331" t="s">
        <v>2305</v>
      </c>
      <c r="H23" s="332" t="s">
        <v>2306</v>
      </c>
      <c r="I23" s="1805"/>
      <c r="J23" s="1805"/>
      <c r="K23" s="1805"/>
      <c r="L23" s="1811"/>
      <c r="M23" s="1811"/>
    </row>
  </sheetData>
  <mergeCells count="93">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 ref="M7:M9"/>
    <mergeCell ref="I7:I9"/>
    <mergeCell ref="J7:J9"/>
    <mergeCell ref="K7:K9"/>
    <mergeCell ref="A7:A9"/>
    <mergeCell ref="B7:B9"/>
    <mergeCell ref="C7:C9"/>
    <mergeCell ref="D7:D9"/>
    <mergeCell ref="E7:E9"/>
    <mergeCell ref="F7:F9"/>
    <mergeCell ref="A10:A12"/>
    <mergeCell ref="C10:C12"/>
    <mergeCell ref="B10:B12"/>
    <mergeCell ref="D10:D12"/>
    <mergeCell ref="E10:E12"/>
    <mergeCell ref="A13:A15"/>
    <mergeCell ref="B13:B15"/>
    <mergeCell ref="C13:C15"/>
    <mergeCell ref="D13:D15"/>
    <mergeCell ref="E13:E15"/>
    <mergeCell ref="A16:A17"/>
    <mergeCell ref="B16:B17"/>
    <mergeCell ref="C16:C17"/>
    <mergeCell ref="D16:D17"/>
    <mergeCell ref="E16:E17"/>
    <mergeCell ref="F22:F23"/>
    <mergeCell ref="A18:A19"/>
    <mergeCell ref="B18:B19"/>
    <mergeCell ref="C18:C19"/>
    <mergeCell ref="D18:D19"/>
    <mergeCell ref="A20:A21"/>
    <mergeCell ref="C20:C21"/>
    <mergeCell ref="B20:B21"/>
    <mergeCell ref="D20:D21"/>
    <mergeCell ref="A22:A23"/>
    <mergeCell ref="B22:B23"/>
    <mergeCell ref="C22:C23"/>
    <mergeCell ref="D22:D23"/>
    <mergeCell ref="E22:E23"/>
    <mergeCell ref="I10:I12"/>
    <mergeCell ref="L7:L9"/>
    <mergeCell ref="K10:K12"/>
    <mergeCell ref="L10:L12"/>
    <mergeCell ref="E20:E21"/>
    <mergeCell ref="F20:F21"/>
    <mergeCell ref="E18:E19"/>
    <mergeCell ref="F18:F19"/>
    <mergeCell ref="I13:I15"/>
    <mergeCell ref="F16:F17"/>
    <mergeCell ref="I16:I17"/>
    <mergeCell ref="F10:F12"/>
    <mergeCell ref="F13:F15"/>
    <mergeCell ref="J16:J17"/>
    <mergeCell ref="K16:K17"/>
    <mergeCell ref="L16:L17"/>
    <mergeCell ref="M10:M12"/>
    <mergeCell ref="J13:J15"/>
    <mergeCell ref="K13:K15"/>
    <mergeCell ref="L13:L15"/>
    <mergeCell ref="M13:M15"/>
    <mergeCell ref="J10:J12"/>
    <mergeCell ref="M16:M17"/>
    <mergeCell ref="J22:J23"/>
    <mergeCell ref="K22:K23"/>
    <mergeCell ref="J18:J19"/>
    <mergeCell ref="I18:I19"/>
    <mergeCell ref="L18:L19"/>
    <mergeCell ref="K18:K19"/>
    <mergeCell ref="M18:M19"/>
    <mergeCell ref="I22:I23"/>
    <mergeCell ref="L22:L23"/>
    <mergeCell ref="M22:M23"/>
    <mergeCell ref="J20:J21"/>
    <mergeCell ref="L20:L21"/>
    <mergeCell ref="M20:M21"/>
    <mergeCell ref="I20:I21"/>
    <mergeCell ref="K20:K21"/>
  </mergeCells>
  <hyperlinks>
    <hyperlink ref="B3:M3" location="'Compra_Muestreo'!A1" display="Muestreo de datos….." xr:uid="{DF9ABF5E-BFA0-40FD-8C26-168095805B24}"/>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3E6EF-460D-4FE1-B50C-733FE96BE507}">
  <sheetPr>
    <tabColor theme="6" tint="-0.499984740745262"/>
  </sheetPr>
  <dimension ref="A1:F13"/>
  <sheetViews>
    <sheetView workbookViewId="0">
      <selection activeCell="C2" sqref="C2"/>
    </sheetView>
  </sheetViews>
  <sheetFormatPr defaultColWidth="9.140625" defaultRowHeight="15"/>
  <cols>
    <col min="1" max="2" width="27.140625" customWidth="1"/>
    <col min="3" max="3" width="25.42578125" customWidth="1"/>
    <col min="4" max="4" width="52.140625" customWidth="1"/>
    <col min="16381" max="16381" width="9.140625" bestFit="1" customWidth="1"/>
  </cols>
  <sheetData>
    <row r="1" spans="1:6" ht="15" customHeight="1">
      <c r="A1" s="1132" t="s">
        <v>913</v>
      </c>
      <c r="B1" s="1132"/>
      <c r="C1" s="1132"/>
      <c r="D1" s="19"/>
      <c r="E1" s="5"/>
      <c r="F1" s="5"/>
    </row>
    <row r="2" spans="1:6" ht="32.25">
      <c r="A2" s="130" t="s">
        <v>1574</v>
      </c>
      <c r="B2" s="130" t="s">
        <v>2307</v>
      </c>
      <c r="C2" s="130" t="s">
        <v>2308</v>
      </c>
      <c r="D2" s="130" t="s">
        <v>1576</v>
      </c>
      <c r="E2" s="8"/>
    </row>
    <row r="3" spans="1:6">
      <c r="A3" s="9" t="s">
        <v>94</v>
      </c>
      <c r="B3" s="9" t="s">
        <v>2309</v>
      </c>
      <c r="C3" s="9" t="s">
        <v>2310</v>
      </c>
      <c r="D3" s="131" t="s">
        <v>402</v>
      </c>
      <c r="E3" s="8"/>
    </row>
    <row r="4" spans="1:6" ht="29.25">
      <c r="A4" s="9" t="s">
        <v>1707</v>
      </c>
      <c r="B4" s="9" t="s">
        <v>101</v>
      </c>
      <c r="C4" s="7" t="s">
        <v>470</v>
      </c>
      <c r="D4" s="131" t="str">
        <f>A4 &amp; "--" &amp; "--" &amp; C4 &amp; "--"</f>
        <v>1dd50760-29bf-4cb0-b222-cd5a3739b600----2.499.000,00 COP--</v>
      </c>
      <c r="E4" s="8"/>
    </row>
    <row r="5" spans="1:6" ht="29.25">
      <c r="A5" s="9" t="s">
        <v>1408</v>
      </c>
      <c r="B5" s="9" t="s">
        <v>114</v>
      </c>
      <c r="C5" s="7" t="s">
        <v>478</v>
      </c>
      <c r="D5" s="131" t="str">
        <f>A5 &amp; "--" &amp; "--" &amp; C5 &amp; "--"</f>
        <v>f6e0f79b-4c3f-47ad-9da2-2b87429d7731----304.900,00 COP--</v>
      </c>
    </row>
    <row r="6" spans="1:6" ht="29.25">
      <c r="A6" s="9" t="s">
        <v>1716</v>
      </c>
      <c r="B6" s="9" t="s">
        <v>104</v>
      </c>
      <c r="C6" s="7" t="s">
        <v>474</v>
      </c>
      <c r="D6" s="131" t="str">
        <f>A6 &amp; "--" &amp; "--" &amp; C6 &amp; "--"</f>
        <v>f077ddde-9bdf-40c8-a367-16378c931017----4.639.000,00 COP--</v>
      </c>
    </row>
    <row r="7" spans="1:6" ht="43.5">
      <c r="A7" s="9" t="s">
        <v>1721</v>
      </c>
      <c r="B7" s="9" t="s">
        <v>107</v>
      </c>
      <c r="C7" s="7" t="s">
        <v>482</v>
      </c>
      <c r="D7" s="131" t="str">
        <f>A7 &amp; "--" &amp; "--" &amp; C7 &amp; "--"</f>
        <v>2857a62b-d278-48b5-acbe-4929d529142e----30.673,38 MXN--</v>
      </c>
    </row>
    <row r="8" spans="1:6" ht="29.25">
      <c r="A8" s="100" t="s">
        <v>1725</v>
      </c>
      <c r="B8" s="9" t="s">
        <v>111</v>
      </c>
      <c r="C8" s="7" t="s">
        <v>486</v>
      </c>
      <c r="D8" s="131" t="str">
        <f>A8 &amp; "--" &amp; "--" &amp; C8 &amp; "--"</f>
        <v>3a7d5e94-1f2c-4b8a-b0e6-5d49a8f7c3e2----1.026,28 USD--</v>
      </c>
      <c r="E8" s="8"/>
    </row>
    <row r="9" spans="1:6" ht="29.25">
      <c r="A9" s="9" t="s">
        <v>1413</v>
      </c>
      <c r="B9" s="450" t="s">
        <v>117</v>
      </c>
      <c r="C9" s="9" t="s">
        <v>489</v>
      </c>
      <c r="D9" s="131" t="str">
        <f>A9 &amp; "--" &amp; "--" &amp; C9 &amp; "--"</f>
        <v>e3051e0d-589b-4bb9-ac99-14610588a964----3.147,17 USD--</v>
      </c>
    </row>
    <row r="10" spans="1:6">
      <c r="B10" s="153"/>
      <c r="C10" s="3"/>
    </row>
    <row r="11" spans="1:6">
      <c r="B11" s="153"/>
      <c r="C11" s="3"/>
      <c r="E11" s="8"/>
    </row>
    <row r="12" spans="1:6">
      <c r="E12" s="8"/>
    </row>
    <row r="13" spans="1:6">
      <c r="C13" t="s">
        <v>256</v>
      </c>
      <c r="E13" s="8"/>
    </row>
  </sheetData>
  <mergeCells count="1">
    <mergeCell ref="A1:C1"/>
  </mergeCells>
  <hyperlinks>
    <hyperlink ref="D1" location="'Modelo de dominio'!A1" display="&lt;&lt; volver al modelo de dominio" xr:uid="{5E2C9639-441C-4095-8566-C287389B40F2}"/>
    <hyperlink ref="A1:C1" location="'Objetos de dominio'!A1" display="&lt;&lt; volver al listado de objetos de dominio" xr:uid="{29DAC3BE-D976-496F-8FB7-2FA31241C5A5}"/>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A32E-E958-4B01-81F7-5155D873B45E}">
  <sheetPr>
    <tabColor theme="6" tint="-0.499984740745262"/>
  </sheetPr>
  <dimension ref="A1:AC27"/>
  <sheetViews>
    <sheetView topLeftCell="A5" workbookViewId="0">
      <selection activeCell="A8" sqref="A8"/>
    </sheetView>
  </sheetViews>
  <sheetFormatPr defaultColWidth="9.140625" defaultRowHeight="15"/>
  <cols>
    <col min="1" max="1" width="23.7109375" customWidth="1"/>
    <col min="2" max="2" width="18.140625" customWidth="1"/>
    <col min="3" max="3" width="16.140625" customWidth="1"/>
    <col min="4" max="4" width="15.5703125" customWidth="1"/>
    <col min="5" max="5" width="9.28515625" customWidth="1"/>
    <col min="6" max="6" width="27.42578125" customWidth="1"/>
    <col min="7" max="7" width="15.7109375" customWidth="1"/>
    <col min="8" max="8" width="20.42578125" customWidth="1"/>
    <col min="9" max="9" width="22.5703125" customWidth="1"/>
    <col min="10" max="10" width="35.42578125" customWidth="1"/>
    <col min="11" max="11" width="21.85546875" customWidth="1"/>
    <col min="12" max="12" width="19.42578125" customWidth="1"/>
    <col min="13" max="13" width="32.85546875" customWidth="1"/>
    <col min="14" max="14" width="30.85546875" customWidth="1"/>
    <col min="15" max="15" width="18.28515625" customWidth="1"/>
    <col min="16" max="16" width="27.42578125" customWidth="1"/>
    <col min="17" max="17" width="34.140625" customWidth="1"/>
    <col min="18" max="18" width="18.140625" customWidth="1"/>
    <col min="19" max="19" width="11.28515625" customWidth="1"/>
    <col min="20" max="20" width="20" customWidth="1"/>
    <col min="21" max="21" width="71.85546875" customWidth="1"/>
    <col min="22" max="22" width="23.28515625" customWidth="1"/>
    <col min="23" max="23" width="30.28515625" customWidth="1"/>
    <col min="24" max="24" width="27" customWidth="1"/>
    <col min="25" max="25" width="23.28515625" customWidth="1"/>
    <col min="26" max="26" width="21.5703125" customWidth="1"/>
    <col min="27" max="27" width="24.5703125" customWidth="1"/>
  </cols>
  <sheetData>
    <row r="1" spans="1:29">
      <c r="A1" s="1267" t="s">
        <v>87</v>
      </c>
      <c r="B1" s="1267"/>
      <c r="C1" s="1267" t="s">
        <v>2</v>
      </c>
      <c r="D1" s="1267"/>
      <c r="E1" s="1267" t="s">
        <v>190</v>
      </c>
      <c r="F1" s="1267"/>
      <c r="G1" s="1267"/>
      <c r="H1" s="44"/>
      <c r="I1" s="44"/>
      <c r="J1" s="44"/>
      <c r="K1" s="44"/>
      <c r="L1" s="44"/>
      <c r="M1" s="54"/>
      <c r="N1" s="54"/>
      <c r="O1" s="44"/>
      <c r="P1" s="44"/>
      <c r="Q1" s="44"/>
      <c r="R1" s="44"/>
      <c r="S1" s="44"/>
      <c r="T1" s="44"/>
      <c r="U1" s="44"/>
      <c r="Y1" s="70"/>
    </row>
    <row r="2" spans="1:29">
      <c r="A2" s="43" t="s">
        <v>191</v>
      </c>
      <c r="B2" s="1460" t="s">
        <v>6</v>
      </c>
      <c r="C2" s="1460"/>
      <c r="D2" s="1460"/>
      <c r="E2" s="1460"/>
      <c r="F2" s="1460"/>
      <c r="G2" s="1460"/>
      <c r="H2" s="1460"/>
      <c r="I2" s="1460"/>
      <c r="J2" s="1460"/>
      <c r="K2" s="1460"/>
      <c r="L2" s="1460"/>
      <c r="M2" s="1460"/>
      <c r="N2" s="1460"/>
      <c r="O2" s="1460"/>
      <c r="P2" s="1460"/>
      <c r="Q2" s="1460"/>
      <c r="R2" s="1460"/>
      <c r="S2" s="1460"/>
      <c r="T2" s="1460"/>
      <c r="U2" s="1460"/>
      <c r="Y2" s="1882"/>
      <c r="Z2" s="1882"/>
      <c r="AA2" s="1882"/>
    </row>
    <row r="3" spans="1:29">
      <c r="A3" s="43" t="s">
        <v>140</v>
      </c>
      <c r="B3" s="1462" t="s">
        <v>2311</v>
      </c>
      <c r="C3" s="1462"/>
      <c r="D3" s="1462"/>
      <c r="E3" s="1462"/>
      <c r="F3" s="1462"/>
      <c r="G3" s="1462"/>
      <c r="H3" s="1462"/>
      <c r="I3" s="1462"/>
      <c r="J3" s="1462"/>
      <c r="K3" s="1462"/>
      <c r="L3" s="1462"/>
      <c r="M3" s="1462"/>
      <c r="N3" s="1462"/>
      <c r="O3" s="1462"/>
      <c r="P3" s="1462"/>
      <c r="Q3" s="1462"/>
      <c r="R3" s="1462"/>
      <c r="S3" s="1462"/>
      <c r="T3" s="1462"/>
      <c r="U3" s="1462"/>
      <c r="Y3" s="49"/>
      <c r="Z3" s="49"/>
      <c r="AA3" s="49"/>
    </row>
    <row r="4" spans="1:29">
      <c r="A4" s="43" t="s">
        <v>193</v>
      </c>
      <c r="B4" s="1883" t="s">
        <v>8</v>
      </c>
      <c r="C4" s="1883"/>
      <c r="D4" s="1883"/>
      <c r="E4" s="1883"/>
      <c r="F4" s="1883"/>
      <c r="G4" s="1883"/>
      <c r="H4" s="1883"/>
      <c r="I4" s="1883"/>
      <c r="J4" s="1883"/>
      <c r="K4" s="1883"/>
      <c r="L4" s="1883"/>
      <c r="M4" s="1883"/>
      <c r="N4" s="1883"/>
      <c r="O4" s="1883"/>
      <c r="P4" s="1883"/>
      <c r="Q4" s="1883"/>
      <c r="R4" s="1883"/>
      <c r="S4" s="1883"/>
      <c r="T4" s="1883"/>
      <c r="U4" s="1883"/>
      <c r="Y4" s="153"/>
      <c r="Z4" s="153"/>
      <c r="AA4" s="153"/>
    </row>
    <row r="5" spans="1:29" ht="29.25">
      <c r="A5" s="51" t="s">
        <v>194</v>
      </c>
      <c r="B5" s="50" t="s">
        <v>195</v>
      </c>
      <c r="C5" s="50" t="s">
        <v>196</v>
      </c>
      <c r="D5" s="50" t="s">
        <v>197</v>
      </c>
      <c r="E5" s="50" t="s">
        <v>198</v>
      </c>
      <c r="F5" s="51" t="s">
        <v>199</v>
      </c>
      <c r="G5" s="51" t="s">
        <v>200</v>
      </c>
      <c r="H5" s="51" t="s">
        <v>201</v>
      </c>
      <c r="I5" s="51" t="s">
        <v>202</v>
      </c>
      <c r="J5" s="51" t="s">
        <v>203</v>
      </c>
      <c r="K5" s="51" t="s">
        <v>204</v>
      </c>
      <c r="L5" s="51" t="s">
        <v>205</v>
      </c>
      <c r="M5" s="52" t="s">
        <v>206</v>
      </c>
      <c r="N5" s="53" t="s">
        <v>207</v>
      </c>
      <c r="O5" s="51" t="s">
        <v>208</v>
      </c>
      <c r="P5" s="51" t="s">
        <v>209</v>
      </c>
      <c r="Q5" s="51" t="s">
        <v>210</v>
      </c>
      <c r="R5" s="51" t="s">
        <v>211</v>
      </c>
      <c r="S5" s="51" t="s">
        <v>212</v>
      </c>
      <c r="T5" s="51" t="s">
        <v>213</v>
      </c>
      <c r="U5" s="51" t="s">
        <v>214</v>
      </c>
      <c r="V5" s="533" t="str">
        <f>A19</f>
        <v>Registrar nueva compra</v>
      </c>
      <c r="W5" s="534" t="str">
        <f>A22</f>
        <v>Validar disponibilidad de productos</v>
      </c>
      <c r="X5" s="552" t="str">
        <f>A23</f>
        <v>Generar resumen de compra</v>
      </c>
      <c r="Y5" s="553" t="str">
        <f>A24</f>
        <v>Solicitar verificación</v>
      </c>
      <c r="Z5" s="554" t="str">
        <f>A25</f>
        <v>Liberar pago al vendedor</v>
      </c>
      <c r="AA5" s="555" t="str">
        <f>A27</f>
        <v>consultar compra por ID</v>
      </c>
    </row>
    <row r="6" spans="1:29" s="68" customFormat="1" ht="101.25">
      <c r="A6" s="9" t="str">
        <f>Compra_Muestreo!A3</f>
        <v>id</v>
      </c>
      <c r="B6" s="7" t="s">
        <v>215</v>
      </c>
      <c r="C6" s="7">
        <v>36</v>
      </c>
      <c r="D6" s="7">
        <v>36</v>
      </c>
      <c r="E6" s="7" t="s">
        <v>216</v>
      </c>
      <c r="F6" s="7" t="s">
        <v>216</v>
      </c>
      <c r="G6" s="7" t="s">
        <v>216</v>
      </c>
      <c r="H6" s="7" t="s">
        <v>216</v>
      </c>
      <c r="I6" s="67" t="s">
        <v>216</v>
      </c>
      <c r="J6" s="9" t="s">
        <v>217</v>
      </c>
      <c r="K6" s="9" t="s">
        <v>218</v>
      </c>
      <c r="L6" s="7" t="s">
        <v>219</v>
      </c>
      <c r="M6" s="7" t="s">
        <v>220</v>
      </c>
      <c r="N6" s="7" t="s">
        <v>220</v>
      </c>
      <c r="O6" s="7" t="s">
        <v>220</v>
      </c>
      <c r="P6" s="7" t="s">
        <v>219</v>
      </c>
      <c r="Q6" s="7" t="s">
        <v>220</v>
      </c>
      <c r="R6" s="7" t="s">
        <v>219</v>
      </c>
      <c r="S6" s="7" t="s">
        <v>220</v>
      </c>
      <c r="T6" s="7" t="s">
        <v>220</v>
      </c>
      <c r="U6" s="9" t="s">
        <v>2312</v>
      </c>
      <c r="V6" s="442"/>
      <c r="W6" s="446"/>
      <c r="X6" s="483"/>
      <c r="Y6" s="549"/>
      <c r="Z6" s="550"/>
      <c r="AA6" s="551"/>
      <c r="AB6"/>
      <c r="AC6"/>
    </row>
    <row r="7" spans="1:29" s="68" customFormat="1" ht="101.25">
      <c r="A7" s="9" t="str">
        <f>Compra_Muestreo!B3</f>
        <v>CompradorId</v>
      </c>
      <c r="B7" s="7" t="s">
        <v>215</v>
      </c>
      <c r="C7" s="7">
        <v>36</v>
      </c>
      <c r="D7" s="7">
        <v>36</v>
      </c>
      <c r="E7" s="7" t="s">
        <v>216</v>
      </c>
      <c r="F7" s="7" t="s">
        <v>216</v>
      </c>
      <c r="G7" s="7" t="s">
        <v>216</v>
      </c>
      <c r="H7" s="7" t="s">
        <v>216</v>
      </c>
      <c r="I7" s="67" t="s">
        <v>216</v>
      </c>
      <c r="J7" s="9" t="s">
        <v>217</v>
      </c>
      <c r="K7" s="9" t="s">
        <v>218</v>
      </c>
      <c r="L7" s="7" t="s">
        <v>219</v>
      </c>
      <c r="M7" s="7" t="s">
        <v>220</v>
      </c>
      <c r="N7" s="7" t="s">
        <v>220</v>
      </c>
      <c r="O7" s="7" t="s">
        <v>220</v>
      </c>
      <c r="P7" s="7" t="s">
        <v>219</v>
      </c>
      <c r="Q7" s="7" t="s">
        <v>220</v>
      </c>
      <c r="R7" s="7" t="s">
        <v>219</v>
      </c>
      <c r="S7" s="7" t="s">
        <v>220</v>
      </c>
      <c r="T7" s="7" t="s">
        <v>219</v>
      </c>
      <c r="U7" s="9" t="s">
        <v>2313</v>
      </c>
      <c r="V7" s="442"/>
      <c r="W7" s="446"/>
      <c r="X7" s="483"/>
      <c r="Y7" s="549"/>
      <c r="Z7" s="550"/>
      <c r="AA7" s="551"/>
      <c r="AB7"/>
      <c r="AC7"/>
    </row>
    <row r="8" spans="1:29" s="68" customFormat="1">
      <c r="A8" s="9" t="str">
        <f>Compra_Muestreo!C3</f>
        <v>MontoTotal</v>
      </c>
      <c r="B8" s="7" t="s">
        <v>294</v>
      </c>
      <c r="C8" s="7">
        <v>1</v>
      </c>
      <c r="D8" s="7">
        <v>11</v>
      </c>
      <c r="E8" s="7">
        <v>2</v>
      </c>
      <c r="F8" s="7">
        <v>2</v>
      </c>
      <c r="G8" s="7" t="s">
        <v>216</v>
      </c>
      <c r="H8" s="7">
        <v>0</v>
      </c>
      <c r="I8" s="7" t="s">
        <v>295</v>
      </c>
      <c r="J8" s="7" t="s">
        <v>2314</v>
      </c>
      <c r="K8" s="7">
        <v>0</v>
      </c>
      <c r="L8" s="7" t="s">
        <v>1228</v>
      </c>
      <c r="M8" s="7" t="s">
        <v>220</v>
      </c>
      <c r="N8" s="7" t="s">
        <v>220</v>
      </c>
      <c r="O8" s="7" t="s">
        <v>219</v>
      </c>
      <c r="P8" s="7" t="s">
        <v>220</v>
      </c>
      <c r="Q8" s="7" t="s">
        <v>220</v>
      </c>
      <c r="R8" s="7" t="s">
        <v>220</v>
      </c>
      <c r="S8" s="7" t="s">
        <v>219</v>
      </c>
      <c r="T8" s="7" t="s">
        <v>219</v>
      </c>
      <c r="U8" s="7" t="s">
        <v>1229</v>
      </c>
      <c r="V8" s="442"/>
      <c r="W8" s="446"/>
      <c r="X8" s="483"/>
      <c r="Y8" s="532"/>
      <c r="Z8" s="99"/>
      <c r="AA8" s="539"/>
      <c r="AB8"/>
      <c r="AC8"/>
    </row>
    <row r="9" spans="1:29">
      <c r="A9" s="48"/>
      <c r="M9" s="20"/>
      <c r="N9" s="20"/>
    </row>
    <row r="10" spans="1:29">
      <c r="M10" s="20"/>
      <c r="N10" s="20"/>
    </row>
    <row r="11" spans="1:29">
      <c r="A11" s="1281" t="s">
        <v>692</v>
      </c>
      <c r="B11" s="1282"/>
      <c r="C11" s="1283"/>
      <c r="M11" s="20"/>
      <c r="N11" s="20"/>
    </row>
    <row r="12" spans="1:29">
      <c r="A12" s="78" t="s">
        <v>3</v>
      </c>
      <c r="B12" s="81" t="s">
        <v>214</v>
      </c>
      <c r="C12" s="419" t="s">
        <v>693</v>
      </c>
      <c r="L12" s="20"/>
      <c r="M12" s="20"/>
    </row>
    <row r="13" spans="1:29" ht="22.5" customHeight="1">
      <c r="A13" s="1457" t="s">
        <v>2315</v>
      </c>
      <c r="B13" s="1342" t="str">
        <f>Compra_Muestreo!D2</f>
        <v>Combinación única que indica que el identificador de una compra, no se puede repetir</v>
      </c>
      <c r="C13" s="74" t="str">
        <f>Compra_Muestreo!A3</f>
        <v>id</v>
      </c>
      <c r="F13" s="57"/>
      <c r="G13" s="57"/>
      <c r="M13" s="20"/>
      <c r="N13" s="20"/>
    </row>
    <row r="14" spans="1:29" ht="60.75" customHeight="1">
      <c r="A14" s="1884"/>
      <c r="B14" s="1344"/>
      <c r="C14" s="73" t="str">
        <f>Compra_Muestreo!C3</f>
        <v>MontoTotal</v>
      </c>
    </row>
    <row r="17" spans="1:18">
      <c r="A17" s="2225" t="s">
        <v>228</v>
      </c>
      <c r="B17" s="2226"/>
      <c r="C17" s="2226" t="s">
        <v>4</v>
      </c>
      <c r="D17" s="2226"/>
      <c r="E17" s="2226"/>
      <c r="F17" s="2226"/>
      <c r="G17" s="2226" t="s">
        <v>229</v>
      </c>
      <c r="H17" s="2226"/>
      <c r="I17" s="2226"/>
      <c r="J17" s="2226" t="s">
        <v>230</v>
      </c>
      <c r="K17" s="2226"/>
      <c r="L17" s="2226"/>
      <c r="M17" s="2226"/>
      <c r="N17" s="2226"/>
      <c r="O17" s="2226" t="s">
        <v>231</v>
      </c>
      <c r="P17" s="2226"/>
      <c r="Q17" s="2226" t="s">
        <v>232</v>
      </c>
      <c r="R17" s="2227"/>
    </row>
    <row r="18" spans="1:18">
      <c r="A18" s="2228"/>
      <c r="B18" s="2229"/>
      <c r="C18" s="2229"/>
      <c r="D18" s="2229"/>
      <c r="E18" s="2229"/>
      <c r="F18" s="2229"/>
      <c r="G18" s="486" t="s">
        <v>233</v>
      </c>
      <c r="H18" s="486" t="s">
        <v>234</v>
      </c>
      <c r="I18" s="486" t="s">
        <v>4</v>
      </c>
      <c r="J18" s="486" t="s">
        <v>235</v>
      </c>
      <c r="K18" s="2229" t="s">
        <v>4</v>
      </c>
      <c r="L18" s="2229"/>
      <c r="M18" s="2229"/>
      <c r="N18" s="2229"/>
      <c r="O18" s="486" t="s">
        <v>236</v>
      </c>
      <c r="P18" s="486" t="s">
        <v>4</v>
      </c>
      <c r="Q18" s="486" t="s">
        <v>237</v>
      </c>
      <c r="R18" s="487" t="s">
        <v>238</v>
      </c>
    </row>
    <row r="19" spans="1:18" ht="29.25">
      <c r="A19" s="1293" t="s">
        <v>2316</v>
      </c>
      <c r="B19" s="1294"/>
      <c r="C19" s="1280" t="s">
        <v>2317</v>
      </c>
      <c r="D19" s="1280"/>
      <c r="E19" s="1280"/>
      <c r="F19" s="1280"/>
      <c r="G19" s="1279" t="s">
        <v>697</v>
      </c>
      <c r="H19" s="1279" t="s">
        <v>6</v>
      </c>
      <c r="I19" s="1280" t="s">
        <v>2318</v>
      </c>
      <c r="J19" s="1279" t="s">
        <v>6</v>
      </c>
      <c r="K19" s="1280" t="s">
        <v>2319</v>
      </c>
      <c r="L19" s="1280"/>
      <c r="M19" s="1280"/>
      <c r="N19" s="1280"/>
      <c r="O19" s="468" t="s">
        <v>2320</v>
      </c>
      <c r="P19" s="504" t="s">
        <v>2321</v>
      </c>
      <c r="Q19" s="504" t="s">
        <v>702</v>
      </c>
      <c r="R19" s="491" t="s">
        <v>703</v>
      </c>
    </row>
    <row r="20" spans="1:18" ht="43.5">
      <c r="A20" s="1293"/>
      <c r="B20" s="1294"/>
      <c r="C20" s="1280"/>
      <c r="D20" s="1280"/>
      <c r="E20" s="1280"/>
      <c r="F20" s="1280"/>
      <c r="G20" s="1279"/>
      <c r="H20" s="1279"/>
      <c r="I20" s="1280"/>
      <c r="J20" s="1279"/>
      <c r="K20" s="1280"/>
      <c r="L20" s="1280"/>
      <c r="M20" s="1280"/>
      <c r="N20" s="1280"/>
      <c r="O20" s="468" t="s">
        <v>2322</v>
      </c>
      <c r="P20" s="506" t="s">
        <v>2323</v>
      </c>
      <c r="Q20" s="506" t="s">
        <v>2324</v>
      </c>
      <c r="R20" s="491" t="s">
        <v>245</v>
      </c>
    </row>
    <row r="21" spans="1:18" ht="43.5">
      <c r="A21" s="1293"/>
      <c r="B21" s="1294"/>
      <c r="C21" s="1280"/>
      <c r="D21" s="1280"/>
      <c r="E21" s="1280"/>
      <c r="F21" s="1280"/>
      <c r="G21" s="1279"/>
      <c r="H21" s="1279"/>
      <c r="I21" s="1280"/>
      <c r="J21" s="1279"/>
      <c r="K21" s="1280"/>
      <c r="L21" s="1280"/>
      <c r="M21" s="1280"/>
      <c r="N21" s="1280"/>
      <c r="O21" s="468" t="s">
        <v>2325</v>
      </c>
      <c r="P21" s="506" t="s">
        <v>2326</v>
      </c>
      <c r="Q21" s="506" t="s">
        <v>2327</v>
      </c>
      <c r="R21" s="491" t="s">
        <v>245</v>
      </c>
    </row>
    <row r="22" spans="1:18" ht="81" customHeight="1">
      <c r="A22" s="1275" t="s">
        <v>2328</v>
      </c>
      <c r="B22" s="1276"/>
      <c r="C22" s="1441" t="s">
        <v>2329</v>
      </c>
      <c r="D22" s="1441"/>
      <c r="E22" s="1441"/>
      <c r="F22" s="1441"/>
      <c r="G22" s="469" t="s">
        <v>19</v>
      </c>
      <c r="H22" s="469" t="s">
        <v>2330</v>
      </c>
      <c r="I22" s="489" t="s">
        <v>2331</v>
      </c>
      <c r="J22" s="469" t="s">
        <v>2332</v>
      </c>
      <c r="K22" s="1441" t="s">
        <v>2331</v>
      </c>
      <c r="L22" s="1441"/>
      <c r="M22" s="1441"/>
      <c r="N22" s="1441"/>
      <c r="O22" s="469" t="s">
        <v>2333</v>
      </c>
      <c r="P22" s="509" t="s">
        <v>2334</v>
      </c>
      <c r="Q22" s="544" t="s">
        <v>2335</v>
      </c>
      <c r="R22" s="547" t="s">
        <v>1132</v>
      </c>
    </row>
    <row r="23" spans="1:18" ht="63" customHeight="1">
      <c r="A23" s="1277" t="s">
        <v>1679</v>
      </c>
      <c r="B23" s="1278"/>
      <c r="C23" s="1221" t="s">
        <v>2336</v>
      </c>
      <c r="D23" s="1221"/>
      <c r="E23" s="1221"/>
      <c r="F23" s="1221"/>
      <c r="G23" s="470" t="s">
        <v>1164</v>
      </c>
      <c r="H23" s="470" t="s">
        <v>6</v>
      </c>
      <c r="I23" s="501" t="s">
        <v>2337</v>
      </c>
      <c r="J23" s="470" t="s">
        <v>997</v>
      </c>
      <c r="K23" s="1221" t="s">
        <v>2338</v>
      </c>
      <c r="L23" s="1221"/>
      <c r="M23" s="1221"/>
      <c r="N23" s="1221"/>
      <c r="O23" s="470" t="s">
        <v>2339</v>
      </c>
      <c r="P23" s="515" t="s">
        <v>2340</v>
      </c>
      <c r="Q23" s="515" t="s">
        <v>2341</v>
      </c>
      <c r="R23" s="493" t="s">
        <v>245</v>
      </c>
    </row>
    <row r="24" spans="1:18" ht="57.75">
      <c r="A24" s="1781" t="s">
        <v>2342</v>
      </c>
      <c r="B24" s="1439"/>
      <c r="C24" s="1434" t="s">
        <v>2343</v>
      </c>
      <c r="D24" s="1434"/>
      <c r="E24" s="1434"/>
      <c r="F24" s="1434"/>
      <c r="G24" s="471" t="s">
        <v>2344</v>
      </c>
      <c r="H24" s="471" t="s">
        <v>247</v>
      </c>
      <c r="I24" s="520" t="s">
        <v>2345</v>
      </c>
      <c r="J24" s="471" t="s">
        <v>29</v>
      </c>
      <c r="K24" s="1434" t="s">
        <v>2346</v>
      </c>
      <c r="L24" s="1434"/>
      <c r="M24" s="1434"/>
      <c r="N24" s="1434"/>
      <c r="O24" s="471" t="s">
        <v>2347</v>
      </c>
      <c r="P24" s="517" t="s">
        <v>2348</v>
      </c>
      <c r="Q24" s="517" t="s">
        <v>2349</v>
      </c>
      <c r="R24" s="522" t="s">
        <v>245</v>
      </c>
    </row>
    <row r="25" spans="1:18" ht="57.75" customHeight="1">
      <c r="A25" s="1877" t="s">
        <v>904</v>
      </c>
      <c r="B25" s="1878"/>
      <c r="C25" s="1879" t="s">
        <v>2350</v>
      </c>
      <c r="D25" s="1879"/>
      <c r="E25" s="1879"/>
      <c r="F25" s="1879"/>
      <c r="G25" s="1875" t="s">
        <v>2351</v>
      </c>
      <c r="H25" s="1875" t="s">
        <v>247</v>
      </c>
      <c r="I25" s="1881" t="s">
        <v>2352</v>
      </c>
      <c r="J25" s="1880" t="s">
        <v>17</v>
      </c>
      <c r="K25" s="1879" t="s">
        <v>2353</v>
      </c>
      <c r="L25" s="1879"/>
      <c r="M25" s="1879"/>
      <c r="N25" s="1879"/>
      <c r="O25" s="1875" t="s">
        <v>2354</v>
      </c>
      <c r="P25" s="1876" t="s">
        <v>2355</v>
      </c>
      <c r="Q25" s="1869" t="s">
        <v>2356</v>
      </c>
      <c r="R25" s="1870" t="s">
        <v>245</v>
      </c>
    </row>
    <row r="26" spans="1:18">
      <c r="A26" s="1877"/>
      <c r="B26" s="1878"/>
      <c r="C26" s="1879"/>
      <c r="D26" s="1879"/>
      <c r="E26" s="1879"/>
      <c r="F26" s="1879"/>
      <c r="G26" s="1875"/>
      <c r="H26" s="1875"/>
      <c r="I26" s="1881"/>
      <c r="J26" s="1880"/>
      <c r="K26" s="1879"/>
      <c r="L26" s="1879"/>
      <c r="M26" s="1879"/>
      <c r="N26" s="1879"/>
      <c r="O26" s="1875"/>
      <c r="P26" s="1876"/>
      <c r="Q26" s="1869"/>
      <c r="R26" s="1870"/>
    </row>
    <row r="27" spans="1:18" ht="69" customHeight="1">
      <c r="A27" s="1872" t="s">
        <v>2357</v>
      </c>
      <c r="B27" s="1873"/>
      <c r="C27" s="1871" t="s">
        <v>2358</v>
      </c>
      <c r="D27" s="1871"/>
      <c r="E27" s="1871"/>
      <c r="F27" s="1871"/>
      <c r="G27" s="542" t="s">
        <v>94</v>
      </c>
      <c r="H27" s="542" t="s">
        <v>247</v>
      </c>
      <c r="I27" s="543" t="s">
        <v>2359</v>
      </c>
      <c r="J27" s="542" t="s">
        <v>6</v>
      </c>
      <c r="K27" s="1874" t="s">
        <v>2360</v>
      </c>
      <c r="L27" s="1874"/>
      <c r="M27" s="1874"/>
      <c r="N27" s="1874"/>
      <c r="O27" s="542" t="s">
        <v>2361</v>
      </c>
      <c r="P27" s="545" t="s">
        <v>2362</v>
      </c>
      <c r="Q27" s="546" t="s">
        <v>2363</v>
      </c>
      <c r="R27" s="548" t="s">
        <v>1136</v>
      </c>
    </row>
  </sheetData>
  <mergeCells count="47">
    <mergeCell ref="A13:A14"/>
    <mergeCell ref="B13:B14"/>
    <mergeCell ref="A1:B1"/>
    <mergeCell ref="C1:D1"/>
    <mergeCell ref="E1:G1"/>
    <mergeCell ref="B2:U2"/>
    <mergeCell ref="B3:U3"/>
    <mergeCell ref="A11:C11"/>
    <mergeCell ref="Y2:AA2"/>
    <mergeCell ref="B4:U4"/>
    <mergeCell ref="Q17:R17"/>
    <mergeCell ref="K18:N18"/>
    <mergeCell ref="A19:B21"/>
    <mergeCell ref="C19:F21"/>
    <mergeCell ref="G19:G21"/>
    <mergeCell ref="H19:H21"/>
    <mergeCell ref="I19:I21"/>
    <mergeCell ref="J19:J21"/>
    <mergeCell ref="K19:N21"/>
    <mergeCell ref="A17:B18"/>
    <mergeCell ref="C17:F18"/>
    <mergeCell ref="G17:I17"/>
    <mergeCell ref="J17:N17"/>
    <mergeCell ref="O17:P17"/>
    <mergeCell ref="A22:B22"/>
    <mergeCell ref="C22:F22"/>
    <mergeCell ref="K22:N22"/>
    <mergeCell ref="A23:B23"/>
    <mergeCell ref="C23:F23"/>
    <mergeCell ref="K23:N23"/>
    <mergeCell ref="A24:B24"/>
    <mergeCell ref="C24:F24"/>
    <mergeCell ref="K24:N24"/>
    <mergeCell ref="A25:B26"/>
    <mergeCell ref="C25:F26"/>
    <mergeCell ref="J25:J26"/>
    <mergeCell ref="K25:N26"/>
    <mergeCell ref="G25:G26"/>
    <mergeCell ref="H25:H26"/>
    <mergeCell ref="I25:I26"/>
    <mergeCell ref="Q25:Q26"/>
    <mergeCell ref="R25:R26"/>
    <mergeCell ref="C27:F27"/>
    <mergeCell ref="A27:B27"/>
    <mergeCell ref="K27:N27"/>
    <mergeCell ref="O25:O26"/>
    <mergeCell ref="P25:P26"/>
  </mergeCells>
  <hyperlinks>
    <hyperlink ref="C1:D1" location="'Modelo de dominio'!A1" display="&lt;&lt; volver al modelo de dominio" xr:uid="{A4745AF5-4DEF-4B26-A9EC-97A335AA6944}"/>
    <hyperlink ref="B4" location="'Vendedor'!A1" display="Ver" xr:uid="{A6169F67-27FD-4B65-B656-05D73962CD56}"/>
    <hyperlink ref="E1:G1" location="'Compra_Muestreo'!A1" display="&lt;&lt;Volver a muestreo" xr:uid="{98F18A85-FA13-47D1-8802-65CC85A56AE5}"/>
    <hyperlink ref="A1:B1" location="'Objetos de dominio'!A1" display="&lt;&lt; Volver al listado de objetos de dominio " xr:uid="{FC0EE594-5D54-4293-8AAF-C0008E75840C}"/>
    <hyperlink ref="B4:U4" location="'compra_muestreo'!A1" display="Ver" xr:uid="{400B8E1E-7C59-43F3-BBD2-271C738AD9F1}"/>
    <hyperlink ref="V5" location="'Compra_Caracterizacion'!A24" display="=A24" xr:uid="{63888739-7FA4-410D-9D70-E8967039A2F3}"/>
    <hyperlink ref="W5" location="'Compra_Caracterizacion'!A27" display="=A27" xr:uid="{3FFE0DE5-9CA3-4FAA-8B86-A069BEECDB53}"/>
    <hyperlink ref="X5" location="'Compra_Caracterizacion'!A28" display="=A28" xr:uid="{1F5FDE58-B443-453D-933B-4AF8976157F6}"/>
    <hyperlink ref="Y5" location="'Compra_Caracterizacion'!A29" display="=A29" xr:uid="{E302149F-4E1F-4F3C-8054-33B705D003FA}"/>
    <hyperlink ref="Z5" location="'Compra_Caracterizacion'!A30" display="=A30" xr:uid="{749B8E2A-F4A1-4A1C-93FC-DE7211253D5C}"/>
    <hyperlink ref="AA5" location="'Compra_Caracterizacion'!A32" display="=A32" xr:uid="{9ECD3B52-C5CC-4A9A-83AC-D6BCDD57FEE9}"/>
    <hyperlink ref="A19:B21" location="'Compra_Caracterizacion'!V5" display="Registrar nueva compra" xr:uid="{18030486-7F3D-4C0F-9BAA-3527EB8BA879}"/>
    <hyperlink ref="A22:B22" location="'Compra_Caracterizacion'!W5" display="Validar disponibilidad de productos" xr:uid="{8B946BE5-56AF-4FBC-809F-53880F9FF4B4}"/>
    <hyperlink ref="A23:B23" location="'Compra_Caracterizacion'!X5" display="Generar resumen de compra" xr:uid="{4D647E39-FC6A-42CD-82A0-3A26DF52EB78}"/>
    <hyperlink ref="A24:B24" location="'Compra_Caracterizacion'!Y5" display="Solicitar verificación" xr:uid="{702762B5-17DA-4787-98D8-6B442237EAC3}"/>
    <hyperlink ref="A25:B26" location="'Compra_Caracterizacion'!Z5" display="Liberar pago al vendedor" xr:uid="{E66DA7F0-BE21-43F1-9D5B-F5E6621689B6}"/>
    <hyperlink ref="A27:B27" location="'Compra_Caracterizacion'!AA5" display="consultar compra por ID" xr:uid="{C1B643BE-2720-48BE-A871-5C9236072E73}"/>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E9FD1305-6A7B-4836-8789-71BE501B0DF9}">
          <x14:formula1>
            <xm:f>'Valores '!$D$2:$D$3</xm:f>
          </x14:formula1>
          <xm:sqref>M6:T8 L6:L7</xm:sqref>
        </x14:dataValidation>
        <x14:dataValidation type="list" allowBlank="1" showInputMessage="1" showErrorMessage="1" xr:uid="{ECF6C198-C03E-4383-B84C-87E9C7EEC39B}">
          <x14:formula1>
            <xm:f>'Valores '!$C$2:$C$4</xm:f>
          </x14:formula1>
          <xm:sqref>G8:G10</xm:sqref>
        </x14:dataValidation>
        <x14:dataValidation type="list" allowBlank="1" showInputMessage="1" showErrorMessage="1" xr:uid="{6334F982-ED19-4238-8738-C251488B45F7}">
          <x14:formula1>
            <xm:f>'Valores '!$C$2:$C$5</xm:f>
          </x14:formula1>
          <xm:sqref>G6:G7</xm:sqref>
        </x14:dataValidation>
        <x14:dataValidation type="list" allowBlank="1" showInputMessage="1" showErrorMessage="1" xr:uid="{AABBB767-FA57-4AF0-BCC5-4735AE4EDE02}">
          <x14:formula1>
            <xm:f>'Valores '!$A$1:$A$19</xm:f>
          </x14:formula1>
          <xm:sqref>B6:B8</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C441D-A0C9-4B2C-ADEB-404AC232F7CA}">
  <sheetPr>
    <tabColor theme="8" tint="-0.249977111117893"/>
  </sheetPr>
  <dimension ref="A1:M12"/>
  <sheetViews>
    <sheetView topLeftCell="A2" workbookViewId="0">
      <selection activeCell="A2" sqref="A2"/>
    </sheetView>
  </sheetViews>
  <sheetFormatPr defaultColWidth="9.140625" defaultRowHeight="15"/>
  <cols>
    <col min="1" max="1" width="22.140625" customWidth="1"/>
    <col min="2" max="2" width="20.7109375" customWidth="1"/>
    <col min="3" max="3" width="23.7109375" customWidth="1"/>
    <col min="4" max="4" width="25.42578125" customWidth="1"/>
    <col min="5" max="5" width="22.85546875" customWidth="1"/>
    <col min="6" max="6" width="29.5703125" customWidth="1"/>
    <col min="7" max="7" width="30" customWidth="1"/>
    <col min="8" max="8" width="38.85546875" customWidth="1"/>
    <col min="9" max="9" width="25.5703125" customWidth="1"/>
    <col min="10" max="10" width="27.42578125" customWidth="1"/>
    <col min="11" max="11" width="28.7109375" customWidth="1"/>
    <col min="12" max="12" width="28.28515625" customWidth="1"/>
    <col min="13" max="13" width="32.42578125" customWidth="1"/>
  </cols>
  <sheetData>
    <row r="1" spans="1:13">
      <c r="B1" s="1"/>
      <c r="C1" s="1"/>
      <c r="D1" s="1"/>
      <c r="E1" s="1"/>
      <c r="F1" s="1"/>
      <c r="G1" s="1"/>
      <c r="H1" s="1"/>
      <c r="I1" s="1"/>
      <c r="J1" s="1"/>
      <c r="K1" s="1"/>
      <c r="L1" s="1"/>
      <c r="M1" s="1"/>
    </row>
    <row r="2" spans="1:13">
      <c r="A2" s="272" t="s">
        <v>138</v>
      </c>
      <c r="B2" s="1885" t="s">
        <v>13</v>
      </c>
      <c r="C2" s="1885"/>
      <c r="D2" s="1885"/>
      <c r="E2" s="1885"/>
      <c r="F2" s="1885"/>
      <c r="G2" s="1885"/>
      <c r="H2" s="1885"/>
      <c r="I2" s="1885"/>
      <c r="J2" s="1885"/>
      <c r="K2" s="1885"/>
      <c r="L2" s="1885"/>
      <c r="M2" s="1886"/>
    </row>
    <row r="3" spans="1:13">
      <c r="A3" s="273" t="s">
        <v>140</v>
      </c>
      <c r="B3" s="1327" t="s">
        <v>141</v>
      </c>
      <c r="C3" s="1327"/>
      <c r="D3" s="1327"/>
      <c r="E3" s="1327"/>
      <c r="F3" s="1327"/>
      <c r="G3" s="1327"/>
      <c r="H3" s="1327"/>
      <c r="I3" s="1327"/>
      <c r="J3" s="1327"/>
      <c r="K3" s="1327"/>
      <c r="L3" s="1327"/>
      <c r="M3" s="1328"/>
    </row>
    <row r="4" spans="1:13" ht="30.75" customHeight="1">
      <c r="A4" s="346" t="s">
        <v>142</v>
      </c>
      <c r="B4" s="1143" t="s">
        <v>143</v>
      </c>
      <c r="C4" s="1143"/>
      <c r="D4" s="347" t="s">
        <v>144</v>
      </c>
      <c r="E4" s="1144" t="s">
        <v>145</v>
      </c>
      <c r="F4" s="1144"/>
      <c r="G4" s="1138" t="s">
        <v>146</v>
      </c>
      <c r="H4" s="1138"/>
      <c r="I4" s="349" t="s">
        <v>147</v>
      </c>
      <c r="J4" s="350" t="s">
        <v>148</v>
      </c>
      <c r="K4" s="351" t="s">
        <v>149</v>
      </c>
      <c r="L4" s="1145" t="s">
        <v>150</v>
      </c>
      <c r="M4" s="1147" t="s">
        <v>151</v>
      </c>
    </row>
    <row r="5" spans="1:13" ht="15" customHeight="1">
      <c r="A5" s="1600" t="s">
        <v>142</v>
      </c>
      <c r="B5" s="1143" t="s">
        <v>152</v>
      </c>
      <c r="C5" s="1143" t="s">
        <v>4</v>
      </c>
      <c r="D5" s="1158" t="s">
        <v>153</v>
      </c>
      <c r="E5" s="1144" t="s">
        <v>154</v>
      </c>
      <c r="F5" s="1144"/>
      <c r="G5" s="1138" t="s">
        <v>155</v>
      </c>
      <c r="H5" s="1138"/>
      <c r="I5" s="1149" t="s">
        <v>156</v>
      </c>
      <c r="J5" s="1151" t="s">
        <v>157</v>
      </c>
      <c r="K5" s="1153" t="s">
        <v>158</v>
      </c>
      <c r="L5" s="1145"/>
      <c r="M5" s="1147"/>
    </row>
    <row r="6" spans="1:13" ht="15" customHeight="1">
      <c r="A6" s="1600"/>
      <c r="B6" s="1143"/>
      <c r="C6" s="1143"/>
      <c r="D6" s="1158"/>
      <c r="E6" s="348" t="s">
        <v>159</v>
      </c>
      <c r="F6" s="348" t="s">
        <v>4</v>
      </c>
      <c r="G6" s="402" t="s">
        <v>160</v>
      </c>
      <c r="H6" s="402" t="s">
        <v>4</v>
      </c>
      <c r="I6" s="1149"/>
      <c r="J6" s="1151"/>
      <c r="K6" s="1153"/>
      <c r="L6" s="1145"/>
      <c r="M6" s="1147"/>
    </row>
    <row r="7" spans="1:13" ht="30">
      <c r="A7" s="1887" t="s">
        <v>25</v>
      </c>
      <c r="B7" s="1295" t="s">
        <v>2364</v>
      </c>
      <c r="C7" s="1295" t="s">
        <v>2365</v>
      </c>
      <c r="D7" s="1295" t="s">
        <v>13</v>
      </c>
      <c r="E7" s="1295"/>
      <c r="F7" s="1295"/>
      <c r="G7" s="217" t="s">
        <v>2366</v>
      </c>
      <c r="H7" s="217" t="s">
        <v>2367</v>
      </c>
      <c r="I7" s="1295"/>
      <c r="J7" s="1295" t="s">
        <v>2368</v>
      </c>
      <c r="K7" s="1295"/>
      <c r="L7" s="1295" t="s">
        <v>2369</v>
      </c>
      <c r="M7" s="1710" t="s">
        <v>2370</v>
      </c>
    </row>
    <row r="8" spans="1:13" ht="30">
      <c r="A8" s="1887"/>
      <c r="B8" s="1295"/>
      <c r="C8" s="1295"/>
      <c r="D8" s="1295"/>
      <c r="E8" s="1295"/>
      <c r="F8" s="1295"/>
      <c r="G8" s="217" t="s">
        <v>2371</v>
      </c>
      <c r="H8" s="217" t="s">
        <v>2372</v>
      </c>
      <c r="I8" s="1295"/>
      <c r="J8" s="1295"/>
      <c r="K8" s="1295"/>
      <c r="L8" s="1295"/>
      <c r="M8" s="1710"/>
    </row>
    <row r="9" spans="1:13" ht="30">
      <c r="A9" s="399" t="s">
        <v>2373</v>
      </c>
      <c r="B9" s="385" t="s">
        <v>2374</v>
      </c>
      <c r="C9" s="385" t="s">
        <v>2375</v>
      </c>
      <c r="D9" s="385" t="s">
        <v>13</v>
      </c>
      <c r="E9" s="385"/>
      <c r="F9" s="385"/>
      <c r="G9" s="385" t="s">
        <v>2376</v>
      </c>
      <c r="H9" s="385" t="s">
        <v>2377</v>
      </c>
      <c r="I9" s="385"/>
      <c r="J9" s="385" t="s">
        <v>2378</v>
      </c>
      <c r="K9" s="385"/>
      <c r="L9" s="385" t="s">
        <v>2368</v>
      </c>
      <c r="M9" s="390" t="s">
        <v>2379</v>
      </c>
    </row>
    <row r="10" spans="1:13" ht="30">
      <c r="A10" s="403" t="s">
        <v>2373</v>
      </c>
      <c r="B10" s="360" t="s">
        <v>2380</v>
      </c>
      <c r="C10" s="360" t="s">
        <v>2381</v>
      </c>
      <c r="D10" s="360" t="s">
        <v>13</v>
      </c>
      <c r="E10" s="360"/>
      <c r="F10" s="360"/>
      <c r="G10" s="360" t="s">
        <v>2382</v>
      </c>
      <c r="H10" s="360" t="s">
        <v>2383</v>
      </c>
      <c r="I10" s="360"/>
      <c r="J10" s="360" t="s">
        <v>2384</v>
      </c>
      <c r="K10" s="360"/>
      <c r="L10" s="360" t="s">
        <v>2385</v>
      </c>
      <c r="M10" s="392" t="s">
        <v>2386</v>
      </c>
    </row>
    <row r="11" spans="1:13" ht="45">
      <c r="A11" s="404" t="s">
        <v>2373</v>
      </c>
      <c r="B11" s="398" t="s">
        <v>2387</v>
      </c>
      <c r="C11" s="405" t="s">
        <v>2388</v>
      </c>
      <c r="D11" s="398" t="s">
        <v>13</v>
      </c>
      <c r="E11" s="398"/>
      <c r="F11" s="398"/>
      <c r="G11" s="398" t="s">
        <v>2389</v>
      </c>
      <c r="H11" s="405" t="s">
        <v>2390</v>
      </c>
      <c r="I11" s="398"/>
      <c r="J11" s="398" t="s">
        <v>2391</v>
      </c>
      <c r="K11" s="398"/>
      <c r="L11" s="398" t="s">
        <v>2385</v>
      </c>
      <c r="M11" s="406" t="s">
        <v>2392</v>
      </c>
    </row>
    <row r="12" spans="1:13">
      <c r="C12" s="1"/>
      <c r="H12" s="1"/>
    </row>
  </sheetData>
  <mergeCells count="27">
    <mergeCell ref="F7:F8"/>
    <mergeCell ref="A7:A8"/>
    <mergeCell ref="B7:B8"/>
    <mergeCell ref="C7:C8"/>
    <mergeCell ref="D7:D8"/>
    <mergeCell ref="E7:E8"/>
    <mergeCell ref="A5:A6"/>
    <mergeCell ref="B5:B6"/>
    <mergeCell ref="C5:C6"/>
    <mergeCell ref="D5:D6"/>
    <mergeCell ref="E5:F5"/>
    <mergeCell ref="L7:L8"/>
    <mergeCell ref="M7:M8"/>
    <mergeCell ref="G5:H5"/>
    <mergeCell ref="B2:M2"/>
    <mergeCell ref="B3:M3"/>
    <mergeCell ref="B4:C4"/>
    <mergeCell ref="E4:F4"/>
    <mergeCell ref="G4:H4"/>
    <mergeCell ref="L4:L6"/>
    <mergeCell ref="M4:M6"/>
    <mergeCell ref="I5:I6"/>
    <mergeCell ref="J5:J6"/>
    <mergeCell ref="K5:K6"/>
    <mergeCell ref="I7:I8"/>
    <mergeCell ref="J7:J8"/>
    <mergeCell ref="K7:K8"/>
  </mergeCells>
  <hyperlinks>
    <hyperlink ref="B3:M3" location="'delivery_muestreo'!A1" display="Muestreo de datos….." xr:uid="{3D8F1582-3A9C-4F78-AF7F-6DE9578D3233}"/>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4AFCF-4AEB-485F-9A47-0DB4B1481617}">
  <sheetPr>
    <tabColor theme="8" tint="-0.249977111117893"/>
  </sheetPr>
  <dimension ref="A1:Z25"/>
  <sheetViews>
    <sheetView workbookViewId="0">
      <selection activeCell="M12" sqref="M12"/>
    </sheetView>
  </sheetViews>
  <sheetFormatPr defaultColWidth="9.140625" defaultRowHeight="15"/>
  <cols>
    <col min="1" max="1" width="23" style="8" customWidth="1"/>
    <col min="2" max="2" width="15.28515625" style="8" customWidth="1"/>
    <col min="3" max="3" width="18.42578125" style="8" customWidth="1"/>
    <col min="4" max="4" width="15.85546875" style="8" customWidth="1"/>
    <col min="5" max="5" width="12.5703125" style="8" customWidth="1"/>
    <col min="6" max="6" width="27.7109375" style="8" customWidth="1"/>
    <col min="7" max="7" width="16.7109375" style="8" customWidth="1"/>
    <col min="8" max="8" width="12.28515625" style="8" customWidth="1"/>
    <col min="9" max="9" width="19" style="8" customWidth="1"/>
    <col min="10" max="10" width="28.28515625" style="8" customWidth="1"/>
    <col min="11" max="11" width="15.85546875" style="8" customWidth="1"/>
    <col min="12" max="12" width="36.7109375" style="8" customWidth="1"/>
    <col min="13" max="13" width="34.140625" style="8" customWidth="1"/>
    <col min="14" max="14" width="30" style="8" customWidth="1"/>
    <col min="15" max="15" width="16.140625" style="8" customWidth="1"/>
    <col min="16" max="16" width="29.85546875" style="8" customWidth="1"/>
    <col min="17" max="17" width="27.5703125" style="8" customWidth="1"/>
    <col min="18" max="18" width="20.5703125" style="8" customWidth="1"/>
    <col min="19" max="19" width="10.7109375" style="8" customWidth="1"/>
    <col min="20" max="20" width="19.5703125" style="8" customWidth="1"/>
    <col min="21" max="21" width="34.140625" style="8" customWidth="1"/>
    <col min="22" max="22" width="16.7109375" style="8" bestFit="1" customWidth="1"/>
    <col min="23" max="23" width="15.28515625" style="8" bestFit="1" customWidth="1"/>
    <col min="24" max="24" width="15.42578125" style="8" bestFit="1" customWidth="1"/>
    <col min="25" max="25" width="25" style="8" bestFit="1" customWidth="1"/>
    <col min="26" max="16384" width="9.140625" style="8"/>
  </cols>
  <sheetData>
    <row r="1" spans="1:26">
      <c r="A1" s="1284" t="s">
        <v>87</v>
      </c>
      <c r="B1" s="1284"/>
      <c r="C1" s="1285" t="s">
        <v>2</v>
      </c>
      <c r="D1" s="1285"/>
      <c r="E1" s="1286" t="s">
        <v>190</v>
      </c>
      <c r="F1" s="1286"/>
      <c r="G1" s="1286"/>
      <c r="H1" s="68"/>
      <c r="I1" s="68"/>
      <c r="J1" s="68"/>
      <c r="K1" s="68"/>
      <c r="L1" s="68"/>
      <c r="M1" s="68"/>
      <c r="N1" s="68"/>
      <c r="O1" s="68"/>
      <c r="P1" s="68"/>
      <c r="Q1" s="68"/>
      <c r="R1" s="68"/>
      <c r="S1" s="68"/>
      <c r="T1" s="68"/>
      <c r="U1" s="68"/>
    </row>
    <row r="2" spans="1:26">
      <c r="A2" s="77" t="s">
        <v>191</v>
      </c>
      <c r="B2" s="1287" t="s">
        <v>13</v>
      </c>
      <c r="C2" s="1287"/>
      <c r="D2" s="1287"/>
      <c r="E2" s="1287"/>
      <c r="F2" s="1287"/>
      <c r="G2" s="1287"/>
      <c r="H2" s="1287"/>
      <c r="I2" s="1287"/>
      <c r="J2" s="1287"/>
      <c r="K2" s="1287"/>
      <c r="L2" s="1287"/>
      <c r="M2" s="1287"/>
      <c r="N2" s="1287"/>
      <c r="O2" s="1287"/>
      <c r="P2" s="1287"/>
      <c r="Q2" s="1287"/>
      <c r="R2" s="1287"/>
      <c r="S2" s="1287"/>
      <c r="T2" s="1287"/>
      <c r="U2" s="1287"/>
    </row>
    <row r="3" spans="1:26">
      <c r="A3" s="78" t="s">
        <v>140</v>
      </c>
      <c r="B3" s="1289" t="s">
        <v>2393</v>
      </c>
      <c r="C3" s="1289"/>
      <c r="D3" s="1289"/>
      <c r="E3" s="1289"/>
      <c r="F3" s="1289"/>
      <c r="G3" s="1289"/>
      <c r="H3" s="1289"/>
      <c r="I3" s="1289"/>
      <c r="J3" s="1289"/>
      <c r="K3" s="1289"/>
      <c r="L3" s="1289"/>
      <c r="M3" s="1289"/>
      <c r="N3" s="1289"/>
      <c r="O3" s="1289"/>
      <c r="P3" s="1289"/>
      <c r="Q3" s="1289"/>
      <c r="R3" s="1289"/>
      <c r="S3" s="1289"/>
      <c r="T3" s="1289"/>
      <c r="U3" s="1289"/>
    </row>
    <row r="4" spans="1:26">
      <c r="A4" s="79" t="s">
        <v>193</v>
      </c>
      <c r="B4" s="1794" t="s">
        <v>8</v>
      </c>
      <c r="C4" s="1794"/>
      <c r="D4" s="1794"/>
      <c r="E4" s="1794"/>
      <c r="F4" s="1794"/>
      <c r="G4" s="1794"/>
      <c r="H4" s="1794"/>
      <c r="I4" s="1794"/>
      <c r="J4" s="1794"/>
      <c r="K4" s="1794"/>
      <c r="L4" s="1794"/>
      <c r="M4" s="1794"/>
      <c r="N4" s="1794"/>
      <c r="O4" s="1794"/>
      <c r="P4" s="1794"/>
      <c r="Q4" s="1794"/>
      <c r="R4" s="1794"/>
      <c r="S4" s="1794"/>
      <c r="T4" s="1794"/>
      <c r="U4" s="1794"/>
    </row>
    <row r="5" spans="1:26">
      <c r="A5" s="17" t="s">
        <v>194</v>
      </c>
      <c r="B5" s="85" t="s">
        <v>195</v>
      </c>
      <c r="C5" s="85" t="s">
        <v>196</v>
      </c>
      <c r="D5" s="85" t="s">
        <v>197</v>
      </c>
      <c r="E5" s="85" t="s">
        <v>198</v>
      </c>
      <c r="F5" s="83" t="s">
        <v>199</v>
      </c>
      <c r="G5" s="83" t="s">
        <v>200</v>
      </c>
      <c r="H5" s="83" t="s">
        <v>201</v>
      </c>
      <c r="I5" s="83" t="s">
        <v>202</v>
      </c>
      <c r="J5" s="83" t="s">
        <v>203</v>
      </c>
      <c r="K5" s="83" t="s">
        <v>204</v>
      </c>
      <c r="L5" s="83" t="s">
        <v>205</v>
      </c>
      <c r="M5" s="83" t="s">
        <v>206</v>
      </c>
      <c r="N5" s="84" t="s">
        <v>207</v>
      </c>
      <c r="O5" s="83" t="s">
        <v>208</v>
      </c>
      <c r="P5" s="83" t="s">
        <v>209</v>
      </c>
      <c r="Q5" s="83" t="s">
        <v>210</v>
      </c>
      <c r="R5" s="83" t="s">
        <v>211</v>
      </c>
      <c r="S5" s="83" t="s">
        <v>212</v>
      </c>
      <c r="T5" s="83" t="s">
        <v>213</v>
      </c>
      <c r="U5" s="83" t="s">
        <v>214</v>
      </c>
      <c r="V5" s="444" t="str">
        <f>A22</f>
        <v>Programar entrega</v>
      </c>
      <c r="W5" s="445" t="str">
        <f>A23</f>
        <v>Recoger paquete</v>
      </c>
      <c r="X5" s="484" t="str">
        <f>A24</f>
        <v>Entregar paquete</v>
      </c>
      <c r="Y5" s="497" t="str">
        <f>A25</f>
        <v>Actualizar estado de entrega</v>
      </c>
    </row>
    <row r="6" spans="1:26" ht="118.5" customHeight="1">
      <c r="A6" s="17" t="str">
        <f>Vendedor_Muestreo!A3</f>
        <v>id</v>
      </c>
      <c r="B6" s="7" t="s">
        <v>215</v>
      </c>
      <c r="C6" s="7">
        <v>36</v>
      </c>
      <c r="D6" s="7">
        <v>36</v>
      </c>
      <c r="E6" s="7">
        <v>36</v>
      </c>
      <c r="F6" s="7" t="s">
        <v>216</v>
      </c>
      <c r="G6" s="7" t="s">
        <v>216</v>
      </c>
      <c r="H6" s="7">
        <v>36</v>
      </c>
      <c r="I6" s="7">
        <v>36</v>
      </c>
      <c r="J6" s="9" t="s">
        <v>217</v>
      </c>
      <c r="K6" s="7" t="s">
        <v>216</v>
      </c>
      <c r="L6" s="7" t="s">
        <v>220</v>
      </c>
      <c r="M6" s="7" t="s">
        <v>220</v>
      </c>
      <c r="N6" s="7" t="s">
        <v>220</v>
      </c>
      <c r="O6" s="7" t="s">
        <v>220</v>
      </c>
      <c r="P6" s="7" t="s">
        <v>219</v>
      </c>
      <c r="Q6" s="7" t="s">
        <v>220</v>
      </c>
      <c r="R6" s="7" t="s">
        <v>219</v>
      </c>
      <c r="S6" s="7" t="s">
        <v>220</v>
      </c>
      <c r="T6" s="7" t="s">
        <v>220</v>
      </c>
      <c r="U6" s="74" t="s">
        <v>221</v>
      </c>
      <c r="V6" s="617"/>
      <c r="W6" s="618"/>
      <c r="X6" s="619"/>
      <c r="Y6" s="620"/>
    </row>
    <row r="7" spans="1:26" ht="150">
      <c r="A7" s="52" t="s">
        <v>2394</v>
      </c>
      <c r="B7" s="63" t="s">
        <v>247</v>
      </c>
      <c r="C7" s="63">
        <v>36</v>
      </c>
      <c r="D7" s="63">
        <v>36</v>
      </c>
      <c r="E7" s="63" t="s">
        <v>216</v>
      </c>
      <c r="F7" s="63" t="s">
        <v>216</v>
      </c>
      <c r="G7" s="63" t="s">
        <v>216</v>
      </c>
      <c r="H7" s="63" t="s">
        <v>216</v>
      </c>
      <c r="I7" s="63" t="s">
        <v>216</v>
      </c>
      <c r="J7" s="63" t="s">
        <v>217</v>
      </c>
      <c r="K7" s="63" t="s">
        <v>959</v>
      </c>
      <c r="L7" s="63" t="s">
        <v>960</v>
      </c>
      <c r="M7" s="63" t="s">
        <v>219</v>
      </c>
      <c r="N7" s="63" t="s">
        <v>219</v>
      </c>
      <c r="O7" s="63" t="s">
        <v>220</v>
      </c>
      <c r="P7" s="63" t="s">
        <v>219</v>
      </c>
      <c r="Q7" s="63" t="s">
        <v>220</v>
      </c>
      <c r="R7" s="63" t="s">
        <v>219</v>
      </c>
      <c r="S7" s="63" t="s">
        <v>220</v>
      </c>
      <c r="T7" s="63" t="s">
        <v>219</v>
      </c>
      <c r="U7" s="63" t="s">
        <v>2395</v>
      </c>
      <c r="V7" s="617"/>
      <c r="W7" s="618"/>
      <c r="X7" s="619"/>
      <c r="Y7" s="620"/>
    </row>
    <row r="8" spans="1:26" ht="144.75">
      <c r="A8" s="14" t="s">
        <v>2396</v>
      </c>
      <c r="B8" s="9" t="s">
        <v>247</v>
      </c>
      <c r="C8" s="9">
        <v>36</v>
      </c>
      <c r="D8" s="9">
        <v>36</v>
      </c>
      <c r="E8" s="9" t="s">
        <v>216</v>
      </c>
      <c r="F8" s="9" t="s">
        <v>216</v>
      </c>
      <c r="G8" s="9" t="s">
        <v>216</v>
      </c>
      <c r="H8" s="9" t="s">
        <v>216</v>
      </c>
      <c r="I8" s="9" t="s">
        <v>216</v>
      </c>
      <c r="J8" s="9" t="s">
        <v>217</v>
      </c>
      <c r="K8" s="9" t="s">
        <v>959</v>
      </c>
      <c r="L8" s="9" t="s">
        <v>960</v>
      </c>
      <c r="M8" s="9" t="s">
        <v>219</v>
      </c>
      <c r="N8" s="9" t="s">
        <v>219</v>
      </c>
      <c r="O8" s="9" t="s">
        <v>220</v>
      </c>
      <c r="P8" s="9" t="s">
        <v>219</v>
      </c>
      <c r="Q8" s="9" t="s">
        <v>220</v>
      </c>
      <c r="R8" s="9" t="s">
        <v>219</v>
      </c>
      <c r="S8" s="9" t="s">
        <v>220</v>
      </c>
      <c r="T8" s="9" t="s">
        <v>219</v>
      </c>
      <c r="U8" s="9" t="s">
        <v>2397</v>
      </c>
      <c r="V8" s="617"/>
      <c r="W8" s="618"/>
      <c r="X8" s="619"/>
      <c r="Y8" s="620"/>
    </row>
    <row r="9" spans="1:26" s="68" customFormat="1" ht="121.5" customHeight="1">
      <c r="A9" s="9" t="s">
        <v>2188</v>
      </c>
      <c r="B9" s="7" t="s">
        <v>215</v>
      </c>
      <c r="C9" s="9">
        <v>8</v>
      </c>
      <c r="D9" s="9">
        <v>20</v>
      </c>
      <c r="E9" s="9" t="s">
        <v>216</v>
      </c>
      <c r="F9" s="9" t="s">
        <v>216</v>
      </c>
      <c r="G9" s="9" t="s">
        <v>216</v>
      </c>
      <c r="H9" s="9" t="s">
        <v>216</v>
      </c>
      <c r="I9" s="913" t="s">
        <v>216</v>
      </c>
      <c r="J9" s="9" t="s">
        <v>2189</v>
      </c>
      <c r="K9" s="134" t="s">
        <v>218</v>
      </c>
      <c r="L9" s="70" t="s">
        <v>2190</v>
      </c>
      <c r="M9" s="9" t="s">
        <v>220</v>
      </c>
      <c r="N9" s="9" t="s">
        <v>220</v>
      </c>
      <c r="O9" s="9" t="s">
        <v>219</v>
      </c>
      <c r="P9" s="9" t="s">
        <v>220</v>
      </c>
      <c r="Q9" s="9" t="s">
        <v>220</v>
      </c>
      <c r="R9" s="9" t="s">
        <v>220</v>
      </c>
      <c r="S9" s="7" t="s">
        <v>220</v>
      </c>
      <c r="T9" s="9" t="s">
        <v>219</v>
      </c>
      <c r="U9" s="70" t="s">
        <v>2398</v>
      </c>
      <c r="V9" s="442"/>
      <c r="W9" s="914"/>
      <c r="X9" s="446"/>
      <c r="Y9" s="483"/>
      <c r="Z9" s="485"/>
    </row>
    <row r="10" spans="1:26" s="68" customFormat="1" ht="121.5" customHeight="1">
      <c r="A10" s="7" t="s">
        <v>1075</v>
      </c>
      <c r="B10" s="7" t="s">
        <v>506</v>
      </c>
      <c r="C10" s="9" t="s">
        <v>216</v>
      </c>
      <c r="D10" s="9" t="s">
        <v>216</v>
      </c>
      <c r="E10" s="9" t="s">
        <v>216</v>
      </c>
      <c r="F10" s="9" t="s">
        <v>216</v>
      </c>
      <c r="G10" s="9" t="s">
        <v>216</v>
      </c>
      <c r="H10" s="9" t="s">
        <v>216</v>
      </c>
      <c r="I10" s="103" t="s">
        <v>216</v>
      </c>
      <c r="J10" s="9" t="s">
        <v>2192</v>
      </c>
      <c r="K10" s="134" t="b">
        <v>0</v>
      </c>
      <c r="L10" s="103" t="s">
        <v>216</v>
      </c>
      <c r="M10" s="9" t="s">
        <v>220</v>
      </c>
      <c r="N10" s="9" t="s">
        <v>220</v>
      </c>
      <c r="O10" s="9" t="s">
        <v>219</v>
      </c>
      <c r="P10" s="9" t="s">
        <v>219</v>
      </c>
      <c r="Q10" s="9" t="s">
        <v>220</v>
      </c>
      <c r="R10" s="9" t="s">
        <v>220</v>
      </c>
      <c r="S10" s="7" t="s">
        <v>220</v>
      </c>
      <c r="T10" s="103" t="s">
        <v>219</v>
      </c>
      <c r="U10" s="9" t="s">
        <v>2193</v>
      </c>
      <c r="V10" s="442"/>
      <c r="W10" s="914"/>
      <c r="X10" s="446"/>
      <c r="Y10" s="483"/>
      <c r="Z10" s="485"/>
    </row>
    <row r="14" spans="1:26">
      <c r="A14" s="1281" t="s">
        <v>692</v>
      </c>
      <c r="B14" s="1281"/>
      <c r="C14" s="1890"/>
    </row>
    <row r="15" spans="1:26">
      <c r="A15" s="79" t="s">
        <v>3</v>
      </c>
      <c r="B15" s="86" t="s">
        <v>214</v>
      </c>
      <c r="C15" s="87" t="s">
        <v>693</v>
      </c>
    </row>
    <row r="16" spans="1:26">
      <c r="A16" s="1638" t="s">
        <v>2399</v>
      </c>
      <c r="B16" s="1236" t="str">
        <f>Delivery_Muestreo!F2</f>
        <v>Corresponde a una combinación única de los datos del delivery haciéndola irrepetible</v>
      </c>
      <c r="C16" s="74" t="str">
        <f>Delivery_Muestreo!A3</f>
        <v>Id</v>
      </c>
      <c r="H16" s="24"/>
      <c r="I16" s="24"/>
    </row>
    <row r="17" spans="1:18" ht="86.25" customHeight="1">
      <c r="A17" s="1638"/>
      <c r="B17" s="1236"/>
      <c r="C17" s="73" t="str">
        <f>DetalleDelivery_Muestreo!B3</f>
        <v>compra_id</v>
      </c>
    </row>
    <row r="20" spans="1:18">
      <c r="A20" s="2171" t="s">
        <v>2400</v>
      </c>
      <c r="B20" s="2172"/>
      <c r="C20" s="2173" t="s">
        <v>4</v>
      </c>
      <c r="D20" s="2174"/>
      <c r="E20" s="2174"/>
      <c r="F20" s="2172"/>
      <c r="G20" s="2175" t="s">
        <v>229</v>
      </c>
      <c r="H20" s="2175"/>
      <c r="I20" s="2176"/>
      <c r="J20" s="2175" t="s">
        <v>230</v>
      </c>
      <c r="K20" s="2175"/>
      <c r="L20" s="2175"/>
      <c r="M20" s="2175"/>
      <c r="N20" s="2176"/>
      <c r="O20" s="2175" t="s">
        <v>231</v>
      </c>
      <c r="P20" s="2176"/>
      <c r="Q20" s="2175" t="s">
        <v>232</v>
      </c>
      <c r="R20" s="2177"/>
    </row>
    <row r="21" spans="1:18">
      <c r="A21" s="2178"/>
      <c r="B21" s="2179"/>
      <c r="C21" s="2180"/>
      <c r="D21" s="2181"/>
      <c r="E21" s="2181"/>
      <c r="F21" s="2179"/>
      <c r="G21" s="421" t="s">
        <v>233</v>
      </c>
      <c r="H21" s="421" t="s">
        <v>234</v>
      </c>
      <c r="I21" s="421" t="s">
        <v>4</v>
      </c>
      <c r="J21" s="421" t="s">
        <v>235</v>
      </c>
      <c r="K21" s="2182" t="s">
        <v>4</v>
      </c>
      <c r="L21" s="2182"/>
      <c r="M21" s="2182"/>
      <c r="N21" s="2183"/>
      <c r="O21" s="503" t="s">
        <v>236</v>
      </c>
      <c r="P21" s="503" t="s">
        <v>4</v>
      </c>
      <c r="Q21" s="503" t="s">
        <v>237</v>
      </c>
      <c r="R21" s="472" t="s">
        <v>238</v>
      </c>
    </row>
    <row r="22" spans="1:18" ht="29.25" customHeight="1">
      <c r="A22" s="1888" t="s">
        <v>2401</v>
      </c>
      <c r="B22" s="1889"/>
      <c r="C22" s="1370" t="s">
        <v>2402</v>
      </c>
      <c r="D22" s="1371"/>
      <c r="E22" s="1371"/>
      <c r="F22" s="1372"/>
      <c r="G22" s="584" t="s">
        <v>2403</v>
      </c>
      <c r="H22" s="584" t="s">
        <v>1350</v>
      </c>
      <c r="I22" s="557" t="s">
        <v>2404</v>
      </c>
      <c r="J22" s="614" t="s">
        <v>13</v>
      </c>
      <c r="K22" s="1370" t="s">
        <v>2405</v>
      </c>
      <c r="L22" s="1371"/>
      <c r="M22" s="1371"/>
      <c r="N22" s="1371"/>
      <c r="O22" s="587" t="s">
        <v>2406</v>
      </c>
      <c r="P22" s="586" t="s">
        <v>2407</v>
      </c>
      <c r="Q22" s="586" t="s">
        <v>2408</v>
      </c>
      <c r="R22" s="587" t="s">
        <v>2409</v>
      </c>
    </row>
    <row r="23" spans="1:18" ht="72.75">
      <c r="A23" s="1355" t="s">
        <v>2374</v>
      </c>
      <c r="B23" s="1356"/>
      <c r="C23" s="1358" t="s">
        <v>2410</v>
      </c>
      <c r="D23" s="1358"/>
      <c r="E23" s="1358"/>
      <c r="F23" s="1359"/>
      <c r="G23" s="425" t="s">
        <v>2411</v>
      </c>
      <c r="H23" s="424" t="s">
        <v>247</v>
      </c>
      <c r="I23" s="425" t="s">
        <v>2412</v>
      </c>
      <c r="J23" s="424" t="s">
        <v>13</v>
      </c>
      <c r="K23" s="1358" t="s">
        <v>2413</v>
      </c>
      <c r="L23" s="1358"/>
      <c r="M23" s="1358"/>
      <c r="N23" s="1358"/>
      <c r="O23" s="599" t="s">
        <v>2414</v>
      </c>
      <c r="P23" s="600" t="s">
        <v>2415</v>
      </c>
      <c r="Q23" s="600" t="s">
        <v>2416</v>
      </c>
      <c r="R23" s="616" t="s">
        <v>2417</v>
      </c>
    </row>
    <row r="24" spans="1:18" ht="87">
      <c r="A24" s="1360" t="s">
        <v>2387</v>
      </c>
      <c r="B24" s="1361"/>
      <c r="C24" s="1363" t="s">
        <v>2418</v>
      </c>
      <c r="D24" s="1363"/>
      <c r="E24" s="1363"/>
      <c r="F24" s="1364"/>
      <c r="G24" s="428" t="s">
        <v>2419</v>
      </c>
      <c r="H24" s="427" t="s">
        <v>247</v>
      </c>
      <c r="I24" s="428" t="s">
        <v>2420</v>
      </c>
      <c r="J24" s="427" t="s">
        <v>13</v>
      </c>
      <c r="K24" s="1363" t="s">
        <v>2421</v>
      </c>
      <c r="L24" s="1363"/>
      <c r="M24" s="1363"/>
      <c r="N24" s="1363"/>
      <c r="O24" s="589" t="s">
        <v>2422</v>
      </c>
      <c r="P24" s="330" t="s">
        <v>2423</v>
      </c>
      <c r="Q24" s="330" t="s">
        <v>2424</v>
      </c>
      <c r="R24" s="589" t="s">
        <v>2425</v>
      </c>
    </row>
    <row r="25" spans="1:18" ht="57.75">
      <c r="A25" s="1345" t="s">
        <v>2380</v>
      </c>
      <c r="B25" s="1346"/>
      <c r="C25" s="1348" t="s">
        <v>2426</v>
      </c>
      <c r="D25" s="1348"/>
      <c r="E25" s="1348"/>
      <c r="F25" s="1349"/>
      <c r="G25" s="431" t="s">
        <v>2427</v>
      </c>
      <c r="H25" s="430" t="s">
        <v>215</v>
      </c>
      <c r="I25" s="431" t="s">
        <v>2428</v>
      </c>
      <c r="J25" s="430" t="s">
        <v>13</v>
      </c>
      <c r="K25" s="1348" t="s">
        <v>2429</v>
      </c>
      <c r="L25" s="1348"/>
      <c r="M25" s="1348"/>
      <c r="N25" s="1348"/>
      <c r="O25" s="601" t="s">
        <v>2430</v>
      </c>
      <c r="P25" s="615" t="s">
        <v>2431</v>
      </c>
      <c r="Q25" s="602" t="s">
        <v>2432</v>
      </c>
      <c r="R25" s="601" t="s">
        <v>2433</v>
      </c>
    </row>
  </sheetData>
  <mergeCells count="28">
    <mergeCell ref="A16:A17"/>
    <mergeCell ref="A14:C14"/>
    <mergeCell ref="A1:B1"/>
    <mergeCell ref="C1:D1"/>
    <mergeCell ref="E1:G1"/>
    <mergeCell ref="B2:U2"/>
    <mergeCell ref="B3:U3"/>
    <mergeCell ref="B4:U4"/>
    <mergeCell ref="B16:B17"/>
    <mergeCell ref="Q20:R20"/>
    <mergeCell ref="K21:N21"/>
    <mergeCell ref="A22:B22"/>
    <mergeCell ref="C22:F22"/>
    <mergeCell ref="K22:N22"/>
    <mergeCell ref="A20:B21"/>
    <mergeCell ref="C20:F21"/>
    <mergeCell ref="G20:I20"/>
    <mergeCell ref="J20:N20"/>
    <mergeCell ref="O20:P20"/>
    <mergeCell ref="A25:B25"/>
    <mergeCell ref="C25:F25"/>
    <mergeCell ref="K25:N25"/>
    <mergeCell ref="A23:B23"/>
    <mergeCell ref="C23:F23"/>
    <mergeCell ref="K23:N23"/>
    <mergeCell ref="A24:B24"/>
    <mergeCell ref="C24:F24"/>
    <mergeCell ref="K24:N24"/>
  </mergeCells>
  <hyperlinks>
    <hyperlink ref="C1:D1" location="'Modelo de dominio'!A1" display="&lt;&lt; volver al modelo de dominio" xr:uid="{B9ACFFE1-3661-4C52-9793-682F093376A1}"/>
    <hyperlink ref="B4" location="'Vendedor'!A1" display="Ver" xr:uid="{9C2FC7DE-B95E-4688-A5E1-EFCB8089DDE0}"/>
    <hyperlink ref="E1:G1" location="'Compra_Muestreo'!A1" display="&lt;&lt;Volver a muestreo" xr:uid="{6288586B-DAF9-42E0-8F45-78973A57D3DF}"/>
    <hyperlink ref="A1:B1" location="'Objetos de dominio'!A1" display="&lt;&lt; Volver al listado de objetos de dominio " xr:uid="{DC65E130-5CDB-4D4C-B66C-AE78544E18C2}"/>
    <hyperlink ref="B4:U4" location="'Delivery_muestreo'!A1" display="Ver" xr:uid="{9DB9E064-3B32-4B43-99B0-91BB4104168B}"/>
    <hyperlink ref="A22" location="RANGE!V5" display="Registrar información de una nueva Categoría" xr:uid="{E4D2457D-C44B-4CFB-B169-A3C3C05AB725}"/>
    <hyperlink ref="A23" location="RANGE!W5" display="Eliminar de forma definitiva la información de una Categoría" xr:uid="{4E979BEB-FDEC-440E-A447-0216F5BB5CD1}"/>
    <hyperlink ref="A24" location="RANGE!X5" display="Consultar información de una Categoría por su identificador" xr:uid="{5F4D8757-245B-4029-BF22-75D8D312570C}"/>
    <hyperlink ref="A25" location="RANGE!Y5" display="Consultar información de las Categorías" xr:uid="{BF8992C5-7369-4688-AA19-9FBC73E41A32}"/>
    <hyperlink ref="V5" location="'Delivery_Caracterizacion'!A25" display="=A25" xr:uid="{A2191683-44B9-413D-807D-BD9152762AA7}"/>
    <hyperlink ref="W5" location="'Delivery_Caracterizacion'!A26" display="=A26" xr:uid="{9FDB43ED-61A9-4EF6-B44B-31E04AFF3483}"/>
    <hyperlink ref="X5" location="'Delivery_Caracterizacion'!A27" display="=A27" xr:uid="{A215B919-0260-49EC-941D-F4960309E926}"/>
    <hyperlink ref="Y5" location="'Delivery_Caracterizacion'!A28" display="=A28" xr:uid="{8300D577-514F-49F9-B65A-DF63E6455A09}"/>
    <hyperlink ref="A22:B22" location="'Delivery_Caracterizacion'!V5" display="Programar entrega" xr:uid="{158E91EB-CEDA-48B0-A83B-DD787BA327C4}"/>
    <hyperlink ref="A23:B23" location="'Delivery_Caracterizacion'!W5" display="Recoger paquete" xr:uid="{0A859C69-3D2C-4DD5-B23F-25BE1D14E126}"/>
    <hyperlink ref="A24:B24" location="'Delivery_Caracterizacion'!X5" display="Entregar paquete" xr:uid="{2E73A318-2AA4-4B5B-A07C-081C13E70E32}"/>
    <hyperlink ref="A25:B25" location="'Delivery_Caracterizacion'!Y5" display="Actualizar estado de entrega" xr:uid="{584E39FF-0649-443B-9F56-47BE4FC2E64D}"/>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018FAB42-5258-46C4-B140-7D5BFFA6CBC0}">
          <x14:formula1>
            <xm:f>'Valores '!$D$2:$D$3</xm:f>
          </x14:formula1>
          <xm:sqref>M6:T8</xm:sqref>
        </x14:dataValidation>
        <x14:dataValidation type="list" allowBlank="1" showInputMessage="1" showErrorMessage="1" xr:uid="{8F5D9D68-EE31-44EF-95AC-BCD54FAE10E7}">
          <x14:formula1>
            <xm:f>'Valores '!$C$2:$C$5</xm:f>
          </x14:formula1>
          <xm:sqref>G6:G8</xm:sqref>
        </x14:dataValidation>
        <x14:dataValidation type="list" allowBlank="1" showInputMessage="1" showErrorMessage="1" xr:uid="{0CD8893D-F146-4C69-AD22-63059A1BF21B}">
          <x14:formula1>
            <xm:f>'Valores '!$A$1:$A$19</xm:f>
          </x14:formula1>
          <xm:sqref>B6:B8</xm:sqref>
        </x14:dataValidation>
        <x14:dataValidation type="list" allowBlank="1" showInputMessage="1" showErrorMessage="1" xr:uid="{096E7016-0521-46FC-90CA-5A303C73AD85}">
          <x14:formula1>
            <xm:f>'Valores '!$C$2:$C$4</xm:f>
          </x14:formula1>
          <xm:sqref>G9:G10 G11:G13</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9974E-3989-4F4F-A3D4-65BEDA1B9F00}">
  <sheetPr>
    <tabColor theme="8" tint="-0.249977111117893"/>
  </sheetPr>
  <dimension ref="A1:H11"/>
  <sheetViews>
    <sheetView workbookViewId="0"/>
  </sheetViews>
  <sheetFormatPr defaultColWidth="9.140625" defaultRowHeight="15"/>
  <cols>
    <col min="1" max="3" width="26.140625" customWidth="1"/>
    <col min="4" max="6" width="25.5703125" customWidth="1"/>
    <col min="7" max="7" width="45.140625" customWidth="1"/>
  </cols>
  <sheetData>
    <row r="1" spans="1:8">
      <c r="A1" s="745" t="s">
        <v>913</v>
      </c>
      <c r="B1" s="745"/>
      <c r="C1" s="745"/>
      <c r="D1" s="37" t="s">
        <v>2</v>
      </c>
      <c r="E1" s="37"/>
      <c r="F1" s="5"/>
      <c r="H1" s="5"/>
    </row>
    <row r="2" spans="1:8" ht="56.25" customHeight="1">
      <c r="A2" s="170" t="s">
        <v>2434</v>
      </c>
      <c r="B2" s="540" t="s">
        <v>2435</v>
      </c>
      <c r="C2" s="540" t="s">
        <v>1141</v>
      </c>
      <c r="D2" s="171" t="s">
        <v>2436</v>
      </c>
      <c r="E2" s="171" t="s">
        <v>2437</v>
      </c>
      <c r="F2" s="172" t="s">
        <v>2438</v>
      </c>
    </row>
    <row r="3" spans="1:8">
      <c r="A3" s="21" t="s">
        <v>435</v>
      </c>
      <c r="B3" s="715" t="s">
        <v>1071</v>
      </c>
      <c r="C3" s="541" t="s">
        <v>1075</v>
      </c>
      <c r="D3" s="14" t="s">
        <v>2394</v>
      </c>
      <c r="E3" s="14" t="s">
        <v>2396</v>
      </c>
      <c r="F3" s="26" t="s">
        <v>2439</v>
      </c>
    </row>
    <row r="4" spans="1:8" ht="29.25">
      <c r="A4" s="62" t="s">
        <v>2090</v>
      </c>
      <c r="B4" s="22">
        <v>1023567890</v>
      </c>
      <c r="C4" s="691" t="b">
        <v>1</v>
      </c>
      <c r="D4" s="127" t="s">
        <v>940</v>
      </c>
      <c r="E4" s="127" t="s">
        <v>940</v>
      </c>
      <c r="F4" s="13" t="str">
        <f>A4&amp; "--" &amp; B4</f>
        <v>e1e2a351-853f-4a0d-a76e-1391ae6af080--1023567890</v>
      </c>
    </row>
    <row r="5" spans="1:8" ht="43.5">
      <c r="A5" s="62" t="s">
        <v>2093</v>
      </c>
      <c r="B5" s="22">
        <v>1009234567</v>
      </c>
      <c r="C5" s="691" t="b">
        <v>1</v>
      </c>
      <c r="D5" s="160" t="s">
        <v>945</v>
      </c>
      <c r="E5" s="160" t="s">
        <v>945</v>
      </c>
      <c r="F5" s="13" t="str">
        <f t="shared" ref="F5:F9" si="0">A5&amp; "--" &amp; B5</f>
        <v>d5b898a6-b7ef-45dc-94fe-dd42c80e5001
--1009234567</v>
      </c>
    </row>
    <row r="6" spans="1:8" ht="43.5">
      <c r="A6" s="62" t="s">
        <v>2096</v>
      </c>
      <c r="B6" s="22">
        <v>1014567891</v>
      </c>
      <c r="C6" s="691" t="b">
        <v>1</v>
      </c>
      <c r="D6" s="160" t="s">
        <v>949</v>
      </c>
      <c r="E6" s="160" t="s">
        <v>949</v>
      </c>
      <c r="F6" s="13" t="str">
        <f t="shared" si="0"/>
        <v>356de0b9-3bb7-444c-a07a-bf50d90fc11c
--1014567891</v>
      </c>
    </row>
    <row r="7" spans="1:8" ht="43.5">
      <c r="A7" s="62" t="s">
        <v>2099</v>
      </c>
      <c r="B7" s="22">
        <v>1032789456</v>
      </c>
      <c r="C7" s="691" t="b">
        <v>1</v>
      </c>
      <c r="D7" s="160" t="s">
        <v>953</v>
      </c>
      <c r="E7" s="127" t="s">
        <v>953</v>
      </c>
      <c r="F7" s="13" t="str">
        <f t="shared" si="0"/>
        <v>daec7587-7c32-4b6f-8f30-83c9eae94d72
--1032789456</v>
      </c>
    </row>
    <row r="8" spans="1:8" ht="43.5">
      <c r="A8" s="142" t="s">
        <v>2102</v>
      </c>
      <c r="B8" s="22">
        <v>1059832471</v>
      </c>
      <c r="C8" s="719" t="b">
        <v>1</v>
      </c>
      <c r="D8" s="152" t="s">
        <v>933</v>
      </c>
      <c r="E8" s="152" t="s">
        <v>2440</v>
      </c>
      <c r="F8" s="13" t="str">
        <f t="shared" si="0"/>
        <v>d8403b0b-c532-4b6f-aed1-11ccee6f6802
--1059832471</v>
      </c>
    </row>
    <row r="9" spans="1:8" ht="43.5">
      <c r="A9" s="103" t="s">
        <v>2107</v>
      </c>
      <c r="B9" s="689">
        <v>1067845123</v>
      </c>
      <c r="C9" s="718" t="b">
        <v>1</v>
      </c>
      <c r="D9" s="9" t="s">
        <v>957</v>
      </c>
      <c r="E9" s="9" t="s">
        <v>957</v>
      </c>
      <c r="F9" s="13" t="str">
        <f>A9&amp; "--" &amp; B9</f>
        <v>b146a068-cd18-4392-92d6-b823ff26ed0a--1067845123</v>
      </c>
    </row>
    <row r="10" spans="1:8">
      <c r="C10" s="716"/>
    </row>
    <row r="11" spans="1:8">
      <c r="C11" s="717"/>
    </row>
  </sheetData>
  <hyperlinks>
    <hyperlink ref="D4" location="'Verificador'!D3" display="7b2d750f-3dcd-463b-949d-b94078bfda34" xr:uid="{7F27357B-7C63-4EC2-B825-80CF0F5917EC}"/>
    <hyperlink ref="D5" location="'Verificador'!D4" display="d7f6a30e-8b9c-4e2e-a0f5-3c4d92ab7890" xr:uid="{A1F47934-8D5A-4D68-84B4-1E3E471704B8}"/>
    <hyperlink ref="D6" location="'Verificador'!D5" display="9c8e12af-2d44-45b3-bfd7-1a6e89dc4567" xr:uid="{C4DC0790-1B2D-441C-9CD3-7491E76055BB}"/>
    <hyperlink ref="D7" location="'Verificador'!D6" display="f3a9b27d-5c1e-4d8e-91a2-a8d6e7fbb123" xr:uid="{A303CDC7-CF65-43D9-AC9E-FCBFC5670A17}"/>
    <hyperlink ref="D8" location="'Verificador'!D4" display="5aa4b52c-7644-48ee-9687-0f24c4f7bfe4" xr:uid="{5D74C507-5D8C-418E-B50A-90506D598284}"/>
    <hyperlink ref="E4" location="'Verificador'!D3" display="7b2d750f-3dcd-463b-949d-b94078bfda34" xr:uid="{19A5881F-D9F8-4C04-B038-8C605220B999}"/>
    <hyperlink ref="E5" location="'Verificador'!D4" display="d7f6a30e-8b9c-4e2e-a0f5-3c4d92ab7890" xr:uid="{1E287930-4066-428A-AE43-D24E1BDF1EA1}"/>
    <hyperlink ref="E6" location="'Verificador'!D5" display="9c8e12af-2d44-45b3-bfd7-1a6e89dc4567" xr:uid="{E1D204DA-A57A-41EB-950A-CE22779B28A1}"/>
    <hyperlink ref="E7" location="'Verificador'!D6" display="f3a9b27d-5c1e-4d8e-91a2-a8d6e7fbb123" xr:uid="{BC0717C8-9CF9-4B63-8684-9947133DCBA4}"/>
    <hyperlink ref="E8" location="'Verificador'!D4" display="5aa4b52c-7644-48ee-9687-0f24c4f7bfe4" xr:uid="{8B9382D6-638B-4469-85F9-1E04A6C18AA6}"/>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9C1E-E0EB-4704-B90F-1E8FC358C65F}">
  <sheetPr>
    <tabColor theme="9" tint="0.39997558519241921"/>
  </sheetPr>
  <dimension ref="A2:N21"/>
  <sheetViews>
    <sheetView workbookViewId="0">
      <selection activeCell="D4" sqref="D4"/>
    </sheetView>
  </sheetViews>
  <sheetFormatPr defaultColWidth="9.140625" defaultRowHeight="15"/>
  <cols>
    <col min="1" max="1" width="22.140625" customWidth="1"/>
    <col min="2" max="2" width="23.140625" customWidth="1"/>
    <col min="3" max="3" width="29.28515625" customWidth="1"/>
    <col min="4" max="4" width="24.42578125" customWidth="1"/>
    <col min="5" max="5" width="23.85546875" customWidth="1"/>
    <col min="6" max="6" width="29.5703125" customWidth="1"/>
    <col min="7" max="7" width="26.85546875" customWidth="1"/>
    <col min="8" max="8" width="35.42578125" customWidth="1"/>
    <col min="9" max="9" width="28.28515625" customWidth="1"/>
    <col min="10" max="10" width="26.42578125" customWidth="1"/>
    <col min="11" max="11" width="27.42578125" customWidth="1"/>
    <col min="12" max="12" width="22.140625" customWidth="1"/>
    <col min="13" max="13" width="28.85546875" customWidth="1"/>
  </cols>
  <sheetData>
    <row r="2" spans="1:14">
      <c r="A2" s="344" t="s">
        <v>138</v>
      </c>
      <c r="B2" s="1646" t="s">
        <v>17</v>
      </c>
      <c r="C2" s="1646"/>
      <c r="D2" s="1646"/>
      <c r="E2" s="1646"/>
      <c r="F2" s="1646"/>
      <c r="G2" s="1646"/>
      <c r="H2" s="1646"/>
      <c r="I2" s="1646"/>
      <c r="J2" s="1646"/>
      <c r="K2" s="1646"/>
      <c r="L2" s="1646"/>
      <c r="M2" s="1647"/>
      <c r="N2" s="8" t="s">
        <v>2441</v>
      </c>
    </row>
    <row r="3" spans="1:14">
      <c r="A3" s="345" t="s">
        <v>140</v>
      </c>
      <c r="B3" s="1598" t="s">
        <v>141</v>
      </c>
      <c r="C3" s="1598"/>
      <c r="D3" s="1598"/>
      <c r="E3" s="1598"/>
      <c r="F3" s="1598"/>
      <c r="G3" s="1598"/>
      <c r="H3" s="1598"/>
      <c r="I3" s="1598"/>
      <c r="J3" s="1598"/>
      <c r="K3" s="1598"/>
      <c r="L3" s="1598"/>
      <c r="M3" s="1599"/>
      <c r="N3" s="8"/>
    </row>
    <row r="4" spans="1:14" ht="35.25" customHeight="1">
      <c r="A4" s="346" t="s">
        <v>142</v>
      </c>
      <c r="B4" s="1143" t="s">
        <v>143</v>
      </c>
      <c r="C4" s="1143"/>
      <c r="D4" s="347" t="s">
        <v>144</v>
      </c>
      <c r="E4" s="1144" t="s">
        <v>145</v>
      </c>
      <c r="F4" s="1144"/>
      <c r="G4" s="1138" t="s">
        <v>146</v>
      </c>
      <c r="H4" s="1138"/>
      <c r="I4" s="349" t="s">
        <v>147</v>
      </c>
      <c r="J4" s="350" t="s">
        <v>148</v>
      </c>
      <c r="K4" s="351" t="s">
        <v>149</v>
      </c>
      <c r="L4" s="1650" t="s">
        <v>150</v>
      </c>
      <c r="M4" s="1651" t="s">
        <v>151</v>
      </c>
      <c r="N4" s="8"/>
    </row>
    <row r="5" spans="1:14" ht="15" customHeight="1">
      <c r="A5" s="1600" t="s">
        <v>142</v>
      </c>
      <c r="B5" s="1143" t="s">
        <v>152</v>
      </c>
      <c r="C5" s="1143" t="s">
        <v>4</v>
      </c>
      <c r="D5" s="1158" t="s">
        <v>153</v>
      </c>
      <c r="E5" s="1144" t="s">
        <v>154</v>
      </c>
      <c r="F5" s="1144"/>
      <c r="G5" s="1645" t="s">
        <v>155</v>
      </c>
      <c r="H5" s="1645"/>
      <c r="I5" s="1652" t="s">
        <v>156</v>
      </c>
      <c r="J5" s="1653" t="s">
        <v>157</v>
      </c>
      <c r="K5" s="1654" t="s">
        <v>158</v>
      </c>
      <c r="L5" s="1650"/>
      <c r="M5" s="1651"/>
      <c r="N5" s="8"/>
    </row>
    <row r="6" spans="1:14" ht="15" customHeight="1">
      <c r="A6" s="1600"/>
      <c r="B6" s="1143"/>
      <c r="C6" s="1143"/>
      <c r="D6" s="1158"/>
      <c r="E6" s="348" t="s">
        <v>159</v>
      </c>
      <c r="F6" s="348" t="s">
        <v>4</v>
      </c>
      <c r="G6" s="352" t="s">
        <v>160</v>
      </c>
      <c r="H6" s="352" t="s">
        <v>4</v>
      </c>
      <c r="I6" s="1652"/>
      <c r="J6" s="1653"/>
      <c r="K6" s="1654"/>
      <c r="L6" s="1650"/>
      <c r="M6" s="1651"/>
      <c r="N6" s="8"/>
    </row>
    <row r="7" spans="1:14" ht="30">
      <c r="A7" s="1887" t="s">
        <v>9</v>
      </c>
      <c r="B7" s="1295" t="s">
        <v>2442</v>
      </c>
      <c r="C7" s="1295" t="s">
        <v>2443</v>
      </c>
      <c r="D7" s="1296" t="s">
        <v>17</v>
      </c>
      <c r="E7" s="1296"/>
      <c r="F7" s="1296"/>
      <c r="G7" s="281" t="s">
        <v>2444</v>
      </c>
      <c r="H7" s="217" t="s">
        <v>2445</v>
      </c>
      <c r="I7" s="1296"/>
      <c r="J7" s="1296" t="s">
        <v>2446</v>
      </c>
      <c r="K7" s="1296"/>
      <c r="L7" s="1924" t="s">
        <v>1786</v>
      </c>
      <c r="M7" s="1919" t="s">
        <v>2447</v>
      </c>
      <c r="N7" s="8"/>
    </row>
    <row r="8" spans="1:14" ht="45">
      <c r="A8" s="1887"/>
      <c r="B8" s="1295"/>
      <c r="C8" s="1295"/>
      <c r="D8" s="1296"/>
      <c r="E8" s="1296"/>
      <c r="F8" s="1296"/>
      <c r="G8" s="353" t="s">
        <v>2448</v>
      </c>
      <c r="H8" s="354" t="s">
        <v>2449</v>
      </c>
      <c r="I8" s="1296"/>
      <c r="J8" s="1296"/>
      <c r="K8" s="1296"/>
      <c r="L8" s="1925"/>
      <c r="M8" s="1919"/>
      <c r="N8" s="8"/>
    </row>
    <row r="9" spans="1:14" ht="33.75" customHeight="1">
      <c r="A9" s="1920" t="s">
        <v>9</v>
      </c>
      <c r="B9" s="1440" t="s">
        <v>2450</v>
      </c>
      <c r="C9" s="1440" t="s">
        <v>2451</v>
      </c>
      <c r="D9" s="1921" t="s">
        <v>17</v>
      </c>
      <c r="E9" s="1921"/>
      <c r="F9" s="1921"/>
      <c r="G9" s="355" t="s">
        <v>2452</v>
      </c>
      <c r="H9" s="356" t="s">
        <v>2453</v>
      </c>
      <c r="I9" s="1921"/>
      <c r="J9" s="1922" t="s">
        <v>2454</v>
      </c>
      <c r="K9" s="1921"/>
      <c r="L9" s="1440" t="s">
        <v>2446</v>
      </c>
      <c r="M9" s="1923" t="s">
        <v>2455</v>
      </c>
      <c r="N9" s="8"/>
    </row>
    <row r="10" spans="1:14" ht="31.5" customHeight="1">
      <c r="A10" s="1920"/>
      <c r="B10" s="1440"/>
      <c r="C10" s="1440"/>
      <c r="D10" s="1921"/>
      <c r="E10" s="1921"/>
      <c r="F10" s="1921"/>
      <c r="G10" s="336" t="s">
        <v>2456</v>
      </c>
      <c r="H10" s="357" t="s">
        <v>2457</v>
      </c>
      <c r="I10" s="1921"/>
      <c r="J10" s="1922"/>
      <c r="K10" s="1921"/>
      <c r="L10" s="1440"/>
      <c r="M10" s="1923"/>
      <c r="N10" s="8"/>
    </row>
    <row r="11" spans="1:14" ht="30">
      <c r="A11" s="358" t="s">
        <v>257</v>
      </c>
      <c r="B11" s="359" t="s">
        <v>2455</v>
      </c>
      <c r="C11" s="360" t="s">
        <v>2458</v>
      </c>
      <c r="D11" s="359" t="s">
        <v>17</v>
      </c>
      <c r="E11" s="359"/>
      <c r="F11" s="359"/>
      <c r="G11" s="361" t="s">
        <v>2459</v>
      </c>
      <c r="H11" s="362" t="s">
        <v>2460</v>
      </c>
      <c r="I11" s="359"/>
      <c r="J11" s="360" t="s">
        <v>2461</v>
      </c>
      <c r="K11" s="359"/>
      <c r="L11" s="359" t="s">
        <v>2454</v>
      </c>
      <c r="M11" s="363" t="s">
        <v>2462</v>
      </c>
      <c r="N11" s="8"/>
    </row>
    <row r="12" spans="1:14" ht="45">
      <c r="A12" s="372" t="s">
        <v>257</v>
      </c>
      <c r="B12" s="313" t="s">
        <v>2463</v>
      </c>
      <c r="C12" s="364" t="s">
        <v>2464</v>
      </c>
      <c r="D12" s="313" t="s">
        <v>17</v>
      </c>
      <c r="E12" s="313"/>
      <c r="F12" s="313"/>
      <c r="G12" s="313" t="s">
        <v>2465</v>
      </c>
      <c r="H12" s="364" t="s">
        <v>2466</v>
      </c>
      <c r="I12" s="313"/>
      <c r="J12" s="364" t="s">
        <v>2467</v>
      </c>
      <c r="K12" s="313"/>
      <c r="L12" s="313" t="s">
        <v>2468</v>
      </c>
      <c r="M12" s="373" t="s">
        <v>2469</v>
      </c>
      <c r="N12" s="8"/>
    </row>
    <row r="13" spans="1:14" ht="34.5" customHeight="1">
      <c r="A13" s="1926" t="s">
        <v>257</v>
      </c>
      <c r="B13" s="1927" t="s">
        <v>2470</v>
      </c>
      <c r="C13" s="1928" t="s">
        <v>2471</v>
      </c>
      <c r="D13" s="1927" t="s">
        <v>17</v>
      </c>
      <c r="E13" s="1901"/>
      <c r="F13" s="1901"/>
      <c r="G13" s="342" t="s">
        <v>2472</v>
      </c>
      <c r="H13" s="343" t="s">
        <v>2473</v>
      </c>
      <c r="I13" s="1901"/>
      <c r="J13" s="1901" t="s">
        <v>2474</v>
      </c>
      <c r="K13" s="1901"/>
      <c r="L13" s="1901" t="s">
        <v>2468</v>
      </c>
      <c r="M13" s="1903" t="s">
        <v>2475</v>
      </c>
      <c r="N13" s="8"/>
    </row>
    <row r="14" spans="1:14" ht="45">
      <c r="A14" s="1926"/>
      <c r="B14" s="1927"/>
      <c r="C14" s="1928"/>
      <c r="D14" s="1927"/>
      <c r="E14" s="1902"/>
      <c r="F14" s="1902"/>
      <c r="G14" s="342" t="s">
        <v>2476</v>
      </c>
      <c r="H14" s="343" t="s">
        <v>2477</v>
      </c>
      <c r="I14" s="1902"/>
      <c r="J14" s="1902"/>
      <c r="K14" s="1902"/>
      <c r="L14" s="1902"/>
      <c r="M14" s="1904"/>
      <c r="N14" s="8"/>
    </row>
    <row r="15" spans="1:14" ht="45">
      <c r="A15" s="374" t="s">
        <v>257</v>
      </c>
      <c r="B15" s="335" t="s">
        <v>2469</v>
      </c>
      <c r="C15" s="365" t="s">
        <v>2478</v>
      </c>
      <c r="D15" s="335" t="s">
        <v>17</v>
      </c>
      <c r="E15" s="335"/>
      <c r="F15" s="335"/>
      <c r="G15" s="335" t="s">
        <v>2476</v>
      </c>
      <c r="H15" s="365" t="s">
        <v>2479</v>
      </c>
      <c r="I15" s="335"/>
      <c r="J15" s="335" t="s">
        <v>2480</v>
      </c>
      <c r="K15" s="335"/>
      <c r="L15" s="335" t="s">
        <v>2467</v>
      </c>
      <c r="M15" s="375" t="s">
        <v>2481</v>
      </c>
      <c r="N15" s="8"/>
    </row>
    <row r="16" spans="1:14" ht="45">
      <c r="A16" s="1915" t="s">
        <v>257</v>
      </c>
      <c r="B16" s="1916" t="s">
        <v>904</v>
      </c>
      <c r="C16" s="1911" t="s">
        <v>2482</v>
      </c>
      <c r="D16" s="1911" t="s">
        <v>17</v>
      </c>
      <c r="E16" s="1911"/>
      <c r="F16" s="1911"/>
      <c r="G16" s="366" t="s">
        <v>2483</v>
      </c>
      <c r="H16" s="367" t="s">
        <v>2484</v>
      </c>
      <c r="I16" s="1911"/>
      <c r="J16" s="1905" t="s">
        <v>2485</v>
      </c>
      <c r="K16" s="1905"/>
      <c r="L16" s="1905" t="s">
        <v>2480</v>
      </c>
      <c r="M16" s="1907" t="s">
        <v>2486</v>
      </c>
      <c r="N16" s="8"/>
    </row>
    <row r="17" spans="1:14" ht="30">
      <c r="A17" s="1915"/>
      <c r="B17" s="1916"/>
      <c r="C17" s="1911"/>
      <c r="D17" s="1911"/>
      <c r="E17" s="1911"/>
      <c r="F17" s="1911"/>
      <c r="G17" s="366" t="s">
        <v>2487</v>
      </c>
      <c r="H17" s="367" t="s">
        <v>2488</v>
      </c>
      <c r="I17" s="1911"/>
      <c r="J17" s="1906"/>
      <c r="K17" s="1906"/>
      <c r="L17" s="1906"/>
      <c r="M17" s="1908"/>
      <c r="N17" s="8"/>
    </row>
    <row r="18" spans="1:14" ht="30">
      <c r="A18" s="1912" t="s">
        <v>9</v>
      </c>
      <c r="B18" s="1913" t="s">
        <v>2298</v>
      </c>
      <c r="C18" s="1914" t="s">
        <v>2489</v>
      </c>
      <c r="D18" s="1913" t="s">
        <v>17</v>
      </c>
      <c r="E18" s="1897"/>
      <c r="F18" s="1897"/>
      <c r="G18" s="368" t="s">
        <v>2490</v>
      </c>
      <c r="H18" s="369" t="s">
        <v>2301</v>
      </c>
      <c r="I18" s="1895"/>
      <c r="J18" s="1895" t="s">
        <v>2491</v>
      </c>
      <c r="K18" s="1897"/>
      <c r="L18" s="1897" t="s">
        <v>2492</v>
      </c>
      <c r="M18" s="1899" t="s">
        <v>2493</v>
      </c>
      <c r="N18" s="8"/>
    </row>
    <row r="19" spans="1:14" ht="45">
      <c r="A19" s="1912"/>
      <c r="B19" s="1913"/>
      <c r="C19" s="1914"/>
      <c r="D19" s="1913"/>
      <c r="E19" s="1898"/>
      <c r="F19" s="1898"/>
      <c r="G19" s="368" t="s">
        <v>2494</v>
      </c>
      <c r="H19" s="369" t="s">
        <v>2495</v>
      </c>
      <c r="I19" s="1896"/>
      <c r="J19" s="1896"/>
      <c r="K19" s="1898"/>
      <c r="L19" s="1898"/>
      <c r="M19" s="1900"/>
      <c r="N19" s="8"/>
    </row>
    <row r="20" spans="1:14" ht="30">
      <c r="A20" s="1917" t="s">
        <v>2012</v>
      </c>
      <c r="B20" s="1909" t="s">
        <v>2496</v>
      </c>
      <c r="C20" s="1909" t="s">
        <v>2497</v>
      </c>
      <c r="D20" s="1909" t="s">
        <v>17</v>
      </c>
      <c r="E20" s="1909"/>
      <c r="F20" s="1909"/>
      <c r="G20" s="370" t="s">
        <v>2498</v>
      </c>
      <c r="H20" s="371" t="s">
        <v>2499</v>
      </c>
      <c r="I20" s="1891"/>
      <c r="J20" s="1891" t="s">
        <v>2500</v>
      </c>
      <c r="K20" s="1891"/>
      <c r="L20" s="1891" t="s">
        <v>2501</v>
      </c>
      <c r="M20" s="1893" t="s">
        <v>2502</v>
      </c>
    </row>
    <row r="21" spans="1:14" ht="30">
      <c r="A21" s="1918"/>
      <c r="B21" s="1910"/>
      <c r="C21" s="1910"/>
      <c r="D21" s="1910"/>
      <c r="E21" s="1910"/>
      <c r="F21" s="1910"/>
      <c r="G21" s="376" t="s">
        <v>2503</v>
      </c>
      <c r="H21" s="377" t="s">
        <v>2504</v>
      </c>
      <c r="I21" s="1892"/>
      <c r="J21" s="1892"/>
      <c r="K21" s="1892"/>
      <c r="L21" s="1892"/>
      <c r="M21" s="1894"/>
    </row>
  </sheetData>
  <mergeCells count="82">
    <mergeCell ref="A13:A14"/>
    <mergeCell ref="B13:B14"/>
    <mergeCell ref="C13:C14"/>
    <mergeCell ref="D13:D14"/>
    <mergeCell ref="A7:A8"/>
    <mergeCell ref="B7:B8"/>
    <mergeCell ref="C7:C8"/>
    <mergeCell ref="D7:D8"/>
    <mergeCell ref="A5:A6"/>
    <mergeCell ref="B5:B6"/>
    <mergeCell ref="C5:C6"/>
    <mergeCell ref="D5:D6"/>
    <mergeCell ref="E5:F5"/>
    <mergeCell ref="K7:K8"/>
    <mergeCell ref="G5:H5"/>
    <mergeCell ref="B2:M2"/>
    <mergeCell ref="B3:M3"/>
    <mergeCell ref="B4:C4"/>
    <mergeCell ref="E4:F4"/>
    <mergeCell ref="G4:H4"/>
    <mergeCell ref="L4:L6"/>
    <mergeCell ref="M4:M6"/>
    <mergeCell ref="I5:I6"/>
    <mergeCell ref="J5:J6"/>
    <mergeCell ref="K5:K6"/>
    <mergeCell ref="F7:F8"/>
    <mergeCell ref="E7:E8"/>
    <mergeCell ref="A20:A21"/>
    <mergeCell ref="M7:M8"/>
    <mergeCell ref="A9:A10"/>
    <mergeCell ref="B9:B10"/>
    <mergeCell ref="C9:C10"/>
    <mergeCell ref="D9:D10"/>
    <mergeCell ref="E9:E10"/>
    <mergeCell ref="F9:F10"/>
    <mergeCell ref="I9:I10"/>
    <mergeCell ref="J9:J10"/>
    <mergeCell ref="K9:K10"/>
    <mergeCell ref="L9:L10"/>
    <mergeCell ref="M9:M10"/>
    <mergeCell ref="L7:L8"/>
    <mergeCell ref="I7:I8"/>
    <mergeCell ref="J7:J8"/>
    <mergeCell ref="A16:A17"/>
    <mergeCell ref="B16:B17"/>
    <mergeCell ref="C16:C17"/>
    <mergeCell ref="D16:D17"/>
    <mergeCell ref="E16:E17"/>
    <mergeCell ref="A18:A19"/>
    <mergeCell ref="B18:B19"/>
    <mergeCell ref="C18:C19"/>
    <mergeCell ref="D18:D19"/>
    <mergeCell ref="E18:E19"/>
    <mergeCell ref="B20:B21"/>
    <mergeCell ref="C20:C21"/>
    <mergeCell ref="D20:D21"/>
    <mergeCell ref="E20:E21"/>
    <mergeCell ref="J13:J14"/>
    <mergeCell ref="I20:I21"/>
    <mergeCell ref="J20:J21"/>
    <mergeCell ref="F20:F21"/>
    <mergeCell ref="F18:F19"/>
    <mergeCell ref="F16:F17"/>
    <mergeCell ref="I16:I17"/>
    <mergeCell ref="I18:I19"/>
    <mergeCell ref="E13:E14"/>
    <mergeCell ref="F13:F14"/>
    <mergeCell ref="L13:L14"/>
    <mergeCell ref="M13:M14"/>
    <mergeCell ref="I13:I14"/>
    <mergeCell ref="K13:K14"/>
    <mergeCell ref="J16:J17"/>
    <mergeCell ref="K16:K17"/>
    <mergeCell ref="L16:L17"/>
    <mergeCell ref="M16:M17"/>
    <mergeCell ref="K20:K21"/>
    <mergeCell ref="L20:L21"/>
    <mergeCell ref="M20:M21"/>
    <mergeCell ref="J18:J19"/>
    <mergeCell ref="K18:K19"/>
    <mergeCell ref="L18:L19"/>
    <mergeCell ref="M18:M19"/>
  </mergeCells>
  <hyperlinks>
    <hyperlink ref="B3:M3" location="'pago_Muestreo'!A1" display="Muestreo de datos….." xr:uid="{DD7F9AA1-764E-4E18-A535-7F70A4111B9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EAE0B-99D7-47BA-BFEF-86D4D5047A39}">
  <sheetPr>
    <tabColor theme="9" tint="0.39997558519241921"/>
  </sheetPr>
  <dimension ref="A1:Z27"/>
  <sheetViews>
    <sheetView workbookViewId="0">
      <selection activeCell="C17" sqref="C17:C18"/>
    </sheetView>
  </sheetViews>
  <sheetFormatPr defaultColWidth="9.140625" defaultRowHeight="15"/>
  <cols>
    <col min="1" max="1" width="19.28515625" customWidth="1"/>
    <col min="2" max="2" width="17.42578125" customWidth="1"/>
    <col min="3" max="3" width="15.42578125" customWidth="1"/>
    <col min="4" max="4" width="16" customWidth="1"/>
    <col min="6" max="6" width="28.5703125" customWidth="1"/>
    <col min="7" max="7" width="16.85546875" customWidth="1"/>
    <col min="8" max="8" width="12.28515625" customWidth="1"/>
    <col min="9" max="9" width="22.140625" customWidth="1"/>
    <col min="10" max="10" width="29.28515625" customWidth="1"/>
    <col min="11" max="11" width="16" customWidth="1"/>
    <col min="12" max="12" width="29.42578125" customWidth="1"/>
    <col min="13" max="13" width="31.7109375" customWidth="1"/>
    <col min="14" max="14" width="29.85546875" customWidth="1"/>
    <col min="15" max="15" width="16.7109375" customWidth="1"/>
    <col min="16" max="16" width="32.42578125" customWidth="1"/>
    <col min="17" max="17" width="25.140625" customWidth="1"/>
    <col min="18" max="18" width="17.85546875" customWidth="1"/>
    <col min="19" max="19" width="10.5703125" customWidth="1"/>
    <col min="20" max="20" width="20" customWidth="1"/>
    <col min="21" max="21" width="43.42578125" customWidth="1"/>
    <col min="22" max="22" width="25.140625" customWidth="1"/>
    <col min="23" max="23" width="15.5703125" customWidth="1"/>
    <col min="24" max="24" width="13.42578125" customWidth="1"/>
    <col min="25" max="25" width="21.7109375" customWidth="1"/>
    <col min="26" max="26" width="15" customWidth="1"/>
  </cols>
  <sheetData>
    <row r="1" spans="1:26">
      <c r="A1" s="45" t="s">
        <v>191</v>
      </c>
      <c r="B1" s="1929" t="s">
        <v>17</v>
      </c>
      <c r="C1" s="1930"/>
      <c r="D1" s="1930"/>
      <c r="E1" s="1930"/>
      <c r="F1" s="1930"/>
      <c r="G1" s="1930"/>
      <c r="H1" s="1930"/>
      <c r="I1" s="1930"/>
      <c r="J1" s="1930"/>
      <c r="K1" s="1930"/>
      <c r="L1" s="1930"/>
      <c r="M1" s="1930"/>
      <c r="N1" s="1930"/>
      <c r="O1" s="1930"/>
      <c r="P1" s="1930"/>
      <c r="Q1" s="1930"/>
      <c r="R1" s="1930"/>
      <c r="S1" s="1930"/>
      <c r="T1" s="1930"/>
      <c r="U1" s="1931"/>
      <c r="V1" s="49"/>
      <c r="W1" s="49"/>
      <c r="X1" s="49"/>
      <c r="Y1" s="49"/>
      <c r="Z1" s="49"/>
    </row>
    <row r="2" spans="1:26">
      <c r="A2" s="46" t="s">
        <v>140</v>
      </c>
      <c r="B2" s="1662" t="s">
        <v>2505</v>
      </c>
      <c r="C2" s="1663"/>
      <c r="D2" s="1663"/>
      <c r="E2" s="1663"/>
      <c r="F2" s="1663"/>
      <c r="G2" s="1663"/>
      <c r="H2" s="1663"/>
      <c r="I2" s="1663"/>
      <c r="J2" s="1663"/>
      <c r="K2" s="1663"/>
      <c r="L2" s="1663"/>
      <c r="M2" s="1663"/>
      <c r="N2" s="1663"/>
      <c r="O2" s="1663"/>
      <c r="P2" s="1663"/>
      <c r="Q2" s="1663"/>
      <c r="R2" s="1663"/>
      <c r="S2" s="1663"/>
      <c r="T2" s="1663"/>
      <c r="U2" s="1932"/>
      <c r="V2" s="49"/>
      <c r="W2" s="49"/>
      <c r="X2" s="49"/>
      <c r="Y2" s="49"/>
      <c r="Z2" s="49"/>
    </row>
    <row r="3" spans="1:26">
      <c r="A3" s="47" t="s">
        <v>193</v>
      </c>
      <c r="B3" s="1933" t="s">
        <v>8</v>
      </c>
      <c r="C3" s="1934"/>
      <c r="D3" s="1934"/>
      <c r="E3" s="1934"/>
      <c r="F3" s="1934"/>
      <c r="G3" s="1934"/>
      <c r="H3" s="1934"/>
      <c r="I3" s="1934"/>
      <c r="J3" s="1934"/>
      <c r="K3" s="1934"/>
      <c r="L3" s="1934"/>
      <c r="M3" s="1934"/>
      <c r="N3" s="1934"/>
      <c r="O3" s="1934"/>
      <c r="P3" s="1934"/>
      <c r="Q3" s="1934"/>
      <c r="R3" s="1934"/>
      <c r="S3" s="1934"/>
      <c r="T3" s="1934"/>
      <c r="U3" s="1935"/>
      <c r="V3" s="49"/>
      <c r="W3" s="49"/>
      <c r="X3" s="49"/>
      <c r="Y3" s="49"/>
      <c r="Z3" s="49"/>
    </row>
    <row r="4" spans="1:26">
      <c r="A4" s="17" t="s">
        <v>194</v>
      </c>
      <c r="B4" s="85" t="s">
        <v>195</v>
      </c>
      <c r="C4" s="85" t="s">
        <v>196</v>
      </c>
      <c r="D4" s="85" t="s">
        <v>197</v>
      </c>
      <c r="E4" s="85" t="s">
        <v>198</v>
      </c>
      <c r="F4" s="83" t="s">
        <v>199</v>
      </c>
      <c r="G4" s="83" t="s">
        <v>200</v>
      </c>
      <c r="H4" s="83" t="s">
        <v>201</v>
      </c>
      <c r="I4" s="83" t="s">
        <v>202</v>
      </c>
      <c r="J4" s="83" t="s">
        <v>203</v>
      </c>
      <c r="K4" s="83" t="s">
        <v>204</v>
      </c>
      <c r="L4" s="83" t="s">
        <v>205</v>
      </c>
      <c r="M4" s="83" t="s">
        <v>206</v>
      </c>
      <c r="N4" s="84" t="s">
        <v>207</v>
      </c>
      <c r="O4" s="83" t="s">
        <v>208</v>
      </c>
      <c r="P4" s="83" t="s">
        <v>209</v>
      </c>
      <c r="Q4" s="83" t="s">
        <v>210</v>
      </c>
      <c r="R4" s="83" t="s">
        <v>211</v>
      </c>
      <c r="S4" s="83" t="s">
        <v>212</v>
      </c>
      <c r="T4" s="83" t="s">
        <v>213</v>
      </c>
      <c r="U4" s="83" t="s">
        <v>214</v>
      </c>
      <c r="V4" s="594" t="str">
        <f>A23</f>
        <v>Seleccionar método de pago</v>
      </c>
      <c r="W4" s="595" t="str">
        <f>A24</f>
        <v>Confirmar pago</v>
      </c>
      <c r="X4" s="596" t="str">
        <f>A25</f>
        <v xml:space="preserve">Procesar pago </v>
      </c>
      <c r="Y4" s="611" t="str">
        <f>A26</f>
        <v>Liberar pago al vendedor</v>
      </c>
      <c r="Z4" s="612" t="str">
        <f>A27</f>
        <v>Cancelar pago</v>
      </c>
    </row>
    <row r="5" spans="1:26" ht="139.5" customHeight="1">
      <c r="A5" s="68" t="s">
        <v>435</v>
      </c>
      <c r="B5" s="7" t="s">
        <v>215</v>
      </c>
      <c r="C5" s="9">
        <v>36</v>
      </c>
      <c r="D5" s="9">
        <v>36</v>
      </c>
      <c r="E5" s="9" t="s">
        <v>216</v>
      </c>
      <c r="F5" s="9" t="s">
        <v>216</v>
      </c>
      <c r="G5" s="9" t="s">
        <v>216</v>
      </c>
      <c r="H5" s="9" t="s">
        <v>216</v>
      </c>
      <c r="I5" s="88" t="s">
        <v>216</v>
      </c>
      <c r="J5" s="9" t="s">
        <v>217</v>
      </c>
      <c r="K5" s="9" t="s">
        <v>218</v>
      </c>
      <c r="L5" s="9" t="s">
        <v>219</v>
      </c>
      <c r="M5" s="9" t="s">
        <v>220</v>
      </c>
      <c r="N5" s="9" t="s">
        <v>220</v>
      </c>
      <c r="O5" s="9" t="s">
        <v>220</v>
      </c>
      <c r="P5" s="9" t="s">
        <v>219</v>
      </c>
      <c r="Q5" s="9" t="s">
        <v>220</v>
      </c>
      <c r="R5" s="9" t="s">
        <v>219</v>
      </c>
      <c r="S5" s="9" t="s">
        <v>220</v>
      </c>
      <c r="T5" s="9" t="s">
        <v>220</v>
      </c>
      <c r="U5" s="9" t="s">
        <v>221</v>
      </c>
      <c r="V5" s="443"/>
      <c r="W5" s="998"/>
      <c r="X5" s="999"/>
      <c r="Y5" s="1000"/>
      <c r="Z5" s="1001"/>
    </row>
    <row r="6" spans="1:26" ht="29.25">
      <c r="A6" s="9" t="s">
        <v>2506</v>
      </c>
      <c r="B6" s="7" t="s">
        <v>294</v>
      </c>
      <c r="C6" s="7">
        <v>1</v>
      </c>
      <c r="D6" s="7">
        <v>11</v>
      </c>
      <c r="E6" s="7">
        <v>2</v>
      </c>
      <c r="F6" s="7">
        <v>2</v>
      </c>
      <c r="G6" s="7" t="s">
        <v>216</v>
      </c>
      <c r="H6" s="7">
        <v>0</v>
      </c>
      <c r="I6" s="7" t="s">
        <v>295</v>
      </c>
      <c r="J6" s="83" t="s">
        <v>1227</v>
      </c>
      <c r="K6" s="83">
        <v>0</v>
      </c>
      <c r="L6" s="7" t="s">
        <v>1228</v>
      </c>
      <c r="M6" s="7" t="s">
        <v>220</v>
      </c>
      <c r="N6" s="7" t="s">
        <v>220</v>
      </c>
      <c r="O6" s="7" t="s">
        <v>219</v>
      </c>
      <c r="P6" s="7" t="s">
        <v>219</v>
      </c>
      <c r="Q6" s="7" t="s">
        <v>220</v>
      </c>
      <c r="R6" s="7" t="s">
        <v>220</v>
      </c>
      <c r="S6" s="7" t="s">
        <v>219</v>
      </c>
      <c r="T6" s="7" t="s">
        <v>219</v>
      </c>
      <c r="U6" s="9" t="s">
        <v>1229</v>
      </c>
      <c r="V6" s="443"/>
      <c r="W6" s="998"/>
      <c r="X6" s="1002"/>
      <c r="Y6" s="1000"/>
      <c r="Z6" s="1001"/>
    </row>
    <row r="7" spans="1:26" ht="115.5">
      <c r="A7" s="7" t="s">
        <v>2507</v>
      </c>
      <c r="B7" s="7" t="s">
        <v>215</v>
      </c>
      <c r="C7" s="9">
        <v>36</v>
      </c>
      <c r="D7" s="9">
        <v>36</v>
      </c>
      <c r="E7" s="9" t="s">
        <v>216</v>
      </c>
      <c r="F7" s="9" t="s">
        <v>216</v>
      </c>
      <c r="G7" s="9" t="s">
        <v>216</v>
      </c>
      <c r="H7" s="9" t="s">
        <v>216</v>
      </c>
      <c r="I7" s="88" t="s">
        <v>216</v>
      </c>
      <c r="J7" s="9" t="s">
        <v>217</v>
      </c>
      <c r="K7" s="9" t="s">
        <v>218</v>
      </c>
      <c r="L7" s="9" t="s">
        <v>219</v>
      </c>
      <c r="M7" s="9" t="s">
        <v>220</v>
      </c>
      <c r="N7" s="9" t="s">
        <v>220</v>
      </c>
      <c r="O7" s="9" t="s">
        <v>220</v>
      </c>
      <c r="P7" s="9" t="s">
        <v>219</v>
      </c>
      <c r="Q7" s="9" t="s">
        <v>220</v>
      </c>
      <c r="R7" s="9" t="s">
        <v>219</v>
      </c>
      <c r="S7" s="9" t="s">
        <v>220</v>
      </c>
      <c r="T7" s="9" t="s">
        <v>219</v>
      </c>
      <c r="U7" s="82" t="s">
        <v>2508</v>
      </c>
      <c r="V7" s="443"/>
      <c r="W7" s="998"/>
      <c r="X7" s="1002"/>
      <c r="Y7" s="1000"/>
      <c r="Z7" s="1001"/>
    </row>
    <row r="8" spans="1:26" ht="29.25">
      <c r="A8" s="7" t="s">
        <v>2509</v>
      </c>
      <c r="B8" s="7" t="s">
        <v>222</v>
      </c>
      <c r="C8" s="7"/>
      <c r="D8" s="7">
        <v>20</v>
      </c>
      <c r="E8" s="9" t="s">
        <v>216</v>
      </c>
      <c r="F8" s="9" t="s">
        <v>216</v>
      </c>
      <c r="G8" s="9" t="s">
        <v>216</v>
      </c>
      <c r="H8" s="9" t="s">
        <v>216</v>
      </c>
      <c r="I8" s="961" t="s">
        <v>216</v>
      </c>
      <c r="J8" s="100" t="s">
        <v>2510</v>
      </c>
      <c r="K8" s="41" t="s">
        <v>519</v>
      </c>
      <c r="L8" s="82" t="s">
        <v>2511</v>
      </c>
      <c r="M8" s="9" t="s">
        <v>220</v>
      </c>
      <c r="N8" s="9" t="s">
        <v>220</v>
      </c>
      <c r="O8" s="9" t="s">
        <v>220</v>
      </c>
      <c r="P8" s="9" t="s">
        <v>220</v>
      </c>
      <c r="Q8" s="9" t="s">
        <v>220</v>
      </c>
      <c r="R8" s="9" t="s">
        <v>219</v>
      </c>
      <c r="S8" s="9" t="s">
        <v>220</v>
      </c>
      <c r="T8" s="9" t="s">
        <v>219</v>
      </c>
      <c r="U8" s="49" t="s">
        <v>2512</v>
      </c>
      <c r="V8" s="443"/>
      <c r="W8" s="998"/>
      <c r="X8" s="1002"/>
      <c r="Y8" s="1000"/>
      <c r="Z8" s="1001"/>
    </row>
    <row r="9" spans="1:26" ht="29.25">
      <c r="A9" s="7" t="s">
        <v>25</v>
      </c>
      <c r="B9" s="9" t="s">
        <v>222</v>
      </c>
      <c r="C9" s="9">
        <v>5</v>
      </c>
      <c r="D9" s="9">
        <v>60</v>
      </c>
      <c r="E9" s="9" t="s">
        <v>216</v>
      </c>
      <c r="F9" s="9" t="s">
        <v>216</v>
      </c>
      <c r="G9" s="9" t="s">
        <v>216</v>
      </c>
      <c r="H9" s="9" t="s">
        <v>216</v>
      </c>
      <c r="I9" s="9" t="s">
        <v>216</v>
      </c>
      <c r="J9" s="690" t="s">
        <v>3</v>
      </c>
      <c r="K9" s="690">
        <v>0</v>
      </c>
      <c r="L9" s="9" t="s">
        <v>2513</v>
      </c>
      <c r="M9" s="9" t="s">
        <v>220</v>
      </c>
      <c r="N9" s="9" t="s">
        <v>220</v>
      </c>
      <c r="O9" s="9" t="s">
        <v>219</v>
      </c>
      <c r="P9" s="9" t="s">
        <v>219</v>
      </c>
      <c r="Q9" s="9" t="s">
        <v>220</v>
      </c>
      <c r="R9" s="9" t="s">
        <v>220</v>
      </c>
      <c r="S9" s="9" t="s">
        <v>219</v>
      </c>
      <c r="T9" s="9" t="s">
        <v>219</v>
      </c>
      <c r="U9" s="9" t="s">
        <v>2514</v>
      </c>
      <c r="V9" s="443"/>
      <c r="W9" s="998"/>
      <c r="X9" s="1002"/>
      <c r="Y9" s="1000"/>
      <c r="Z9" s="1001"/>
    </row>
    <row r="10" spans="1:26" ht="29.25">
      <c r="A10" s="7" t="s">
        <v>9</v>
      </c>
      <c r="B10" s="9" t="s">
        <v>222</v>
      </c>
      <c r="C10" s="9">
        <v>5</v>
      </c>
      <c r="D10" s="9">
        <v>60</v>
      </c>
      <c r="E10" s="9" t="s">
        <v>216</v>
      </c>
      <c r="F10" s="9" t="s">
        <v>216</v>
      </c>
      <c r="G10" s="9" t="s">
        <v>216</v>
      </c>
      <c r="H10" s="9" t="s">
        <v>216</v>
      </c>
      <c r="I10" s="9" t="s">
        <v>216</v>
      </c>
      <c r="J10" s="9" t="s">
        <v>3</v>
      </c>
      <c r="K10" s="9">
        <v>0</v>
      </c>
      <c r="L10" s="9" t="s">
        <v>2513</v>
      </c>
      <c r="M10" s="9" t="s">
        <v>220</v>
      </c>
      <c r="N10" s="9" t="s">
        <v>220</v>
      </c>
      <c r="O10" s="9" t="s">
        <v>220</v>
      </c>
      <c r="P10" s="9" t="s">
        <v>220</v>
      </c>
      <c r="Q10" s="9" t="s">
        <v>220</v>
      </c>
      <c r="R10" s="9" t="s">
        <v>220</v>
      </c>
      <c r="S10" s="9" t="s">
        <v>220</v>
      </c>
      <c r="T10" s="9" t="s">
        <v>219</v>
      </c>
      <c r="U10" s="9" t="s">
        <v>2515</v>
      </c>
      <c r="V10" s="443"/>
      <c r="W10" s="998"/>
      <c r="X10" s="1002"/>
      <c r="Y10" s="1000"/>
      <c r="Z10" s="1001"/>
    </row>
    <row r="11" spans="1:26">
      <c r="A11" s="441"/>
      <c r="B11" s="8"/>
      <c r="C11" s="72"/>
      <c r="D11" s="72"/>
      <c r="E11" s="72"/>
      <c r="F11" s="72"/>
      <c r="G11" s="72"/>
      <c r="H11" s="72"/>
      <c r="I11" s="72"/>
      <c r="J11" s="72"/>
      <c r="K11" s="72"/>
      <c r="L11" s="72"/>
      <c r="M11" s="72"/>
      <c r="N11" s="72"/>
      <c r="O11" s="72"/>
      <c r="P11" s="72"/>
      <c r="Q11" s="72"/>
      <c r="R11" s="72"/>
      <c r="S11" s="72"/>
      <c r="T11" s="72"/>
      <c r="U11" s="72"/>
      <c r="V11" s="72"/>
      <c r="W11" s="1"/>
      <c r="X11" s="1"/>
    </row>
    <row r="12" spans="1:26">
      <c r="A12" s="441"/>
      <c r="B12" s="8"/>
      <c r="C12" s="72"/>
      <c r="D12" s="72"/>
      <c r="E12" s="72"/>
      <c r="F12" s="72"/>
      <c r="G12" s="72"/>
      <c r="H12" s="72"/>
      <c r="I12" s="72"/>
      <c r="J12" s="72"/>
      <c r="K12" s="72"/>
      <c r="L12" s="72"/>
      <c r="M12" s="72"/>
      <c r="N12" s="72"/>
      <c r="O12" s="72"/>
      <c r="P12" s="72"/>
      <c r="Q12" s="72"/>
      <c r="R12" s="72"/>
      <c r="S12" s="72"/>
      <c r="T12" s="72"/>
      <c r="U12" s="72"/>
      <c r="V12" s="72"/>
      <c r="W12" s="1"/>
      <c r="X12" s="1"/>
    </row>
    <row r="13" spans="1:26">
      <c r="A13" s="1281" t="s">
        <v>692</v>
      </c>
      <c r="B13" s="1282"/>
      <c r="C13" s="1283"/>
      <c r="M13" s="20"/>
      <c r="N13" s="20"/>
    </row>
    <row r="14" spans="1:26">
      <c r="A14" s="79" t="s">
        <v>3</v>
      </c>
      <c r="B14" s="86" t="s">
        <v>214</v>
      </c>
      <c r="C14" s="87" t="s">
        <v>693</v>
      </c>
      <c r="F14" s="68" t="s">
        <v>2516</v>
      </c>
      <c r="M14" s="20"/>
      <c r="N14" s="20"/>
    </row>
    <row r="15" spans="1:26">
      <c r="A15" s="1638" t="s">
        <v>1235</v>
      </c>
      <c r="B15" s="1236" t="str">
        <f>Pago_Muestreo!G2</f>
        <v>Corresponde a una combinacion unica e irrepetible con los datos del pago</v>
      </c>
      <c r="C15" s="74" t="str">
        <f>Pago_Muestreo!A3</f>
        <v>id</v>
      </c>
      <c r="F15" s="49"/>
      <c r="G15" s="49"/>
      <c r="H15" s="49"/>
      <c r="I15" s="49"/>
      <c r="J15" s="49"/>
      <c r="K15" s="49"/>
      <c r="L15" s="49"/>
      <c r="M15" s="24"/>
      <c r="N15" s="24"/>
      <c r="O15" s="49"/>
      <c r="P15" s="49"/>
      <c r="Q15" s="49"/>
      <c r="R15" s="49"/>
      <c r="S15" s="49"/>
      <c r="T15" s="49"/>
      <c r="U15" s="49"/>
    </row>
    <row r="16" spans="1:26">
      <c r="A16" s="1638"/>
      <c r="B16" s="1236"/>
      <c r="C16" s="1123" t="str">
        <f>Pago_Muestreo!E3</f>
        <v>Vendedor</v>
      </c>
    </row>
    <row r="17" spans="1:18">
      <c r="A17" s="1638"/>
      <c r="B17" s="1936"/>
      <c r="C17" s="1340" t="str">
        <f>Pago_Muestreo!F3</f>
        <v>Comprador</v>
      </c>
    </row>
    <row r="18" spans="1:18">
      <c r="A18" s="1639"/>
      <c r="B18" s="1937"/>
      <c r="C18" s="1340"/>
    </row>
    <row r="21" spans="1:18">
      <c r="A21" s="2171" t="s">
        <v>228</v>
      </c>
      <c r="B21" s="2172"/>
      <c r="C21" s="2173" t="s">
        <v>4</v>
      </c>
      <c r="D21" s="2174"/>
      <c r="E21" s="2174"/>
      <c r="F21" s="2172"/>
      <c r="G21" s="2175" t="s">
        <v>229</v>
      </c>
      <c r="H21" s="2175"/>
      <c r="I21" s="2176"/>
      <c r="J21" s="2175" t="s">
        <v>230</v>
      </c>
      <c r="K21" s="2175"/>
      <c r="L21" s="2175"/>
      <c r="M21" s="2175"/>
      <c r="N21" s="2176"/>
      <c r="O21" s="2175" t="s">
        <v>231</v>
      </c>
      <c r="P21" s="2176"/>
      <c r="Q21" s="2175" t="s">
        <v>232</v>
      </c>
      <c r="R21" s="2177"/>
    </row>
    <row r="22" spans="1:18">
      <c r="A22" s="2178"/>
      <c r="B22" s="2179"/>
      <c r="C22" s="2180"/>
      <c r="D22" s="2181"/>
      <c r="E22" s="2181"/>
      <c r="F22" s="2179"/>
      <c r="G22" s="421" t="s">
        <v>233</v>
      </c>
      <c r="H22" s="503" t="s">
        <v>234</v>
      </c>
      <c r="I22" s="503" t="s">
        <v>4</v>
      </c>
      <c r="J22" s="503" t="s">
        <v>235</v>
      </c>
      <c r="K22" s="2182" t="s">
        <v>4</v>
      </c>
      <c r="L22" s="2182"/>
      <c r="M22" s="2182"/>
      <c r="N22" s="2183"/>
      <c r="O22" s="503" t="s">
        <v>236</v>
      </c>
      <c r="P22" s="503" t="s">
        <v>4</v>
      </c>
      <c r="Q22" s="503" t="s">
        <v>237</v>
      </c>
      <c r="R22" s="472" t="s">
        <v>238</v>
      </c>
    </row>
    <row r="23" spans="1:18" ht="38.25">
      <c r="A23" s="1888" t="s">
        <v>2442</v>
      </c>
      <c r="B23" s="1889"/>
      <c r="C23" s="1370" t="s">
        <v>2517</v>
      </c>
      <c r="D23" s="1371"/>
      <c r="E23" s="1371"/>
      <c r="F23" s="1372"/>
      <c r="G23" s="607" t="s">
        <v>982</v>
      </c>
      <c r="H23" s="587" t="s">
        <v>247</v>
      </c>
      <c r="I23" s="608" t="s">
        <v>2518</v>
      </c>
      <c r="J23" s="609" t="s">
        <v>17</v>
      </c>
      <c r="K23" s="1371" t="s">
        <v>2519</v>
      </c>
      <c r="L23" s="1371"/>
      <c r="M23" s="1371"/>
      <c r="N23" s="1371"/>
      <c r="O23" s="587" t="s">
        <v>2520</v>
      </c>
      <c r="P23" s="586" t="s">
        <v>2521</v>
      </c>
      <c r="Q23" s="586" t="s">
        <v>2522</v>
      </c>
      <c r="R23" s="587" t="s">
        <v>245</v>
      </c>
    </row>
    <row r="24" spans="1:18" ht="43.5">
      <c r="A24" s="1355" t="s">
        <v>2450</v>
      </c>
      <c r="B24" s="1356"/>
      <c r="C24" s="1358" t="s">
        <v>2523</v>
      </c>
      <c r="D24" s="1358"/>
      <c r="E24" s="1358"/>
      <c r="F24" s="1359"/>
      <c r="G24" s="585" t="s">
        <v>982</v>
      </c>
      <c r="H24" s="599" t="s">
        <v>247</v>
      </c>
      <c r="I24" s="600" t="s">
        <v>2524</v>
      </c>
      <c r="J24" s="599" t="s">
        <v>17</v>
      </c>
      <c r="K24" s="1358" t="s">
        <v>2525</v>
      </c>
      <c r="L24" s="1358"/>
      <c r="M24" s="1358"/>
      <c r="N24" s="1358"/>
      <c r="O24" s="599" t="s">
        <v>2526</v>
      </c>
      <c r="P24" s="600" t="s">
        <v>2527</v>
      </c>
      <c r="Q24" s="600" t="s">
        <v>2528</v>
      </c>
      <c r="R24" s="599" t="s">
        <v>245</v>
      </c>
    </row>
    <row r="25" spans="1:18" ht="43.5">
      <c r="A25" s="1360" t="s">
        <v>2529</v>
      </c>
      <c r="B25" s="1361"/>
      <c r="C25" s="1363" t="s">
        <v>2530</v>
      </c>
      <c r="D25" s="1363"/>
      <c r="E25" s="1363"/>
      <c r="F25" s="1364"/>
      <c r="G25" s="590" t="s">
        <v>982</v>
      </c>
      <c r="H25" s="589" t="s">
        <v>247</v>
      </c>
      <c r="I25" s="597" t="s">
        <v>2531</v>
      </c>
      <c r="J25" s="589" t="s">
        <v>17</v>
      </c>
      <c r="K25" s="1363" t="s">
        <v>2532</v>
      </c>
      <c r="L25" s="1363"/>
      <c r="M25" s="1363"/>
      <c r="N25" s="1363"/>
      <c r="O25" s="589" t="s">
        <v>2533</v>
      </c>
      <c r="P25" s="330" t="s">
        <v>2534</v>
      </c>
      <c r="Q25" s="330" t="s">
        <v>2535</v>
      </c>
      <c r="R25" s="589" t="s">
        <v>245</v>
      </c>
    </row>
    <row r="26" spans="1:18" ht="43.5">
      <c r="A26" s="1345" t="s">
        <v>904</v>
      </c>
      <c r="B26" s="1346"/>
      <c r="C26" s="1348" t="s">
        <v>2536</v>
      </c>
      <c r="D26" s="1348"/>
      <c r="E26" s="1348"/>
      <c r="F26" s="1349"/>
      <c r="G26" s="605" t="s">
        <v>982</v>
      </c>
      <c r="H26" s="601" t="s">
        <v>247</v>
      </c>
      <c r="I26" s="602" t="s">
        <v>2537</v>
      </c>
      <c r="J26" s="601" t="s">
        <v>17</v>
      </c>
      <c r="K26" s="1348" t="s">
        <v>2538</v>
      </c>
      <c r="L26" s="1348"/>
      <c r="M26" s="1348"/>
      <c r="N26" s="1348"/>
      <c r="O26" s="601" t="s">
        <v>2539</v>
      </c>
      <c r="P26" s="602" t="s">
        <v>2540</v>
      </c>
      <c r="Q26" s="602" t="s">
        <v>2541</v>
      </c>
      <c r="R26" s="601" t="s">
        <v>245</v>
      </c>
    </row>
    <row r="27" spans="1:18" ht="29.25">
      <c r="A27" s="1350" t="s">
        <v>2542</v>
      </c>
      <c r="B27" s="1351"/>
      <c r="C27" s="1352" t="s">
        <v>2543</v>
      </c>
      <c r="D27" s="1353"/>
      <c r="E27" s="1353"/>
      <c r="F27" s="1354"/>
      <c r="G27" s="606" t="s">
        <v>982</v>
      </c>
      <c r="H27" s="603" t="s">
        <v>247</v>
      </c>
      <c r="I27" s="604" t="s">
        <v>2544</v>
      </c>
      <c r="J27" s="603" t="s">
        <v>17</v>
      </c>
      <c r="K27" s="1353" t="s">
        <v>2545</v>
      </c>
      <c r="L27" s="1353"/>
      <c r="M27" s="1353"/>
      <c r="N27" s="1353"/>
      <c r="O27" s="603" t="s">
        <v>2546</v>
      </c>
      <c r="P27" s="604" t="s">
        <v>2547</v>
      </c>
      <c r="Q27" s="610" t="s">
        <v>2548</v>
      </c>
      <c r="R27" s="603" t="s">
        <v>245</v>
      </c>
    </row>
  </sheetData>
  <mergeCells count="29">
    <mergeCell ref="B1:U1"/>
    <mergeCell ref="B2:U2"/>
    <mergeCell ref="B3:U3"/>
    <mergeCell ref="A13:C13"/>
    <mergeCell ref="B15:B18"/>
    <mergeCell ref="A15:A18"/>
    <mergeCell ref="C17:C18"/>
    <mergeCell ref="Q21:R21"/>
    <mergeCell ref="K22:N22"/>
    <mergeCell ref="A23:B23"/>
    <mergeCell ref="C23:F23"/>
    <mergeCell ref="K23:N23"/>
    <mergeCell ref="A21:B22"/>
    <mergeCell ref="C21:F22"/>
    <mergeCell ref="G21:I21"/>
    <mergeCell ref="J21:N21"/>
    <mergeCell ref="O21:P21"/>
    <mergeCell ref="A24:B24"/>
    <mergeCell ref="C24:F24"/>
    <mergeCell ref="K24:N24"/>
    <mergeCell ref="A25:B25"/>
    <mergeCell ref="C25:F25"/>
    <mergeCell ref="K25:N25"/>
    <mergeCell ref="A26:B26"/>
    <mergeCell ref="C26:F26"/>
    <mergeCell ref="K26:N26"/>
    <mergeCell ref="A27:B27"/>
    <mergeCell ref="C27:F27"/>
    <mergeCell ref="K27:N27"/>
  </mergeCells>
  <hyperlinks>
    <hyperlink ref="B3" location="'Vendedor'!A1" display="Ver" xr:uid="{1D455271-6E50-4425-A751-2E981C3CB190}"/>
    <hyperlink ref="B3:U3" location="'pago_muestreo'!A1" display="Ver" xr:uid="{D3E8FC91-3DA5-416C-92A4-2D4841B2295D}"/>
    <hyperlink ref="A25" location="RANGE!X5" display="Consultar información de una Categoría por su identificador" xr:uid="{7650AB54-1B0A-44F5-9BA4-009B6C2E480B}"/>
    <hyperlink ref="A26" location="RANGE!Y5" display="Consultar información de las Categorías" xr:uid="{C64F25C8-39CD-41A1-B298-33C36F727E9A}"/>
    <hyperlink ref="A27" location="RANGE!Z5" display="Modificar información de una Categoría" xr:uid="{895FB349-6E0C-4B42-BF84-0584F5E29EDC}"/>
    <hyperlink ref="V4" location="'Pago_Caracterizacion'!A21" display="=A21" xr:uid="{A3324771-A532-43CB-BD6C-B776EB384E24}"/>
    <hyperlink ref="W4" location="'Pago_Caracterizacion'!A22" display="=A22" xr:uid="{E1CEB874-3605-4BE3-AE51-4AADA4FDD47A}"/>
    <hyperlink ref="X4" location="'Pago_Caracterizacion'!A23" display="=A23" xr:uid="{BEE53C31-4160-4AE0-ADA0-9925DE571B1D}"/>
    <hyperlink ref="Y4" location="'Pago_Caracterizacion'!A24" display="=A24" xr:uid="{F560470E-03E7-42A2-9888-4FDB256A2E67}"/>
    <hyperlink ref="Z4" location="'Pago_Caracterizacion'!A25" display="=A25" xr:uid="{DC120A49-2F02-4D56-BDCE-0386400D2856}"/>
    <hyperlink ref="A23:B23" location="'Pago_Caracterizacion'!V5" display="Seleccionar método de pago" xr:uid="{0D1F513E-B01C-4D4A-9B24-0AC34BFABA68}"/>
    <hyperlink ref="A24:B24" location="'Pago_Caracterizacion'!W5" display="Confirmar pago" xr:uid="{215BB444-6CFA-486F-AF73-5E7494422981}"/>
    <hyperlink ref="A25:B25" location="'Pago_Caracterizacion'!X5" display="Procesar pago " xr:uid="{AA33CBA0-A358-4A5D-A290-52449565D66D}"/>
    <hyperlink ref="A26:B26" location="'Pago_Caracterizacion'!Y5" display="Liberar pago al vendedor" xr:uid="{AE761B0B-632D-46FE-8EDB-28492A60C4CB}"/>
    <hyperlink ref="A27:B27" location="'Pago_Caracterizacion'!Z5" display="Cancelar pago" xr:uid="{67781F84-C8CD-4FD4-9B9D-EBC133CC3B5D}"/>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28BC065-A628-4A74-8328-64ECC31F494C}">
          <x14:formula1>
            <xm:f>'Valores '!$D$2:$D$3</xm:f>
          </x14:formula1>
          <xm:sqref>L5:T5 M6:T6 M8:T10 L7:T7</xm:sqref>
        </x14:dataValidation>
        <x14:dataValidation type="list" allowBlank="1" showInputMessage="1" showErrorMessage="1" xr:uid="{7DA5C13F-06D3-4126-B370-E3A85CC1C90D}">
          <x14:formula1>
            <xm:f>'Valores '!$C$2:$C$4</xm:f>
          </x14:formula1>
          <xm:sqref>G11:G12 G6</xm:sqref>
        </x14:dataValidation>
        <x14:dataValidation type="list" allowBlank="1" showInputMessage="1" showErrorMessage="1" xr:uid="{F042E839-7A6C-4661-BDDE-3E07D72C29D6}">
          <x14:formula1>
            <xm:f>'Valores '!$C$2:$C$5</xm:f>
          </x14:formula1>
          <xm:sqref>G5 G7:G8</xm:sqref>
        </x14:dataValidation>
        <x14:dataValidation type="list" allowBlank="1" showInputMessage="1" showErrorMessage="1" xr:uid="{4502C3C8-C843-4F81-878F-92EF00454FB9}">
          <x14:formula1>
            <xm:f>'Valores '!$A$1:$A$19</xm:f>
          </x14:formula1>
          <xm:sqref>B5:B8</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BA0F-F0B0-4F17-8CA4-588D3368BF4D}">
  <sheetPr>
    <tabColor theme="9" tint="0.39997558519241921"/>
  </sheetPr>
  <dimension ref="A1:J14"/>
  <sheetViews>
    <sheetView workbookViewId="0">
      <selection activeCell="D8" sqref="D8"/>
    </sheetView>
  </sheetViews>
  <sheetFormatPr defaultColWidth="9.140625" defaultRowHeight="15"/>
  <cols>
    <col min="1" max="2" width="36.5703125" bestFit="1" customWidth="1"/>
    <col min="3" max="4" width="36.5703125" customWidth="1"/>
    <col min="5" max="5" width="24.140625" customWidth="1"/>
    <col min="6" max="6" width="19.28515625" customWidth="1"/>
    <col min="7" max="7" width="47.7109375" customWidth="1"/>
    <col min="8" max="8" width="19.7109375" customWidth="1"/>
  </cols>
  <sheetData>
    <row r="1" spans="1:10">
      <c r="A1" s="1938" t="s">
        <v>913</v>
      </c>
      <c r="B1" s="1938"/>
      <c r="C1" s="1938"/>
      <c r="D1" s="1938"/>
      <c r="E1" s="1938"/>
      <c r="F1" s="249" t="s">
        <v>2</v>
      </c>
      <c r="G1" s="249"/>
      <c r="I1" s="5"/>
      <c r="J1" s="5"/>
    </row>
    <row r="2" spans="1:10" ht="21.75">
      <c r="A2" s="30" t="s">
        <v>2549</v>
      </c>
      <c r="B2" s="31" t="s">
        <v>2550</v>
      </c>
      <c r="C2" s="31" t="s">
        <v>2551</v>
      </c>
      <c r="D2" s="31" t="s">
        <v>2552</v>
      </c>
      <c r="E2" s="31" t="s">
        <v>2553</v>
      </c>
      <c r="F2" s="31" t="s">
        <v>2554</v>
      </c>
      <c r="G2" s="32" t="s">
        <v>2555</v>
      </c>
      <c r="H2" s="19"/>
      <c r="I2" s="4"/>
      <c r="J2" s="4"/>
    </row>
    <row r="3" spans="1:10">
      <c r="A3" s="17" t="s">
        <v>94</v>
      </c>
      <c r="B3" s="83" t="s">
        <v>2506</v>
      </c>
      <c r="C3" s="83" t="s">
        <v>2507</v>
      </c>
      <c r="D3" s="83" t="s">
        <v>2509</v>
      </c>
      <c r="E3" s="7" t="s">
        <v>25</v>
      </c>
      <c r="F3" s="7" t="s">
        <v>9</v>
      </c>
      <c r="G3" s="18" t="s">
        <v>2556</v>
      </c>
      <c r="H3" s="24"/>
    </row>
    <row r="4" spans="1:10" ht="29.25" customHeight="1">
      <c r="A4" s="49" t="s">
        <v>941</v>
      </c>
      <c r="B4" s="7" t="str">
        <f>Compra_Muestreo!C4</f>
        <v>2.499.000,00 COP</v>
      </c>
      <c r="C4" s="10" t="s">
        <v>407</v>
      </c>
      <c r="D4" s="7" t="s">
        <v>545</v>
      </c>
      <c r="E4" s="1120" t="s">
        <v>1149</v>
      </c>
      <c r="F4" s="96" t="s">
        <v>2557</v>
      </c>
      <c r="G4" s="13" t="str">
        <f>A4 &amp;"--"&amp; E4 &amp;"--"&amp; F4</f>
        <v>b3a8f1d5-9c2f-4e1a-a8e7-2d6c9f0b7e4f--Juan Esteban Giraldo--Ana Maria Yepes</v>
      </c>
    </row>
    <row r="5" spans="1:10" ht="43.5">
      <c r="A5" s="62" t="s">
        <v>936</v>
      </c>
      <c r="B5" s="7" t="str">
        <f>Compra_Muestreo!C5</f>
        <v>304.900,00 COP</v>
      </c>
      <c r="C5" s="10" t="s">
        <v>412</v>
      </c>
      <c r="D5" s="7" t="s">
        <v>545</v>
      </c>
      <c r="E5" s="1120" t="s">
        <v>1149</v>
      </c>
      <c r="F5" s="127" t="s">
        <v>2178</v>
      </c>
      <c r="G5" s="13" t="str">
        <f>A5 &amp;"--"&amp; E5 &amp;"--"&amp; F5</f>
        <v>5d6810e1-705e-4e03-9081-58d44f0db237
--Juan Esteban Giraldo--Samuel Moncada</v>
      </c>
    </row>
    <row r="6" spans="1:10" ht="43.5">
      <c r="A6" s="62" t="s">
        <v>946</v>
      </c>
      <c r="B6" s="7" t="str">
        <f>Compra_Muestreo!C6</f>
        <v>4.639.000,00 COP</v>
      </c>
      <c r="C6" s="10" t="s">
        <v>414</v>
      </c>
      <c r="D6" s="7" t="s">
        <v>545</v>
      </c>
      <c r="E6" s="1120" t="s">
        <v>2558</v>
      </c>
      <c r="F6" s="127" t="s">
        <v>2167</v>
      </c>
      <c r="G6" s="13" t="str">
        <f>A6 &amp;"--"&amp; E6 &amp;"--"&amp; F6</f>
        <v>2bbaa6af-d615-492a-a558-3f74b94d1c4c
--Andres Ortiz--Carlos Betancourt</v>
      </c>
    </row>
    <row r="7" spans="1:10" ht="43.5">
      <c r="A7" s="62" t="s">
        <v>950</v>
      </c>
      <c r="B7" s="7" t="str">
        <f>Compra_Muestreo!C7</f>
        <v>30.673,38 MXN</v>
      </c>
      <c r="C7" s="10" t="s">
        <v>417</v>
      </c>
      <c r="D7" s="7" t="s">
        <v>545</v>
      </c>
      <c r="E7" s="1120" t="s">
        <v>1155</v>
      </c>
      <c r="F7" s="96" t="s">
        <v>2559</v>
      </c>
      <c r="G7" s="13" t="str">
        <f>A7 &amp;"--"&amp; E7 &amp;"--"&amp; F7</f>
        <v>e6046baf-9bd6-4b87-8817-65edc3eaca6b
--Miguel Urrea--Pedro Benitez</v>
      </c>
    </row>
    <row r="8" spans="1:10" ht="43.5">
      <c r="A8" s="142" t="s">
        <v>954</v>
      </c>
      <c r="B8" s="7" t="str">
        <f>Compra_Muestreo!C8</f>
        <v>1.026,28 USD</v>
      </c>
      <c r="C8" s="10" t="s">
        <v>421</v>
      </c>
      <c r="D8" s="7" t="s">
        <v>545</v>
      </c>
      <c r="E8" s="1121" t="s">
        <v>1158</v>
      </c>
      <c r="F8" s="151" t="s">
        <v>2560</v>
      </c>
      <c r="G8" s="13" t="str">
        <f>A8 &amp;"--"&amp; E8 &amp;"--"&amp; F8</f>
        <v>819b5008-feb4-417c-a322-4041d2b7c8a9
--Santiago Buitrago--Manuela Garcia</v>
      </c>
    </row>
    <row r="9" spans="1:10" ht="29.25" customHeight="1">
      <c r="A9" s="1939" t="s">
        <v>958</v>
      </c>
      <c r="B9" s="1236" t="s">
        <v>489</v>
      </c>
      <c r="C9" s="1373" t="s">
        <v>425</v>
      </c>
      <c r="D9" s="1340" t="s">
        <v>545</v>
      </c>
      <c r="E9" s="1122" t="s">
        <v>1150</v>
      </c>
      <c r="F9" s="1236" t="s">
        <v>2181</v>
      </c>
      <c r="G9" s="1674" t="str">
        <f>A9 &amp;"--"&amp; E9 &amp;"--"&amp; F9</f>
        <v>41cbdea1-3800-4fc9-bf4f-c952c9652058--estebanjuan1@gmail.com--Paula Andrea zuluaga</v>
      </c>
    </row>
    <row r="10" spans="1:10">
      <c r="A10" s="1939"/>
      <c r="B10" s="1236"/>
      <c r="C10" s="1373"/>
      <c r="D10" s="1340"/>
      <c r="E10" s="1122" t="s">
        <v>1153</v>
      </c>
      <c r="F10" s="1236"/>
      <c r="G10" s="1675"/>
    </row>
    <row r="11" spans="1:10">
      <c r="A11" s="1939"/>
      <c r="B11" s="1236"/>
      <c r="C11" s="1373"/>
      <c r="D11" s="1340"/>
      <c r="E11" s="1122" t="s">
        <v>1156</v>
      </c>
      <c r="F11" s="1236"/>
      <c r="G11" s="1676"/>
    </row>
    <row r="14" spans="1:10">
      <c r="G14" t="s">
        <v>2561</v>
      </c>
    </row>
  </sheetData>
  <mergeCells count="7">
    <mergeCell ref="A1:E1"/>
    <mergeCell ref="B9:B11"/>
    <mergeCell ref="A9:A11"/>
    <mergeCell ref="F9:F11"/>
    <mergeCell ref="G9:G11"/>
    <mergeCell ref="C9:C11"/>
    <mergeCell ref="D9:D11"/>
  </mergeCells>
  <hyperlinks>
    <hyperlink ref="E4" location="'Vendedor'!B4" display="Juan Esteban Giraldo" xr:uid="{21A5A916-C578-4FB8-B66D-9B2343443A96}"/>
    <hyperlink ref="F4" location="'Comprador'!B4" display="Ana Maria Yepes" xr:uid="{15377DC1-9F92-41C5-9000-BD0EE5D97081}"/>
    <hyperlink ref="E5" location="'Vendedor'!B4" display="Juan Esteban Giraldo" xr:uid="{365A9EBE-77B0-4B3A-AC53-B221BABBA7B3}"/>
    <hyperlink ref="E6" location="'Vendedor'!B6" display="Andres Ortiz" xr:uid="{14D48BE4-8313-47D8-BEE5-163A0FA16AC1}"/>
    <hyperlink ref="E7" location="'Vendedor'!B7" display="Miguel Urrea" xr:uid="{5A79C8F2-37A0-4F92-B88E-4B08B366F7D1}"/>
    <hyperlink ref="F5" location="'Comprador'!B8" display="Samuel Moncada" xr:uid="{EA4980D1-47E5-4A15-B07A-8CDB3469B48A}"/>
    <hyperlink ref="F6" location="'Comprador'!B5" display="Carlos Betancourt" xr:uid="{AD894EB7-7ACF-4E85-A86E-B2298D55672F}"/>
    <hyperlink ref="F7" location="'Comprador'!B6" display="Pedro Benitez" xr:uid="{EFBE1C71-C233-4423-8B98-ABE6DBFFE7EE}"/>
    <hyperlink ref="E8" location="'Vendedor'!B8" display="Santiago Buitrago" xr:uid="{443C90BB-D828-4620-8DE7-29AE3B38B852}"/>
    <hyperlink ref="F8" location="'Comprador'!B7" display="Manuela Garcia" xr:uid="{6B234954-FBBC-476C-BF5A-366E129774E5}"/>
    <hyperlink ref="E10" r:id="rId1" xr:uid="{A4ED2678-CC95-4E52-9524-B945CCA6F563}"/>
    <hyperlink ref="E11" r:id="rId2" xr:uid="{B3CD0303-375A-45F4-8F06-CE6D9E8048BC}"/>
    <hyperlink ref="E9" r:id="rId3" xr:uid="{AFBF6788-A5A0-4920-B9FD-568E5B695CDD}"/>
    <hyperlink ref="A1:E1" location="'Objetos de dominio'!A1" display="&lt;&lt; volver al listado de objetos de dominio" xr:uid="{EEC8577D-AF46-4DE5-82B5-BC44D142B759}"/>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4C4D2AE-02DD-4E7D-BC59-4CCE07C7BEC8}">
          <x14:formula1>
            <xm:f>'Valores '!$P$2:$P$4</xm:f>
          </x14:formula1>
          <xm:sqref>C4:C9</xm:sqref>
        </x14:dataValidation>
        <x14:dataValidation type="list" allowBlank="1" showInputMessage="1" showErrorMessage="1" xr:uid="{72D65F2E-5CF2-4D3D-BEE7-120BBED5A1CD}">
          <x14:formula1>
            <xm:f>'Valores '!$Q$2:$Q$7</xm:f>
          </x14:formula1>
          <xm:sqref>D4:D9</xm:sqref>
        </x14:dataValidation>
      </x14:dataValidations>
    </ext>
  </extLst>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E9A4B-AEA1-4781-81EB-838A2A377C4D}">
  <sheetPr>
    <tabColor rgb="FFFF0000"/>
  </sheetPr>
  <dimension ref="A1:AI22"/>
  <sheetViews>
    <sheetView workbookViewId="0">
      <selection activeCell="E16" sqref="E16"/>
    </sheetView>
  </sheetViews>
  <sheetFormatPr defaultColWidth="56" defaultRowHeight="15"/>
  <cols>
    <col min="1" max="1" width="28.140625" customWidth="1"/>
    <col min="2" max="2" width="30.42578125" customWidth="1"/>
    <col min="3" max="9" width="42.7109375" customWidth="1"/>
    <col min="10" max="10" width="26" customWidth="1"/>
    <col min="11" max="11" width="40.28515625" customWidth="1"/>
    <col min="12" max="12" width="46.5703125" customWidth="1"/>
    <col min="13" max="13" width="35.5703125" customWidth="1"/>
    <col min="14" max="14" width="25.140625" customWidth="1"/>
    <col min="15" max="15" width="27.28515625" customWidth="1"/>
    <col min="16" max="16" width="51.140625" customWidth="1"/>
  </cols>
  <sheetData>
    <row r="1" spans="1:35" ht="15" customHeight="1">
      <c r="A1" s="1940" t="s">
        <v>87</v>
      </c>
      <c r="B1" s="1941"/>
      <c r="C1" s="110" t="s">
        <v>2</v>
      </c>
      <c r="D1" s="110"/>
      <c r="E1" s="110" t="s">
        <v>190</v>
      </c>
      <c r="F1" s="110"/>
      <c r="G1" s="110"/>
      <c r="H1" s="100"/>
      <c r="I1" s="100"/>
      <c r="J1" s="100"/>
      <c r="K1" s="100"/>
      <c r="L1" s="100"/>
      <c r="M1" s="66"/>
      <c r="N1" s="66"/>
      <c r="O1" s="100"/>
      <c r="P1" s="100"/>
      <c r="Q1" s="100"/>
      <c r="R1" s="100"/>
      <c r="S1" s="100"/>
      <c r="T1" s="100"/>
      <c r="U1" s="100"/>
    </row>
    <row r="2" spans="1:35">
      <c r="A2" s="164" t="s">
        <v>191</v>
      </c>
      <c r="B2" s="109" t="str">
        <f>'Objetos de dominio'!A22</f>
        <v xml:space="preserve">EstadoReclamo </v>
      </c>
      <c r="C2" s="109"/>
      <c r="D2" s="109"/>
      <c r="E2" s="109"/>
      <c r="F2" s="109"/>
      <c r="G2" s="109"/>
      <c r="H2" s="109"/>
      <c r="I2" s="109"/>
      <c r="J2" s="109"/>
      <c r="K2" s="109"/>
      <c r="L2" s="109"/>
      <c r="M2" s="109"/>
      <c r="N2" s="109"/>
      <c r="O2" s="109"/>
      <c r="P2" s="109"/>
      <c r="Q2" s="109"/>
      <c r="R2" s="109"/>
      <c r="S2" s="109"/>
      <c r="T2" s="109"/>
      <c r="U2" s="109"/>
    </row>
    <row r="3" spans="1:35" ht="15" customHeight="1">
      <c r="A3" s="164" t="s">
        <v>140</v>
      </c>
      <c r="B3" s="1508" t="s">
        <v>46</v>
      </c>
      <c r="C3" s="1509"/>
      <c r="D3" s="1509"/>
      <c r="E3" s="1509"/>
      <c r="F3" s="1509"/>
      <c r="G3" s="1509"/>
      <c r="H3" s="1509"/>
      <c r="I3" s="1509"/>
      <c r="J3" s="1509"/>
      <c r="K3" s="1509"/>
      <c r="L3" s="1509"/>
      <c r="M3" s="1509"/>
      <c r="N3" s="1509"/>
      <c r="O3" s="1509"/>
      <c r="P3" s="1509"/>
      <c r="Q3" s="1509"/>
      <c r="R3" s="1509"/>
      <c r="S3" s="1509"/>
      <c r="T3" s="1509"/>
      <c r="U3" s="1942"/>
    </row>
    <row r="4" spans="1:35">
      <c r="A4" s="164" t="s">
        <v>193</v>
      </c>
      <c r="B4" s="1100" t="s">
        <v>8</v>
      </c>
      <c r="C4" s="1101"/>
      <c r="D4" s="1101"/>
      <c r="E4" s="1101"/>
      <c r="F4" s="1101"/>
      <c r="G4" s="1101"/>
      <c r="H4" s="1101"/>
      <c r="I4" s="1101"/>
      <c r="J4" s="1101"/>
      <c r="K4" s="1101"/>
      <c r="L4" s="1101"/>
      <c r="M4" s="1101"/>
      <c r="N4" s="1101"/>
      <c r="O4" s="1101"/>
      <c r="P4" s="1101"/>
      <c r="Q4" s="1101"/>
      <c r="R4" s="1102"/>
      <c r="S4" s="1103"/>
      <c r="T4" s="1103"/>
      <c r="U4" s="1103"/>
    </row>
    <row r="5" spans="1:35" ht="29.25">
      <c r="A5" s="166" t="s">
        <v>194</v>
      </c>
      <c r="B5" s="167" t="s">
        <v>195</v>
      </c>
      <c r="C5" s="167" t="s">
        <v>196</v>
      </c>
      <c r="D5" s="167" t="s">
        <v>197</v>
      </c>
      <c r="E5" s="167" t="s">
        <v>198</v>
      </c>
      <c r="F5" s="168" t="s">
        <v>199</v>
      </c>
      <c r="G5" s="168" t="s">
        <v>200</v>
      </c>
      <c r="H5" s="168" t="s">
        <v>201</v>
      </c>
      <c r="I5" s="168" t="s">
        <v>202</v>
      </c>
      <c r="J5" s="168" t="s">
        <v>203</v>
      </c>
      <c r="K5" s="168" t="s">
        <v>204</v>
      </c>
      <c r="L5" s="168" t="s">
        <v>205</v>
      </c>
      <c r="M5" s="135" t="s">
        <v>206</v>
      </c>
      <c r="N5" s="169" t="s">
        <v>207</v>
      </c>
      <c r="O5" s="168" t="s">
        <v>208</v>
      </c>
      <c r="P5" s="168" t="s">
        <v>209</v>
      </c>
      <c r="Q5" s="168" t="s">
        <v>210</v>
      </c>
      <c r="R5" s="168" t="s">
        <v>211</v>
      </c>
      <c r="S5" s="168" t="s">
        <v>212</v>
      </c>
      <c r="T5" s="168" t="s">
        <v>213</v>
      </c>
      <c r="U5" s="168" t="s">
        <v>214</v>
      </c>
    </row>
    <row r="6" spans="1:35" ht="144.75">
      <c r="A6" s="63" t="s">
        <v>94</v>
      </c>
      <c r="B6" s="63" t="s">
        <v>215</v>
      </c>
      <c r="C6" s="63">
        <v>36</v>
      </c>
      <c r="D6" s="63">
        <v>36</v>
      </c>
      <c r="E6" s="63" t="s">
        <v>218</v>
      </c>
      <c r="F6" s="63" t="s">
        <v>216</v>
      </c>
      <c r="G6" s="63" t="s">
        <v>216</v>
      </c>
      <c r="H6" s="63">
        <v>36</v>
      </c>
      <c r="I6" s="63">
        <v>36</v>
      </c>
      <c r="J6" s="63" t="s">
        <v>217</v>
      </c>
      <c r="K6" s="63" t="s">
        <v>216</v>
      </c>
      <c r="L6" s="63" t="s">
        <v>1529</v>
      </c>
      <c r="M6" s="63" t="s">
        <v>220</v>
      </c>
      <c r="N6" s="63" t="s">
        <v>220</v>
      </c>
      <c r="O6" s="63" t="s">
        <v>220</v>
      </c>
      <c r="P6" s="63" t="s">
        <v>219</v>
      </c>
      <c r="Q6" s="63" t="s">
        <v>220</v>
      </c>
      <c r="R6" s="63" t="s">
        <v>219</v>
      </c>
      <c r="S6" s="63" t="s">
        <v>220</v>
      </c>
      <c r="T6" s="63" t="s">
        <v>220</v>
      </c>
      <c r="U6" s="63" t="s">
        <v>221</v>
      </c>
    </row>
    <row r="7" spans="1:35" ht="144.75">
      <c r="A7" s="9" t="s">
        <v>1960</v>
      </c>
      <c r="B7" s="9" t="s">
        <v>215</v>
      </c>
      <c r="C7" s="9">
        <v>36</v>
      </c>
      <c r="D7" s="9">
        <v>36</v>
      </c>
      <c r="E7" s="9" t="s">
        <v>218</v>
      </c>
      <c r="F7" s="9" t="s">
        <v>216</v>
      </c>
      <c r="G7" s="9" t="s">
        <v>216</v>
      </c>
      <c r="H7" s="9">
        <v>36</v>
      </c>
      <c r="I7" s="9">
        <v>36</v>
      </c>
      <c r="J7" s="9" t="s">
        <v>217</v>
      </c>
      <c r="K7" s="9" t="s">
        <v>216</v>
      </c>
      <c r="L7" s="9" t="s">
        <v>1529</v>
      </c>
      <c r="M7" s="9" t="s">
        <v>220</v>
      </c>
      <c r="N7" s="9" t="s">
        <v>220</v>
      </c>
      <c r="O7" s="9" t="s">
        <v>220</v>
      </c>
      <c r="P7" s="9" t="s">
        <v>219</v>
      </c>
      <c r="Q7" s="9" t="s">
        <v>220</v>
      </c>
      <c r="R7" s="9" t="s">
        <v>219</v>
      </c>
      <c r="S7" s="9" t="s">
        <v>220</v>
      </c>
      <c r="T7" s="9" t="s">
        <v>219</v>
      </c>
      <c r="U7" s="9" t="s">
        <v>2562</v>
      </c>
    </row>
    <row r="8" spans="1:35" ht="29.25">
      <c r="A8" s="9" t="s">
        <v>1451</v>
      </c>
      <c r="B8" s="7" t="s">
        <v>222</v>
      </c>
      <c r="C8" s="9">
        <v>3</v>
      </c>
      <c r="D8" s="9">
        <v>50</v>
      </c>
      <c r="E8" s="9" t="s">
        <v>218</v>
      </c>
      <c r="F8" s="9" t="s">
        <v>216</v>
      </c>
      <c r="G8" s="9" t="s">
        <v>216</v>
      </c>
      <c r="H8" s="9" t="s">
        <v>216</v>
      </c>
      <c r="I8" s="9" t="s">
        <v>216</v>
      </c>
      <c r="J8" s="9" t="s">
        <v>2563</v>
      </c>
      <c r="K8" s="7" t="s">
        <v>2564</v>
      </c>
      <c r="L8" s="9" t="s">
        <v>2565</v>
      </c>
      <c r="M8" s="9" t="s">
        <v>220</v>
      </c>
      <c r="N8" s="9" t="s">
        <v>220</v>
      </c>
      <c r="O8" s="9" t="s">
        <v>219</v>
      </c>
      <c r="P8" s="9" t="s">
        <v>219</v>
      </c>
      <c r="Q8" s="9" t="s">
        <v>220</v>
      </c>
      <c r="R8" s="9" t="s">
        <v>220</v>
      </c>
      <c r="S8" s="9" t="s">
        <v>219</v>
      </c>
      <c r="T8" s="9" t="s">
        <v>219</v>
      </c>
      <c r="U8" s="9" t="s">
        <v>2566</v>
      </c>
    </row>
    <row r="9" spans="1:35" ht="29.25">
      <c r="A9" s="9" t="s">
        <v>2567</v>
      </c>
      <c r="B9" s="40" t="s">
        <v>222</v>
      </c>
      <c r="C9" s="40">
        <v>3</v>
      </c>
      <c r="D9" s="40">
        <v>20</v>
      </c>
      <c r="E9" s="9" t="s">
        <v>218</v>
      </c>
      <c r="F9" s="9" t="s">
        <v>216</v>
      </c>
      <c r="G9" s="9" t="s">
        <v>216</v>
      </c>
      <c r="H9" s="9" t="s">
        <v>216</v>
      </c>
      <c r="I9" s="9" t="s">
        <v>216</v>
      </c>
      <c r="J9" s="66" t="s">
        <v>2568</v>
      </c>
      <c r="K9" s="9" t="s">
        <v>1500</v>
      </c>
      <c r="L9" s="9" t="s">
        <v>1529</v>
      </c>
      <c r="M9" s="9" t="s">
        <v>220</v>
      </c>
      <c r="N9" s="9" t="s">
        <v>220</v>
      </c>
      <c r="O9" s="9" t="s">
        <v>219</v>
      </c>
      <c r="P9" s="9" t="s">
        <v>219</v>
      </c>
      <c r="Q9" s="9" t="s">
        <v>220</v>
      </c>
      <c r="R9" s="9" t="s">
        <v>220</v>
      </c>
      <c r="S9" s="9" t="s">
        <v>219</v>
      </c>
      <c r="T9" s="9" t="s">
        <v>219</v>
      </c>
      <c r="U9" s="49" t="s">
        <v>2569</v>
      </c>
      <c r="W9" s="70"/>
      <c r="X9" s="76"/>
      <c r="Y9" s="70"/>
      <c r="Z9" s="70"/>
      <c r="AA9" s="70"/>
      <c r="AB9" s="70"/>
      <c r="AC9" s="70"/>
      <c r="AD9" s="70"/>
      <c r="AE9" s="70"/>
      <c r="AF9" s="70"/>
      <c r="AG9" s="70"/>
      <c r="AH9" s="70"/>
      <c r="AI9" s="70"/>
    </row>
    <row r="11" spans="1:35">
      <c r="A11" s="1736" t="s">
        <v>692</v>
      </c>
      <c r="B11" s="1737"/>
      <c r="C11" s="1738"/>
    </row>
    <row r="12" spans="1:35" ht="16.5" customHeight="1">
      <c r="A12" s="78" t="s">
        <v>3</v>
      </c>
      <c r="B12" s="81" t="s">
        <v>214</v>
      </c>
      <c r="C12" s="419" t="s">
        <v>693</v>
      </c>
      <c r="E12" s="70"/>
      <c r="F12" s="70"/>
    </row>
    <row r="13" spans="1:35" ht="20.25" customHeight="1">
      <c r="A13" s="1457" t="s">
        <v>2570</v>
      </c>
      <c r="B13" s="1236" t="s">
        <v>2571</v>
      </c>
      <c r="C13" s="1943" t="s">
        <v>94</v>
      </c>
      <c r="E13" s="70"/>
      <c r="F13" s="70"/>
    </row>
    <row r="14" spans="1:35" ht="20.25" customHeight="1">
      <c r="A14" s="1458"/>
      <c r="B14" s="1236"/>
      <c r="C14" s="1944"/>
    </row>
    <row r="15" spans="1:35" ht="20.25" customHeight="1">
      <c r="A15" s="1459"/>
      <c r="B15" s="1456"/>
      <c r="C15" s="440" t="s">
        <v>1451</v>
      </c>
      <c r="U15" s="165"/>
    </row>
    <row r="18" spans="1:18">
      <c r="A18" s="2171" t="s">
        <v>228</v>
      </c>
      <c r="B18" s="2172"/>
      <c r="C18" s="2173" t="s">
        <v>4</v>
      </c>
      <c r="D18" s="2174"/>
      <c r="E18" s="2174"/>
      <c r="F18" s="2172"/>
      <c r="G18" s="2175" t="s">
        <v>229</v>
      </c>
      <c r="H18" s="2175"/>
      <c r="I18" s="2176"/>
      <c r="J18" s="2175" t="s">
        <v>230</v>
      </c>
      <c r="K18" s="2175"/>
      <c r="L18" s="2175"/>
      <c r="M18" s="2175"/>
      <c r="N18" s="2176"/>
      <c r="O18" s="2175" t="s">
        <v>231</v>
      </c>
      <c r="P18" s="2176"/>
      <c r="Q18" s="2175" t="s">
        <v>232</v>
      </c>
      <c r="R18" s="2177"/>
    </row>
    <row r="19" spans="1:18">
      <c r="A19" s="2178"/>
      <c r="B19" s="2179"/>
      <c r="C19" s="2180"/>
      <c r="D19" s="2181"/>
      <c r="E19" s="2181"/>
      <c r="F19" s="2179"/>
      <c r="G19" s="421" t="s">
        <v>233</v>
      </c>
      <c r="H19" s="421" t="s">
        <v>234</v>
      </c>
      <c r="I19" s="421" t="s">
        <v>4</v>
      </c>
      <c r="J19" s="421" t="s">
        <v>235</v>
      </c>
      <c r="K19" s="2182" t="s">
        <v>4</v>
      </c>
      <c r="L19" s="2182"/>
      <c r="M19" s="2182"/>
      <c r="N19" s="2183"/>
      <c r="O19" s="421" t="s">
        <v>236</v>
      </c>
      <c r="P19" s="503" t="s">
        <v>4</v>
      </c>
      <c r="Q19" s="503" t="s">
        <v>237</v>
      </c>
      <c r="R19" s="422" t="s">
        <v>238</v>
      </c>
    </row>
    <row r="20" spans="1:18" ht="29.25">
      <c r="A20" s="1697" t="s">
        <v>2572</v>
      </c>
      <c r="B20" s="1698"/>
      <c r="C20" s="1370" t="s">
        <v>2573</v>
      </c>
      <c r="D20" s="1371"/>
      <c r="E20" s="1371"/>
      <c r="F20" s="1372"/>
      <c r="G20" s="563" t="s">
        <v>2574</v>
      </c>
      <c r="H20" s="563" t="s">
        <v>997</v>
      </c>
      <c r="I20" s="632" t="s">
        <v>2575</v>
      </c>
      <c r="J20" s="563" t="s">
        <v>82</v>
      </c>
      <c r="K20" s="1370" t="s">
        <v>2576</v>
      </c>
      <c r="L20" s="1371"/>
      <c r="M20" s="1371"/>
      <c r="N20" s="1372"/>
      <c r="O20" s="588" t="s">
        <v>2577</v>
      </c>
      <c r="P20" s="633" t="s">
        <v>2578</v>
      </c>
      <c r="Q20" s="568" t="s">
        <v>2579</v>
      </c>
      <c r="R20" s="423" t="s">
        <v>2580</v>
      </c>
    </row>
    <row r="21" spans="1:18">
      <c r="A21" s="1695" t="s">
        <v>2581</v>
      </c>
      <c r="B21" s="1696"/>
      <c r="C21" s="1358" t="s">
        <v>2582</v>
      </c>
      <c r="D21" s="1358"/>
      <c r="E21" s="1358"/>
      <c r="F21" s="1359"/>
      <c r="G21" s="424"/>
      <c r="H21" s="424"/>
      <c r="I21" s="425" t="s">
        <v>2583</v>
      </c>
      <c r="J21" s="424" t="s">
        <v>2584</v>
      </c>
      <c r="K21" s="1358" t="s">
        <v>2585</v>
      </c>
      <c r="L21" s="1358"/>
      <c r="M21" s="1358"/>
      <c r="N21" s="1359"/>
      <c r="O21" s="585" t="s">
        <v>2586</v>
      </c>
      <c r="P21" s="634" t="s">
        <v>2587</v>
      </c>
      <c r="Q21" s="623" t="s">
        <v>2588</v>
      </c>
      <c r="R21" s="426" t="s">
        <v>2589</v>
      </c>
    </row>
    <row r="22" spans="1:18" ht="29.25">
      <c r="A22" s="1693" t="s">
        <v>2590</v>
      </c>
      <c r="B22" s="1694"/>
      <c r="C22" s="1363" t="s">
        <v>2591</v>
      </c>
      <c r="D22" s="1363"/>
      <c r="E22" s="1363"/>
      <c r="F22" s="1364"/>
      <c r="G22" s="427" t="s">
        <v>2592</v>
      </c>
      <c r="H22" s="427" t="s">
        <v>247</v>
      </c>
      <c r="I22" s="428" t="s">
        <v>2593</v>
      </c>
      <c r="J22" s="427" t="s">
        <v>82</v>
      </c>
      <c r="K22" s="1363" t="s">
        <v>2594</v>
      </c>
      <c r="L22" s="1363"/>
      <c r="M22" s="1363"/>
      <c r="N22" s="1364"/>
      <c r="O22" s="590" t="s">
        <v>2595</v>
      </c>
      <c r="P22" s="635" t="s">
        <v>2596</v>
      </c>
      <c r="Q22" s="329" t="s">
        <v>2597</v>
      </c>
      <c r="R22" s="429" t="s">
        <v>2598</v>
      </c>
    </row>
  </sheetData>
  <mergeCells count="22">
    <mergeCell ref="G18:I18"/>
    <mergeCell ref="J18:N18"/>
    <mergeCell ref="O18:P18"/>
    <mergeCell ref="Q18:R18"/>
    <mergeCell ref="C18:F19"/>
    <mergeCell ref="K19:N19"/>
    <mergeCell ref="A1:B1"/>
    <mergeCell ref="A22:B22"/>
    <mergeCell ref="C22:F22"/>
    <mergeCell ref="K22:N22"/>
    <mergeCell ref="K20:N20"/>
    <mergeCell ref="A21:B21"/>
    <mergeCell ref="C21:F21"/>
    <mergeCell ref="K21:N21"/>
    <mergeCell ref="A20:B20"/>
    <mergeCell ref="C20:F20"/>
    <mergeCell ref="B3:U3"/>
    <mergeCell ref="A11:C11"/>
    <mergeCell ref="A13:A15"/>
    <mergeCell ref="B13:B15"/>
    <mergeCell ref="A18:B19"/>
    <mergeCell ref="C13:C14"/>
  </mergeCells>
  <hyperlinks>
    <hyperlink ref="C1:D1" location="'Modelo de dominio'!A1" display="&lt;&lt; volver al modelo de dominio" xr:uid="{FD6B71B9-6BAE-40B5-AA40-96564A6BDCF4}"/>
    <hyperlink ref="B4" location="'EstadoReclamo_Muestreo'!A1" display="Ver" xr:uid="{4DA7D686-3B69-4D2F-A02F-A2C4B7143AC5}"/>
    <hyperlink ref="E1:G1" location="'Vendedor_muestreo'!A1" display="&lt;&lt;Volver a muestreo" xr:uid="{2DEC2075-D3A4-4AA5-9EBE-9CF3456C2C21}"/>
    <hyperlink ref="A1:B1" location="'objetos de dominio'!A1" display="&lt;&lt; Volver al listado de objetos de dominio " xr:uid="{663B1B99-7F41-4387-BDE7-457B2B7DB2B4}"/>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D9B8F476-C69F-43D0-B293-00B10C54CC35}">
          <x14:formula1>
            <xm:f>'Valores '!$D$2:$D$3</xm:f>
          </x14:formula1>
          <xm:sqref>AA9:AH9 M6:T9 U10:U11</xm:sqref>
        </x14:dataValidation>
        <x14:dataValidation type="list" allowBlank="1" showInputMessage="1" showErrorMessage="1" xr:uid="{D4C71471-F123-4281-9D6F-09E3717214B2}">
          <x14:formula1>
            <xm:f>'Valores '!$C$2:$C$5</xm:f>
          </x14:formula1>
          <xm:sqref>G6:G9</xm:sqref>
        </x14:dataValidation>
        <x14:dataValidation type="list" allowBlank="1" showInputMessage="1" showErrorMessage="1" xr:uid="{E57EA5FD-7C7B-4F81-9E6E-4956A203176B}">
          <x14:formula1>
            <xm:f>'Valores '!$A$1:$A$19</xm:f>
          </x14:formula1>
          <xm:sqref>B6:B7</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107F7-C4FA-49E9-B771-DE0281513231}">
  <sheetPr>
    <tabColor rgb="FFFF0000"/>
  </sheetPr>
  <dimension ref="A1:H11"/>
  <sheetViews>
    <sheetView workbookViewId="0">
      <selection activeCell="E4" sqref="E4"/>
    </sheetView>
  </sheetViews>
  <sheetFormatPr defaultRowHeight="15"/>
  <cols>
    <col min="1" max="1" width="20.140625" style="72" customWidth="1"/>
    <col min="2" max="2" width="20.5703125" style="72" customWidth="1"/>
    <col min="3" max="3" width="17.140625" style="72" customWidth="1"/>
    <col min="4" max="4" width="16.28515625" style="72" customWidth="1"/>
    <col min="5" max="5" width="19.85546875" style="72" customWidth="1"/>
    <col min="6" max="16384" width="9.140625" style="72"/>
  </cols>
  <sheetData>
    <row r="1" spans="1:8" ht="43.5">
      <c r="A1" s="1946" t="s">
        <v>913</v>
      </c>
      <c r="B1" s="1946"/>
      <c r="C1" s="1946"/>
      <c r="D1" s="104" t="s">
        <v>2</v>
      </c>
      <c r="E1" s="104"/>
      <c r="G1" s="91"/>
      <c r="H1" s="91"/>
    </row>
    <row r="2" spans="1:8" ht="43.5">
      <c r="A2" s="765" t="s">
        <v>2599</v>
      </c>
      <c r="B2" s="766" t="s">
        <v>2600</v>
      </c>
      <c r="C2" s="766" t="s">
        <v>2569</v>
      </c>
      <c r="D2" s="766" t="s">
        <v>2601</v>
      </c>
      <c r="E2" s="766" t="s">
        <v>2555</v>
      </c>
      <c r="F2" s="104"/>
      <c r="G2" s="91"/>
      <c r="H2" s="91"/>
    </row>
    <row r="3" spans="1:8">
      <c r="A3" s="9" t="s">
        <v>435</v>
      </c>
      <c r="B3" s="9" t="s">
        <v>2567</v>
      </c>
      <c r="C3" s="9" t="s">
        <v>1451</v>
      </c>
      <c r="D3" s="9" t="s">
        <v>2602</v>
      </c>
      <c r="E3" s="131" t="s">
        <v>2556</v>
      </c>
      <c r="F3" s="70"/>
    </row>
    <row r="4" spans="1:8" ht="72.75">
      <c r="A4" s="9" t="s">
        <v>941</v>
      </c>
      <c r="B4" s="9" t="s">
        <v>533</v>
      </c>
      <c r="C4" s="127" t="s">
        <v>2603</v>
      </c>
      <c r="D4" s="9" t="s">
        <v>1406</v>
      </c>
      <c r="E4" s="131" t="str">
        <f>A4 &amp;"--"&amp; C4 &amp;"--"</f>
        <v>b3a8f1d5-9c2f-4e1a-a8e7-2d6c9f0b7e4f--ACTIVO--</v>
      </c>
    </row>
    <row r="5" spans="1:8" ht="72.75">
      <c r="A5" s="9" t="s">
        <v>936</v>
      </c>
      <c r="B5" s="9" t="s">
        <v>533</v>
      </c>
      <c r="C5" s="127" t="s">
        <v>2603</v>
      </c>
      <c r="D5" s="9" t="s">
        <v>1411</v>
      </c>
      <c r="E5" s="131" t="str">
        <f>A5 &amp;"--"&amp; C5 &amp;"--"&amp; D5</f>
        <v>5d6810e1-705e-4e03-9081-58d44f0db237
--ACTIVO--d4e6a1b0-9c3f-42b8-bf7d-2a8e9f1d0c5e</v>
      </c>
    </row>
    <row r="9" spans="1:8" ht="43.5" customHeight="1">
      <c r="A9" s="1945"/>
      <c r="B9" s="1945"/>
      <c r="D9" s="1945"/>
      <c r="E9" s="1945"/>
    </row>
    <row r="10" spans="1:8" ht="43.5" customHeight="1">
      <c r="A10" s="1945"/>
      <c r="B10" s="1945"/>
      <c r="D10" s="1945"/>
      <c r="E10" s="1945"/>
    </row>
    <row r="11" spans="1:8" ht="43.5" customHeight="1">
      <c r="A11" s="1945"/>
      <c r="B11" s="1945"/>
      <c r="D11" s="1945"/>
      <c r="E11" s="1945"/>
    </row>
  </sheetData>
  <mergeCells count="5">
    <mergeCell ref="E9:E11"/>
    <mergeCell ref="D9:D11"/>
    <mergeCell ref="A1:C1"/>
    <mergeCell ref="A9:A11"/>
    <mergeCell ref="B9:B1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E5CC9AE-45F6-4F4E-97C3-040B0B45DB72}">
          <x14:formula1>
            <xm:f>'Valores '!$Q$2:$Q$7</xm:f>
          </x14:formula1>
          <xm:sqref>B6:B9</xm:sqref>
        </x14:dataValidation>
        <x14:dataValidation type="list" allowBlank="1" showInputMessage="1" showErrorMessage="1" xr:uid="{791DFCE7-180F-4624-89AB-8012C6CCCB1A}">
          <x14:formula1>
            <xm:f>'Valores '!$R$2:$R$8</xm:f>
          </x14:formula1>
          <xm:sqref>B4:B5</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B9C13-EDAF-4B12-A764-1F8B547A5C3F}">
  <sheetPr>
    <tabColor rgb="FFFF0000"/>
  </sheetPr>
  <dimension ref="A2:N10"/>
  <sheetViews>
    <sheetView workbookViewId="0">
      <selection activeCell="B11" sqref="B11"/>
    </sheetView>
  </sheetViews>
  <sheetFormatPr defaultColWidth="9.140625" defaultRowHeight="15"/>
  <cols>
    <col min="1" max="1" width="26" customWidth="1"/>
    <col min="2" max="2" width="27" customWidth="1"/>
    <col min="3" max="3" width="23.7109375" customWidth="1"/>
    <col min="4" max="4" width="30" customWidth="1"/>
    <col min="5" max="5" width="23.140625" customWidth="1"/>
    <col min="6" max="6" width="21.7109375" customWidth="1"/>
    <col min="7" max="7" width="22.140625" customWidth="1"/>
    <col min="8" max="8" width="29.28515625" customWidth="1"/>
    <col min="9" max="9" width="28.7109375" customWidth="1"/>
    <col min="10" max="10" width="24.5703125" customWidth="1"/>
    <col min="11" max="11" width="30" customWidth="1"/>
    <col min="12" max="12" width="27" customWidth="1"/>
    <col min="13" max="13" width="26" customWidth="1"/>
  </cols>
  <sheetData>
    <row r="2" spans="1:14">
      <c r="A2" s="226" t="s">
        <v>138</v>
      </c>
      <c r="B2" s="1949" t="s">
        <v>82</v>
      </c>
      <c r="C2" s="1950"/>
      <c r="D2" s="1950"/>
      <c r="E2" s="1950"/>
      <c r="F2" s="1950"/>
      <c r="G2" s="1950"/>
      <c r="H2" s="1950"/>
      <c r="I2" s="1950"/>
      <c r="J2" s="1950"/>
      <c r="K2" s="1950"/>
      <c r="L2" s="1950"/>
      <c r="M2" s="1951"/>
    </row>
    <row r="3" spans="1:14">
      <c r="A3" s="227" t="s">
        <v>140</v>
      </c>
      <c r="B3" s="1952" t="s">
        <v>141</v>
      </c>
      <c r="C3" s="1953"/>
      <c r="D3" s="1953"/>
      <c r="E3" s="1953"/>
      <c r="F3" s="1953"/>
      <c r="G3" s="1953"/>
      <c r="H3" s="1953"/>
      <c r="I3" s="1953"/>
      <c r="J3" s="1953"/>
      <c r="K3" s="1953"/>
      <c r="L3" s="1953"/>
      <c r="M3" s="1954"/>
    </row>
    <row r="4" spans="1:14" ht="15" customHeight="1">
      <c r="A4" s="228" t="s">
        <v>142</v>
      </c>
      <c r="B4" s="1955" t="s">
        <v>143</v>
      </c>
      <c r="C4" s="1956"/>
      <c r="D4" s="213" t="s">
        <v>144</v>
      </c>
      <c r="E4" s="1957" t="s">
        <v>145</v>
      </c>
      <c r="F4" s="1958"/>
      <c r="G4" s="1959" t="s">
        <v>146</v>
      </c>
      <c r="H4" s="1960"/>
      <c r="I4" s="214" t="s">
        <v>147</v>
      </c>
      <c r="J4" s="215" t="s">
        <v>148</v>
      </c>
      <c r="K4" s="216" t="s">
        <v>149</v>
      </c>
      <c r="L4" s="1961" t="s">
        <v>150</v>
      </c>
      <c r="M4" s="1963" t="s">
        <v>151</v>
      </c>
    </row>
    <row r="5" spans="1:14" ht="15" customHeight="1">
      <c r="A5" s="1971" t="s">
        <v>142</v>
      </c>
      <c r="B5" s="1973" t="s">
        <v>152</v>
      </c>
      <c r="C5" s="1973" t="s">
        <v>4</v>
      </c>
      <c r="D5" s="1975" t="s">
        <v>153</v>
      </c>
      <c r="E5" s="1957" t="s">
        <v>154</v>
      </c>
      <c r="F5" s="1958"/>
      <c r="G5" s="1947" t="s">
        <v>155</v>
      </c>
      <c r="H5" s="1948"/>
      <c r="I5" s="1965" t="s">
        <v>156</v>
      </c>
      <c r="J5" s="1967" t="s">
        <v>157</v>
      </c>
      <c r="K5" s="1969" t="s">
        <v>158</v>
      </c>
      <c r="L5" s="1962"/>
      <c r="M5" s="1964"/>
    </row>
    <row r="6" spans="1:14" ht="15" customHeight="1">
      <c r="A6" s="1972"/>
      <c r="B6" s="1974"/>
      <c r="C6" s="1974"/>
      <c r="D6" s="1976"/>
      <c r="E6" s="218" t="s">
        <v>159</v>
      </c>
      <c r="F6" s="218" t="s">
        <v>4</v>
      </c>
      <c r="G6" s="282" t="s">
        <v>160</v>
      </c>
      <c r="H6" s="282" t="s">
        <v>4</v>
      </c>
      <c r="I6" s="1966"/>
      <c r="J6" s="1968"/>
      <c r="K6" s="1970"/>
      <c r="L6" s="1962"/>
      <c r="M6" s="1964"/>
    </row>
    <row r="7" spans="1:14" ht="40.5" customHeight="1">
      <c r="A7" s="1296" t="s">
        <v>257</v>
      </c>
      <c r="B7" s="1295" t="s">
        <v>2604</v>
      </c>
      <c r="C7" s="1295" t="s">
        <v>2605</v>
      </c>
      <c r="D7" s="1977" t="s">
        <v>82</v>
      </c>
      <c r="E7" s="1296" t="s">
        <v>1960</v>
      </c>
      <c r="F7" s="1979" t="s">
        <v>2606</v>
      </c>
      <c r="G7" s="217" t="s">
        <v>2607</v>
      </c>
      <c r="H7" s="8" t="s">
        <v>2608</v>
      </c>
      <c r="I7" s="1296"/>
      <c r="J7" s="1295" t="s">
        <v>2609</v>
      </c>
      <c r="K7" s="1296"/>
      <c r="L7" s="281"/>
      <c r="M7" s="281"/>
      <c r="N7" s="44"/>
    </row>
    <row r="8" spans="1:14" ht="46.5" customHeight="1">
      <c r="A8" s="1296"/>
      <c r="B8" s="1295"/>
      <c r="C8" s="1295"/>
      <c r="D8" s="1978"/>
      <c r="E8" s="1296"/>
      <c r="F8" s="1980"/>
      <c r="G8" s="217" t="s">
        <v>2610</v>
      </c>
      <c r="H8" s="72" t="s">
        <v>2611</v>
      </c>
      <c r="I8" s="1296"/>
      <c r="J8" s="1295"/>
      <c r="K8" s="1296"/>
      <c r="L8" s="281"/>
      <c r="M8" s="281"/>
      <c r="N8" s="44"/>
    </row>
    <row r="9" spans="1:14" ht="30" customHeight="1">
      <c r="A9" s="1296"/>
      <c r="B9" s="1295"/>
      <c r="C9" s="1295"/>
      <c r="D9" s="1978"/>
      <c r="E9" s="1296"/>
      <c r="F9" s="1980"/>
      <c r="G9" s="1708" t="s">
        <v>2612</v>
      </c>
      <c r="H9" s="1708" t="s">
        <v>2613</v>
      </c>
      <c r="I9" s="1296"/>
      <c r="J9" s="1295"/>
      <c r="K9" s="1296"/>
      <c r="L9" s="281"/>
      <c r="M9" s="281"/>
      <c r="N9" s="44"/>
    </row>
    <row r="10" spans="1:14" ht="25.5" customHeight="1">
      <c r="A10" s="1296"/>
      <c r="B10" s="1295"/>
      <c r="C10" s="1295"/>
      <c r="D10" s="1978"/>
      <c r="E10" s="1296"/>
      <c r="F10" s="1980"/>
      <c r="G10" s="1981"/>
      <c r="H10" s="1981"/>
      <c r="I10" s="1296"/>
      <c r="J10" s="1295"/>
      <c r="K10" s="1296"/>
      <c r="L10" s="281"/>
      <c r="M10" s="281"/>
      <c r="N10" s="44"/>
    </row>
  </sheetData>
  <mergeCells count="27">
    <mergeCell ref="I7:I10"/>
    <mergeCell ref="J7:J10"/>
    <mergeCell ref="K7:K10"/>
    <mergeCell ref="A7:A10"/>
    <mergeCell ref="B7:B10"/>
    <mergeCell ref="C7:C10"/>
    <mergeCell ref="D7:D10"/>
    <mergeCell ref="E7:E10"/>
    <mergeCell ref="F7:F10"/>
    <mergeCell ref="G9:G10"/>
    <mergeCell ref="H9:H10"/>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EstadoReclamo_Muestreo'!A1" display="Muestreo de datos….." xr:uid="{0D374CE9-A3F0-462E-91A6-BDA9562D7891}"/>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DAABC-A6CE-499B-BBCF-72E1B35DEF93}">
  <dimension ref="A1:D25"/>
  <sheetViews>
    <sheetView workbookViewId="0">
      <selection activeCell="B3" sqref="B3"/>
    </sheetView>
  </sheetViews>
  <sheetFormatPr defaultColWidth="9.140625" defaultRowHeight="15"/>
  <cols>
    <col min="1" max="1" width="19.85546875" customWidth="1"/>
    <col min="2" max="2" width="17.140625" customWidth="1"/>
  </cols>
  <sheetData>
    <row r="1" spans="1:4">
      <c r="A1" s="1982" t="s">
        <v>2614</v>
      </c>
      <c r="B1" s="1982"/>
      <c r="C1" s="1982"/>
      <c r="D1" s="1982"/>
    </row>
    <row r="2" spans="1:4">
      <c r="A2" s="177" t="s">
        <v>2615</v>
      </c>
      <c r="B2" t="s">
        <v>2616</v>
      </c>
    </row>
    <row r="3" spans="1:4">
      <c r="A3" s="177" t="s">
        <v>2617</v>
      </c>
    </row>
    <row r="4" spans="1:4">
      <c r="A4" s="178" t="s">
        <v>120</v>
      </c>
      <c r="B4" s="178" t="s">
        <v>2618</v>
      </c>
    </row>
    <row r="5" spans="1:4">
      <c r="A5" s="558" t="s">
        <v>38</v>
      </c>
      <c r="B5" s="44"/>
    </row>
    <row r="6" spans="1:4">
      <c r="A6" s="559" t="s">
        <v>36</v>
      </c>
      <c r="B6" s="44"/>
    </row>
    <row r="7" spans="1:4">
      <c r="A7" s="559" t="s">
        <v>2619</v>
      </c>
      <c r="B7" s="44"/>
    </row>
    <row r="8" spans="1:4">
      <c r="A8" s="559" t="s">
        <v>11</v>
      </c>
      <c r="B8" s="44"/>
    </row>
    <row r="9" spans="1:4">
      <c r="A9" s="559" t="s">
        <v>34</v>
      </c>
      <c r="B9" s="44"/>
    </row>
    <row r="10" spans="1:4">
      <c r="A10" s="559" t="s">
        <v>19</v>
      </c>
      <c r="B10" s="44"/>
    </row>
    <row r="11" spans="1:4">
      <c r="A11" s="559" t="s">
        <v>32</v>
      </c>
      <c r="B11" s="44"/>
    </row>
    <row r="12" spans="1:4">
      <c r="A12" s="560" t="s">
        <v>23</v>
      </c>
      <c r="B12" s="561"/>
    </row>
    <row r="13" spans="1:4">
      <c r="A13" s="559" t="s">
        <v>21</v>
      </c>
      <c r="B13" s="44"/>
    </row>
    <row r="14" spans="1:4">
      <c r="A14" s="559" t="s">
        <v>2620</v>
      </c>
      <c r="B14" s="44"/>
    </row>
    <row r="15" spans="1:4">
      <c r="A15" s="559" t="s">
        <v>2621</v>
      </c>
      <c r="B15" s="44"/>
    </row>
    <row r="16" spans="1:4">
      <c r="A16" s="559" t="s">
        <v>6</v>
      </c>
      <c r="B16" s="44"/>
    </row>
    <row r="17" spans="1:2">
      <c r="A17" s="559" t="s">
        <v>17</v>
      </c>
      <c r="B17" s="44"/>
    </row>
    <row r="18" spans="1:2">
      <c r="A18" s="559" t="s">
        <v>2622</v>
      </c>
      <c r="B18" s="44"/>
    </row>
    <row r="19" spans="1:2">
      <c r="A19" s="559" t="s">
        <v>15</v>
      </c>
      <c r="B19" s="44"/>
    </row>
    <row r="20" spans="1:2">
      <c r="A20" s="559" t="s">
        <v>13</v>
      </c>
      <c r="B20" s="44"/>
    </row>
    <row r="21" spans="1:2">
      <c r="A21" s="559" t="s">
        <v>31</v>
      </c>
      <c r="B21" s="44"/>
    </row>
    <row r="22" spans="1:2">
      <c r="A22" s="559" t="s">
        <v>43</v>
      </c>
      <c r="B22" s="44"/>
    </row>
    <row r="23" spans="1:2">
      <c r="A23" s="559" t="s">
        <v>41</v>
      </c>
      <c r="B23" s="44"/>
    </row>
    <row r="24" spans="1:2">
      <c r="A24" s="559" t="s">
        <v>47</v>
      </c>
      <c r="B24" s="44"/>
    </row>
    <row r="25" spans="1:2">
      <c r="A25" s="559" t="s">
        <v>82</v>
      </c>
      <c r="B25" s="44"/>
    </row>
  </sheetData>
  <mergeCells count="1">
    <mergeCell ref="A1:D1"/>
  </mergeCells>
  <hyperlinks>
    <hyperlink ref="A1:D1" location="'ModeloFlujoEventoEnElTiempo'!A1" display="&lt;&lt;&lt;&lt;Flujo eventos en el tiempo" xr:uid="{A99FF17D-8667-47B4-884E-5BAAC6FB33EA}"/>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6F048-E65D-40C1-8CB7-7BF55D70B095}">
  <dimension ref="A1:P116"/>
  <sheetViews>
    <sheetView workbookViewId="0">
      <selection activeCell="B93" sqref="B93"/>
    </sheetView>
  </sheetViews>
  <sheetFormatPr defaultColWidth="9.140625" defaultRowHeight="15"/>
  <cols>
    <col min="1" max="1" width="38.5703125" customWidth="1"/>
    <col min="2" max="2" width="23.28515625" bestFit="1" customWidth="1"/>
    <col min="3" max="3" width="17" bestFit="1" customWidth="1"/>
    <col min="4" max="4" width="31.7109375" bestFit="1" customWidth="1"/>
    <col min="5" max="5" width="37.28515625" bestFit="1" customWidth="1"/>
    <col min="10" max="10" width="36.5703125" bestFit="1" customWidth="1"/>
    <col min="12" max="12" width="28.140625" bestFit="1" customWidth="1"/>
    <col min="14" max="14" width="8.42578125" bestFit="1" customWidth="1"/>
  </cols>
  <sheetData>
    <row r="1" spans="1:14" s="49" customFormat="1">
      <c r="A1" s="49" t="s">
        <v>2623</v>
      </c>
      <c r="B1" s="49" t="s">
        <v>2624</v>
      </c>
      <c r="C1" s="49" t="s">
        <v>2625</v>
      </c>
      <c r="D1" s="49" t="s">
        <v>2626</v>
      </c>
      <c r="E1" s="49" t="s">
        <v>2627</v>
      </c>
      <c r="J1" s="49" t="s">
        <v>2628</v>
      </c>
      <c r="L1" s="49" t="s">
        <v>179</v>
      </c>
      <c r="N1" s="49" t="s">
        <v>13</v>
      </c>
    </row>
    <row r="2" spans="1:14">
      <c r="A2" t="s">
        <v>2629</v>
      </c>
      <c r="B2" t="s">
        <v>2630</v>
      </c>
      <c r="C2" t="s">
        <v>2631</v>
      </c>
      <c r="D2" t="s">
        <v>2632</v>
      </c>
      <c r="E2" t="s">
        <v>2633</v>
      </c>
      <c r="J2" t="s">
        <v>2634</v>
      </c>
      <c r="L2" t="s">
        <v>2635</v>
      </c>
    </row>
    <row r="3" spans="1:14" ht="29.25">
      <c r="A3" t="s">
        <v>2636</v>
      </c>
      <c r="B3" t="s">
        <v>2637</v>
      </c>
      <c r="C3" t="s">
        <v>2638</v>
      </c>
      <c r="D3" t="s">
        <v>2639</v>
      </c>
      <c r="E3" t="s">
        <v>2640</v>
      </c>
      <c r="J3" s="1" t="s">
        <v>2641</v>
      </c>
      <c r="L3" t="s">
        <v>2642</v>
      </c>
    </row>
    <row r="4" spans="1:14">
      <c r="A4" t="s">
        <v>2643</v>
      </c>
      <c r="B4" t="s">
        <v>2644</v>
      </c>
      <c r="C4" t="s">
        <v>2631</v>
      </c>
      <c r="J4" t="s">
        <v>2645</v>
      </c>
      <c r="L4" t="s">
        <v>2646</v>
      </c>
    </row>
    <row r="5" spans="1:14">
      <c r="A5" t="s">
        <v>2647</v>
      </c>
      <c r="B5" t="s">
        <v>2648</v>
      </c>
      <c r="C5" t="s">
        <v>2631</v>
      </c>
      <c r="J5" t="s">
        <v>2649</v>
      </c>
      <c r="L5" t="s">
        <v>2650</v>
      </c>
    </row>
    <row r="6" spans="1:14">
      <c r="A6" t="s">
        <v>2651</v>
      </c>
      <c r="B6" t="s">
        <v>2652</v>
      </c>
      <c r="C6" t="s">
        <v>2631</v>
      </c>
      <c r="J6" t="s">
        <v>2653</v>
      </c>
      <c r="L6" t="s">
        <v>2654</v>
      </c>
    </row>
    <row r="7" spans="1:14">
      <c r="A7" t="s">
        <v>2655</v>
      </c>
      <c r="J7" t="s">
        <v>2656</v>
      </c>
      <c r="L7" t="s">
        <v>2657</v>
      </c>
    </row>
    <row r="8" spans="1:14" ht="29.25">
      <c r="A8" t="s">
        <v>2658</v>
      </c>
      <c r="J8" s="1" t="s">
        <v>2659</v>
      </c>
      <c r="L8" t="s">
        <v>2660</v>
      </c>
    </row>
    <row r="9" spans="1:14">
      <c r="A9" t="s">
        <v>2661</v>
      </c>
      <c r="J9" t="s">
        <v>2662</v>
      </c>
    </row>
    <row r="10" spans="1:14">
      <c r="A10" t="s">
        <v>2663</v>
      </c>
    </row>
    <row r="11" spans="1:14">
      <c r="A11" t="s">
        <v>2664</v>
      </c>
    </row>
    <row r="12" spans="1:14">
      <c r="A12" t="s">
        <v>2665</v>
      </c>
    </row>
    <row r="13" spans="1:14">
      <c r="A13" t="s">
        <v>2666</v>
      </c>
    </row>
    <row r="14" spans="1:14">
      <c r="A14" t="s">
        <v>2667</v>
      </c>
    </row>
    <row r="15" spans="1:14">
      <c r="A15" s="465" t="s">
        <v>2668</v>
      </c>
      <c r="B15" t="s">
        <v>2669</v>
      </c>
      <c r="C15" t="s">
        <v>2670</v>
      </c>
      <c r="D15" s="1" t="s">
        <v>2671</v>
      </c>
    </row>
    <row r="16" spans="1:14">
      <c r="A16" s="99" t="s">
        <v>25</v>
      </c>
      <c r="B16" t="s">
        <v>2672</v>
      </c>
      <c r="C16" t="s">
        <v>2673</v>
      </c>
      <c r="D16" s="1" t="s">
        <v>2674</v>
      </c>
    </row>
    <row r="17" spans="1:6">
      <c r="A17" s="99" t="s">
        <v>179</v>
      </c>
      <c r="B17" t="s">
        <v>2675</v>
      </c>
      <c r="C17" t="s">
        <v>2676</v>
      </c>
      <c r="D17" s="1" t="s">
        <v>2677</v>
      </c>
    </row>
    <row r="18" spans="1:6">
      <c r="A18" s="99" t="s">
        <v>13</v>
      </c>
      <c r="B18" t="s">
        <v>2678</v>
      </c>
      <c r="C18" t="s">
        <v>2679</v>
      </c>
      <c r="D18" s="1" t="s">
        <v>2680</v>
      </c>
    </row>
    <row r="24" spans="1:6">
      <c r="A24" t="s">
        <v>2681</v>
      </c>
      <c r="B24" t="s">
        <v>2682</v>
      </c>
      <c r="C24" t="s">
        <v>2683</v>
      </c>
      <c r="D24" t="s">
        <v>2684</v>
      </c>
    </row>
    <row r="25" spans="1:6">
      <c r="D25" t="s">
        <v>2685</v>
      </c>
      <c r="E25" t="s">
        <v>2686</v>
      </c>
    </row>
    <row r="26" spans="1:6">
      <c r="C26" t="s">
        <v>2687</v>
      </c>
      <c r="D26" t="s">
        <v>2688</v>
      </c>
      <c r="E26" t="s">
        <v>2689</v>
      </c>
      <c r="F26" t="s">
        <v>2690</v>
      </c>
    </row>
    <row r="27" spans="1:6">
      <c r="D27" t="s">
        <v>2691</v>
      </c>
    </row>
    <row r="93" spans="2:16">
      <c r="B93" s="8"/>
      <c r="C93" s="8"/>
      <c r="D93" s="8"/>
      <c r="E93" s="8"/>
      <c r="F93" s="8"/>
      <c r="G93" s="8"/>
      <c r="H93" s="8"/>
      <c r="I93" s="8"/>
      <c r="J93" s="8"/>
      <c r="K93" s="8"/>
      <c r="L93" s="8"/>
      <c r="M93" s="8"/>
      <c r="N93" s="8"/>
      <c r="O93" s="8"/>
      <c r="P93" s="8"/>
    </row>
    <row r="94" spans="2:16">
      <c r="B94" s="1986" t="s">
        <v>2692</v>
      </c>
      <c r="C94" s="1986"/>
      <c r="D94" s="1986"/>
      <c r="E94" s="1986"/>
      <c r="F94" s="1986"/>
      <c r="G94" s="1986"/>
      <c r="H94" s="1986"/>
      <c r="I94" s="1986"/>
      <c r="J94" s="1986"/>
      <c r="K94" s="8"/>
      <c r="L94" s="8"/>
      <c r="M94" s="8"/>
      <c r="N94" s="8"/>
      <c r="O94" s="8"/>
      <c r="P94" s="8"/>
    </row>
    <row r="95" spans="2:16">
      <c r="B95" s="1994" t="s">
        <v>3</v>
      </c>
      <c r="C95" s="1994"/>
      <c r="D95" s="1994"/>
      <c r="E95" s="1994" t="s">
        <v>1451</v>
      </c>
      <c r="F95" s="1995"/>
      <c r="G95" s="1994" t="s">
        <v>2693</v>
      </c>
      <c r="H95" s="1994"/>
      <c r="I95" s="1994"/>
      <c r="J95" s="1994"/>
      <c r="K95" s="8"/>
      <c r="L95" s="8"/>
      <c r="M95" s="8"/>
      <c r="N95" s="8"/>
      <c r="O95" s="8"/>
      <c r="P95" s="8"/>
    </row>
    <row r="96" spans="2:16">
      <c r="B96" s="1374" t="s">
        <v>2694</v>
      </c>
      <c r="C96" s="1374"/>
      <c r="D96" s="1374"/>
      <c r="E96" s="1374" t="s">
        <v>2695</v>
      </c>
      <c r="F96" s="1983"/>
      <c r="G96" s="1983"/>
      <c r="H96" s="1984"/>
      <c r="I96" s="1984"/>
      <c r="J96" s="1985"/>
      <c r="K96" s="8"/>
      <c r="L96" s="8"/>
      <c r="M96" s="8"/>
      <c r="N96" s="8"/>
      <c r="O96" s="8"/>
      <c r="P96" s="8"/>
    </row>
    <row r="97" spans="2:16">
      <c r="B97" s="22"/>
      <c r="C97" s="1983" t="s">
        <v>25</v>
      </c>
      <c r="D97" s="1985"/>
      <c r="E97" s="1990" t="s">
        <v>2696</v>
      </c>
      <c r="F97" s="1991"/>
      <c r="G97" s="1987" t="s">
        <v>2697</v>
      </c>
      <c r="H97" s="1988"/>
      <c r="I97" s="1988"/>
      <c r="J97" s="1989"/>
      <c r="K97" s="8"/>
      <c r="L97" s="8"/>
      <c r="M97" s="8"/>
      <c r="N97" s="8"/>
      <c r="O97" s="8"/>
      <c r="P97" s="256" t="s">
        <v>2698</v>
      </c>
    </row>
    <row r="98" spans="2:16">
      <c r="B98" s="22"/>
      <c r="C98" s="1983" t="s">
        <v>9</v>
      </c>
      <c r="D98" s="1985"/>
      <c r="E98" s="1990" t="s">
        <v>2696</v>
      </c>
      <c r="F98" s="1991"/>
      <c r="G98" s="1983" t="s">
        <v>2699</v>
      </c>
      <c r="H98" s="1984"/>
      <c r="I98" s="1984"/>
      <c r="J98" s="1985"/>
      <c r="K98" s="8"/>
      <c r="L98" s="8"/>
      <c r="M98" s="8"/>
      <c r="N98" s="8"/>
      <c r="O98" s="8"/>
      <c r="P98" s="234" t="s">
        <v>2695</v>
      </c>
    </row>
    <row r="99" spans="2:16">
      <c r="B99" s="22"/>
      <c r="C99" s="1983" t="s">
        <v>19</v>
      </c>
      <c r="D99" s="1985"/>
      <c r="E99" s="1990" t="s">
        <v>2696</v>
      </c>
      <c r="F99" s="1991"/>
      <c r="G99" s="1983" t="s">
        <v>2699</v>
      </c>
      <c r="H99" s="1984"/>
      <c r="I99" s="1984"/>
      <c r="J99" s="1985"/>
      <c r="K99" s="8"/>
      <c r="L99" s="8"/>
      <c r="M99" s="8"/>
      <c r="N99" s="8"/>
      <c r="O99" s="8"/>
      <c r="P99" s="254" t="s">
        <v>545</v>
      </c>
    </row>
    <row r="100" spans="2:16">
      <c r="B100" s="22"/>
      <c r="C100" s="1983" t="s">
        <v>34</v>
      </c>
      <c r="D100" s="1985"/>
      <c r="E100" s="1990" t="s">
        <v>2696</v>
      </c>
      <c r="F100" s="1991"/>
      <c r="G100" s="1983" t="s">
        <v>2699</v>
      </c>
      <c r="H100" s="1984"/>
      <c r="I100" s="1984"/>
      <c r="J100" s="1985"/>
      <c r="K100" s="8"/>
      <c r="L100" s="8"/>
      <c r="M100" s="8"/>
      <c r="N100" s="8"/>
      <c r="O100" s="8"/>
      <c r="P100" s="255" t="s">
        <v>2696</v>
      </c>
    </row>
    <row r="101" spans="2:16">
      <c r="B101" s="22"/>
      <c r="C101" s="1983" t="s">
        <v>32</v>
      </c>
      <c r="D101" s="1985"/>
      <c r="E101" s="1990" t="s">
        <v>2696</v>
      </c>
      <c r="F101" s="1991"/>
      <c r="G101" s="1983" t="s">
        <v>2699</v>
      </c>
      <c r="H101" s="1984"/>
      <c r="I101" s="1984"/>
      <c r="J101" s="1985"/>
      <c r="K101" s="8"/>
      <c r="L101" s="8"/>
      <c r="M101" s="8"/>
      <c r="N101" s="8"/>
      <c r="O101" s="8"/>
      <c r="P101" s="8"/>
    </row>
    <row r="102" spans="2:16">
      <c r="B102" s="22"/>
      <c r="C102" s="1983" t="s">
        <v>6</v>
      </c>
      <c r="D102" s="1985"/>
      <c r="E102" s="1990" t="s">
        <v>2696</v>
      </c>
      <c r="F102" s="1991"/>
      <c r="G102" s="1983" t="s">
        <v>2699</v>
      </c>
      <c r="H102" s="1984"/>
      <c r="I102" s="1984"/>
      <c r="J102" s="1985"/>
      <c r="K102" s="8"/>
      <c r="L102" s="8"/>
      <c r="M102" s="8"/>
      <c r="N102" s="8"/>
      <c r="O102" s="8"/>
      <c r="P102" s="8"/>
    </row>
    <row r="103" spans="2:16">
      <c r="B103" s="22"/>
      <c r="C103" s="1983" t="s">
        <v>17</v>
      </c>
      <c r="D103" s="1985"/>
      <c r="E103" s="1990" t="s">
        <v>2696</v>
      </c>
      <c r="F103" s="1991"/>
      <c r="G103" s="1983" t="s">
        <v>2699</v>
      </c>
      <c r="H103" s="1984"/>
      <c r="I103" s="1984"/>
      <c r="J103" s="1985"/>
      <c r="K103" s="8"/>
      <c r="L103" s="8"/>
      <c r="M103" s="8"/>
      <c r="N103" s="8"/>
      <c r="O103" s="8"/>
      <c r="P103" s="8"/>
    </row>
    <row r="104" spans="2:16">
      <c r="B104" s="22"/>
      <c r="C104" s="1983" t="s">
        <v>29</v>
      </c>
      <c r="D104" s="1985"/>
      <c r="E104" s="1990" t="s">
        <v>2696</v>
      </c>
      <c r="F104" s="1991"/>
      <c r="G104" s="1983" t="s">
        <v>2699</v>
      </c>
      <c r="H104" s="1984"/>
      <c r="I104" s="1984"/>
      <c r="J104" s="1985"/>
      <c r="K104" s="8"/>
      <c r="L104" s="8"/>
      <c r="M104" s="8"/>
      <c r="N104" s="8"/>
      <c r="O104" s="8"/>
      <c r="P104" s="8"/>
    </row>
    <row r="105" spans="2:16">
      <c r="B105" s="22"/>
      <c r="C105" s="1983" t="s">
        <v>2700</v>
      </c>
      <c r="D105" s="1985"/>
      <c r="E105" s="1991" t="s">
        <v>2696</v>
      </c>
      <c r="F105" s="1992"/>
      <c r="G105" s="1983" t="s">
        <v>2699</v>
      </c>
      <c r="H105" s="1984"/>
      <c r="I105" s="1984"/>
      <c r="J105" s="1985"/>
      <c r="K105" s="8"/>
      <c r="L105" s="8"/>
      <c r="M105" s="8"/>
      <c r="N105" s="8"/>
      <c r="O105" s="8"/>
      <c r="P105" s="8"/>
    </row>
    <row r="106" spans="2:16">
      <c r="B106" s="22"/>
      <c r="C106" s="1983" t="s">
        <v>13</v>
      </c>
      <c r="D106" s="1985"/>
      <c r="E106" s="1991" t="s">
        <v>2696</v>
      </c>
      <c r="F106" s="1992"/>
      <c r="G106" s="1983" t="s">
        <v>2699</v>
      </c>
      <c r="H106" s="1984"/>
      <c r="I106" s="1984"/>
      <c r="J106" s="1985"/>
      <c r="K106" s="8"/>
      <c r="L106" s="8"/>
      <c r="M106" s="8"/>
      <c r="N106" s="8"/>
      <c r="O106" s="8"/>
      <c r="P106" s="8"/>
    </row>
    <row r="107" spans="2:16">
      <c r="B107" s="22"/>
      <c r="C107" s="1983" t="s">
        <v>31</v>
      </c>
      <c r="D107" s="1985"/>
      <c r="E107" s="1374" t="s">
        <v>2696</v>
      </c>
      <c r="F107" s="1983"/>
      <c r="G107" s="1983"/>
      <c r="H107" s="1984"/>
      <c r="I107" s="1984"/>
      <c r="J107" s="1985"/>
      <c r="K107" s="8"/>
      <c r="L107" s="8"/>
      <c r="M107" s="8"/>
      <c r="N107" s="8"/>
      <c r="O107" s="8"/>
      <c r="P107" s="8"/>
    </row>
    <row r="108" spans="2:16">
      <c r="B108" s="22"/>
      <c r="C108" s="1983" t="s">
        <v>41</v>
      </c>
      <c r="D108" s="1985"/>
      <c r="E108" s="1990" t="s">
        <v>2696</v>
      </c>
      <c r="F108" s="1991"/>
      <c r="G108" s="1987" t="s">
        <v>2697</v>
      </c>
      <c r="H108" s="1988"/>
      <c r="I108" s="1988"/>
      <c r="J108" s="1989"/>
      <c r="K108" s="8"/>
      <c r="L108" s="8"/>
      <c r="M108" s="8"/>
      <c r="N108" s="8"/>
      <c r="O108" s="8"/>
      <c r="P108" s="8"/>
    </row>
    <row r="109" spans="2:16">
      <c r="B109" s="22"/>
      <c r="C109" s="1983" t="s">
        <v>82</v>
      </c>
      <c r="D109" s="1985"/>
      <c r="E109" s="1990" t="s">
        <v>2696</v>
      </c>
      <c r="F109" s="1991"/>
      <c r="G109" s="1987" t="s">
        <v>2697</v>
      </c>
      <c r="H109" s="1988"/>
      <c r="I109" s="1988"/>
      <c r="J109" s="1989"/>
      <c r="K109" s="8"/>
      <c r="L109" s="8"/>
      <c r="M109" s="8"/>
      <c r="N109" s="8"/>
      <c r="O109" s="8"/>
      <c r="P109" s="8"/>
    </row>
    <row r="110" spans="2:16">
      <c r="B110" s="22"/>
      <c r="C110" s="1983" t="s">
        <v>47</v>
      </c>
      <c r="D110" s="1985"/>
      <c r="E110" s="1990" t="s">
        <v>2696</v>
      </c>
      <c r="F110" s="1991"/>
      <c r="G110" s="1987" t="s">
        <v>2697</v>
      </c>
      <c r="H110" s="1988"/>
      <c r="I110" s="1988"/>
      <c r="J110" s="1989"/>
      <c r="K110" s="8"/>
      <c r="L110" s="8"/>
      <c r="M110" s="8"/>
      <c r="N110" s="8"/>
      <c r="O110" s="8"/>
      <c r="P110" s="8"/>
    </row>
    <row r="111" spans="2:16">
      <c r="B111" s="1374" t="s">
        <v>2701</v>
      </c>
      <c r="C111" s="1374"/>
      <c r="D111" s="1374"/>
      <c r="E111" s="1374" t="s">
        <v>2702</v>
      </c>
      <c r="F111" s="1983"/>
      <c r="G111" s="1983"/>
      <c r="H111" s="1984"/>
      <c r="I111" s="1984"/>
      <c r="J111" s="1985"/>
      <c r="K111" s="8"/>
      <c r="L111" s="8"/>
      <c r="M111" s="8"/>
      <c r="N111" s="8"/>
      <c r="O111" s="8"/>
      <c r="P111" s="8"/>
    </row>
    <row r="112" spans="2:16">
      <c r="B112" s="1373" t="s">
        <v>2703</v>
      </c>
      <c r="C112" s="1373"/>
      <c r="D112" s="1373"/>
      <c r="E112" s="1374" t="s">
        <v>2702</v>
      </c>
      <c r="F112" s="1983"/>
      <c r="G112" s="1983"/>
      <c r="H112" s="1984"/>
      <c r="I112" s="1984"/>
      <c r="J112" s="1985"/>
      <c r="K112" s="8"/>
      <c r="L112" s="8"/>
      <c r="M112" s="8"/>
      <c r="N112" s="8"/>
      <c r="O112" s="8"/>
      <c r="P112" s="8"/>
    </row>
    <row r="113" spans="2:16">
      <c r="B113" s="1373" t="s">
        <v>2704</v>
      </c>
      <c r="C113" s="1373"/>
      <c r="D113" s="1373"/>
      <c r="E113" s="1374" t="s">
        <v>2702</v>
      </c>
      <c r="F113" s="1983"/>
      <c r="G113" s="1983"/>
      <c r="H113" s="1984"/>
      <c r="I113" s="1984"/>
      <c r="J113" s="1985"/>
      <c r="K113" s="8"/>
      <c r="L113" s="8"/>
      <c r="M113" s="8"/>
      <c r="N113" s="8"/>
      <c r="O113" s="8"/>
      <c r="P113" s="8"/>
    </row>
    <row r="114" spans="2:16">
      <c r="B114" s="1993" t="s">
        <v>2705</v>
      </c>
      <c r="C114" s="1993"/>
      <c r="D114" s="1993"/>
      <c r="E114" s="1374" t="s">
        <v>2702</v>
      </c>
      <c r="F114" s="1983"/>
      <c r="G114" s="1983"/>
      <c r="H114" s="1984"/>
      <c r="I114" s="1984"/>
      <c r="J114" s="1985"/>
      <c r="K114" s="8"/>
      <c r="L114" s="8"/>
      <c r="M114" s="8"/>
      <c r="N114" s="8"/>
      <c r="O114" s="8"/>
      <c r="P114" s="8"/>
    </row>
    <row r="115" spans="2:16">
      <c r="B115" s="1373" t="s">
        <v>2706</v>
      </c>
      <c r="C115" s="1373"/>
      <c r="D115" s="1373"/>
      <c r="E115" s="1985" t="s">
        <v>2702</v>
      </c>
      <c r="F115" s="1983"/>
      <c r="G115" s="1983"/>
      <c r="H115" s="1984"/>
      <c r="I115" s="1984"/>
      <c r="J115" s="1985"/>
      <c r="K115" s="8"/>
      <c r="L115" s="8"/>
      <c r="M115" s="8"/>
      <c r="N115" s="8"/>
      <c r="O115" s="8"/>
      <c r="P115" s="8"/>
    </row>
    <row r="116" spans="2:16">
      <c r="B116" s="1374" t="s">
        <v>2707</v>
      </c>
      <c r="C116" s="1374"/>
      <c r="D116" s="1374"/>
      <c r="E116" s="1985" t="s">
        <v>2702</v>
      </c>
      <c r="F116" s="1983"/>
      <c r="G116" s="1983"/>
      <c r="H116" s="1984"/>
      <c r="I116" s="1984"/>
      <c r="J116" s="1985"/>
      <c r="K116" s="8"/>
      <c r="L116" s="8"/>
      <c r="M116" s="8"/>
      <c r="N116" s="8"/>
      <c r="O116" s="8"/>
      <c r="P116" s="8"/>
    </row>
  </sheetData>
  <mergeCells count="67">
    <mergeCell ref="B95:D95"/>
    <mergeCell ref="E95:F95"/>
    <mergeCell ref="B96:D96"/>
    <mergeCell ref="E96:F96"/>
    <mergeCell ref="G95:J95"/>
    <mergeCell ref="G96:J96"/>
    <mergeCell ref="B116:D116"/>
    <mergeCell ref="B112:D112"/>
    <mergeCell ref="E111:F111"/>
    <mergeCell ref="E112:F112"/>
    <mergeCell ref="E113:F113"/>
    <mergeCell ref="B114:D114"/>
    <mergeCell ref="B113:D113"/>
    <mergeCell ref="E114:F114"/>
    <mergeCell ref="E115:F115"/>
    <mergeCell ref="B111:D111"/>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E97:F97"/>
    <mergeCell ref="E98:F98"/>
    <mergeCell ref="E99:F99"/>
    <mergeCell ref="E100:F100"/>
    <mergeCell ref="E101:F101"/>
    <mergeCell ref="E102:F102"/>
    <mergeCell ref="E103:F103"/>
    <mergeCell ref="E104:F104"/>
    <mergeCell ref="E105:F105"/>
    <mergeCell ref="E106:F106"/>
    <mergeCell ref="E107:F107"/>
    <mergeCell ref="E108:F108"/>
    <mergeCell ref="G108:J108"/>
    <mergeCell ref="E109:F109"/>
    <mergeCell ref="E110:F110"/>
    <mergeCell ref="G97:J97"/>
    <mergeCell ref="G98:J98"/>
    <mergeCell ref="G99:J99"/>
    <mergeCell ref="G100:J100"/>
    <mergeCell ref="G101:J101"/>
    <mergeCell ref="G102:J102"/>
    <mergeCell ref="G115:J115"/>
    <mergeCell ref="B94:J94"/>
    <mergeCell ref="B115:D115"/>
    <mergeCell ref="E116:F116"/>
    <mergeCell ref="G116:J116"/>
    <mergeCell ref="G109:J109"/>
    <mergeCell ref="G110:J110"/>
    <mergeCell ref="G111:J111"/>
    <mergeCell ref="G112:J112"/>
    <mergeCell ref="G113:J113"/>
    <mergeCell ref="G114:J114"/>
    <mergeCell ref="G103:J103"/>
    <mergeCell ref="G104:J104"/>
    <mergeCell ref="G105:J105"/>
    <mergeCell ref="G106:J106"/>
    <mergeCell ref="G107:J107"/>
  </mergeCells>
  <dataValidations count="3">
    <dataValidation type="list" allowBlank="1" showInputMessage="1" showErrorMessage="1" sqref="P108" xr:uid="{AFD53410-B4C1-4AB6-B7AD-D594A792DEBA}">
      <formula1>$M$13:$M$15</formula1>
    </dataValidation>
    <dataValidation type="list" allowBlank="1" showInputMessage="1" showErrorMessage="1" sqref="E96:F116" xr:uid="{5E8D9205-07B5-45FC-96FA-8B0868D5CB99}">
      <formula1>$O$6:$O$8</formula1>
    </dataValidation>
    <dataValidation allowBlank="1" showInputMessage="1" showErrorMessage="1" sqref="P98:P100 P105:P107 N105:N107" xr:uid="{0D432F85-A012-4FE9-B878-B7CF78A8CE87}"/>
  </dataValidations>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0CD5E-A004-4333-8513-98505C222ABE}">
  <dimension ref="A1"/>
  <sheetViews>
    <sheetView topLeftCell="A22" workbookViewId="0">
      <selection activeCell="A43" sqref="A43"/>
    </sheetView>
  </sheetViews>
  <sheetFormatPr defaultRowHeight="15"/>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83E2B-A926-41BE-8E12-6C9277316C24}">
  <dimension ref="A1:N33"/>
  <sheetViews>
    <sheetView workbookViewId="0">
      <selection sqref="A1:E1"/>
    </sheetView>
  </sheetViews>
  <sheetFormatPr defaultRowHeight="15"/>
  <cols>
    <col min="1" max="1" width="22.7109375" customWidth="1"/>
    <col min="2" max="2" width="16.42578125" customWidth="1"/>
    <col min="3" max="3" width="18" customWidth="1"/>
    <col min="4" max="4" width="29.85546875" customWidth="1"/>
    <col min="5" max="5" width="14.7109375" customWidth="1"/>
  </cols>
  <sheetData>
    <row r="1" spans="1:14">
      <c r="A1" s="1998" t="s">
        <v>2561</v>
      </c>
      <c r="B1" s="1998"/>
      <c r="C1" s="1998"/>
      <c r="D1" s="1998"/>
      <c r="E1" s="1998"/>
      <c r="F1" s="2"/>
      <c r="G1" s="2"/>
      <c r="H1" s="2"/>
      <c r="I1" s="2"/>
      <c r="J1" s="2"/>
      <c r="K1" s="2"/>
      <c r="L1" s="2"/>
      <c r="M1" s="2"/>
      <c r="N1" s="2"/>
    </row>
    <row r="2" spans="1:14">
      <c r="A2" s="856" t="s">
        <v>61</v>
      </c>
      <c r="B2" s="1999" t="str">
        <f>Clases!A2</f>
        <v>Pais</v>
      </c>
      <c r="C2" s="1999"/>
      <c r="D2" s="1999"/>
      <c r="E2" s="2000"/>
      <c r="F2" s="2"/>
      <c r="G2" s="2"/>
      <c r="H2" s="2"/>
      <c r="I2" s="2"/>
      <c r="J2" s="2"/>
      <c r="K2" s="2"/>
      <c r="L2" s="2"/>
      <c r="M2" s="2"/>
      <c r="N2" s="2"/>
    </row>
    <row r="3" spans="1:14">
      <c r="A3" s="857" t="s">
        <v>62</v>
      </c>
      <c r="B3" s="1996" t="s">
        <v>2708</v>
      </c>
      <c r="C3" s="1996"/>
      <c r="D3" s="1996"/>
      <c r="E3" s="1997"/>
      <c r="F3" s="2"/>
      <c r="G3" s="2"/>
      <c r="H3" s="2"/>
      <c r="I3" s="2"/>
      <c r="J3" s="2"/>
      <c r="K3" s="2"/>
      <c r="L3" s="2"/>
      <c r="M3" s="2"/>
      <c r="N3" s="2"/>
    </row>
    <row r="4" spans="1:14">
      <c r="A4" s="857" t="s">
        <v>214</v>
      </c>
      <c r="B4" s="1996" t="str">
        <f>Clases!C2</f>
        <v>Clase que representa el país donde se realiza una compra.</v>
      </c>
      <c r="C4" s="1996"/>
      <c r="D4" s="1996"/>
      <c r="E4" s="1997"/>
      <c r="F4" s="2"/>
      <c r="G4" s="2"/>
      <c r="H4" s="2"/>
      <c r="I4" s="2"/>
      <c r="J4" s="2"/>
      <c r="K4" s="2"/>
      <c r="L4" s="2"/>
      <c r="M4" s="2"/>
      <c r="N4" s="2"/>
    </row>
    <row r="5" spans="1:14">
      <c r="A5" s="857" t="s">
        <v>2709</v>
      </c>
      <c r="B5" s="1996" t="s">
        <v>2710</v>
      </c>
      <c r="C5" s="1996"/>
      <c r="D5" s="1996"/>
      <c r="E5" s="1997"/>
      <c r="F5" s="2"/>
      <c r="G5" s="2"/>
      <c r="H5" s="2"/>
      <c r="I5" s="2"/>
      <c r="J5" s="2"/>
      <c r="K5" s="2"/>
      <c r="L5" s="2"/>
      <c r="M5" s="2"/>
      <c r="N5" s="2"/>
    </row>
    <row r="6" spans="1:14">
      <c r="A6" s="857" t="s">
        <v>2711</v>
      </c>
      <c r="B6" s="1996" t="s">
        <v>2712</v>
      </c>
      <c r="C6" s="1996"/>
      <c r="D6" s="1996"/>
      <c r="E6" s="1997"/>
      <c r="F6" s="2"/>
      <c r="G6" s="2"/>
      <c r="H6" s="2"/>
      <c r="I6" s="2"/>
      <c r="J6" s="2"/>
      <c r="K6" s="2"/>
      <c r="L6" s="2"/>
      <c r="M6" s="2"/>
      <c r="N6" s="2"/>
    </row>
    <row r="7" spans="1:14">
      <c r="A7" s="2003" t="s">
        <v>2713</v>
      </c>
      <c r="B7" s="2004"/>
      <c r="C7" s="2004"/>
      <c r="D7" s="2004"/>
      <c r="E7" s="2005"/>
      <c r="F7" s="860"/>
      <c r="G7" s="860"/>
      <c r="H7" s="860"/>
      <c r="I7" s="860"/>
      <c r="J7" s="860"/>
      <c r="K7" s="860"/>
      <c r="L7" s="860"/>
      <c r="M7" s="860"/>
      <c r="N7" s="860"/>
    </row>
    <row r="8" spans="1:14">
      <c r="A8" s="861" t="s">
        <v>2714</v>
      </c>
      <c r="B8" s="2004" t="s">
        <v>2715</v>
      </c>
      <c r="C8" s="2004"/>
      <c r="D8" s="2004"/>
      <c r="E8" s="862" t="s">
        <v>2716</v>
      </c>
      <c r="F8" s="860"/>
      <c r="G8" s="860"/>
      <c r="H8" s="860"/>
      <c r="I8" s="860"/>
      <c r="J8" s="860"/>
      <c r="K8" s="860"/>
      <c r="L8" s="860"/>
      <c r="M8" s="860"/>
      <c r="N8" s="860"/>
    </row>
    <row r="9" spans="1:14">
      <c r="A9" s="863" t="s">
        <v>2717</v>
      </c>
      <c r="B9" s="1996" t="s">
        <v>2718</v>
      </c>
      <c r="C9" s="1996"/>
      <c r="D9" s="1996"/>
      <c r="E9" s="864" t="str">
        <f>Clases!A3</f>
        <v>Moneda</v>
      </c>
      <c r="F9" s="2"/>
      <c r="G9" s="2"/>
      <c r="H9" s="2"/>
      <c r="I9" s="2"/>
      <c r="J9" s="2"/>
      <c r="K9" s="2"/>
      <c r="L9" s="2"/>
      <c r="M9" s="2"/>
      <c r="N9" s="2"/>
    </row>
    <row r="10" spans="1:14">
      <c r="A10" s="865" t="s">
        <v>2719</v>
      </c>
      <c r="B10" s="2006" t="s">
        <v>2720</v>
      </c>
      <c r="C10" s="2006"/>
      <c r="D10" s="2006"/>
      <c r="E10" s="866" t="str">
        <f>Clases!A8</f>
        <v>Comprador</v>
      </c>
      <c r="F10" s="866" t="str">
        <f>Clases!A7</f>
        <v>Compra</v>
      </c>
      <c r="G10" s="2"/>
      <c r="H10" s="2"/>
      <c r="I10" s="2"/>
      <c r="J10" s="2"/>
      <c r="K10" s="2"/>
      <c r="L10" s="2"/>
      <c r="M10" s="2"/>
      <c r="N10" s="2"/>
    </row>
    <row r="11" spans="1:14">
      <c r="A11" s="2007" t="s">
        <v>693</v>
      </c>
      <c r="B11" s="2008"/>
      <c r="C11" s="2008"/>
      <c r="D11" s="2008"/>
      <c r="E11" s="2008"/>
      <c r="F11" s="2008"/>
      <c r="G11" s="2008"/>
      <c r="H11" s="2008"/>
      <c r="I11" s="2008"/>
      <c r="J11" s="2008"/>
      <c r="K11" s="2008"/>
      <c r="L11" s="2008"/>
      <c r="M11" s="2008"/>
      <c r="N11" s="2009"/>
    </row>
    <row r="12" spans="1:14">
      <c r="A12" s="2001" t="s">
        <v>2721</v>
      </c>
      <c r="B12" s="2002" t="s">
        <v>3</v>
      </c>
      <c r="C12" s="2002" t="s">
        <v>234</v>
      </c>
      <c r="D12" s="2002"/>
      <c r="E12" s="2002" t="s">
        <v>2722</v>
      </c>
      <c r="F12" s="2002" t="s">
        <v>2723</v>
      </c>
      <c r="G12" s="2002" t="s">
        <v>204</v>
      </c>
      <c r="H12" s="2002"/>
      <c r="I12" s="2002"/>
      <c r="J12" s="2002" t="s">
        <v>2724</v>
      </c>
      <c r="K12" s="2002"/>
      <c r="L12" s="2002"/>
      <c r="M12" s="2002"/>
      <c r="N12" s="2010"/>
    </row>
    <row r="13" spans="1:14">
      <c r="A13" s="2001"/>
      <c r="B13" s="2002"/>
      <c r="C13" s="867" t="s">
        <v>234</v>
      </c>
      <c r="D13" s="867" t="s">
        <v>2725</v>
      </c>
      <c r="E13" s="2002"/>
      <c r="F13" s="2002"/>
      <c r="G13" s="2002"/>
      <c r="H13" s="2002"/>
      <c r="I13" s="2002"/>
      <c r="J13" s="2002"/>
      <c r="K13" s="2002"/>
      <c r="L13" s="2002"/>
      <c r="M13" s="2002"/>
      <c r="N13" s="2010"/>
    </row>
    <row r="14" spans="1:14">
      <c r="A14" s="863" t="s">
        <v>2726</v>
      </c>
      <c r="B14" s="868" t="s">
        <v>94</v>
      </c>
      <c r="C14" s="868" t="s">
        <v>2727</v>
      </c>
      <c r="D14" s="868"/>
      <c r="E14" s="868" t="s">
        <v>2712</v>
      </c>
      <c r="F14" s="868" t="s">
        <v>2728</v>
      </c>
      <c r="G14" s="1996"/>
      <c r="H14" s="1996"/>
      <c r="I14" s="1996"/>
      <c r="J14" s="1996" t="s">
        <v>2729</v>
      </c>
      <c r="K14" s="1996"/>
      <c r="L14" s="1996"/>
      <c r="M14" s="1996"/>
      <c r="N14" s="1997"/>
    </row>
    <row r="15" spans="1:14">
      <c r="A15" s="863" t="s">
        <v>2726</v>
      </c>
      <c r="B15" s="868" t="s">
        <v>2730</v>
      </c>
      <c r="C15" s="868" t="s">
        <v>2731</v>
      </c>
      <c r="D15" s="868"/>
      <c r="E15" s="868" t="s">
        <v>2712</v>
      </c>
      <c r="F15" s="868" t="s">
        <v>2728</v>
      </c>
      <c r="G15" s="1996"/>
      <c r="H15" s="1996"/>
      <c r="I15" s="1996"/>
      <c r="J15" s="1996" t="s">
        <v>2732</v>
      </c>
      <c r="K15" s="1996"/>
      <c r="L15" s="1996"/>
      <c r="M15" s="1996"/>
      <c r="N15" s="1997"/>
    </row>
    <row r="16" spans="1:14">
      <c r="A16" s="863" t="s">
        <v>2726</v>
      </c>
      <c r="B16" s="868" t="s">
        <v>2733</v>
      </c>
      <c r="C16" s="868" t="s">
        <v>2731</v>
      </c>
      <c r="D16" s="868"/>
      <c r="E16" s="868" t="s">
        <v>2712</v>
      </c>
      <c r="F16" s="868" t="s">
        <v>2728</v>
      </c>
      <c r="G16" s="1996"/>
      <c r="H16" s="1996"/>
      <c r="I16" s="1996"/>
      <c r="J16" s="1996" t="s">
        <v>2734</v>
      </c>
      <c r="K16" s="1996"/>
      <c r="L16" s="1996"/>
      <c r="M16" s="1996"/>
      <c r="N16" s="1997"/>
    </row>
    <row r="17" spans="1:14">
      <c r="A17" s="863" t="s">
        <v>2726</v>
      </c>
      <c r="B17" s="868" t="s">
        <v>38</v>
      </c>
      <c r="C17" s="868" t="s">
        <v>38</v>
      </c>
      <c r="D17" s="868"/>
      <c r="E17" s="868" t="s">
        <v>2735</v>
      </c>
      <c r="F17" s="868" t="s">
        <v>2728</v>
      </c>
      <c r="G17" s="1996"/>
      <c r="H17" s="1996"/>
      <c r="I17" s="1996"/>
      <c r="J17" s="1996" t="s">
        <v>2736</v>
      </c>
      <c r="K17" s="1996"/>
      <c r="L17" s="1996"/>
      <c r="M17" s="1996"/>
      <c r="N17" s="1997"/>
    </row>
    <row r="18" spans="1:14">
      <c r="A18" s="2013" t="s">
        <v>2737</v>
      </c>
      <c r="B18" s="2014"/>
      <c r="C18" s="2014"/>
      <c r="D18" s="2014"/>
      <c r="E18" s="2014"/>
      <c r="F18" s="2014"/>
      <c r="G18" s="2014"/>
      <c r="H18" s="2014"/>
      <c r="I18" s="2014"/>
      <c r="J18" s="2014"/>
      <c r="K18" s="2014"/>
      <c r="L18" s="2014"/>
      <c r="M18" s="2014"/>
      <c r="N18" s="2015"/>
    </row>
    <row r="19" spans="1:14">
      <c r="A19" s="2011" t="s">
        <v>2721</v>
      </c>
      <c r="B19" s="2012" t="s">
        <v>3</v>
      </c>
      <c r="C19" s="2012" t="s">
        <v>2738</v>
      </c>
      <c r="D19" s="2012" t="s">
        <v>4</v>
      </c>
      <c r="E19" s="2012" t="s">
        <v>2739</v>
      </c>
      <c r="F19" s="2012"/>
      <c r="G19" s="2012"/>
      <c r="H19" s="2012"/>
      <c r="I19" s="2012"/>
      <c r="J19" s="2012"/>
      <c r="K19" s="2012"/>
      <c r="L19" s="2012"/>
      <c r="M19" s="2012" t="s">
        <v>2740</v>
      </c>
      <c r="N19" s="2016"/>
    </row>
    <row r="20" spans="1:14">
      <c r="A20" s="2011"/>
      <c r="B20" s="2012"/>
      <c r="C20" s="2012"/>
      <c r="D20" s="2012"/>
      <c r="E20" s="869" t="s">
        <v>3</v>
      </c>
      <c r="F20" s="869" t="s">
        <v>234</v>
      </c>
      <c r="G20" s="869" t="s">
        <v>2725</v>
      </c>
      <c r="H20" s="869" t="s">
        <v>2741</v>
      </c>
      <c r="I20" s="869" t="s">
        <v>2722</v>
      </c>
      <c r="J20" s="2012" t="s">
        <v>4</v>
      </c>
      <c r="K20" s="2012"/>
      <c r="L20" s="2012"/>
      <c r="M20" s="2012"/>
      <c r="N20" s="2016"/>
    </row>
    <row r="21" spans="1:14">
      <c r="A21" s="863" t="s">
        <v>2742</v>
      </c>
      <c r="B21" s="868" t="str">
        <f>B2</f>
        <v>Pais</v>
      </c>
      <c r="C21" s="868" t="s">
        <v>2743</v>
      </c>
      <c r="D21" s="868" t="s">
        <v>2744</v>
      </c>
      <c r="E21" s="868"/>
      <c r="F21" s="868"/>
      <c r="G21" s="868"/>
      <c r="H21" s="868"/>
      <c r="I21" s="868"/>
      <c r="J21" s="2017"/>
      <c r="K21" s="2018"/>
      <c r="L21" s="2019"/>
      <c r="M21" s="2017"/>
      <c r="N21" s="2020"/>
    </row>
    <row r="22" spans="1:14">
      <c r="A22" s="863" t="s">
        <v>2742</v>
      </c>
      <c r="B22" s="868" t="str">
        <f>B2</f>
        <v>Pais</v>
      </c>
      <c r="C22" s="868" t="s">
        <v>2745</v>
      </c>
      <c r="D22" s="868"/>
      <c r="E22" s="868" t="s">
        <v>2746</v>
      </c>
      <c r="F22" s="868" t="s">
        <v>2747</v>
      </c>
      <c r="G22" s="868"/>
      <c r="H22" s="868" t="s">
        <v>2748</v>
      </c>
      <c r="I22" s="868" t="s">
        <v>2712</v>
      </c>
      <c r="J22" s="2017" t="s">
        <v>2749</v>
      </c>
      <c r="K22" s="2018"/>
      <c r="L22" s="2019"/>
      <c r="M22" s="2017"/>
      <c r="N22" s="2020"/>
    </row>
    <row r="23" spans="1:14">
      <c r="A23" s="2021" t="s">
        <v>2750</v>
      </c>
      <c r="B23" s="2022"/>
      <c r="C23" s="2022"/>
      <c r="D23" s="2022"/>
      <c r="E23" s="2022"/>
      <c r="F23" s="2022"/>
      <c r="G23" s="2022"/>
      <c r="H23" s="2022"/>
      <c r="I23" s="2022"/>
      <c r="J23" s="2022"/>
      <c r="K23" s="2022"/>
      <c r="L23" s="2022"/>
      <c r="M23" s="2022"/>
      <c r="N23" s="2023"/>
    </row>
    <row r="24" spans="1:14">
      <c r="A24" s="2024" t="s">
        <v>2721</v>
      </c>
      <c r="B24" s="2025" t="s">
        <v>3</v>
      </c>
      <c r="C24" s="2025" t="s">
        <v>2751</v>
      </c>
      <c r="D24" s="2025" t="s">
        <v>2752</v>
      </c>
      <c r="E24" s="2025" t="s">
        <v>4</v>
      </c>
      <c r="F24" s="2025" t="s">
        <v>2739</v>
      </c>
      <c r="G24" s="2025"/>
      <c r="H24" s="2025"/>
      <c r="I24" s="2025"/>
      <c r="J24" s="2025"/>
      <c r="K24" s="2025"/>
      <c r="L24" s="2025" t="s">
        <v>2753</v>
      </c>
      <c r="M24" s="2025"/>
      <c r="N24" s="2026" t="s">
        <v>2740</v>
      </c>
    </row>
    <row r="25" spans="1:14">
      <c r="A25" s="2024"/>
      <c r="B25" s="2025"/>
      <c r="C25" s="2025"/>
      <c r="D25" s="2025"/>
      <c r="E25" s="2025"/>
      <c r="F25" s="872" t="s">
        <v>3</v>
      </c>
      <c r="G25" s="872" t="s">
        <v>234</v>
      </c>
      <c r="H25" s="872" t="s">
        <v>2725</v>
      </c>
      <c r="I25" s="872" t="s">
        <v>2741</v>
      </c>
      <c r="J25" s="872" t="s">
        <v>2722</v>
      </c>
      <c r="K25" s="872" t="s">
        <v>4</v>
      </c>
      <c r="L25" s="872" t="s">
        <v>234</v>
      </c>
      <c r="M25" s="872" t="s">
        <v>2725</v>
      </c>
      <c r="N25" s="2026"/>
    </row>
    <row r="26" spans="1:14">
      <c r="A26" s="863" t="s">
        <v>2742</v>
      </c>
      <c r="B26" s="868" t="s">
        <v>2754</v>
      </c>
      <c r="C26" s="868" t="s">
        <v>2755</v>
      </c>
      <c r="D26" s="868" t="s">
        <v>2712</v>
      </c>
      <c r="E26" s="868" t="s">
        <v>2756</v>
      </c>
      <c r="F26" s="868"/>
      <c r="G26" s="868"/>
      <c r="H26" s="868"/>
      <c r="I26" s="868"/>
      <c r="J26" s="868"/>
      <c r="K26" s="868"/>
      <c r="L26" s="868" t="s">
        <v>2747</v>
      </c>
      <c r="M26" s="868"/>
      <c r="N26" s="873"/>
    </row>
    <row r="27" spans="1:14">
      <c r="A27" s="863" t="s">
        <v>2742</v>
      </c>
      <c r="B27" s="868" t="s">
        <v>2757</v>
      </c>
      <c r="C27" s="868" t="s">
        <v>2758</v>
      </c>
      <c r="D27" s="868" t="s">
        <v>2712</v>
      </c>
      <c r="E27" s="868" t="s">
        <v>2759</v>
      </c>
      <c r="F27" s="868" t="s">
        <v>2746</v>
      </c>
      <c r="G27" s="868" t="s">
        <v>2747</v>
      </c>
      <c r="H27" s="868"/>
      <c r="I27" s="868" t="s">
        <v>2748</v>
      </c>
      <c r="J27" s="868" t="s">
        <v>2712</v>
      </c>
      <c r="K27" s="868"/>
      <c r="L27" s="868"/>
      <c r="M27" s="868"/>
      <c r="N27" s="873"/>
    </row>
    <row r="28" spans="1:14">
      <c r="A28" s="2027" t="s">
        <v>2760</v>
      </c>
      <c r="B28" s="2028"/>
      <c r="C28" s="2028"/>
      <c r="D28" s="2028"/>
      <c r="E28" s="2028"/>
      <c r="F28" s="2028"/>
      <c r="G28" s="2028"/>
      <c r="H28" s="2028"/>
      <c r="I28" s="2028"/>
      <c r="J28" s="2028"/>
      <c r="K28" s="2028"/>
      <c r="L28" s="2028"/>
      <c r="M28" s="2028"/>
      <c r="N28" s="2029"/>
    </row>
    <row r="29" spans="1:14">
      <c r="A29" s="2030" t="s">
        <v>2721</v>
      </c>
      <c r="B29" s="2031" t="s">
        <v>3</v>
      </c>
      <c r="C29" s="2031" t="s">
        <v>2761</v>
      </c>
      <c r="D29" s="2031" t="s">
        <v>2752</v>
      </c>
      <c r="E29" s="2031" t="s">
        <v>4</v>
      </c>
      <c r="F29" s="2031" t="s">
        <v>2739</v>
      </c>
      <c r="G29" s="2031"/>
      <c r="H29" s="2031"/>
      <c r="I29" s="2031"/>
      <c r="J29" s="2031"/>
      <c r="K29" s="2031"/>
      <c r="L29" s="2031" t="s">
        <v>2753</v>
      </c>
      <c r="M29" s="2031"/>
      <c r="N29" s="2032" t="s">
        <v>2740</v>
      </c>
    </row>
    <row r="30" spans="1:14">
      <c r="A30" s="2030"/>
      <c r="B30" s="2031"/>
      <c r="C30" s="2031"/>
      <c r="D30" s="2031"/>
      <c r="E30" s="2031"/>
      <c r="F30" s="874" t="s">
        <v>3</v>
      </c>
      <c r="G30" s="874" t="s">
        <v>234</v>
      </c>
      <c r="H30" s="874" t="s">
        <v>2725</v>
      </c>
      <c r="I30" s="874" t="s">
        <v>2741</v>
      </c>
      <c r="J30" s="874" t="s">
        <v>2722</v>
      </c>
      <c r="K30" s="874" t="s">
        <v>4</v>
      </c>
      <c r="L30" s="874" t="s">
        <v>234</v>
      </c>
      <c r="M30" s="874" t="s">
        <v>2725</v>
      </c>
      <c r="N30" s="2032"/>
    </row>
    <row r="31" spans="1:14">
      <c r="A31" s="863" t="s">
        <v>2742</v>
      </c>
      <c r="B31" s="868" t="s">
        <v>2762</v>
      </c>
      <c r="C31" s="868" t="s">
        <v>2728</v>
      </c>
      <c r="D31" s="868" t="s">
        <v>2712</v>
      </c>
      <c r="E31" s="868" t="s">
        <v>2763</v>
      </c>
      <c r="F31" s="868"/>
      <c r="G31" s="868"/>
      <c r="H31" s="868"/>
      <c r="I31" s="868"/>
      <c r="J31" s="868"/>
      <c r="K31" s="868"/>
      <c r="L31" s="868" t="s">
        <v>2764</v>
      </c>
      <c r="M31" s="868"/>
      <c r="N31" s="873"/>
    </row>
    <row r="32" spans="1:14">
      <c r="A32" s="875" t="s">
        <v>2742</v>
      </c>
      <c r="B32" s="876" t="s">
        <v>2765</v>
      </c>
      <c r="C32" s="876" t="s">
        <v>2766</v>
      </c>
      <c r="D32" s="876" t="s">
        <v>2735</v>
      </c>
      <c r="E32" s="876" t="s">
        <v>2767</v>
      </c>
      <c r="F32" s="876" t="s">
        <v>1976</v>
      </c>
      <c r="G32" s="876" t="s">
        <v>2768</v>
      </c>
      <c r="H32" s="876"/>
      <c r="I32" s="876" t="s">
        <v>2748</v>
      </c>
      <c r="J32" s="876" t="s">
        <v>2712</v>
      </c>
      <c r="K32" s="876" t="s">
        <v>2769</v>
      </c>
      <c r="L32" s="876" t="s">
        <v>2768</v>
      </c>
      <c r="M32" s="876"/>
      <c r="N32" s="877" t="s">
        <v>2770</v>
      </c>
    </row>
    <row r="33" spans="1:14">
      <c r="A33" s="2"/>
      <c r="B33" s="2"/>
      <c r="C33" s="2"/>
      <c r="D33" s="2"/>
      <c r="E33" s="2"/>
      <c r="F33" s="2"/>
      <c r="G33" s="2"/>
      <c r="H33" s="2"/>
      <c r="I33" s="2"/>
      <c r="J33" s="2"/>
      <c r="K33" s="2"/>
      <c r="L33" s="2"/>
      <c r="M33" s="2"/>
      <c r="N33" s="2"/>
    </row>
  </sheetData>
  <mergeCells count="56">
    <mergeCell ref="A28:N28"/>
    <mergeCell ref="A29:A30"/>
    <mergeCell ref="B29:B30"/>
    <mergeCell ref="C29:C30"/>
    <mergeCell ref="D29:D30"/>
    <mergeCell ref="E29:E30"/>
    <mergeCell ref="F29:K29"/>
    <mergeCell ref="L29:M29"/>
    <mergeCell ref="N29:N30"/>
    <mergeCell ref="A23:N23"/>
    <mergeCell ref="A24:A25"/>
    <mergeCell ref="B24:B25"/>
    <mergeCell ref="C24:C25"/>
    <mergeCell ref="D24:D25"/>
    <mergeCell ref="E24:E25"/>
    <mergeCell ref="F24:K24"/>
    <mergeCell ref="L24:M24"/>
    <mergeCell ref="N24:N25"/>
    <mergeCell ref="M19:N20"/>
    <mergeCell ref="J20:L20"/>
    <mergeCell ref="J21:L21"/>
    <mergeCell ref="M21:N21"/>
    <mergeCell ref="J22:L22"/>
    <mergeCell ref="M22:N22"/>
    <mergeCell ref="G16:I16"/>
    <mergeCell ref="J16:N16"/>
    <mergeCell ref="G17:I17"/>
    <mergeCell ref="J17:N17"/>
    <mergeCell ref="A18:N18"/>
    <mergeCell ref="A19:A20"/>
    <mergeCell ref="B19:B20"/>
    <mergeCell ref="C19:C20"/>
    <mergeCell ref="D19:D20"/>
    <mergeCell ref="E19:L19"/>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s>
  <hyperlinks>
    <hyperlink ref="A1:E1" location="Clases!A1" display="&lt;-Volver al inicio" xr:uid="{307A6CA0-07F7-409C-AD67-2F8A9E90CBB7}"/>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2225D-9DBF-4425-A46B-B35F050BA27A}">
  <dimension ref="A1:N32"/>
  <sheetViews>
    <sheetView workbookViewId="0">
      <selection sqref="A1:E1"/>
    </sheetView>
  </sheetViews>
  <sheetFormatPr defaultRowHeight="15"/>
  <cols>
    <col min="1" max="1" width="27" customWidth="1"/>
    <col min="3" max="3" width="16.28515625" customWidth="1"/>
    <col min="4" max="4" width="27.140625" customWidth="1"/>
    <col min="5" max="5" width="25" customWidth="1"/>
    <col min="6" max="6" width="18.140625" customWidth="1"/>
    <col min="8" max="8" width="22.5703125" customWidth="1"/>
    <col min="9" max="9" width="25.28515625" customWidth="1"/>
    <col min="12" max="12" width="15.7109375" customWidth="1"/>
  </cols>
  <sheetData>
    <row r="1" spans="1:14">
      <c r="A1" s="1998" t="s">
        <v>2771</v>
      </c>
      <c r="B1" s="1998"/>
      <c r="C1" s="1998"/>
      <c r="D1" s="1998"/>
      <c r="E1" s="1998"/>
      <c r="F1" s="2"/>
      <c r="G1" s="2"/>
      <c r="H1" s="2"/>
      <c r="I1" s="2"/>
      <c r="J1" s="2"/>
      <c r="K1" s="2"/>
      <c r="L1" s="2"/>
      <c r="M1" s="2"/>
      <c r="N1" s="2"/>
    </row>
    <row r="2" spans="1:14">
      <c r="A2" s="856" t="s">
        <v>61</v>
      </c>
      <c r="B2" s="1999" t="str">
        <f>Clases!A3</f>
        <v>Moneda</v>
      </c>
      <c r="C2" s="1999"/>
      <c r="D2" s="1999"/>
      <c r="E2" s="2000"/>
      <c r="F2" s="2"/>
      <c r="G2" s="2"/>
      <c r="H2" s="2"/>
      <c r="I2" s="2"/>
      <c r="J2" s="2"/>
      <c r="K2" s="2"/>
      <c r="L2" s="2"/>
      <c r="M2" s="2"/>
      <c r="N2" s="2"/>
    </row>
    <row r="3" spans="1:14">
      <c r="A3" s="857" t="s">
        <v>62</v>
      </c>
      <c r="B3" s="1996" t="s">
        <v>2708</v>
      </c>
      <c r="C3" s="1996"/>
      <c r="D3" s="1996"/>
      <c r="E3" s="1997"/>
      <c r="F3" s="2"/>
      <c r="G3" s="2"/>
      <c r="H3" s="2"/>
      <c r="I3" s="2"/>
      <c r="J3" s="2"/>
      <c r="K3" s="2"/>
      <c r="L3" s="2"/>
      <c r="M3" s="2"/>
      <c r="N3" s="2"/>
    </row>
    <row r="4" spans="1:14">
      <c r="A4" s="857" t="s">
        <v>214</v>
      </c>
      <c r="B4" s="1996" t="str">
        <f>Clases!C3</f>
        <v>Clase que representa la moneda usada en un país.</v>
      </c>
      <c r="C4" s="1996"/>
      <c r="D4" s="1996"/>
      <c r="E4" s="1997"/>
      <c r="F4" s="2"/>
      <c r="G4" s="2"/>
      <c r="H4" s="2"/>
      <c r="I4" s="2"/>
      <c r="J4" s="2"/>
      <c r="K4" s="2"/>
      <c r="L4" s="2"/>
      <c r="M4" s="2"/>
      <c r="N4" s="2"/>
    </row>
    <row r="5" spans="1:14">
      <c r="A5" s="857" t="s">
        <v>2709</v>
      </c>
      <c r="B5" s="1996" t="s">
        <v>2772</v>
      </c>
      <c r="C5" s="1996"/>
      <c r="D5" s="1996"/>
      <c r="E5" s="1997"/>
      <c r="F5" s="2"/>
      <c r="G5" s="2"/>
      <c r="H5" s="2"/>
      <c r="I5" s="2"/>
      <c r="J5" s="2"/>
      <c r="K5" s="2"/>
      <c r="L5" s="2"/>
      <c r="M5" s="2"/>
      <c r="N5" s="2"/>
    </row>
    <row r="6" spans="1:14">
      <c r="A6" s="857" t="s">
        <v>2711</v>
      </c>
      <c r="B6" s="1996" t="s">
        <v>2712</v>
      </c>
      <c r="C6" s="1996"/>
      <c r="D6" s="1996"/>
      <c r="E6" s="1997"/>
      <c r="F6" s="2"/>
      <c r="G6" s="2"/>
      <c r="H6" s="2"/>
      <c r="I6" s="2"/>
      <c r="J6" s="2"/>
      <c r="K6" s="2"/>
      <c r="L6" s="2"/>
      <c r="M6" s="2"/>
      <c r="N6" s="2"/>
    </row>
    <row r="7" spans="1:14">
      <c r="A7" s="2003" t="s">
        <v>2713</v>
      </c>
      <c r="B7" s="2004"/>
      <c r="C7" s="2004"/>
      <c r="D7" s="2004"/>
      <c r="E7" s="2005"/>
      <c r="F7" s="860"/>
      <c r="G7" s="860"/>
      <c r="H7" s="860"/>
      <c r="I7" s="860"/>
      <c r="J7" s="860"/>
      <c r="K7" s="860"/>
      <c r="L7" s="860"/>
      <c r="M7" s="860"/>
      <c r="N7" s="860"/>
    </row>
    <row r="8" spans="1:14">
      <c r="A8" s="861" t="s">
        <v>2714</v>
      </c>
      <c r="B8" s="2004" t="s">
        <v>2715</v>
      </c>
      <c r="C8" s="2004"/>
      <c r="D8" s="2004"/>
      <c r="E8" s="862" t="s">
        <v>2716</v>
      </c>
      <c r="F8" s="860"/>
      <c r="G8" s="860"/>
      <c r="H8" s="860"/>
      <c r="I8" s="860"/>
      <c r="J8" s="860"/>
      <c r="K8" s="860"/>
      <c r="L8" s="860"/>
      <c r="M8" s="860"/>
      <c r="N8" s="860"/>
    </row>
    <row r="9" spans="1:14">
      <c r="A9" s="863" t="s">
        <v>2717</v>
      </c>
      <c r="B9" s="1996" t="s">
        <v>2718</v>
      </c>
      <c r="C9" s="1996"/>
      <c r="D9" s="1996"/>
      <c r="E9" s="864" t="str">
        <f>Clases!A2</f>
        <v>Pais</v>
      </c>
      <c r="F9" s="2"/>
      <c r="G9" s="2"/>
      <c r="H9" s="2"/>
      <c r="I9" s="2"/>
      <c r="J9" s="2"/>
      <c r="K9" s="2"/>
      <c r="L9" s="2"/>
      <c r="M9" s="2"/>
      <c r="N9" s="2"/>
    </row>
    <row r="10" spans="1:14">
      <c r="A10" s="865" t="s">
        <v>2719</v>
      </c>
      <c r="B10" s="2006" t="s">
        <v>2720</v>
      </c>
      <c r="C10" s="2006"/>
      <c r="D10" s="2006"/>
      <c r="E10" s="866" t="str">
        <f>Clases!A7</f>
        <v>Compra</v>
      </c>
      <c r="G10" s="2"/>
      <c r="H10" s="2"/>
      <c r="I10" s="2"/>
      <c r="J10" s="2"/>
      <c r="K10" s="2"/>
      <c r="L10" s="2"/>
      <c r="M10" s="2"/>
      <c r="N10" s="2"/>
    </row>
    <row r="11" spans="1:14">
      <c r="A11" s="2007" t="s">
        <v>693</v>
      </c>
      <c r="B11" s="2008"/>
      <c r="C11" s="2008"/>
      <c r="D11" s="2008"/>
      <c r="E11" s="2008"/>
      <c r="F11" s="2008"/>
      <c r="G11" s="2008"/>
      <c r="H11" s="2008"/>
      <c r="I11" s="2008"/>
      <c r="J11" s="2008"/>
      <c r="K11" s="2008"/>
      <c r="L11" s="2008"/>
      <c r="M11" s="2008"/>
      <c r="N11" s="2009"/>
    </row>
    <row r="12" spans="1:14">
      <c r="A12" s="2001" t="s">
        <v>2721</v>
      </c>
      <c r="B12" s="2002" t="s">
        <v>3</v>
      </c>
      <c r="C12" s="2002" t="s">
        <v>234</v>
      </c>
      <c r="D12" s="2002"/>
      <c r="E12" s="2002" t="s">
        <v>2722</v>
      </c>
      <c r="F12" s="2002" t="s">
        <v>2723</v>
      </c>
      <c r="G12" s="2002" t="s">
        <v>204</v>
      </c>
      <c r="H12" s="2002"/>
      <c r="I12" s="2002"/>
      <c r="J12" s="2002" t="s">
        <v>2724</v>
      </c>
      <c r="K12" s="2002"/>
      <c r="L12" s="2002"/>
      <c r="M12" s="2002"/>
      <c r="N12" s="2010"/>
    </row>
    <row r="13" spans="1:14">
      <c r="A13" s="2001"/>
      <c r="B13" s="2002"/>
      <c r="C13" s="867" t="s">
        <v>234</v>
      </c>
      <c r="D13" s="867" t="s">
        <v>2725</v>
      </c>
      <c r="E13" s="2002"/>
      <c r="F13" s="2002"/>
      <c r="G13" s="2002"/>
      <c r="H13" s="2002"/>
      <c r="I13" s="2002"/>
      <c r="J13" s="2002"/>
      <c r="K13" s="2002"/>
      <c r="L13" s="2002"/>
      <c r="M13" s="2002"/>
      <c r="N13" s="2010"/>
    </row>
    <row r="14" spans="1:14">
      <c r="A14" s="863" t="s">
        <v>2726</v>
      </c>
      <c r="B14" s="868" t="s">
        <v>94</v>
      </c>
      <c r="C14" s="868" t="s">
        <v>2727</v>
      </c>
      <c r="D14" s="868"/>
      <c r="E14" s="868" t="s">
        <v>2773</v>
      </c>
      <c r="F14" s="868" t="s">
        <v>2728</v>
      </c>
      <c r="G14" s="1996"/>
      <c r="H14" s="1996"/>
      <c r="I14" s="1996"/>
      <c r="J14" s="1996" t="s">
        <v>2729</v>
      </c>
      <c r="K14" s="1996"/>
      <c r="L14" s="1996"/>
      <c r="M14" s="1996"/>
      <c r="N14" s="1997"/>
    </row>
    <row r="15" spans="1:14">
      <c r="A15" s="863" t="s">
        <v>2726</v>
      </c>
      <c r="B15" s="868" t="s">
        <v>2774</v>
      </c>
      <c r="C15" s="868" t="s">
        <v>2731</v>
      </c>
      <c r="D15" s="868"/>
      <c r="E15" s="868" t="s">
        <v>2712</v>
      </c>
      <c r="F15" s="868" t="s">
        <v>2728</v>
      </c>
      <c r="G15" s="1996"/>
      <c r="H15" s="1996"/>
      <c r="I15" s="1996"/>
      <c r="J15" s="1996" t="s">
        <v>2732</v>
      </c>
      <c r="K15" s="1996"/>
      <c r="L15" s="1996"/>
      <c r="M15" s="1996"/>
      <c r="N15" s="1997"/>
    </row>
    <row r="16" spans="1:14">
      <c r="A16" s="863" t="s">
        <v>2726</v>
      </c>
      <c r="B16" s="868" t="s">
        <v>3</v>
      </c>
      <c r="C16" s="868" t="s">
        <v>2731</v>
      </c>
      <c r="D16" s="868"/>
      <c r="E16" s="868" t="s">
        <v>2712</v>
      </c>
      <c r="F16" s="868" t="s">
        <v>2728</v>
      </c>
      <c r="G16" s="1996"/>
      <c r="H16" s="1996"/>
      <c r="I16" s="1996"/>
      <c r="J16" s="1996" t="s">
        <v>2734</v>
      </c>
      <c r="K16" s="1996"/>
      <c r="L16" s="1996"/>
      <c r="M16" s="1996"/>
      <c r="N16" s="1997"/>
    </row>
    <row r="17" spans="1:14">
      <c r="A17" s="863" t="s">
        <v>2726</v>
      </c>
      <c r="B17" s="868" t="s">
        <v>36</v>
      </c>
      <c r="C17" s="868" t="s">
        <v>36</v>
      </c>
      <c r="D17" s="868"/>
      <c r="E17" s="868" t="s">
        <v>2712</v>
      </c>
      <c r="F17" s="868" t="s">
        <v>2728</v>
      </c>
      <c r="G17" s="1996"/>
      <c r="H17" s="1996"/>
      <c r="I17" s="1996"/>
      <c r="J17" s="1996" t="s">
        <v>2736</v>
      </c>
      <c r="K17" s="1996"/>
      <c r="L17" s="1996"/>
      <c r="M17" s="1996"/>
      <c r="N17" s="1997"/>
    </row>
    <row r="18" spans="1:14">
      <c r="A18" s="2013" t="s">
        <v>2737</v>
      </c>
      <c r="B18" s="2014"/>
      <c r="C18" s="2014"/>
      <c r="D18" s="2014"/>
      <c r="E18" s="2014"/>
      <c r="F18" s="2014"/>
      <c r="G18" s="2014"/>
      <c r="H18" s="2014"/>
      <c r="I18" s="2014"/>
      <c r="J18" s="2014"/>
      <c r="K18" s="2014"/>
      <c r="L18" s="2014"/>
      <c r="M18" s="2014"/>
      <c r="N18" s="2015"/>
    </row>
    <row r="19" spans="1:14">
      <c r="A19" s="2011" t="s">
        <v>2721</v>
      </c>
      <c r="B19" s="2012" t="s">
        <v>3</v>
      </c>
      <c r="C19" s="2012" t="s">
        <v>2738</v>
      </c>
      <c r="D19" s="2012" t="s">
        <v>4</v>
      </c>
      <c r="E19" s="2012" t="s">
        <v>2739</v>
      </c>
      <c r="F19" s="2012"/>
      <c r="G19" s="2012"/>
      <c r="H19" s="2012"/>
      <c r="I19" s="2012"/>
      <c r="J19" s="2012"/>
      <c r="K19" s="2012"/>
      <c r="L19" s="2012"/>
      <c r="M19" s="2012" t="s">
        <v>2740</v>
      </c>
      <c r="N19" s="2016"/>
    </row>
    <row r="20" spans="1:14">
      <c r="A20" s="2011"/>
      <c r="B20" s="2012"/>
      <c r="C20" s="2012"/>
      <c r="D20" s="2012"/>
      <c r="E20" s="869" t="s">
        <v>3</v>
      </c>
      <c r="F20" s="869" t="s">
        <v>234</v>
      </c>
      <c r="G20" s="869" t="s">
        <v>2725</v>
      </c>
      <c r="H20" s="869" t="s">
        <v>2741</v>
      </c>
      <c r="I20" s="869" t="s">
        <v>2722</v>
      </c>
      <c r="J20" s="2012" t="s">
        <v>4</v>
      </c>
      <c r="K20" s="2012"/>
      <c r="L20" s="2012"/>
      <c r="M20" s="2012"/>
      <c r="N20" s="2016"/>
    </row>
    <row r="21" spans="1:14" ht="43.5">
      <c r="A21" s="863" t="s">
        <v>2742</v>
      </c>
      <c r="B21" s="868" t="str">
        <f>B2</f>
        <v>Moneda</v>
      </c>
      <c r="C21" s="868" t="s">
        <v>2743</v>
      </c>
      <c r="D21" s="1" t="s">
        <v>2775</v>
      </c>
      <c r="E21" s="868" t="s">
        <v>2774</v>
      </c>
      <c r="F21" s="868" t="s">
        <v>2768</v>
      </c>
      <c r="G21" s="868"/>
      <c r="H21" s="868" t="s">
        <v>2748</v>
      </c>
      <c r="I21" s="868" t="s">
        <v>2712</v>
      </c>
      <c r="J21" s="2017" t="s">
        <v>2776</v>
      </c>
      <c r="K21" s="2018"/>
      <c r="L21" s="2019"/>
      <c r="M21" s="2017"/>
      <c r="N21" s="2020"/>
    </row>
    <row r="22" spans="1:14" ht="43.5">
      <c r="A22" s="863" t="s">
        <v>2742</v>
      </c>
      <c r="B22" s="868" t="str">
        <f>B2</f>
        <v>Moneda</v>
      </c>
      <c r="C22" s="868" t="s">
        <v>2745</v>
      </c>
      <c r="D22" s="1" t="s">
        <v>2777</v>
      </c>
      <c r="E22" s="868" t="s">
        <v>1844</v>
      </c>
      <c r="F22" s="868" t="s">
        <v>36</v>
      </c>
      <c r="G22" s="868"/>
      <c r="H22" s="868" t="s">
        <v>2748</v>
      </c>
      <c r="I22" s="868" t="s">
        <v>2712</v>
      </c>
      <c r="J22" s="2017" t="s">
        <v>2778</v>
      </c>
      <c r="K22" s="2018"/>
      <c r="L22" s="2019"/>
      <c r="M22" s="2017"/>
      <c r="N22" s="2020"/>
    </row>
    <row r="23" spans="1:14">
      <c r="A23" s="2021" t="s">
        <v>2750</v>
      </c>
      <c r="B23" s="2022"/>
      <c r="C23" s="2022"/>
      <c r="D23" s="2022"/>
      <c r="E23" s="2022"/>
      <c r="F23" s="2022"/>
      <c r="G23" s="2022"/>
      <c r="H23" s="2022"/>
      <c r="I23" s="2022"/>
      <c r="J23" s="2022"/>
      <c r="K23" s="2022"/>
      <c r="L23" s="2022"/>
      <c r="M23" s="2022"/>
      <c r="N23" s="2023"/>
    </row>
    <row r="24" spans="1:14">
      <c r="A24" s="2024" t="s">
        <v>2721</v>
      </c>
      <c r="B24" s="2025" t="s">
        <v>3</v>
      </c>
      <c r="C24" s="2025" t="s">
        <v>2751</v>
      </c>
      <c r="D24" s="2025" t="s">
        <v>2752</v>
      </c>
      <c r="E24" s="2025" t="s">
        <v>4</v>
      </c>
      <c r="F24" s="2025" t="s">
        <v>2739</v>
      </c>
      <c r="G24" s="2025"/>
      <c r="H24" s="2025"/>
      <c r="I24" s="2025"/>
      <c r="J24" s="2025"/>
      <c r="K24" s="2025"/>
      <c r="L24" s="2025" t="s">
        <v>2753</v>
      </c>
      <c r="M24" s="2025"/>
      <c r="N24" s="2026" t="s">
        <v>2740</v>
      </c>
    </row>
    <row r="25" spans="1:14">
      <c r="A25" s="2024"/>
      <c r="B25" s="2025"/>
      <c r="C25" s="2025"/>
      <c r="D25" s="2025"/>
      <c r="E25" s="2025"/>
      <c r="F25" s="872" t="s">
        <v>3</v>
      </c>
      <c r="G25" s="872" t="s">
        <v>234</v>
      </c>
      <c r="H25" s="872" t="s">
        <v>2725</v>
      </c>
      <c r="I25" s="872" t="s">
        <v>2741</v>
      </c>
      <c r="J25" s="872" t="s">
        <v>2722</v>
      </c>
      <c r="K25" s="872" t="s">
        <v>4</v>
      </c>
      <c r="L25" s="872" t="s">
        <v>234</v>
      </c>
      <c r="M25" s="872" t="s">
        <v>2725</v>
      </c>
      <c r="N25" s="2026"/>
    </row>
    <row r="26" spans="1:14">
      <c r="A26" s="863" t="s">
        <v>2742</v>
      </c>
      <c r="B26" s="868" t="s">
        <v>2754</v>
      </c>
      <c r="C26" s="868" t="s">
        <v>2755</v>
      </c>
      <c r="D26" s="868" t="s">
        <v>2712</v>
      </c>
      <c r="E26" s="868" t="s">
        <v>2756</v>
      </c>
      <c r="F26" s="868"/>
      <c r="G26" s="868"/>
      <c r="H26" s="868"/>
      <c r="I26" s="868"/>
      <c r="J26" s="868"/>
      <c r="K26" s="868"/>
      <c r="L26" s="868" t="s">
        <v>2747</v>
      </c>
      <c r="M26" s="868"/>
      <c r="N26" s="873"/>
    </row>
    <row r="27" spans="1:14">
      <c r="A27" s="863" t="s">
        <v>2742</v>
      </c>
      <c r="B27" s="868" t="s">
        <v>2757</v>
      </c>
      <c r="C27" s="868" t="s">
        <v>2758</v>
      </c>
      <c r="D27" s="868" t="s">
        <v>2712</v>
      </c>
      <c r="E27" s="868" t="s">
        <v>2759</v>
      </c>
      <c r="F27" s="868" t="s">
        <v>2746</v>
      </c>
      <c r="G27" s="868" t="s">
        <v>2747</v>
      </c>
      <c r="H27" s="868"/>
      <c r="I27" s="868" t="s">
        <v>2748</v>
      </c>
      <c r="J27" s="868" t="s">
        <v>2712</v>
      </c>
      <c r="K27" s="868"/>
      <c r="L27" s="868"/>
      <c r="M27" s="868"/>
      <c r="N27" s="873"/>
    </row>
    <row r="28" spans="1:14">
      <c r="A28" s="2027" t="s">
        <v>2760</v>
      </c>
      <c r="B28" s="2028"/>
      <c r="C28" s="2028"/>
      <c r="D28" s="2028"/>
      <c r="E28" s="2028"/>
      <c r="F28" s="2028"/>
      <c r="G28" s="2028"/>
      <c r="H28" s="2028"/>
      <c r="I28" s="2028"/>
      <c r="J28" s="2028"/>
      <c r="K28" s="2028"/>
      <c r="L28" s="2028"/>
      <c r="M28" s="2028"/>
      <c r="N28" s="2029"/>
    </row>
    <row r="29" spans="1:14">
      <c r="A29" s="2030" t="s">
        <v>2721</v>
      </c>
      <c r="B29" s="2031" t="s">
        <v>3</v>
      </c>
      <c r="C29" s="2031" t="s">
        <v>2761</v>
      </c>
      <c r="D29" s="2031" t="s">
        <v>2752</v>
      </c>
      <c r="E29" s="2031" t="s">
        <v>4</v>
      </c>
      <c r="F29" s="2031" t="s">
        <v>2739</v>
      </c>
      <c r="G29" s="2031"/>
      <c r="H29" s="2031"/>
      <c r="I29" s="2031"/>
      <c r="J29" s="2031"/>
      <c r="K29" s="2031"/>
      <c r="L29" s="2031" t="s">
        <v>2753</v>
      </c>
      <c r="M29" s="2031"/>
      <c r="N29" s="2032" t="s">
        <v>2740</v>
      </c>
    </row>
    <row r="30" spans="1:14">
      <c r="A30" s="2030"/>
      <c r="B30" s="2031"/>
      <c r="C30" s="2031"/>
      <c r="D30" s="2031"/>
      <c r="E30" s="2031"/>
      <c r="F30" s="874" t="s">
        <v>3</v>
      </c>
      <c r="G30" s="874" t="s">
        <v>234</v>
      </c>
      <c r="H30" s="874" t="s">
        <v>2725</v>
      </c>
      <c r="I30" s="874" t="s">
        <v>2741</v>
      </c>
      <c r="J30" s="874" t="s">
        <v>2722</v>
      </c>
      <c r="K30" s="874" t="s">
        <v>4</v>
      </c>
      <c r="L30" s="874" t="s">
        <v>234</v>
      </c>
      <c r="M30" s="874" t="s">
        <v>2725</v>
      </c>
      <c r="N30" s="2032"/>
    </row>
    <row r="31" spans="1:14">
      <c r="A31" s="863" t="s">
        <v>2742</v>
      </c>
      <c r="B31" s="868" t="s">
        <v>2762</v>
      </c>
      <c r="C31" s="868" t="s">
        <v>2728</v>
      </c>
      <c r="D31" s="868" t="s">
        <v>2712</v>
      </c>
      <c r="E31" s="868" t="s">
        <v>2763</v>
      </c>
      <c r="F31" s="868"/>
      <c r="G31" s="868"/>
      <c r="H31" s="868"/>
      <c r="I31" s="868"/>
      <c r="J31" s="868"/>
      <c r="K31" s="868"/>
      <c r="L31" s="868" t="s">
        <v>2764</v>
      </c>
      <c r="M31" s="868"/>
      <c r="N31" s="873"/>
    </row>
    <row r="32" spans="1:14">
      <c r="A32" s="875" t="s">
        <v>2742</v>
      </c>
      <c r="B32" s="876" t="s">
        <v>2765</v>
      </c>
      <c r="C32" s="876" t="s">
        <v>2766</v>
      </c>
      <c r="D32" s="876" t="s">
        <v>2735</v>
      </c>
      <c r="E32" s="876" t="s">
        <v>2767</v>
      </c>
      <c r="F32" s="876" t="s">
        <v>1976</v>
      </c>
      <c r="G32" s="876" t="s">
        <v>2768</v>
      </c>
      <c r="H32" s="876"/>
      <c r="I32" s="876" t="s">
        <v>2748</v>
      </c>
      <c r="J32" s="876" t="s">
        <v>2712</v>
      </c>
      <c r="K32" s="876" t="s">
        <v>2769</v>
      </c>
      <c r="L32" s="876" t="s">
        <v>2768</v>
      </c>
      <c r="M32" s="876"/>
      <c r="N32" s="877" t="s">
        <v>2770</v>
      </c>
    </row>
  </sheetData>
  <mergeCells count="56">
    <mergeCell ref="A28:N28"/>
    <mergeCell ref="A29:A30"/>
    <mergeCell ref="B29:B30"/>
    <mergeCell ref="C29:C30"/>
    <mergeCell ref="D29:D30"/>
    <mergeCell ref="E29:E30"/>
    <mergeCell ref="F29:K29"/>
    <mergeCell ref="L29:M29"/>
    <mergeCell ref="N29:N30"/>
    <mergeCell ref="A23:N23"/>
    <mergeCell ref="A24:A25"/>
    <mergeCell ref="B24:B25"/>
    <mergeCell ref="C24:C25"/>
    <mergeCell ref="D24:D25"/>
    <mergeCell ref="E24:E25"/>
    <mergeCell ref="F24:K24"/>
    <mergeCell ref="L24:M24"/>
    <mergeCell ref="N24:N25"/>
    <mergeCell ref="M19:N20"/>
    <mergeCell ref="J20:L20"/>
    <mergeCell ref="J21:L21"/>
    <mergeCell ref="M21:N21"/>
    <mergeCell ref="J22:L22"/>
    <mergeCell ref="M22:N22"/>
    <mergeCell ref="G16:I16"/>
    <mergeCell ref="J16:N16"/>
    <mergeCell ref="G17:I17"/>
    <mergeCell ref="J17:N17"/>
    <mergeCell ref="A18:N18"/>
    <mergeCell ref="A19:A20"/>
    <mergeCell ref="B19:B20"/>
    <mergeCell ref="C19:C20"/>
    <mergeCell ref="D19:D20"/>
    <mergeCell ref="E19:L19"/>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s>
  <hyperlinks>
    <hyperlink ref="A1:E1" location="Clases!A1" display="&lt;-Volver al inicio" xr:uid="{5F2353CE-2FD9-4F62-9DA0-E86498395D43}"/>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C432B-9AC6-4C75-A180-182DC61384F8}">
  <dimension ref="A1:N31"/>
  <sheetViews>
    <sheetView topLeftCell="A11" workbookViewId="0"/>
  </sheetViews>
  <sheetFormatPr defaultRowHeight="15"/>
  <cols>
    <col min="1" max="1" width="17.7109375" customWidth="1"/>
    <col min="3" max="3" width="13.42578125" customWidth="1"/>
    <col min="4" max="4" width="29" customWidth="1"/>
    <col min="5" max="5" width="28.42578125" customWidth="1"/>
  </cols>
  <sheetData>
    <row r="1" spans="1:14">
      <c r="A1" s="1998" t="s">
        <v>2771</v>
      </c>
      <c r="B1" s="1998"/>
      <c r="C1" s="1998"/>
      <c r="D1" s="1998"/>
      <c r="E1" s="1998"/>
      <c r="F1" s="2"/>
      <c r="G1" s="2"/>
      <c r="H1" s="2"/>
      <c r="I1" s="2"/>
      <c r="J1" s="2"/>
      <c r="K1" s="2"/>
      <c r="L1" s="2"/>
      <c r="M1" s="2"/>
      <c r="N1" s="2"/>
    </row>
    <row r="2" spans="1:14">
      <c r="A2" s="856" t="s">
        <v>61</v>
      </c>
      <c r="B2" s="1999" t="str">
        <f>Clases!A4</f>
        <v>Precio</v>
      </c>
      <c r="C2" s="1999"/>
      <c r="D2" s="1999"/>
      <c r="E2" s="2000"/>
      <c r="F2" s="2"/>
      <c r="G2" s="2"/>
      <c r="H2" s="2"/>
      <c r="I2" s="2"/>
      <c r="J2" s="2"/>
      <c r="K2" s="2"/>
      <c r="L2" s="2"/>
      <c r="M2" s="2"/>
      <c r="N2" s="2"/>
    </row>
    <row r="3" spans="1:14">
      <c r="A3" s="857" t="s">
        <v>62</v>
      </c>
      <c r="B3" s="1996" t="s">
        <v>2708</v>
      </c>
      <c r="C3" s="1996"/>
      <c r="D3" s="1996"/>
      <c r="E3" s="1997"/>
      <c r="F3" s="2"/>
      <c r="G3" s="2"/>
      <c r="H3" s="2"/>
      <c r="I3" s="2"/>
      <c r="J3" s="2"/>
      <c r="K3" s="2"/>
      <c r="L3" s="2"/>
      <c r="M3" s="2"/>
      <c r="N3" s="2"/>
    </row>
    <row r="4" spans="1:14">
      <c r="A4" s="857" t="s">
        <v>214</v>
      </c>
      <c r="B4" s="1996" t="str">
        <f>Clases!C4</f>
        <v>Clase que representa el precio asociado a un producto.</v>
      </c>
      <c r="C4" s="1996"/>
      <c r="D4" s="1996"/>
      <c r="E4" s="1997"/>
      <c r="F4" s="2"/>
      <c r="G4" s="2"/>
      <c r="H4" s="2"/>
      <c r="I4" s="2"/>
      <c r="J4" s="2"/>
      <c r="K4" s="2"/>
      <c r="L4" s="2"/>
      <c r="M4" s="2"/>
      <c r="N4" s="2"/>
    </row>
    <row r="5" spans="1:14">
      <c r="A5" s="857" t="s">
        <v>2709</v>
      </c>
      <c r="B5" s="1996" t="s">
        <v>2772</v>
      </c>
      <c r="C5" s="1996"/>
      <c r="D5" s="1996"/>
      <c r="E5" s="1997"/>
      <c r="F5" s="2"/>
      <c r="G5" s="2"/>
      <c r="H5" s="2"/>
      <c r="I5" s="2"/>
      <c r="J5" s="2"/>
      <c r="K5" s="2"/>
      <c r="L5" s="2"/>
      <c r="M5" s="2"/>
      <c r="N5" s="2"/>
    </row>
    <row r="6" spans="1:14">
      <c r="A6" s="857" t="s">
        <v>2711</v>
      </c>
      <c r="B6" s="1996" t="s">
        <v>2712</v>
      </c>
      <c r="C6" s="1996"/>
      <c r="D6" s="1996"/>
      <c r="E6" s="1997"/>
      <c r="F6" s="2"/>
      <c r="G6" s="2"/>
      <c r="H6" s="2"/>
      <c r="I6" s="2"/>
      <c r="J6" s="2"/>
      <c r="K6" s="2"/>
      <c r="L6" s="2"/>
      <c r="M6" s="2"/>
      <c r="N6" s="2"/>
    </row>
    <row r="7" spans="1:14">
      <c r="A7" s="2003" t="s">
        <v>2713</v>
      </c>
      <c r="B7" s="2004"/>
      <c r="C7" s="2004"/>
      <c r="D7" s="2004"/>
      <c r="E7" s="2005"/>
      <c r="F7" s="860"/>
      <c r="G7" s="860"/>
      <c r="H7" s="860"/>
      <c r="I7" s="860"/>
      <c r="J7" s="860"/>
      <c r="K7" s="860"/>
      <c r="L7" s="860"/>
      <c r="M7" s="860"/>
      <c r="N7" s="860"/>
    </row>
    <row r="8" spans="1:14">
      <c r="A8" s="861" t="s">
        <v>2714</v>
      </c>
      <c r="B8" s="2004" t="s">
        <v>2715</v>
      </c>
      <c r="C8" s="2004"/>
      <c r="D8" s="2004"/>
      <c r="E8" s="862" t="s">
        <v>2716</v>
      </c>
      <c r="F8" s="860"/>
      <c r="G8" s="860"/>
      <c r="H8" s="860"/>
      <c r="I8" s="860"/>
      <c r="J8" s="860"/>
      <c r="K8" s="860"/>
      <c r="L8" s="860"/>
      <c r="M8" s="860"/>
      <c r="N8" s="860"/>
    </row>
    <row r="9" spans="1:14">
      <c r="A9" s="863" t="s">
        <v>2717</v>
      </c>
      <c r="B9" s="1996" t="s">
        <v>2718</v>
      </c>
      <c r="C9" s="1996"/>
      <c r="D9" s="1996"/>
      <c r="E9" s="864" t="str">
        <f>Clases!A3</f>
        <v>Moneda</v>
      </c>
      <c r="F9" s="2"/>
      <c r="G9" s="2"/>
      <c r="H9" s="2"/>
      <c r="I9" s="2"/>
      <c r="J9" s="2"/>
      <c r="K9" s="2"/>
      <c r="L9" s="2"/>
      <c r="M9" s="2"/>
      <c r="N9" s="2"/>
    </row>
    <row r="10" spans="1:14">
      <c r="A10" s="865" t="s">
        <v>2719</v>
      </c>
      <c r="B10" s="2006" t="s">
        <v>2720</v>
      </c>
      <c r="C10" s="2006"/>
      <c r="D10" s="2006"/>
      <c r="E10" s="866" t="str">
        <f>Clases!A7</f>
        <v>Compra</v>
      </c>
      <c r="G10" s="2"/>
      <c r="H10" s="2"/>
      <c r="I10" s="2"/>
      <c r="J10" s="2"/>
      <c r="K10" s="2"/>
      <c r="L10" s="2"/>
      <c r="M10" s="2"/>
      <c r="N10" s="2"/>
    </row>
    <row r="11" spans="1:14">
      <c r="A11" s="2007" t="s">
        <v>693</v>
      </c>
      <c r="B11" s="2008"/>
      <c r="C11" s="2008"/>
      <c r="D11" s="2008"/>
      <c r="E11" s="2008"/>
      <c r="F11" s="2008"/>
      <c r="G11" s="2008"/>
      <c r="H11" s="2008"/>
      <c r="I11" s="2008"/>
      <c r="J11" s="2008"/>
      <c r="K11" s="2008"/>
      <c r="L11" s="2008"/>
      <c r="M11" s="2008"/>
      <c r="N11" s="2009"/>
    </row>
    <row r="12" spans="1:14">
      <c r="A12" s="2001" t="s">
        <v>2721</v>
      </c>
      <c r="B12" s="2002" t="s">
        <v>3</v>
      </c>
      <c r="C12" s="2002" t="s">
        <v>234</v>
      </c>
      <c r="D12" s="2002"/>
      <c r="E12" s="2002" t="s">
        <v>2722</v>
      </c>
      <c r="F12" s="2002" t="s">
        <v>2723</v>
      </c>
      <c r="G12" s="2002" t="s">
        <v>204</v>
      </c>
      <c r="H12" s="2002"/>
      <c r="I12" s="2002"/>
      <c r="J12" s="2002" t="s">
        <v>2724</v>
      </c>
      <c r="K12" s="2002"/>
      <c r="L12" s="2002"/>
      <c r="M12" s="2002"/>
      <c r="N12" s="2010"/>
    </row>
    <row r="13" spans="1:14">
      <c r="A13" s="2001"/>
      <c r="B13" s="2002"/>
      <c r="C13" s="867" t="s">
        <v>234</v>
      </c>
      <c r="D13" s="867" t="s">
        <v>2725</v>
      </c>
      <c r="E13" s="2002"/>
      <c r="F13" s="2002"/>
      <c r="G13" s="2002"/>
      <c r="H13" s="2002"/>
      <c r="I13" s="2002"/>
      <c r="J13" s="2002"/>
      <c r="K13" s="2002"/>
      <c r="L13" s="2002"/>
      <c r="M13" s="2002"/>
      <c r="N13" s="2010"/>
    </row>
    <row r="14" spans="1:14">
      <c r="A14" s="863" t="s">
        <v>2726</v>
      </c>
      <c r="B14" s="868" t="s">
        <v>94</v>
      </c>
      <c r="C14" s="868" t="s">
        <v>2727</v>
      </c>
      <c r="D14" s="868"/>
      <c r="E14" s="868" t="s">
        <v>2773</v>
      </c>
      <c r="F14" s="868" t="s">
        <v>2728</v>
      </c>
      <c r="G14" s="1996"/>
      <c r="H14" s="1996"/>
      <c r="I14" s="1996"/>
      <c r="J14" s="1996" t="s">
        <v>2729</v>
      </c>
      <c r="K14" s="1996"/>
      <c r="L14" s="1996"/>
      <c r="M14" s="1996"/>
      <c r="N14" s="1997"/>
    </row>
    <row r="15" spans="1:14">
      <c r="A15" s="863" t="s">
        <v>2726</v>
      </c>
      <c r="B15" s="868" t="s">
        <v>2779</v>
      </c>
      <c r="C15" s="868" t="s">
        <v>2780</v>
      </c>
      <c r="D15" s="868"/>
      <c r="E15" s="868" t="s">
        <v>2712</v>
      </c>
      <c r="F15" s="868" t="s">
        <v>2728</v>
      </c>
      <c r="G15" s="1996"/>
      <c r="H15" s="1996"/>
      <c r="I15" s="1996"/>
      <c r="J15" s="1996" t="s">
        <v>2732</v>
      </c>
      <c r="K15" s="1996"/>
      <c r="L15" s="1996"/>
      <c r="M15" s="1996"/>
      <c r="N15" s="1997"/>
    </row>
    <row r="16" spans="1:14">
      <c r="A16" s="863" t="s">
        <v>2726</v>
      </c>
      <c r="B16" s="868" t="s">
        <v>38</v>
      </c>
      <c r="C16" s="868" t="s">
        <v>38</v>
      </c>
      <c r="D16" s="868"/>
      <c r="E16" s="868" t="s">
        <v>2712</v>
      </c>
      <c r="F16" s="868" t="s">
        <v>2728</v>
      </c>
      <c r="G16" s="1996"/>
      <c r="H16" s="1996"/>
      <c r="I16" s="1996"/>
      <c r="J16" s="1996" t="s">
        <v>2734</v>
      </c>
      <c r="K16" s="1996"/>
      <c r="L16" s="1996"/>
      <c r="M16" s="1996"/>
      <c r="N16" s="1997"/>
    </row>
    <row r="17" spans="1:14">
      <c r="A17" s="2013" t="s">
        <v>2737</v>
      </c>
      <c r="B17" s="2014"/>
      <c r="C17" s="2014"/>
      <c r="D17" s="2014"/>
      <c r="E17" s="2014"/>
      <c r="F17" s="2014"/>
      <c r="G17" s="2014"/>
      <c r="H17" s="2014"/>
      <c r="I17" s="2014"/>
      <c r="J17" s="2014"/>
      <c r="K17" s="2014"/>
      <c r="L17" s="2014"/>
      <c r="M17" s="2014"/>
      <c r="N17" s="2015"/>
    </row>
    <row r="18" spans="1:14">
      <c r="A18" s="2011" t="s">
        <v>2721</v>
      </c>
      <c r="B18" s="2012" t="s">
        <v>3</v>
      </c>
      <c r="C18" s="2012" t="s">
        <v>2738</v>
      </c>
      <c r="D18" s="2012" t="s">
        <v>4</v>
      </c>
      <c r="E18" s="2012" t="s">
        <v>2739</v>
      </c>
      <c r="F18" s="2012"/>
      <c r="G18" s="2012"/>
      <c r="H18" s="2012"/>
      <c r="I18" s="2012"/>
      <c r="J18" s="2012"/>
      <c r="K18" s="2012"/>
      <c r="L18" s="2012"/>
      <c r="M18" s="2012" t="s">
        <v>2740</v>
      </c>
      <c r="N18" s="2016"/>
    </row>
    <row r="19" spans="1:14">
      <c r="A19" s="2011"/>
      <c r="B19" s="2012"/>
      <c r="C19" s="2012"/>
      <c r="D19" s="2012"/>
      <c r="E19" s="869" t="s">
        <v>3</v>
      </c>
      <c r="F19" s="869" t="s">
        <v>234</v>
      </c>
      <c r="G19" s="869" t="s">
        <v>2725</v>
      </c>
      <c r="H19" s="869" t="s">
        <v>2741</v>
      </c>
      <c r="I19" s="869" t="s">
        <v>2722</v>
      </c>
      <c r="J19" s="2012" t="s">
        <v>4</v>
      </c>
      <c r="K19" s="2012"/>
      <c r="L19" s="2012"/>
      <c r="M19" s="2012"/>
      <c r="N19" s="2016"/>
    </row>
    <row r="20" spans="1:14" ht="43.5">
      <c r="A20" s="863" t="s">
        <v>2742</v>
      </c>
      <c r="B20" s="868" t="str">
        <f>B2</f>
        <v>Precio</v>
      </c>
      <c r="C20" s="868" t="s">
        <v>2743</v>
      </c>
      <c r="D20" s="1" t="s">
        <v>2781</v>
      </c>
      <c r="E20" s="868" t="s">
        <v>3</v>
      </c>
      <c r="F20" s="868" t="s">
        <v>2782</v>
      </c>
      <c r="G20" s="868"/>
      <c r="H20" s="868" t="s">
        <v>2748</v>
      </c>
      <c r="I20" s="868" t="s">
        <v>2712</v>
      </c>
      <c r="J20" s="2017" t="s">
        <v>2783</v>
      </c>
      <c r="K20" s="2018"/>
      <c r="L20" s="2019"/>
      <c r="M20" s="2017"/>
      <c r="N20" s="2020"/>
    </row>
    <row r="21" spans="1:14" ht="43.5">
      <c r="A21" s="863" t="s">
        <v>2742</v>
      </c>
      <c r="B21" s="868" t="str">
        <f>B2</f>
        <v>Precio</v>
      </c>
      <c r="C21" s="868" t="s">
        <v>2745</v>
      </c>
      <c r="D21" s="1" t="s">
        <v>2784</v>
      </c>
      <c r="E21" s="868" t="s">
        <v>38</v>
      </c>
      <c r="F21" s="868" t="s">
        <v>38</v>
      </c>
      <c r="G21" s="868"/>
      <c r="H21" s="868" t="s">
        <v>2748</v>
      </c>
      <c r="I21" s="868" t="s">
        <v>2712</v>
      </c>
      <c r="J21" s="2033" t="s">
        <v>2785</v>
      </c>
      <c r="K21" s="2034"/>
      <c r="L21" s="2035"/>
      <c r="M21" s="2017"/>
      <c r="N21" s="2020"/>
    </row>
    <row r="22" spans="1:14">
      <c r="A22" s="2021" t="s">
        <v>2750</v>
      </c>
      <c r="B22" s="2022"/>
      <c r="C22" s="2022"/>
      <c r="D22" s="2022"/>
      <c r="E22" s="2022"/>
      <c r="F22" s="2022"/>
      <c r="G22" s="2022"/>
      <c r="H22" s="2022"/>
      <c r="I22" s="2022"/>
      <c r="J22" s="2022"/>
      <c r="K22" s="2022"/>
      <c r="L22" s="2022"/>
      <c r="M22" s="2022"/>
      <c r="N22" s="2023"/>
    </row>
    <row r="23" spans="1:14">
      <c r="A23" s="2024" t="s">
        <v>2721</v>
      </c>
      <c r="B23" s="2025" t="s">
        <v>3</v>
      </c>
      <c r="C23" s="2025" t="s">
        <v>2751</v>
      </c>
      <c r="D23" s="2025" t="s">
        <v>2752</v>
      </c>
      <c r="E23" s="2025" t="s">
        <v>4</v>
      </c>
      <c r="F23" s="2025" t="s">
        <v>2739</v>
      </c>
      <c r="G23" s="2025"/>
      <c r="H23" s="2025"/>
      <c r="I23" s="2025"/>
      <c r="J23" s="2025"/>
      <c r="K23" s="2025"/>
      <c r="L23" s="2025" t="s">
        <v>2753</v>
      </c>
      <c r="M23" s="2025"/>
      <c r="N23" s="2026" t="s">
        <v>2740</v>
      </c>
    </row>
    <row r="24" spans="1:14">
      <c r="A24" s="2024"/>
      <c r="B24" s="2025"/>
      <c r="C24" s="2025"/>
      <c r="D24" s="2025"/>
      <c r="E24" s="2025"/>
      <c r="F24" s="872" t="s">
        <v>3</v>
      </c>
      <c r="G24" s="872" t="s">
        <v>234</v>
      </c>
      <c r="H24" s="872" t="s">
        <v>2725</v>
      </c>
      <c r="I24" s="872" t="s">
        <v>2741</v>
      </c>
      <c r="J24" s="872" t="s">
        <v>2722</v>
      </c>
      <c r="K24" s="872" t="s">
        <v>4</v>
      </c>
      <c r="L24" s="872" t="s">
        <v>234</v>
      </c>
      <c r="M24" s="872" t="s">
        <v>2725</v>
      </c>
      <c r="N24" s="2026"/>
    </row>
    <row r="25" spans="1:14">
      <c r="A25" s="863" t="s">
        <v>2742</v>
      </c>
      <c r="B25" s="868" t="s">
        <v>2786</v>
      </c>
      <c r="C25" s="868" t="s">
        <v>2755</v>
      </c>
      <c r="D25" s="868" t="s">
        <v>2712</v>
      </c>
      <c r="E25" s="868" t="s">
        <v>2756</v>
      </c>
      <c r="F25" s="868"/>
      <c r="G25" s="868"/>
      <c r="H25" s="868"/>
      <c r="I25" s="868"/>
      <c r="J25" s="868"/>
      <c r="K25" s="868"/>
      <c r="L25" s="868" t="s">
        <v>2747</v>
      </c>
      <c r="M25" s="868"/>
      <c r="N25" s="873"/>
    </row>
    <row r="26" spans="1:14">
      <c r="A26" s="863" t="s">
        <v>2742</v>
      </c>
      <c r="B26" s="868" t="s">
        <v>2757</v>
      </c>
      <c r="C26" s="868" t="s">
        <v>2758</v>
      </c>
      <c r="D26" s="868" t="s">
        <v>2712</v>
      </c>
      <c r="E26" s="868" t="s">
        <v>2759</v>
      </c>
      <c r="F26" s="868" t="s">
        <v>2746</v>
      </c>
      <c r="G26" s="868" t="s">
        <v>2747</v>
      </c>
      <c r="H26" s="868"/>
      <c r="I26" s="868" t="s">
        <v>2748</v>
      </c>
      <c r="J26" s="868" t="s">
        <v>2712</v>
      </c>
      <c r="K26" s="868"/>
      <c r="L26" s="868"/>
      <c r="M26" s="868"/>
      <c r="N26" s="873"/>
    </row>
    <row r="27" spans="1:14">
      <c r="A27" s="2027" t="s">
        <v>2760</v>
      </c>
      <c r="B27" s="2028"/>
      <c r="C27" s="2028"/>
      <c r="D27" s="2028"/>
      <c r="E27" s="2028"/>
      <c r="F27" s="2028"/>
      <c r="G27" s="2028"/>
      <c r="H27" s="2028"/>
      <c r="I27" s="2028"/>
      <c r="J27" s="2028"/>
      <c r="K27" s="2028"/>
      <c r="L27" s="2028"/>
      <c r="M27" s="2028"/>
      <c r="N27" s="2029"/>
    </row>
    <row r="28" spans="1:14">
      <c r="A28" s="2030" t="s">
        <v>2721</v>
      </c>
      <c r="B28" s="2031" t="s">
        <v>3</v>
      </c>
      <c r="C28" s="2031" t="s">
        <v>2761</v>
      </c>
      <c r="D28" s="2031" t="s">
        <v>2752</v>
      </c>
      <c r="E28" s="2031" t="s">
        <v>4</v>
      </c>
      <c r="F28" s="2031" t="s">
        <v>2739</v>
      </c>
      <c r="G28" s="2031"/>
      <c r="H28" s="2031"/>
      <c r="I28" s="2031"/>
      <c r="J28" s="2031"/>
      <c r="K28" s="2031"/>
      <c r="L28" s="2031" t="s">
        <v>2753</v>
      </c>
      <c r="M28" s="2031"/>
      <c r="N28" s="2032" t="s">
        <v>2740</v>
      </c>
    </row>
    <row r="29" spans="1:14">
      <c r="A29" s="2030"/>
      <c r="B29" s="2031"/>
      <c r="C29" s="2031"/>
      <c r="D29" s="2031"/>
      <c r="E29" s="2031"/>
      <c r="F29" s="874" t="s">
        <v>3</v>
      </c>
      <c r="G29" s="874" t="s">
        <v>234</v>
      </c>
      <c r="H29" s="874" t="s">
        <v>2725</v>
      </c>
      <c r="I29" s="874" t="s">
        <v>2741</v>
      </c>
      <c r="J29" s="874" t="s">
        <v>2722</v>
      </c>
      <c r="K29" s="874" t="s">
        <v>4</v>
      </c>
      <c r="L29" s="874" t="s">
        <v>234</v>
      </c>
      <c r="M29" s="874" t="s">
        <v>2725</v>
      </c>
      <c r="N29" s="2032"/>
    </row>
    <row r="30" spans="1:14">
      <c r="A30" s="863" t="s">
        <v>2742</v>
      </c>
      <c r="B30" s="868" t="s">
        <v>2762</v>
      </c>
      <c r="C30" s="868" t="s">
        <v>2728</v>
      </c>
      <c r="D30" s="868" t="s">
        <v>2712</v>
      </c>
      <c r="E30" s="868" t="s">
        <v>2763</v>
      </c>
      <c r="F30" s="868"/>
      <c r="G30" s="868"/>
      <c r="H30" s="868"/>
      <c r="I30" s="868"/>
      <c r="J30" s="868"/>
      <c r="K30" s="868"/>
      <c r="L30" s="868" t="s">
        <v>2764</v>
      </c>
      <c r="M30" s="868"/>
      <c r="N30" s="873"/>
    </row>
    <row r="31" spans="1:14">
      <c r="A31" s="875" t="s">
        <v>2742</v>
      </c>
      <c r="B31" s="876" t="s">
        <v>2765</v>
      </c>
      <c r="C31" s="876" t="s">
        <v>2766</v>
      </c>
      <c r="D31" s="876" t="s">
        <v>2735</v>
      </c>
      <c r="E31" s="876" t="s">
        <v>2767</v>
      </c>
      <c r="F31" s="876" t="s">
        <v>1976</v>
      </c>
      <c r="G31" s="876" t="s">
        <v>2768</v>
      </c>
      <c r="H31" s="876"/>
      <c r="I31" s="876" t="s">
        <v>2748</v>
      </c>
      <c r="J31" s="876" t="s">
        <v>2712</v>
      </c>
      <c r="K31" s="876" t="s">
        <v>2769</v>
      </c>
      <c r="L31" s="876" t="s">
        <v>2768</v>
      </c>
      <c r="M31" s="876"/>
      <c r="N31" s="877" t="s">
        <v>2770</v>
      </c>
    </row>
  </sheetData>
  <mergeCells count="54">
    <mergeCell ref="A27:N27"/>
    <mergeCell ref="A28:A29"/>
    <mergeCell ref="B28:B29"/>
    <mergeCell ref="C28:C29"/>
    <mergeCell ref="D28:D29"/>
    <mergeCell ref="E28:E29"/>
    <mergeCell ref="F28:K28"/>
    <mergeCell ref="L28:M28"/>
    <mergeCell ref="N28:N29"/>
    <mergeCell ref="E23:E24"/>
    <mergeCell ref="J20:L20"/>
    <mergeCell ref="M20:N20"/>
    <mergeCell ref="J21:L21"/>
    <mergeCell ref="M21:N21"/>
    <mergeCell ref="A22:N22"/>
    <mergeCell ref="F23:K23"/>
    <mergeCell ref="L23:M23"/>
    <mergeCell ref="N23:N24"/>
    <mergeCell ref="A23:A24"/>
    <mergeCell ref="B23:B24"/>
    <mergeCell ref="C23:C24"/>
    <mergeCell ref="D23:D24"/>
    <mergeCell ref="G16:I16"/>
    <mergeCell ref="J16:N16"/>
    <mergeCell ref="A17:N17"/>
    <mergeCell ref="A18:A19"/>
    <mergeCell ref="B18:B19"/>
    <mergeCell ref="C18:C19"/>
    <mergeCell ref="D18:D19"/>
    <mergeCell ref="E18:L18"/>
    <mergeCell ref="M18:N19"/>
    <mergeCell ref="J19:L19"/>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s>
  <hyperlinks>
    <hyperlink ref="A1:E1" location="Clases!A1" display="&lt;-Volver al inicio" xr:uid="{A872BE25-89A3-4533-ADFC-9FDAD41F58B3}"/>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EE28B-B16B-4E70-8F93-638B23E626CF}">
  <dimension ref="A1:N32"/>
  <sheetViews>
    <sheetView workbookViewId="0">
      <selection activeCell="N32" sqref="N32"/>
    </sheetView>
  </sheetViews>
  <sheetFormatPr defaultRowHeight="15"/>
  <cols>
    <col min="1" max="1" width="21.28515625" customWidth="1"/>
    <col min="2" max="2" width="12" customWidth="1"/>
    <col min="4" max="4" width="18.140625" customWidth="1"/>
    <col min="5" max="5" width="18.5703125" customWidth="1"/>
  </cols>
  <sheetData>
    <row r="1" spans="1:14">
      <c r="A1" s="1998" t="s">
        <v>2771</v>
      </c>
      <c r="B1" s="1998"/>
      <c r="C1" s="1998"/>
      <c r="D1" s="1998"/>
      <c r="E1" s="1998"/>
      <c r="F1" s="2"/>
      <c r="G1" s="2"/>
      <c r="H1" s="2"/>
      <c r="I1" s="2"/>
      <c r="J1" s="2"/>
      <c r="K1" s="2"/>
      <c r="L1" s="2"/>
      <c r="M1" s="2"/>
      <c r="N1" s="2"/>
    </row>
    <row r="2" spans="1:14">
      <c r="A2" s="856" t="s">
        <v>61</v>
      </c>
      <c r="B2" s="1999" t="str">
        <f>Clases!A5</f>
        <v>Producto</v>
      </c>
      <c r="C2" s="1999"/>
      <c r="D2" s="1999"/>
      <c r="E2" s="2000"/>
      <c r="F2" s="2"/>
      <c r="G2" s="2"/>
      <c r="H2" s="2"/>
      <c r="I2" s="2"/>
      <c r="J2" s="2"/>
      <c r="K2" s="2"/>
      <c r="L2" s="2"/>
      <c r="M2" s="2"/>
      <c r="N2" s="2"/>
    </row>
    <row r="3" spans="1:14">
      <c r="A3" s="857" t="s">
        <v>62</v>
      </c>
      <c r="B3" s="1996" t="s">
        <v>2708</v>
      </c>
      <c r="C3" s="1996"/>
      <c r="D3" s="1996"/>
      <c r="E3" s="1997"/>
      <c r="F3" s="2"/>
      <c r="G3" s="2"/>
      <c r="H3" s="2"/>
      <c r="I3" s="2"/>
      <c r="J3" s="2"/>
      <c r="K3" s="2"/>
      <c r="L3" s="2"/>
      <c r="M3" s="2"/>
      <c r="N3" s="2"/>
    </row>
    <row r="4" spans="1:14">
      <c r="A4" s="857" t="s">
        <v>214</v>
      </c>
      <c r="B4" s="1996" t="str">
        <f>Clases!C5</f>
        <v>Clase que representa un producto disponible para la venta.</v>
      </c>
      <c r="C4" s="1996"/>
      <c r="D4" s="1996"/>
      <c r="E4" s="1997"/>
      <c r="F4" s="2"/>
      <c r="G4" s="2"/>
      <c r="H4" s="2"/>
      <c r="I4" s="2"/>
      <c r="J4" s="2"/>
      <c r="K4" s="2"/>
      <c r="L4" s="2"/>
      <c r="M4" s="2"/>
      <c r="N4" s="2"/>
    </row>
    <row r="5" spans="1:14">
      <c r="A5" s="857" t="s">
        <v>2709</v>
      </c>
      <c r="B5" s="1996" t="s">
        <v>2772</v>
      </c>
      <c r="C5" s="1996"/>
      <c r="D5" s="1996"/>
      <c r="E5" s="1997"/>
      <c r="F5" s="2"/>
      <c r="G5" s="2"/>
      <c r="H5" s="2"/>
      <c r="I5" s="2"/>
      <c r="J5" s="2"/>
      <c r="K5" s="2"/>
      <c r="L5" s="2"/>
      <c r="M5" s="2"/>
      <c r="N5" s="2"/>
    </row>
    <row r="6" spans="1:14">
      <c r="A6" s="857" t="s">
        <v>2711</v>
      </c>
      <c r="B6" s="1996" t="s">
        <v>2712</v>
      </c>
      <c r="C6" s="1996"/>
      <c r="D6" s="1996"/>
      <c r="E6" s="1997"/>
      <c r="F6" s="2"/>
      <c r="G6" s="2"/>
      <c r="H6" s="2"/>
      <c r="I6" s="2"/>
      <c r="J6" s="2"/>
      <c r="K6" s="2"/>
      <c r="L6" s="2"/>
      <c r="M6" s="2"/>
      <c r="N6" s="2"/>
    </row>
    <row r="7" spans="1:14">
      <c r="A7" s="2003" t="s">
        <v>2713</v>
      </c>
      <c r="B7" s="2004"/>
      <c r="C7" s="2004"/>
      <c r="D7" s="2004"/>
      <c r="E7" s="2005"/>
      <c r="F7" s="860"/>
      <c r="G7" s="860"/>
      <c r="H7" s="860"/>
      <c r="I7" s="860"/>
      <c r="J7" s="860"/>
      <c r="K7" s="860"/>
      <c r="L7" s="860"/>
      <c r="M7" s="860"/>
      <c r="N7" s="860"/>
    </row>
    <row r="8" spans="1:14">
      <c r="A8" s="861" t="s">
        <v>2714</v>
      </c>
      <c r="B8" s="2004" t="s">
        <v>2715</v>
      </c>
      <c r="C8" s="2004"/>
      <c r="D8" s="2004"/>
      <c r="E8" s="862" t="s">
        <v>2716</v>
      </c>
      <c r="F8" s="860"/>
      <c r="G8" s="860"/>
      <c r="H8" s="860"/>
      <c r="I8" s="860"/>
      <c r="J8" s="860"/>
      <c r="K8" s="860"/>
      <c r="L8" s="860"/>
      <c r="M8" s="860"/>
      <c r="N8" s="860"/>
    </row>
    <row r="9" spans="1:14">
      <c r="A9" s="863" t="s">
        <v>2717</v>
      </c>
      <c r="B9" s="1996" t="s">
        <v>2718</v>
      </c>
      <c r="C9" s="1996"/>
      <c r="D9" s="1996"/>
      <c r="E9" s="864" t="str">
        <f>Clases!A4</f>
        <v>Precio</v>
      </c>
      <c r="F9" s="2"/>
      <c r="G9" s="2"/>
      <c r="H9" s="2"/>
      <c r="I9" s="2"/>
      <c r="J9" s="2"/>
      <c r="K9" s="2"/>
      <c r="L9" s="2"/>
      <c r="M9" s="2"/>
      <c r="N9" s="2"/>
    </row>
    <row r="10" spans="1:14">
      <c r="A10" s="865" t="s">
        <v>2719</v>
      </c>
      <c r="B10" s="2006" t="s">
        <v>2720</v>
      </c>
      <c r="C10" s="2006"/>
      <c r="D10" s="2006"/>
      <c r="E10" s="866" t="str">
        <f>Clases!A7</f>
        <v>Compra</v>
      </c>
      <c r="G10" s="2"/>
      <c r="H10" s="2"/>
      <c r="I10" s="2"/>
      <c r="J10" s="2"/>
      <c r="K10" s="2"/>
      <c r="L10" s="2"/>
      <c r="M10" s="2"/>
      <c r="N10" s="2"/>
    </row>
    <row r="11" spans="1:14">
      <c r="A11" s="2007" t="s">
        <v>693</v>
      </c>
      <c r="B11" s="2008"/>
      <c r="C11" s="2008"/>
      <c r="D11" s="2008"/>
      <c r="E11" s="2008"/>
      <c r="F11" s="2008"/>
      <c r="G11" s="2008"/>
      <c r="H11" s="2008"/>
      <c r="I11" s="2008"/>
      <c r="J11" s="2008"/>
      <c r="K11" s="2008"/>
      <c r="L11" s="2008"/>
      <c r="M11" s="2008"/>
      <c r="N11" s="2009"/>
    </row>
    <row r="12" spans="1:14">
      <c r="A12" s="2001" t="s">
        <v>2721</v>
      </c>
      <c r="B12" s="2002" t="s">
        <v>3</v>
      </c>
      <c r="C12" s="2002" t="s">
        <v>234</v>
      </c>
      <c r="D12" s="2002"/>
      <c r="E12" s="2002" t="s">
        <v>2722</v>
      </c>
      <c r="F12" s="2002" t="s">
        <v>2723</v>
      </c>
      <c r="G12" s="2002" t="s">
        <v>204</v>
      </c>
      <c r="H12" s="2002"/>
      <c r="I12" s="2002"/>
      <c r="J12" s="2002" t="s">
        <v>2724</v>
      </c>
      <c r="K12" s="2002"/>
      <c r="L12" s="2002"/>
      <c r="M12" s="2002"/>
      <c r="N12" s="2010"/>
    </row>
    <row r="13" spans="1:14">
      <c r="A13" s="2001"/>
      <c r="B13" s="2002"/>
      <c r="C13" s="867" t="s">
        <v>234</v>
      </c>
      <c r="D13" s="867" t="s">
        <v>2725</v>
      </c>
      <c r="E13" s="2002"/>
      <c r="F13" s="2002"/>
      <c r="G13" s="2002"/>
      <c r="H13" s="2002"/>
      <c r="I13" s="2002"/>
      <c r="J13" s="2002"/>
      <c r="K13" s="2002"/>
      <c r="L13" s="2002"/>
      <c r="M13" s="2002"/>
      <c r="N13" s="2010"/>
    </row>
    <row r="14" spans="1:14">
      <c r="A14" s="863" t="s">
        <v>2726</v>
      </c>
      <c r="B14" s="868" t="s">
        <v>94</v>
      </c>
      <c r="C14" s="868" t="s">
        <v>2727</v>
      </c>
      <c r="D14" s="868"/>
      <c r="E14" s="868" t="s">
        <v>2773</v>
      </c>
      <c r="F14" s="868" t="s">
        <v>2728</v>
      </c>
      <c r="G14" s="1996"/>
      <c r="H14" s="1996"/>
      <c r="I14" s="1996"/>
      <c r="J14" s="1996" t="s">
        <v>2729</v>
      </c>
      <c r="K14" s="1996"/>
      <c r="L14" s="1996"/>
      <c r="M14" s="1996"/>
      <c r="N14" s="1997"/>
    </row>
    <row r="15" spans="1:14">
      <c r="A15" s="863" t="s">
        <v>2726</v>
      </c>
      <c r="B15" s="868" t="s">
        <v>3</v>
      </c>
      <c r="C15" s="868" t="s">
        <v>2768</v>
      </c>
      <c r="D15" s="868"/>
      <c r="E15" s="868" t="s">
        <v>2712</v>
      </c>
      <c r="F15" s="868" t="s">
        <v>2728</v>
      </c>
      <c r="G15" s="1996"/>
      <c r="H15" s="1996"/>
      <c r="I15" s="1996"/>
      <c r="J15" s="1996" t="s">
        <v>2732</v>
      </c>
      <c r="K15" s="1996"/>
      <c r="L15" s="1996"/>
      <c r="M15" s="1996"/>
      <c r="N15" s="1997"/>
    </row>
    <row r="16" spans="1:14">
      <c r="A16" s="863" t="s">
        <v>2726</v>
      </c>
      <c r="B16" s="868" t="s">
        <v>214</v>
      </c>
      <c r="C16" s="868" t="s">
        <v>2731</v>
      </c>
      <c r="D16" s="868"/>
      <c r="E16" s="868" t="s">
        <v>2712</v>
      </c>
      <c r="F16" s="868" t="s">
        <v>2728</v>
      </c>
      <c r="G16" s="1996"/>
      <c r="H16" s="1996"/>
      <c r="I16" s="1996"/>
      <c r="J16" s="1996" t="s">
        <v>2734</v>
      </c>
      <c r="K16" s="1996"/>
      <c r="L16" s="1996"/>
      <c r="M16" s="1996"/>
      <c r="N16" s="1997"/>
    </row>
    <row r="17" spans="1:14">
      <c r="A17" s="863" t="s">
        <v>2726</v>
      </c>
      <c r="B17" s="868" t="s">
        <v>1247</v>
      </c>
      <c r="C17" s="868" t="s">
        <v>1247</v>
      </c>
      <c r="D17" s="868"/>
      <c r="E17" s="868" t="s">
        <v>2712</v>
      </c>
      <c r="F17" s="868"/>
      <c r="G17" s="858"/>
      <c r="H17" s="858"/>
      <c r="I17" s="858"/>
      <c r="J17" s="858"/>
      <c r="K17" s="858"/>
      <c r="L17" s="858"/>
      <c r="M17" s="858"/>
      <c r="N17" s="859"/>
    </row>
    <row r="18" spans="1:14">
      <c r="A18" s="2013" t="s">
        <v>2737</v>
      </c>
      <c r="B18" s="2014"/>
      <c r="C18" s="2014"/>
      <c r="D18" s="2014"/>
      <c r="E18" s="2014"/>
      <c r="F18" s="2014"/>
      <c r="G18" s="2014"/>
      <c r="H18" s="2014"/>
      <c r="I18" s="2014"/>
      <c r="J18" s="2014"/>
      <c r="K18" s="2014"/>
      <c r="L18" s="2014"/>
      <c r="M18" s="2014"/>
      <c r="N18" s="2015"/>
    </row>
    <row r="19" spans="1:14">
      <c r="A19" s="2011" t="s">
        <v>2721</v>
      </c>
      <c r="B19" s="2012" t="s">
        <v>3</v>
      </c>
      <c r="C19" s="2012" t="s">
        <v>2738</v>
      </c>
      <c r="D19" s="2012" t="s">
        <v>4</v>
      </c>
      <c r="E19" s="2012" t="s">
        <v>2739</v>
      </c>
      <c r="F19" s="2012"/>
      <c r="G19" s="2012"/>
      <c r="H19" s="2012"/>
      <c r="I19" s="2012"/>
      <c r="J19" s="2012"/>
      <c r="K19" s="2012"/>
      <c r="L19" s="2012"/>
      <c r="M19" s="2012" t="s">
        <v>2740</v>
      </c>
      <c r="N19" s="2016"/>
    </row>
    <row r="20" spans="1:14">
      <c r="A20" s="2011"/>
      <c r="B20" s="2012"/>
      <c r="C20" s="2012"/>
      <c r="D20" s="2012"/>
      <c r="E20" s="869" t="s">
        <v>3</v>
      </c>
      <c r="F20" s="869" t="s">
        <v>234</v>
      </c>
      <c r="G20" s="869" t="s">
        <v>2725</v>
      </c>
      <c r="H20" s="869" t="s">
        <v>2741</v>
      </c>
      <c r="I20" s="869" t="s">
        <v>2722</v>
      </c>
      <c r="J20" s="2012" t="s">
        <v>4</v>
      </c>
      <c r="K20" s="2012"/>
      <c r="L20" s="2012"/>
      <c r="M20" s="2012"/>
      <c r="N20" s="2016"/>
    </row>
    <row r="21" spans="1:14" ht="72.75">
      <c r="A21" s="863" t="s">
        <v>2742</v>
      </c>
      <c r="B21" s="868" t="str">
        <f>B2</f>
        <v>Producto</v>
      </c>
      <c r="C21" s="868" t="s">
        <v>2743</v>
      </c>
      <c r="D21" s="1" t="s">
        <v>2787</v>
      </c>
      <c r="E21" s="868" t="s">
        <v>3</v>
      </c>
      <c r="F21" s="868" t="s">
        <v>2768</v>
      </c>
      <c r="G21" s="868"/>
      <c r="H21" s="868" t="s">
        <v>2748</v>
      </c>
      <c r="I21" s="868" t="s">
        <v>2712</v>
      </c>
      <c r="J21" s="2017" t="s">
        <v>2788</v>
      </c>
      <c r="K21" s="2018"/>
      <c r="L21" s="2019"/>
      <c r="M21" s="2017"/>
      <c r="N21" s="2020"/>
    </row>
    <row r="22" spans="1:14" ht="72.75">
      <c r="A22" s="863" t="s">
        <v>2742</v>
      </c>
      <c r="B22" s="868" t="str">
        <f>B2</f>
        <v>Producto</v>
      </c>
      <c r="C22" s="868" t="s">
        <v>2745</v>
      </c>
      <c r="D22" s="1" t="s">
        <v>2789</v>
      </c>
      <c r="E22" s="868" t="s">
        <v>32</v>
      </c>
      <c r="F22" s="868" t="s">
        <v>32</v>
      </c>
      <c r="G22" s="868"/>
      <c r="H22" s="868" t="s">
        <v>2748</v>
      </c>
      <c r="I22" s="868" t="s">
        <v>2712</v>
      </c>
      <c r="J22" s="2033" t="s">
        <v>2790</v>
      </c>
      <c r="K22" s="2034"/>
      <c r="L22" s="2035"/>
      <c r="M22" s="2017"/>
      <c r="N22" s="2020"/>
    </row>
    <row r="23" spans="1:14">
      <c r="A23" s="2021" t="s">
        <v>2750</v>
      </c>
      <c r="B23" s="2022"/>
      <c r="C23" s="2022"/>
      <c r="D23" s="2022"/>
      <c r="E23" s="2022"/>
      <c r="F23" s="2022"/>
      <c r="G23" s="2022"/>
      <c r="H23" s="2022"/>
      <c r="I23" s="2022"/>
      <c r="J23" s="2022"/>
      <c r="K23" s="2022"/>
      <c r="L23" s="2022"/>
      <c r="M23" s="2022"/>
      <c r="N23" s="2023"/>
    </row>
    <row r="24" spans="1:14">
      <c r="A24" s="2024" t="s">
        <v>2721</v>
      </c>
      <c r="B24" s="2025" t="s">
        <v>3</v>
      </c>
      <c r="C24" s="2025" t="s">
        <v>2751</v>
      </c>
      <c r="D24" s="2025" t="s">
        <v>2752</v>
      </c>
      <c r="E24" s="2025" t="s">
        <v>4</v>
      </c>
      <c r="F24" s="2025" t="s">
        <v>2739</v>
      </c>
      <c r="G24" s="2025"/>
      <c r="H24" s="2025"/>
      <c r="I24" s="2025"/>
      <c r="J24" s="2025"/>
      <c r="K24" s="2025"/>
      <c r="L24" s="2025" t="s">
        <v>2753</v>
      </c>
      <c r="M24" s="2025"/>
      <c r="N24" s="2026" t="s">
        <v>2740</v>
      </c>
    </row>
    <row r="25" spans="1:14">
      <c r="A25" s="2024"/>
      <c r="B25" s="2025"/>
      <c r="C25" s="2025"/>
      <c r="D25" s="2025"/>
      <c r="E25" s="2025"/>
      <c r="F25" s="872" t="s">
        <v>3</v>
      </c>
      <c r="G25" s="872" t="s">
        <v>234</v>
      </c>
      <c r="H25" s="872" t="s">
        <v>2725</v>
      </c>
      <c r="I25" s="872" t="s">
        <v>2741</v>
      </c>
      <c r="J25" s="872" t="s">
        <v>2722</v>
      </c>
      <c r="K25" s="872" t="s">
        <v>4</v>
      </c>
      <c r="L25" s="872" t="s">
        <v>234</v>
      </c>
      <c r="M25" s="872" t="s">
        <v>2725</v>
      </c>
      <c r="N25" s="2026"/>
    </row>
    <row r="26" spans="1:14">
      <c r="A26" s="863" t="s">
        <v>2742</v>
      </c>
      <c r="B26" s="868" t="s">
        <v>2786</v>
      </c>
      <c r="C26" s="868" t="s">
        <v>2755</v>
      </c>
      <c r="D26" s="868" t="s">
        <v>2712</v>
      </c>
      <c r="E26" s="868" t="s">
        <v>2756</v>
      </c>
      <c r="F26" s="868"/>
      <c r="G26" s="868"/>
      <c r="H26" s="868"/>
      <c r="I26" s="868"/>
      <c r="J26" s="868"/>
      <c r="K26" s="868"/>
      <c r="L26" s="868" t="s">
        <v>2747</v>
      </c>
      <c r="M26" s="868"/>
      <c r="N26" s="873"/>
    </row>
    <row r="27" spans="1:14">
      <c r="A27" s="863" t="s">
        <v>2742</v>
      </c>
      <c r="B27" s="868" t="s">
        <v>2757</v>
      </c>
      <c r="C27" s="868" t="s">
        <v>2758</v>
      </c>
      <c r="D27" s="868" t="s">
        <v>2712</v>
      </c>
      <c r="E27" s="868" t="s">
        <v>2759</v>
      </c>
      <c r="F27" s="868" t="s">
        <v>2746</v>
      </c>
      <c r="G27" s="868" t="s">
        <v>2747</v>
      </c>
      <c r="H27" s="868"/>
      <c r="I27" s="868" t="s">
        <v>2748</v>
      </c>
      <c r="J27" s="868" t="s">
        <v>2712</v>
      </c>
      <c r="K27" s="868"/>
      <c r="L27" s="868"/>
      <c r="M27" s="868"/>
      <c r="N27" s="873"/>
    </row>
    <row r="28" spans="1:14">
      <c r="A28" s="2027" t="s">
        <v>2760</v>
      </c>
      <c r="B28" s="2028"/>
      <c r="C28" s="2028"/>
      <c r="D28" s="2028"/>
      <c r="E28" s="2028"/>
      <c r="F28" s="2028"/>
      <c r="G28" s="2028"/>
      <c r="H28" s="2028"/>
      <c r="I28" s="2028"/>
      <c r="J28" s="2028"/>
      <c r="K28" s="2028"/>
      <c r="L28" s="2028"/>
      <c r="M28" s="2028"/>
      <c r="N28" s="2029"/>
    </row>
    <row r="29" spans="1:14">
      <c r="A29" s="2030" t="s">
        <v>2721</v>
      </c>
      <c r="B29" s="2031" t="s">
        <v>3</v>
      </c>
      <c r="C29" s="2031" t="s">
        <v>2761</v>
      </c>
      <c r="D29" s="2031" t="s">
        <v>2752</v>
      </c>
      <c r="E29" s="2031" t="s">
        <v>4</v>
      </c>
      <c r="F29" s="2031" t="s">
        <v>2739</v>
      </c>
      <c r="G29" s="2031"/>
      <c r="H29" s="2031"/>
      <c r="I29" s="2031"/>
      <c r="J29" s="2031"/>
      <c r="K29" s="2031"/>
      <c r="L29" s="2031" t="s">
        <v>2753</v>
      </c>
      <c r="M29" s="2031"/>
      <c r="N29" s="2032" t="s">
        <v>2740</v>
      </c>
    </row>
    <row r="30" spans="1:14">
      <c r="A30" s="2030"/>
      <c r="B30" s="2031"/>
      <c r="C30" s="2031"/>
      <c r="D30" s="2031"/>
      <c r="E30" s="2031"/>
      <c r="F30" s="874" t="s">
        <v>3</v>
      </c>
      <c r="G30" s="874" t="s">
        <v>234</v>
      </c>
      <c r="H30" s="874" t="s">
        <v>2725</v>
      </c>
      <c r="I30" s="874" t="s">
        <v>2741</v>
      </c>
      <c r="J30" s="874" t="s">
        <v>2722</v>
      </c>
      <c r="K30" s="874" t="s">
        <v>4</v>
      </c>
      <c r="L30" s="874" t="s">
        <v>234</v>
      </c>
      <c r="M30" s="874" t="s">
        <v>2725</v>
      </c>
      <c r="N30" s="2032"/>
    </row>
    <row r="31" spans="1:14">
      <c r="A31" s="863" t="s">
        <v>2742</v>
      </c>
      <c r="B31" s="868" t="s">
        <v>2762</v>
      </c>
      <c r="C31" s="868" t="s">
        <v>2728</v>
      </c>
      <c r="D31" s="868" t="s">
        <v>2712</v>
      </c>
      <c r="E31" s="868" t="s">
        <v>2763</v>
      </c>
      <c r="F31" s="868"/>
      <c r="G31" s="868"/>
      <c r="H31" s="868"/>
      <c r="I31" s="868"/>
      <c r="J31" s="868"/>
      <c r="K31" s="868"/>
      <c r="L31" s="868" t="s">
        <v>2764</v>
      </c>
      <c r="M31" s="868"/>
      <c r="N31" s="873"/>
    </row>
    <row r="32" spans="1:14">
      <c r="A32" s="875" t="s">
        <v>2742</v>
      </c>
      <c r="B32" s="876" t="s">
        <v>2765</v>
      </c>
      <c r="C32" s="876" t="s">
        <v>2766</v>
      </c>
      <c r="D32" s="876" t="s">
        <v>2735</v>
      </c>
      <c r="E32" s="876" t="s">
        <v>2767</v>
      </c>
      <c r="F32" s="876" t="s">
        <v>1976</v>
      </c>
      <c r="G32" s="876" t="s">
        <v>2768</v>
      </c>
      <c r="H32" s="876"/>
      <c r="I32" s="876" t="s">
        <v>2748</v>
      </c>
      <c r="J32" s="876" t="s">
        <v>2712</v>
      </c>
      <c r="K32" s="876" t="s">
        <v>2769</v>
      </c>
      <c r="L32" s="876" t="s">
        <v>2768</v>
      </c>
      <c r="M32" s="876"/>
      <c r="N32" s="877" t="s">
        <v>2770</v>
      </c>
    </row>
  </sheetData>
  <mergeCells count="54">
    <mergeCell ref="L29:M29"/>
    <mergeCell ref="N29:N30"/>
    <mergeCell ref="F24:K24"/>
    <mergeCell ref="L24:M24"/>
    <mergeCell ref="N24:N25"/>
    <mergeCell ref="A28:N28"/>
    <mergeCell ref="A29:A30"/>
    <mergeCell ref="B29:B30"/>
    <mergeCell ref="C29:C30"/>
    <mergeCell ref="D29:D30"/>
    <mergeCell ref="E29:E30"/>
    <mergeCell ref="F29:K29"/>
    <mergeCell ref="A24:A25"/>
    <mergeCell ref="B24:B25"/>
    <mergeCell ref="C24:C25"/>
    <mergeCell ref="D24:D25"/>
    <mergeCell ref="E24:E25"/>
    <mergeCell ref="G16:I16"/>
    <mergeCell ref="J16:N16"/>
    <mergeCell ref="A18:N18"/>
    <mergeCell ref="A19:A20"/>
    <mergeCell ref="B19:B20"/>
    <mergeCell ref="C19:C20"/>
    <mergeCell ref="D19:D20"/>
    <mergeCell ref="E19:L19"/>
    <mergeCell ref="M19:N20"/>
    <mergeCell ref="J20:L20"/>
    <mergeCell ref="J21:L21"/>
    <mergeCell ref="M21:N21"/>
    <mergeCell ref="J22:L22"/>
    <mergeCell ref="M22:N22"/>
    <mergeCell ref="A23:N23"/>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s>
  <hyperlinks>
    <hyperlink ref="A1:E1" location="Clases!A1" display="&lt;-Volver al inicio" xr:uid="{E4ED829E-4BCD-42F6-8D91-F222681179C1}"/>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20A5-9EC2-4EBB-9B8F-993AD58408A7}">
  <dimension ref="A1:N32"/>
  <sheetViews>
    <sheetView topLeftCell="A34" workbookViewId="0">
      <selection activeCell="A32" sqref="A32"/>
    </sheetView>
  </sheetViews>
  <sheetFormatPr defaultRowHeight="15"/>
  <cols>
    <col min="1" max="1" width="20.28515625" customWidth="1"/>
    <col min="4" max="4" width="26.140625" customWidth="1"/>
    <col min="5" max="5" width="33.42578125" customWidth="1"/>
  </cols>
  <sheetData>
    <row r="1" spans="1:14">
      <c r="A1" s="1998" t="s">
        <v>2771</v>
      </c>
      <c r="B1" s="1998"/>
      <c r="C1" s="1998"/>
      <c r="D1" s="1998"/>
      <c r="E1" s="1998"/>
      <c r="F1" s="2"/>
      <c r="G1" s="2"/>
      <c r="H1" s="2"/>
      <c r="I1" s="2"/>
      <c r="J1" s="2"/>
      <c r="K1" s="2"/>
      <c r="L1" s="2"/>
      <c r="M1" s="2"/>
      <c r="N1" s="2"/>
    </row>
    <row r="2" spans="1:14">
      <c r="A2" s="856" t="s">
        <v>61</v>
      </c>
      <c r="B2" s="1999" t="str">
        <f>Clases!A6</f>
        <v>DetalleCompra</v>
      </c>
      <c r="C2" s="1999"/>
      <c r="D2" s="1999"/>
      <c r="E2" s="2000"/>
      <c r="F2" s="2"/>
      <c r="G2" s="2"/>
      <c r="H2" s="2"/>
      <c r="I2" s="2"/>
      <c r="J2" s="2"/>
      <c r="K2" s="2"/>
      <c r="L2" s="2"/>
      <c r="M2" s="2"/>
      <c r="N2" s="2"/>
    </row>
    <row r="3" spans="1:14">
      <c r="A3" s="857" t="s">
        <v>62</v>
      </c>
      <c r="B3" s="1996" t="s">
        <v>2708</v>
      </c>
      <c r="C3" s="1996"/>
      <c r="D3" s="1996"/>
      <c r="E3" s="1997"/>
      <c r="F3" s="2"/>
      <c r="G3" s="2"/>
      <c r="H3" s="2"/>
      <c r="I3" s="2"/>
      <c r="J3" s="2"/>
      <c r="K3" s="2"/>
      <c r="L3" s="2"/>
      <c r="M3" s="2"/>
      <c r="N3" s="2"/>
    </row>
    <row r="4" spans="1:14">
      <c r="A4" s="857" t="s">
        <v>214</v>
      </c>
      <c r="B4" s="1996" t="str">
        <f>Clases!C6</f>
        <v>Clase que representa los productos que forman parte de una compra.</v>
      </c>
      <c r="C4" s="1996"/>
      <c r="D4" s="1996"/>
      <c r="E4" s="1997"/>
      <c r="F4" s="2"/>
      <c r="G4" s="2"/>
      <c r="H4" s="2"/>
      <c r="I4" s="2"/>
      <c r="J4" s="2"/>
      <c r="K4" s="2"/>
      <c r="L4" s="2"/>
      <c r="M4" s="2"/>
      <c r="N4" s="2"/>
    </row>
    <row r="5" spans="1:14">
      <c r="A5" s="857" t="s">
        <v>2709</v>
      </c>
      <c r="B5" s="1996" t="s">
        <v>2772</v>
      </c>
      <c r="C5" s="1996"/>
      <c r="D5" s="1996"/>
      <c r="E5" s="1997"/>
      <c r="F5" s="2"/>
      <c r="G5" s="2"/>
      <c r="H5" s="2"/>
      <c r="I5" s="2"/>
      <c r="J5" s="2"/>
      <c r="K5" s="2"/>
      <c r="L5" s="2"/>
      <c r="M5" s="2"/>
      <c r="N5" s="2"/>
    </row>
    <row r="6" spans="1:14">
      <c r="A6" s="857" t="s">
        <v>2711</v>
      </c>
      <c r="B6" s="1996" t="s">
        <v>2712</v>
      </c>
      <c r="C6" s="1996"/>
      <c r="D6" s="1996"/>
      <c r="E6" s="1997"/>
      <c r="F6" s="2"/>
      <c r="G6" s="2"/>
      <c r="H6" s="2"/>
      <c r="I6" s="2"/>
      <c r="J6" s="2"/>
      <c r="K6" s="2"/>
      <c r="L6" s="2"/>
      <c r="M6" s="2"/>
      <c r="N6" s="2"/>
    </row>
    <row r="7" spans="1:14">
      <c r="A7" s="2003" t="s">
        <v>2713</v>
      </c>
      <c r="B7" s="2004"/>
      <c r="C7" s="2004"/>
      <c r="D7" s="2004"/>
      <c r="E7" s="2005"/>
      <c r="F7" s="860"/>
      <c r="G7" s="860"/>
      <c r="H7" s="860"/>
      <c r="I7" s="860"/>
      <c r="J7" s="860"/>
      <c r="K7" s="860"/>
      <c r="L7" s="860"/>
      <c r="M7" s="860"/>
      <c r="N7" s="860"/>
    </row>
    <row r="8" spans="1:14">
      <c r="A8" s="861" t="s">
        <v>2714</v>
      </c>
      <c r="B8" s="2004" t="s">
        <v>2715</v>
      </c>
      <c r="C8" s="2004"/>
      <c r="D8" s="2004"/>
      <c r="E8" s="862" t="s">
        <v>2716</v>
      </c>
      <c r="F8" s="860"/>
      <c r="G8" s="860"/>
      <c r="H8" s="860"/>
      <c r="I8" s="860"/>
      <c r="J8" s="860"/>
      <c r="K8" s="860"/>
      <c r="L8" s="860"/>
      <c r="M8" s="860"/>
      <c r="N8" s="860"/>
    </row>
    <row r="9" spans="1:14">
      <c r="A9" s="863" t="s">
        <v>2717</v>
      </c>
      <c r="B9" s="1996" t="s">
        <v>2718</v>
      </c>
      <c r="C9" s="1996"/>
      <c r="D9" s="1996"/>
      <c r="E9" s="864" t="str">
        <f>Clases!A7</f>
        <v>Compra</v>
      </c>
      <c r="F9" s="2"/>
      <c r="G9" s="2"/>
      <c r="H9" s="2"/>
      <c r="I9" s="2"/>
      <c r="J9" s="2"/>
      <c r="K9" s="2"/>
      <c r="L9" s="2"/>
      <c r="M9" s="2"/>
      <c r="N9" s="2"/>
    </row>
    <row r="10" spans="1:14">
      <c r="A10" s="865" t="s">
        <v>2719</v>
      </c>
      <c r="B10" s="2006" t="s">
        <v>2720</v>
      </c>
      <c r="C10" s="2006"/>
      <c r="D10" s="2006"/>
      <c r="E10" s="866" t="str">
        <f>Clases!A5</f>
        <v>Producto</v>
      </c>
      <c r="G10" s="2"/>
      <c r="H10" s="2"/>
      <c r="I10" s="2"/>
      <c r="J10" s="2"/>
      <c r="K10" s="2"/>
      <c r="L10" s="2"/>
      <c r="M10" s="2"/>
      <c r="N10" s="2"/>
    </row>
    <row r="11" spans="1:14">
      <c r="A11" s="2007" t="s">
        <v>693</v>
      </c>
      <c r="B11" s="2008"/>
      <c r="C11" s="2008"/>
      <c r="D11" s="2008"/>
      <c r="E11" s="2008"/>
      <c r="F11" s="2008"/>
      <c r="G11" s="2008"/>
      <c r="H11" s="2008"/>
      <c r="I11" s="2008"/>
      <c r="J11" s="2008"/>
      <c r="K11" s="2008"/>
      <c r="L11" s="2008"/>
      <c r="M11" s="2008"/>
      <c r="N11" s="2009"/>
    </row>
    <row r="12" spans="1:14">
      <c r="A12" s="2001" t="s">
        <v>2721</v>
      </c>
      <c r="B12" s="2002" t="s">
        <v>3</v>
      </c>
      <c r="C12" s="2002" t="s">
        <v>234</v>
      </c>
      <c r="D12" s="2002"/>
      <c r="E12" s="2002" t="s">
        <v>2722</v>
      </c>
      <c r="F12" s="2002" t="s">
        <v>2723</v>
      </c>
      <c r="G12" s="2002" t="s">
        <v>204</v>
      </c>
      <c r="H12" s="2002"/>
      <c r="I12" s="2002"/>
      <c r="J12" s="2002" t="s">
        <v>2724</v>
      </c>
      <c r="K12" s="2002"/>
      <c r="L12" s="2002"/>
      <c r="M12" s="2002"/>
      <c r="N12" s="2010"/>
    </row>
    <row r="13" spans="1:14">
      <c r="A13" s="2001"/>
      <c r="B13" s="2002"/>
      <c r="C13" s="867" t="s">
        <v>234</v>
      </c>
      <c r="D13" s="867" t="s">
        <v>2725</v>
      </c>
      <c r="E13" s="2002"/>
      <c r="F13" s="2002"/>
      <c r="G13" s="2002"/>
      <c r="H13" s="2002"/>
      <c r="I13" s="2002"/>
      <c r="J13" s="2002"/>
      <c r="K13" s="2002"/>
      <c r="L13" s="2002"/>
      <c r="M13" s="2002"/>
      <c r="N13" s="2010"/>
    </row>
    <row r="14" spans="1:14">
      <c r="A14" s="863" t="s">
        <v>2726</v>
      </c>
      <c r="B14" s="868" t="s">
        <v>94</v>
      </c>
      <c r="C14" s="868" t="s">
        <v>2727</v>
      </c>
      <c r="D14" s="868"/>
      <c r="E14" s="868" t="s">
        <v>2773</v>
      </c>
      <c r="F14" s="868" t="s">
        <v>2728</v>
      </c>
      <c r="G14" s="1996"/>
      <c r="H14" s="1996"/>
      <c r="I14" s="1996"/>
      <c r="J14" s="1996" t="s">
        <v>2729</v>
      </c>
      <c r="K14" s="1996"/>
      <c r="L14" s="1996"/>
      <c r="M14" s="1996"/>
      <c r="N14" s="1997"/>
    </row>
    <row r="15" spans="1:14">
      <c r="A15" s="863" t="s">
        <v>2726</v>
      </c>
      <c r="B15" s="868" t="s">
        <v>19</v>
      </c>
      <c r="C15" s="868" t="s">
        <v>19</v>
      </c>
      <c r="D15" s="868"/>
      <c r="E15" s="868" t="s">
        <v>2712</v>
      </c>
      <c r="F15" s="868" t="s">
        <v>2728</v>
      </c>
      <c r="G15" s="1996"/>
      <c r="H15" s="1996"/>
      <c r="I15" s="1996"/>
      <c r="J15" s="1996" t="s">
        <v>2732</v>
      </c>
      <c r="K15" s="1996"/>
      <c r="L15" s="1996"/>
      <c r="M15" s="1996"/>
      <c r="N15" s="1997"/>
    </row>
    <row r="16" spans="1:14">
      <c r="A16" s="863" t="s">
        <v>2726</v>
      </c>
      <c r="B16" s="868" t="s">
        <v>2791</v>
      </c>
      <c r="C16" s="868" t="s">
        <v>2792</v>
      </c>
      <c r="D16" s="868"/>
      <c r="E16" s="868" t="s">
        <v>2712</v>
      </c>
      <c r="F16" s="868" t="s">
        <v>2728</v>
      </c>
      <c r="G16" s="1996"/>
      <c r="H16" s="1996"/>
      <c r="I16" s="1996"/>
      <c r="J16" s="1996" t="s">
        <v>2734</v>
      </c>
      <c r="K16" s="1996"/>
      <c r="L16" s="1996"/>
      <c r="M16" s="1996"/>
      <c r="N16" s="1997"/>
    </row>
    <row r="17" spans="1:14">
      <c r="A17" s="863" t="s">
        <v>2726</v>
      </c>
      <c r="B17" s="868" t="s">
        <v>2793</v>
      </c>
      <c r="C17" s="868" t="s">
        <v>2782</v>
      </c>
      <c r="D17" s="868"/>
      <c r="E17" s="868" t="s">
        <v>2712</v>
      </c>
      <c r="F17" s="868"/>
      <c r="G17" s="858"/>
      <c r="H17" s="858"/>
      <c r="I17" s="858"/>
      <c r="J17" s="858"/>
      <c r="K17" s="858"/>
      <c r="L17" s="858"/>
      <c r="M17" s="858"/>
      <c r="N17" s="859"/>
    </row>
    <row r="18" spans="1:14">
      <c r="A18" s="2013" t="s">
        <v>2737</v>
      </c>
      <c r="B18" s="2014"/>
      <c r="C18" s="2014"/>
      <c r="D18" s="2014"/>
      <c r="E18" s="2014"/>
      <c r="F18" s="2014"/>
      <c r="G18" s="2014"/>
      <c r="H18" s="2014"/>
      <c r="I18" s="2014"/>
      <c r="J18" s="2014"/>
      <c r="K18" s="2014"/>
      <c r="L18" s="2014"/>
      <c r="M18" s="2014"/>
      <c r="N18" s="2015"/>
    </row>
    <row r="19" spans="1:14">
      <c r="A19" s="2011" t="s">
        <v>2721</v>
      </c>
      <c r="B19" s="2012" t="s">
        <v>3</v>
      </c>
      <c r="C19" s="2012" t="s">
        <v>2738</v>
      </c>
      <c r="D19" s="2012" t="s">
        <v>4</v>
      </c>
      <c r="E19" s="2012" t="s">
        <v>2739</v>
      </c>
      <c r="F19" s="2012"/>
      <c r="G19" s="2012"/>
      <c r="H19" s="2012"/>
      <c r="I19" s="2012"/>
      <c r="J19" s="2012"/>
      <c r="K19" s="2012"/>
      <c r="L19" s="2012"/>
      <c r="M19" s="2012" t="s">
        <v>2740</v>
      </c>
      <c r="N19" s="2016"/>
    </row>
    <row r="20" spans="1:14">
      <c r="A20" s="2011"/>
      <c r="B20" s="2012"/>
      <c r="C20" s="2012"/>
      <c r="D20" s="2012"/>
      <c r="E20" s="869" t="s">
        <v>3</v>
      </c>
      <c r="F20" s="869" t="s">
        <v>234</v>
      </c>
      <c r="G20" s="869" t="s">
        <v>2725</v>
      </c>
      <c r="H20" s="869" t="s">
        <v>2741</v>
      </c>
      <c r="I20" s="869" t="s">
        <v>2722</v>
      </c>
      <c r="J20" s="2012" t="s">
        <v>4</v>
      </c>
      <c r="K20" s="2012"/>
      <c r="L20" s="2012"/>
      <c r="M20" s="2012"/>
      <c r="N20" s="2016"/>
    </row>
    <row r="21" spans="1:14" ht="43.5">
      <c r="A21" s="863" t="s">
        <v>2742</v>
      </c>
      <c r="B21" s="868" t="str">
        <f>B2</f>
        <v>DetalleCompra</v>
      </c>
      <c r="C21" s="868" t="s">
        <v>2743</v>
      </c>
      <c r="D21" s="1" t="s">
        <v>2794</v>
      </c>
      <c r="E21" s="868" t="s">
        <v>19</v>
      </c>
      <c r="F21" s="868" t="s">
        <v>19</v>
      </c>
      <c r="G21" s="868"/>
      <c r="H21" s="868" t="s">
        <v>2748</v>
      </c>
      <c r="I21" s="868" t="s">
        <v>2712</v>
      </c>
      <c r="J21" s="2017" t="s">
        <v>2795</v>
      </c>
      <c r="K21" s="2018"/>
      <c r="L21" s="2019"/>
      <c r="M21" s="2017"/>
      <c r="N21" s="2020"/>
    </row>
    <row r="22" spans="1:14" ht="43.5">
      <c r="A22" s="863" t="s">
        <v>2742</v>
      </c>
      <c r="B22" s="868" t="str">
        <f>B2</f>
        <v>DetalleCompra</v>
      </c>
      <c r="C22" s="868" t="s">
        <v>2745</v>
      </c>
      <c r="D22" s="1" t="s">
        <v>2796</v>
      </c>
      <c r="E22" s="868" t="s">
        <v>2791</v>
      </c>
      <c r="F22" s="868" t="s">
        <v>2792</v>
      </c>
      <c r="G22" s="868"/>
      <c r="H22" s="868" t="s">
        <v>2748</v>
      </c>
      <c r="I22" s="868" t="s">
        <v>2712</v>
      </c>
      <c r="J22" s="2033" t="s">
        <v>2797</v>
      </c>
      <c r="K22" s="2034"/>
      <c r="L22" s="2035"/>
      <c r="M22" s="2017"/>
      <c r="N22" s="2020"/>
    </row>
    <row r="23" spans="1:14">
      <c r="A23" s="2021" t="s">
        <v>2750</v>
      </c>
      <c r="B23" s="2022"/>
      <c r="C23" s="2022"/>
      <c r="D23" s="2022"/>
      <c r="E23" s="2022"/>
      <c r="F23" s="2022"/>
      <c r="G23" s="2022"/>
      <c r="H23" s="2022"/>
      <c r="I23" s="2022"/>
      <c r="J23" s="2022"/>
      <c r="K23" s="2022"/>
      <c r="L23" s="2022"/>
      <c r="M23" s="2022"/>
      <c r="N23" s="2023"/>
    </row>
    <row r="24" spans="1:14">
      <c r="A24" s="2024" t="s">
        <v>2721</v>
      </c>
      <c r="B24" s="2025" t="s">
        <v>3</v>
      </c>
      <c r="C24" s="2025" t="s">
        <v>2751</v>
      </c>
      <c r="D24" s="2025" t="s">
        <v>2752</v>
      </c>
      <c r="E24" s="2025" t="s">
        <v>4</v>
      </c>
      <c r="F24" s="2025" t="s">
        <v>2739</v>
      </c>
      <c r="G24" s="2025"/>
      <c r="H24" s="2025"/>
      <c r="I24" s="2025"/>
      <c r="J24" s="2025"/>
      <c r="K24" s="2025"/>
      <c r="L24" s="2025" t="s">
        <v>2753</v>
      </c>
      <c r="M24" s="2025"/>
      <c r="N24" s="2026" t="s">
        <v>2740</v>
      </c>
    </row>
    <row r="25" spans="1:14">
      <c r="A25" s="2024"/>
      <c r="B25" s="2025"/>
      <c r="C25" s="2025"/>
      <c r="D25" s="2025"/>
      <c r="E25" s="2025"/>
      <c r="F25" s="872" t="s">
        <v>3</v>
      </c>
      <c r="G25" s="872" t="s">
        <v>234</v>
      </c>
      <c r="H25" s="872" t="s">
        <v>2725</v>
      </c>
      <c r="I25" s="872" t="s">
        <v>2741</v>
      </c>
      <c r="J25" s="872" t="s">
        <v>2722</v>
      </c>
      <c r="K25" s="872" t="s">
        <v>4</v>
      </c>
      <c r="L25" s="872" t="s">
        <v>234</v>
      </c>
      <c r="M25" s="872" t="s">
        <v>2725</v>
      </c>
      <c r="N25" s="2026"/>
    </row>
    <row r="26" spans="1:14">
      <c r="A26" s="863" t="s">
        <v>2742</v>
      </c>
      <c r="B26" s="868" t="s">
        <v>2786</v>
      </c>
      <c r="C26" s="868" t="s">
        <v>2755</v>
      </c>
      <c r="D26" s="868" t="s">
        <v>2712</v>
      </c>
      <c r="E26" s="868" t="s">
        <v>2756</v>
      </c>
      <c r="F26" s="868"/>
      <c r="G26" s="868"/>
      <c r="H26" s="868"/>
      <c r="I26" s="868"/>
      <c r="J26" s="868"/>
      <c r="K26" s="868"/>
      <c r="L26" s="868" t="s">
        <v>2747</v>
      </c>
      <c r="M26" s="868"/>
      <c r="N26" s="873"/>
    </row>
    <row r="27" spans="1:14">
      <c r="A27" s="863" t="s">
        <v>2742</v>
      </c>
      <c r="B27" s="868" t="s">
        <v>2757</v>
      </c>
      <c r="C27" s="868" t="s">
        <v>2758</v>
      </c>
      <c r="D27" s="868" t="s">
        <v>2712</v>
      </c>
      <c r="E27" s="868" t="s">
        <v>2759</v>
      </c>
      <c r="F27" s="868" t="s">
        <v>2746</v>
      </c>
      <c r="G27" s="868" t="s">
        <v>2747</v>
      </c>
      <c r="H27" s="868"/>
      <c r="I27" s="868" t="s">
        <v>2748</v>
      </c>
      <c r="J27" s="868" t="s">
        <v>2712</v>
      </c>
      <c r="K27" s="868"/>
      <c r="L27" s="868"/>
      <c r="M27" s="868"/>
      <c r="N27" s="873"/>
    </row>
    <row r="28" spans="1:14">
      <c r="A28" s="2027" t="s">
        <v>2760</v>
      </c>
      <c r="B28" s="2028"/>
      <c r="C28" s="2028"/>
      <c r="D28" s="2028"/>
      <c r="E28" s="2028"/>
      <c r="F28" s="2028"/>
      <c r="G28" s="2028"/>
      <c r="H28" s="2028"/>
      <c r="I28" s="2028"/>
      <c r="J28" s="2028"/>
      <c r="K28" s="2028"/>
      <c r="L28" s="2028"/>
      <c r="M28" s="2028"/>
      <c r="N28" s="2029"/>
    </row>
    <row r="29" spans="1:14">
      <c r="A29" s="2030" t="s">
        <v>2721</v>
      </c>
      <c r="B29" s="2031" t="s">
        <v>3</v>
      </c>
      <c r="C29" s="2031" t="s">
        <v>2761</v>
      </c>
      <c r="D29" s="2031" t="s">
        <v>2752</v>
      </c>
      <c r="E29" s="2031" t="s">
        <v>4</v>
      </c>
      <c r="F29" s="2031" t="s">
        <v>2739</v>
      </c>
      <c r="G29" s="2031"/>
      <c r="H29" s="2031"/>
      <c r="I29" s="2031"/>
      <c r="J29" s="2031"/>
      <c r="K29" s="2031"/>
      <c r="L29" s="2031" t="s">
        <v>2753</v>
      </c>
      <c r="M29" s="2031"/>
      <c r="N29" s="2032" t="s">
        <v>2740</v>
      </c>
    </row>
    <row r="30" spans="1:14">
      <c r="A30" s="2030"/>
      <c r="B30" s="2031"/>
      <c r="C30" s="2031"/>
      <c r="D30" s="2031"/>
      <c r="E30" s="2031"/>
      <c r="F30" s="874" t="s">
        <v>3</v>
      </c>
      <c r="G30" s="874" t="s">
        <v>234</v>
      </c>
      <c r="H30" s="874" t="s">
        <v>2725</v>
      </c>
      <c r="I30" s="874" t="s">
        <v>2741</v>
      </c>
      <c r="J30" s="874" t="s">
        <v>2722</v>
      </c>
      <c r="K30" s="874" t="s">
        <v>4</v>
      </c>
      <c r="L30" s="874" t="s">
        <v>234</v>
      </c>
      <c r="M30" s="874" t="s">
        <v>2725</v>
      </c>
      <c r="N30" s="2032"/>
    </row>
    <row r="31" spans="1:14">
      <c r="A31" s="863" t="s">
        <v>2742</v>
      </c>
      <c r="B31" s="868" t="s">
        <v>2762</v>
      </c>
      <c r="C31" s="868" t="s">
        <v>2728</v>
      </c>
      <c r="D31" s="868" t="s">
        <v>2712</v>
      </c>
      <c r="E31" s="868" t="s">
        <v>2763</v>
      </c>
      <c r="F31" s="868"/>
      <c r="G31" s="868"/>
      <c r="H31" s="868"/>
      <c r="I31" s="868"/>
      <c r="J31" s="868"/>
      <c r="K31" s="868"/>
      <c r="L31" s="868" t="s">
        <v>2764</v>
      </c>
      <c r="M31" s="868"/>
      <c r="N31" s="873"/>
    </row>
    <row r="32" spans="1:14">
      <c r="A32" s="875" t="s">
        <v>2742</v>
      </c>
      <c r="B32" s="876" t="s">
        <v>2765</v>
      </c>
      <c r="C32" s="876" t="s">
        <v>2766</v>
      </c>
      <c r="D32" s="876" t="s">
        <v>2735</v>
      </c>
      <c r="E32" s="876" t="s">
        <v>2767</v>
      </c>
      <c r="F32" s="876" t="s">
        <v>1976</v>
      </c>
      <c r="G32" s="876" t="s">
        <v>2768</v>
      </c>
      <c r="H32" s="876"/>
      <c r="I32" s="876" t="s">
        <v>2748</v>
      </c>
      <c r="J32" s="876" t="s">
        <v>2712</v>
      </c>
      <c r="K32" s="876" t="s">
        <v>2769</v>
      </c>
      <c r="L32" s="876" t="s">
        <v>2768</v>
      </c>
      <c r="M32" s="876"/>
      <c r="N32" s="877" t="s">
        <v>2770</v>
      </c>
    </row>
  </sheetData>
  <mergeCells count="54">
    <mergeCell ref="L29:M29"/>
    <mergeCell ref="N29:N30"/>
    <mergeCell ref="F24:K24"/>
    <mergeCell ref="L24:M24"/>
    <mergeCell ref="N24:N25"/>
    <mergeCell ref="A28:N28"/>
    <mergeCell ref="A29:A30"/>
    <mergeCell ref="B29:B30"/>
    <mergeCell ref="C29:C30"/>
    <mergeCell ref="D29:D30"/>
    <mergeCell ref="E29:E30"/>
    <mergeCell ref="F29:K29"/>
    <mergeCell ref="A24:A25"/>
    <mergeCell ref="B24:B25"/>
    <mergeCell ref="C24:C25"/>
    <mergeCell ref="D24:D25"/>
    <mergeCell ref="E24:E25"/>
    <mergeCell ref="G16:I16"/>
    <mergeCell ref="J16:N16"/>
    <mergeCell ref="A18:N18"/>
    <mergeCell ref="A19:A20"/>
    <mergeCell ref="B19:B20"/>
    <mergeCell ref="C19:C20"/>
    <mergeCell ref="D19:D20"/>
    <mergeCell ref="E19:L19"/>
    <mergeCell ref="M19:N20"/>
    <mergeCell ref="J20:L20"/>
    <mergeCell ref="J21:L21"/>
    <mergeCell ref="M21:N21"/>
    <mergeCell ref="J22:L22"/>
    <mergeCell ref="M22:N22"/>
    <mergeCell ref="A23:N23"/>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s>
  <hyperlinks>
    <hyperlink ref="A1:E1" location="Clases!A1" display="&lt;-Volver al inicio" xr:uid="{FF2A7690-05E4-48AE-A878-2445B109CD96}"/>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76DEE-F956-4F3C-A914-CFE9A2C209AE}">
  <dimension ref="A1:N32"/>
  <sheetViews>
    <sheetView topLeftCell="A21" workbookViewId="0">
      <selection activeCell="G35" sqref="G35"/>
    </sheetView>
  </sheetViews>
  <sheetFormatPr defaultRowHeight="15"/>
  <cols>
    <col min="1" max="1" width="16.140625" customWidth="1"/>
    <col min="3" max="3" width="19.42578125" customWidth="1"/>
    <col min="4" max="4" width="16.7109375" customWidth="1"/>
    <col min="5" max="5" width="27.28515625" customWidth="1"/>
    <col min="6" max="6" width="20.42578125" customWidth="1"/>
  </cols>
  <sheetData>
    <row r="1" spans="1:14">
      <c r="A1" s="1998" t="s">
        <v>2771</v>
      </c>
      <c r="B1" s="1998"/>
      <c r="C1" s="1998"/>
      <c r="D1" s="1998"/>
      <c r="E1" s="1998"/>
      <c r="F1" s="2"/>
      <c r="G1" s="2"/>
      <c r="H1" s="2"/>
      <c r="I1" s="2"/>
      <c r="J1" s="2"/>
      <c r="K1" s="2"/>
      <c r="L1" s="2"/>
      <c r="M1" s="2"/>
      <c r="N1" s="2"/>
    </row>
    <row r="2" spans="1:14">
      <c r="A2" s="856" t="s">
        <v>61</v>
      </c>
      <c r="B2" s="1999" t="str">
        <f>Clases!A7</f>
        <v>Compra</v>
      </c>
      <c r="C2" s="1999"/>
      <c r="D2" s="1999"/>
      <c r="E2" s="2000"/>
      <c r="F2" s="2"/>
      <c r="G2" s="2"/>
      <c r="H2" s="2"/>
      <c r="I2" s="2"/>
      <c r="J2" s="2"/>
      <c r="K2" s="2"/>
      <c r="L2" s="2"/>
      <c r="M2" s="2"/>
      <c r="N2" s="2"/>
    </row>
    <row r="3" spans="1:14">
      <c r="A3" s="857" t="s">
        <v>62</v>
      </c>
      <c r="B3" s="1996" t="s">
        <v>2708</v>
      </c>
      <c r="C3" s="1996"/>
      <c r="D3" s="1996"/>
      <c r="E3" s="1997"/>
      <c r="F3" s="2"/>
      <c r="G3" s="2"/>
      <c r="H3" s="2"/>
      <c r="I3" s="2"/>
      <c r="J3" s="2"/>
      <c r="K3" s="2"/>
      <c r="L3" s="2"/>
      <c r="M3" s="2"/>
      <c r="N3" s="2"/>
    </row>
    <row r="4" spans="1:14">
      <c r="A4" s="857" t="s">
        <v>214</v>
      </c>
      <c r="B4" s="1996" t="str">
        <f>Clases!C7</f>
        <v>Clase que representa la transacción realizada por un comprador.</v>
      </c>
      <c r="C4" s="1996"/>
      <c r="D4" s="1996"/>
      <c r="E4" s="1997"/>
      <c r="F4" s="2"/>
      <c r="G4" s="2"/>
      <c r="H4" s="2"/>
      <c r="I4" s="2"/>
      <c r="J4" s="2"/>
      <c r="K4" s="2"/>
      <c r="L4" s="2"/>
      <c r="M4" s="2"/>
      <c r="N4" s="2"/>
    </row>
    <row r="5" spans="1:14">
      <c r="A5" s="857" t="s">
        <v>2709</v>
      </c>
      <c r="B5" s="1996" t="s">
        <v>2772</v>
      </c>
      <c r="C5" s="1996"/>
      <c r="D5" s="1996"/>
      <c r="E5" s="1997"/>
      <c r="F5" s="2"/>
      <c r="G5" s="2"/>
      <c r="H5" s="2"/>
      <c r="I5" s="2"/>
      <c r="J5" s="2"/>
      <c r="K5" s="2"/>
      <c r="L5" s="2"/>
      <c r="M5" s="2"/>
      <c r="N5" s="2"/>
    </row>
    <row r="6" spans="1:14">
      <c r="A6" s="857" t="s">
        <v>2711</v>
      </c>
      <c r="B6" s="1996" t="s">
        <v>2712</v>
      </c>
      <c r="C6" s="1996"/>
      <c r="D6" s="1996"/>
      <c r="E6" s="1997"/>
      <c r="F6" s="2"/>
      <c r="G6" s="2"/>
      <c r="H6" s="2"/>
      <c r="I6" s="2"/>
      <c r="J6" s="2"/>
      <c r="K6" s="2"/>
      <c r="L6" s="2"/>
      <c r="M6" s="2"/>
      <c r="N6" s="2"/>
    </row>
    <row r="7" spans="1:14">
      <c r="A7" s="2003" t="s">
        <v>2713</v>
      </c>
      <c r="B7" s="2004"/>
      <c r="C7" s="2004"/>
      <c r="D7" s="2004"/>
      <c r="E7" s="2005"/>
      <c r="F7" s="860"/>
      <c r="G7" s="860"/>
      <c r="H7" s="860"/>
      <c r="I7" s="860"/>
      <c r="J7" s="860"/>
      <c r="K7" s="860"/>
      <c r="L7" s="860"/>
      <c r="M7" s="860"/>
      <c r="N7" s="860"/>
    </row>
    <row r="8" spans="1:14">
      <c r="A8" s="861" t="s">
        <v>2714</v>
      </c>
      <c r="B8" s="2004" t="s">
        <v>2715</v>
      </c>
      <c r="C8" s="2004"/>
      <c r="D8" s="2004"/>
      <c r="E8" s="862" t="s">
        <v>2716</v>
      </c>
      <c r="F8" s="860"/>
      <c r="G8" s="860"/>
      <c r="H8" s="860"/>
      <c r="I8" s="860"/>
      <c r="J8" s="860"/>
      <c r="K8" s="860"/>
      <c r="L8" s="860"/>
      <c r="M8" s="860"/>
      <c r="N8" s="860"/>
    </row>
    <row r="9" spans="1:14">
      <c r="A9" s="863" t="s">
        <v>2717</v>
      </c>
      <c r="B9" s="1996" t="s">
        <v>2718</v>
      </c>
      <c r="C9" s="1996"/>
      <c r="D9" s="1996"/>
      <c r="E9" s="864" t="str">
        <f>Clases!A4</f>
        <v>Precio</v>
      </c>
      <c r="F9" s="2"/>
      <c r="G9" s="2"/>
      <c r="H9" s="2"/>
      <c r="I9" s="2"/>
      <c r="J9" s="2"/>
      <c r="K9" s="2"/>
      <c r="L9" s="2"/>
      <c r="M9" s="2"/>
      <c r="N9" s="2"/>
    </row>
    <row r="10" spans="1:14">
      <c r="A10" s="865" t="s">
        <v>2719</v>
      </c>
      <c r="B10" s="2006" t="s">
        <v>2720</v>
      </c>
      <c r="C10" s="2006"/>
      <c r="D10" s="2006"/>
      <c r="E10" s="866" t="str">
        <f>Clases!A8</f>
        <v>Comprador</v>
      </c>
      <c r="G10" s="2"/>
      <c r="H10" s="2"/>
      <c r="I10" s="2"/>
      <c r="J10" s="2"/>
      <c r="K10" s="2"/>
      <c r="L10" s="2"/>
      <c r="M10" s="2"/>
      <c r="N10" s="2"/>
    </row>
    <row r="11" spans="1:14">
      <c r="A11" s="2007" t="s">
        <v>693</v>
      </c>
      <c r="B11" s="2008"/>
      <c r="C11" s="2008"/>
      <c r="D11" s="2008"/>
      <c r="E11" s="2008"/>
      <c r="F11" s="2008"/>
      <c r="G11" s="2008"/>
      <c r="H11" s="2008"/>
      <c r="I11" s="2008"/>
      <c r="J11" s="2008"/>
      <c r="K11" s="2008"/>
      <c r="L11" s="2008"/>
      <c r="M11" s="2008"/>
      <c r="N11" s="2009"/>
    </row>
    <row r="12" spans="1:14">
      <c r="A12" s="2001" t="s">
        <v>2721</v>
      </c>
      <c r="B12" s="2002" t="s">
        <v>3</v>
      </c>
      <c r="C12" s="2002" t="s">
        <v>234</v>
      </c>
      <c r="D12" s="2002"/>
      <c r="E12" s="2002" t="s">
        <v>2722</v>
      </c>
      <c r="F12" s="2002" t="s">
        <v>2723</v>
      </c>
      <c r="G12" s="2002" t="s">
        <v>204</v>
      </c>
      <c r="H12" s="2002"/>
      <c r="I12" s="2002"/>
      <c r="J12" s="2002" t="s">
        <v>2724</v>
      </c>
      <c r="K12" s="2002"/>
      <c r="L12" s="2002"/>
      <c r="M12" s="2002"/>
      <c r="N12" s="2010"/>
    </row>
    <row r="13" spans="1:14">
      <c r="A13" s="2001"/>
      <c r="B13" s="2002"/>
      <c r="C13" s="867" t="s">
        <v>234</v>
      </c>
      <c r="D13" s="867" t="s">
        <v>2725</v>
      </c>
      <c r="E13" s="2002"/>
      <c r="F13" s="2002"/>
      <c r="G13" s="2002"/>
      <c r="H13" s="2002"/>
      <c r="I13" s="2002"/>
      <c r="J13" s="2002"/>
      <c r="K13" s="2002"/>
      <c r="L13" s="2002"/>
      <c r="M13" s="2002"/>
      <c r="N13" s="2010"/>
    </row>
    <row r="14" spans="1:14">
      <c r="A14" s="863" t="s">
        <v>2726</v>
      </c>
      <c r="B14" s="868" t="s">
        <v>94</v>
      </c>
      <c r="C14" s="868" t="s">
        <v>2727</v>
      </c>
      <c r="D14" s="868"/>
      <c r="E14" s="868" t="s">
        <v>2773</v>
      </c>
      <c r="F14" s="868" t="s">
        <v>2728</v>
      </c>
      <c r="G14" s="1996"/>
      <c r="H14" s="1996"/>
      <c r="I14" s="1996"/>
      <c r="J14" s="1996" t="s">
        <v>2729</v>
      </c>
      <c r="K14" s="1996"/>
      <c r="L14" s="1996"/>
      <c r="M14" s="1996"/>
      <c r="N14" s="1997"/>
    </row>
    <row r="15" spans="1:14">
      <c r="A15" s="863" t="s">
        <v>2726</v>
      </c>
      <c r="B15" s="868" t="s">
        <v>237</v>
      </c>
      <c r="C15" s="868" t="s">
        <v>2798</v>
      </c>
      <c r="D15" s="868"/>
      <c r="E15" s="868" t="s">
        <v>2712</v>
      </c>
      <c r="F15" s="868" t="s">
        <v>2728</v>
      </c>
      <c r="G15" s="1996"/>
      <c r="H15" s="1996"/>
      <c r="I15" s="1996"/>
      <c r="J15" s="1996" t="s">
        <v>2732</v>
      </c>
      <c r="K15" s="1996"/>
      <c r="L15" s="1996"/>
      <c r="M15" s="1996"/>
      <c r="N15" s="1997"/>
    </row>
    <row r="16" spans="1:14">
      <c r="A16" s="863" t="s">
        <v>2726</v>
      </c>
      <c r="B16" s="868" t="s">
        <v>2799</v>
      </c>
      <c r="C16" s="868" t="s">
        <v>32</v>
      </c>
      <c r="D16" s="868"/>
      <c r="E16" s="868" t="s">
        <v>2712</v>
      </c>
      <c r="F16" s="868" t="s">
        <v>2728</v>
      </c>
      <c r="G16" s="1996"/>
      <c r="H16" s="1996"/>
      <c r="I16" s="1996"/>
      <c r="J16" s="1996" t="s">
        <v>2734</v>
      </c>
      <c r="K16" s="1996"/>
      <c r="L16" s="1996"/>
      <c r="M16" s="1996"/>
      <c r="N16" s="1997"/>
    </row>
    <row r="17" spans="1:14">
      <c r="A17" s="863" t="s">
        <v>2726</v>
      </c>
      <c r="B17" s="868" t="s">
        <v>2800</v>
      </c>
      <c r="C17" s="868" t="s">
        <v>2801</v>
      </c>
      <c r="D17" s="868"/>
      <c r="E17" s="868" t="s">
        <v>2712</v>
      </c>
      <c r="F17" s="868"/>
      <c r="G17" s="858"/>
      <c r="H17" s="858"/>
      <c r="I17" s="858"/>
      <c r="J17" s="858"/>
      <c r="K17" s="858"/>
      <c r="L17" s="858"/>
      <c r="M17" s="858"/>
      <c r="N17" s="859"/>
    </row>
    <row r="18" spans="1:14">
      <c r="A18" s="2013" t="s">
        <v>2737</v>
      </c>
      <c r="B18" s="2014"/>
      <c r="C18" s="2014"/>
      <c r="D18" s="2014"/>
      <c r="E18" s="2014"/>
      <c r="F18" s="2014"/>
      <c r="G18" s="2014"/>
      <c r="H18" s="2014"/>
      <c r="I18" s="2014"/>
      <c r="J18" s="2014"/>
      <c r="K18" s="2014"/>
      <c r="L18" s="2014"/>
      <c r="M18" s="2014"/>
      <c r="N18" s="2015"/>
    </row>
    <row r="19" spans="1:14">
      <c r="A19" s="2011" t="s">
        <v>2721</v>
      </c>
      <c r="B19" s="2012" t="s">
        <v>3</v>
      </c>
      <c r="C19" s="2012" t="s">
        <v>2738</v>
      </c>
      <c r="D19" s="2012" t="s">
        <v>4</v>
      </c>
      <c r="E19" s="2012" t="s">
        <v>2739</v>
      </c>
      <c r="F19" s="2012"/>
      <c r="G19" s="2012"/>
      <c r="H19" s="2012"/>
      <c r="I19" s="2012"/>
      <c r="J19" s="2012"/>
      <c r="K19" s="2012"/>
      <c r="L19" s="2012"/>
      <c r="M19" s="2012" t="s">
        <v>2740</v>
      </c>
      <c r="N19" s="2016"/>
    </row>
    <row r="20" spans="1:14">
      <c r="A20" s="2011"/>
      <c r="B20" s="2012"/>
      <c r="C20" s="2012"/>
      <c r="D20" s="2012"/>
      <c r="E20" s="869" t="s">
        <v>3</v>
      </c>
      <c r="F20" s="869" t="s">
        <v>234</v>
      </c>
      <c r="G20" s="869" t="s">
        <v>2725</v>
      </c>
      <c r="H20" s="869" t="s">
        <v>2741</v>
      </c>
      <c r="I20" s="869" t="s">
        <v>2722</v>
      </c>
      <c r="J20" s="2012" t="s">
        <v>4</v>
      </c>
      <c r="K20" s="2012"/>
      <c r="L20" s="2012"/>
      <c r="M20" s="2012"/>
      <c r="N20" s="2016"/>
    </row>
    <row r="21" spans="1:14" ht="57.75">
      <c r="A21" s="863" t="s">
        <v>2742</v>
      </c>
      <c r="B21" s="868" t="str">
        <f>B2</f>
        <v>Compra</v>
      </c>
      <c r="C21" s="868" t="s">
        <v>2743</v>
      </c>
      <c r="D21" s="1" t="s">
        <v>2802</v>
      </c>
      <c r="E21" s="868" t="s">
        <v>237</v>
      </c>
      <c r="F21" s="868" t="s">
        <v>2803</v>
      </c>
      <c r="G21" s="868"/>
      <c r="H21" s="868" t="s">
        <v>2748</v>
      </c>
      <c r="I21" s="868" t="s">
        <v>2712</v>
      </c>
      <c r="J21" s="2033" t="s">
        <v>2804</v>
      </c>
      <c r="K21" s="2034"/>
      <c r="L21" s="2035"/>
      <c r="M21" s="2017"/>
      <c r="N21" s="2020"/>
    </row>
    <row r="22" spans="1:14" ht="87">
      <c r="A22" s="863" t="s">
        <v>2742</v>
      </c>
      <c r="B22" s="868" t="str">
        <f>B2</f>
        <v>Compra</v>
      </c>
      <c r="C22" s="868" t="s">
        <v>2745</v>
      </c>
      <c r="D22" s="1" t="s">
        <v>2805</v>
      </c>
      <c r="E22" s="868" t="s">
        <v>2799</v>
      </c>
      <c r="F22" s="868" t="s">
        <v>32</v>
      </c>
      <c r="G22" s="868"/>
      <c r="H22" s="868" t="s">
        <v>2748</v>
      </c>
      <c r="I22" s="868" t="s">
        <v>2712</v>
      </c>
      <c r="J22" s="2033" t="s">
        <v>2806</v>
      </c>
      <c r="K22" s="2034"/>
      <c r="L22" s="2035"/>
      <c r="M22" s="2017"/>
      <c r="N22" s="2020"/>
    </row>
    <row r="23" spans="1:14">
      <c r="A23" s="2021" t="s">
        <v>2750</v>
      </c>
      <c r="B23" s="2022"/>
      <c r="C23" s="2022"/>
      <c r="D23" s="2022"/>
      <c r="E23" s="2022"/>
      <c r="F23" s="2022"/>
      <c r="G23" s="2022"/>
      <c r="H23" s="2022"/>
      <c r="I23" s="2022"/>
      <c r="J23" s="2022"/>
      <c r="K23" s="2022"/>
      <c r="L23" s="2022"/>
      <c r="M23" s="2022"/>
      <c r="N23" s="2023"/>
    </row>
    <row r="24" spans="1:14">
      <c r="A24" s="2024" t="s">
        <v>2721</v>
      </c>
      <c r="B24" s="2025" t="s">
        <v>3</v>
      </c>
      <c r="C24" s="2025" t="s">
        <v>2751</v>
      </c>
      <c r="D24" s="2025" t="s">
        <v>2752</v>
      </c>
      <c r="E24" s="2025" t="s">
        <v>4</v>
      </c>
      <c r="F24" s="2025" t="s">
        <v>2739</v>
      </c>
      <c r="G24" s="2025"/>
      <c r="H24" s="2025"/>
      <c r="I24" s="2025"/>
      <c r="J24" s="2025"/>
      <c r="K24" s="2025"/>
      <c r="L24" s="2025" t="s">
        <v>2753</v>
      </c>
      <c r="M24" s="2025"/>
      <c r="N24" s="2026" t="s">
        <v>2740</v>
      </c>
    </row>
    <row r="25" spans="1:14">
      <c r="A25" s="2024"/>
      <c r="B25" s="2025"/>
      <c r="C25" s="2025"/>
      <c r="D25" s="2025"/>
      <c r="E25" s="2025"/>
      <c r="F25" s="872" t="s">
        <v>3</v>
      </c>
      <c r="G25" s="872" t="s">
        <v>234</v>
      </c>
      <c r="H25" s="872" t="s">
        <v>2725</v>
      </c>
      <c r="I25" s="872" t="s">
        <v>2741</v>
      </c>
      <c r="J25" s="872" t="s">
        <v>2722</v>
      </c>
      <c r="K25" s="872" t="s">
        <v>4</v>
      </c>
      <c r="L25" s="872" t="s">
        <v>234</v>
      </c>
      <c r="M25" s="872" t="s">
        <v>2725</v>
      </c>
      <c r="N25" s="2026"/>
    </row>
    <row r="26" spans="1:14">
      <c r="A26" s="863" t="s">
        <v>2742</v>
      </c>
      <c r="B26" s="868" t="s">
        <v>2786</v>
      </c>
      <c r="C26" s="868" t="s">
        <v>2755</v>
      </c>
      <c r="D26" s="868" t="s">
        <v>2712</v>
      </c>
      <c r="E26" s="868" t="s">
        <v>2756</v>
      </c>
      <c r="F26" s="868"/>
      <c r="G26" s="868"/>
      <c r="H26" s="868"/>
      <c r="I26" s="868"/>
      <c r="J26" s="868"/>
      <c r="K26" s="868"/>
      <c r="L26" s="868" t="s">
        <v>2747</v>
      </c>
      <c r="M26" s="868"/>
      <c r="N26" s="873"/>
    </row>
    <row r="27" spans="1:14">
      <c r="A27" s="863" t="s">
        <v>2742</v>
      </c>
      <c r="B27" s="868" t="s">
        <v>2757</v>
      </c>
      <c r="C27" s="868" t="s">
        <v>2758</v>
      </c>
      <c r="D27" s="868" t="s">
        <v>2712</v>
      </c>
      <c r="E27" s="868" t="s">
        <v>2759</v>
      </c>
      <c r="F27" s="868" t="s">
        <v>2746</v>
      </c>
      <c r="G27" s="868" t="s">
        <v>2747</v>
      </c>
      <c r="H27" s="868"/>
      <c r="I27" s="868" t="s">
        <v>2748</v>
      </c>
      <c r="J27" s="868" t="s">
        <v>2712</v>
      </c>
      <c r="K27" s="868"/>
      <c r="L27" s="868"/>
      <c r="M27" s="868"/>
      <c r="N27" s="873"/>
    </row>
    <row r="28" spans="1:14">
      <c r="A28" s="2027" t="s">
        <v>2760</v>
      </c>
      <c r="B28" s="2028"/>
      <c r="C28" s="2028"/>
      <c r="D28" s="2028"/>
      <c r="E28" s="2028"/>
      <c r="F28" s="2028"/>
      <c r="G28" s="2028"/>
      <c r="H28" s="2028"/>
      <c r="I28" s="2028"/>
      <c r="J28" s="2028"/>
      <c r="K28" s="2028"/>
      <c r="L28" s="2028"/>
      <c r="M28" s="2028"/>
      <c r="N28" s="2029"/>
    </row>
    <row r="29" spans="1:14">
      <c r="A29" s="2030" t="s">
        <v>2721</v>
      </c>
      <c r="B29" s="2031" t="s">
        <v>3</v>
      </c>
      <c r="C29" s="2031" t="s">
        <v>2761</v>
      </c>
      <c r="D29" s="2031" t="s">
        <v>2752</v>
      </c>
      <c r="E29" s="2031" t="s">
        <v>4</v>
      </c>
      <c r="F29" s="2031" t="s">
        <v>2739</v>
      </c>
      <c r="G29" s="2031"/>
      <c r="H29" s="2031"/>
      <c r="I29" s="2031"/>
      <c r="J29" s="2031"/>
      <c r="K29" s="2031"/>
      <c r="L29" s="2031" t="s">
        <v>2753</v>
      </c>
      <c r="M29" s="2031"/>
      <c r="N29" s="2032" t="s">
        <v>2740</v>
      </c>
    </row>
    <row r="30" spans="1:14">
      <c r="A30" s="2030"/>
      <c r="B30" s="2031"/>
      <c r="C30" s="2031"/>
      <c r="D30" s="2031"/>
      <c r="E30" s="2031"/>
      <c r="F30" s="874" t="s">
        <v>3</v>
      </c>
      <c r="G30" s="874" t="s">
        <v>234</v>
      </c>
      <c r="H30" s="874" t="s">
        <v>2725</v>
      </c>
      <c r="I30" s="874" t="s">
        <v>2741</v>
      </c>
      <c r="J30" s="874" t="s">
        <v>2722</v>
      </c>
      <c r="K30" s="874" t="s">
        <v>4</v>
      </c>
      <c r="L30" s="874" t="s">
        <v>234</v>
      </c>
      <c r="M30" s="874" t="s">
        <v>2725</v>
      </c>
      <c r="N30" s="2032"/>
    </row>
    <row r="31" spans="1:14">
      <c r="A31" s="863" t="s">
        <v>2742</v>
      </c>
      <c r="B31" s="868" t="s">
        <v>2762</v>
      </c>
      <c r="C31" s="868" t="s">
        <v>2728</v>
      </c>
      <c r="D31" s="868" t="s">
        <v>2712</v>
      </c>
      <c r="E31" s="868" t="s">
        <v>2763</v>
      </c>
      <c r="F31" s="868"/>
      <c r="G31" s="868"/>
      <c r="H31" s="868"/>
      <c r="I31" s="868"/>
      <c r="J31" s="868"/>
      <c r="K31" s="868"/>
      <c r="L31" s="868" t="s">
        <v>2764</v>
      </c>
      <c r="M31" s="868"/>
      <c r="N31" s="873"/>
    </row>
    <row r="32" spans="1:14">
      <c r="A32" s="875" t="s">
        <v>2742</v>
      </c>
      <c r="B32" s="876" t="s">
        <v>2765</v>
      </c>
      <c r="C32" s="876" t="s">
        <v>2766</v>
      </c>
      <c r="D32" s="876" t="s">
        <v>2735</v>
      </c>
      <c r="E32" s="876" t="s">
        <v>2767</v>
      </c>
      <c r="F32" s="876" t="s">
        <v>1976</v>
      </c>
      <c r="G32" s="876" t="s">
        <v>2768</v>
      </c>
      <c r="H32" s="876"/>
      <c r="I32" s="876" t="s">
        <v>2748</v>
      </c>
      <c r="J32" s="876" t="s">
        <v>2712</v>
      </c>
      <c r="K32" s="876" t="s">
        <v>2769</v>
      </c>
      <c r="L32" s="876" t="s">
        <v>2768</v>
      </c>
      <c r="M32" s="876"/>
      <c r="N32" s="877" t="s">
        <v>2770</v>
      </c>
    </row>
  </sheetData>
  <mergeCells count="54">
    <mergeCell ref="L29:M29"/>
    <mergeCell ref="N29:N30"/>
    <mergeCell ref="F24:K24"/>
    <mergeCell ref="L24:M24"/>
    <mergeCell ref="N24:N25"/>
    <mergeCell ref="A28:N28"/>
    <mergeCell ref="A29:A30"/>
    <mergeCell ref="B29:B30"/>
    <mergeCell ref="C29:C30"/>
    <mergeCell ref="D29:D30"/>
    <mergeCell ref="E29:E30"/>
    <mergeCell ref="F29:K29"/>
    <mergeCell ref="A24:A25"/>
    <mergeCell ref="B24:B25"/>
    <mergeCell ref="C24:C25"/>
    <mergeCell ref="D24:D25"/>
    <mergeCell ref="E24:E25"/>
    <mergeCell ref="G16:I16"/>
    <mergeCell ref="J16:N16"/>
    <mergeCell ref="A18:N18"/>
    <mergeCell ref="A19:A20"/>
    <mergeCell ref="B19:B20"/>
    <mergeCell ref="C19:C20"/>
    <mergeCell ref="D19:D20"/>
    <mergeCell ref="E19:L19"/>
    <mergeCell ref="M19:N20"/>
    <mergeCell ref="J20:L20"/>
    <mergeCell ref="J21:L21"/>
    <mergeCell ref="M21:N21"/>
    <mergeCell ref="J22:L22"/>
    <mergeCell ref="M22:N22"/>
    <mergeCell ref="A23:N23"/>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s>
  <hyperlinks>
    <hyperlink ref="A1:E1" location="Clases!A1" display="&lt;-Volver al inicio" xr:uid="{B2C0E447-F21F-4125-9D90-724D28F0CDFC}"/>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BB324-A85A-42FF-9A81-C10AE4675CEF}">
  <dimension ref="A1:N29"/>
  <sheetViews>
    <sheetView topLeftCell="A24" workbookViewId="0">
      <selection activeCell="A29" sqref="A29"/>
    </sheetView>
  </sheetViews>
  <sheetFormatPr defaultRowHeight="15"/>
  <cols>
    <col min="1" max="1" width="19.28515625" customWidth="1"/>
    <col min="2" max="2" width="12" customWidth="1"/>
    <col min="3" max="3" width="16.28515625" customWidth="1"/>
    <col min="4" max="4" width="16.85546875" customWidth="1"/>
    <col min="5" max="5" width="20.7109375" customWidth="1"/>
  </cols>
  <sheetData>
    <row r="1" spans="1:14">
      <c r="A1" s="1998" t="s">
        <v>2771</v>
      </c>
      <c r="B1" s="1998"/>
      <c r="C1" s="1998"/>
      <c r="D1" s="1998"/>
      <c r="E1" s="1998"/>
      <c r="F1" s="2"/>
      <c r="G1" s="2"/>
      <c r="H1" s="2"/>
      <c r="I1" s="2"/>
      <c r="J1" s="2"/>
      <c r="K1" s="2"/>
      <c r="L1" s="2"/>
      <c r="M1" s="2"/>
      <c r="N1" s="2"/>
    </row>
    <row r="2" spans="1:14">
      <c r="A2" s="856" t="s">
        <v>61</v>
      </c>
      <c r="B2" s="1999" t="str">
        <f>Clases!A8</f>
        <v>Comprador</v>
      </c>
      <c r="C2" s="1999"/>
      <c r="D2" s="1999"/>
      <c r="E2" s="2000"/>
      <c r="F2" s="2"/>
      <c r="G2" s="2"/>
      <c r="H2" s="2"/>
      <c r="I2" s="2"/>
      <c r="J2" s="2"/>
      <c r="K2" s="2"/>
      <c r="L2" s="2"/>
      <c r="M2" s="2"/>
      <c r="N2" s="2"/>
    </row>
    <row r="3" spans="1:14">
      <c r="A3" s="857" t="s">
        <v>62</v>
      </c>
      <c r="B3" s="1996" t="s">
        <v>2708</v>
      </c>
      <c r="C3" s="1996"/>
      <c r="D3" s="1996"/>
      <c r="E3" s="1997"/>
      <c r="F3" s="2"/>
      <c r="G3" s="2"/>
      <c r="H3" s="2"/>
      <c r="I3" s="2"/>
      <c r="J3" s="2"/>
      <c r="K3" s="2"/>
      <c r="L3" s="2"/>
      <c r="M3" s="2"/>
      <c r="N3" s="2"/>
    </row>
    <row r="4" spans="1:14">
      <c r="A4" s="857" t="s">
        <v>214</v>
      </c>
      <c r="B4" s="1996" t="str">
        <f>Clases!C8</f>
        <v>Clase que representa al usuario que realiza una compra.</v>
      </c>
      <c r="C4" s="1996"/>
      <c r="D4" s="1996"/>
      <c r="E4" s="1997"/>
      <c r="F4" s="2"/>
      <c r="G4" s="2"/>
      <c r="H4" s="2"/>
      <c r="I4" s="2"/>
      <c r="J4" s="2"/>
      <c r="K4" s="2"/>
      <c r="L4" s="2"/>
      <c r="M4" s="2"/>
      <c r="N4" s="2"/>
    </row>
    <row r="5" spans="1:14">
      <c r="A5" s="857" t="s">
        <v>2709</v>
      </c>
      <c r="B5" s="1996" t="s">
        <v>2772</v>
      </c>
      <c r="C5" s="1996"/>
      <c r="D5" s="1996"/>
      <c r="E5" s="1997"/>
      <c r="F5" s="2"/>
      <c r="G5" s="2"/>
      <c r="H5" s="2"/>
      <c r="I5" s="2"/>
      <c r="J5" s="2"/>
      <c r="K5" s="2"/>
      <c r="L5" s="2"/>
      <c r="M5" s="2"/>
      <c r="N5" s="2"/>
    </row>
    <row r="6" spans="1:14">
      <c r="A6" s="857" t="s">
        <v>2711</v>
      </c>
      <c r="B6" s="1996" t="s">
        <v>2712</v>
      </c>
      <c r="C6" s="1996"/>
      <c r="D6" s="1996"/>
      <c r="E6" s="1997"/>
      <c r="F6" s="2"/>
      <c r="G6" s="2"/>
      <c r="H6" s="2"/>
      <c r="I6" s="2"/>
      <c r="J6" s="2"/>
      <c r="K6" s="2"/>
      <c r="L6" s="2"/>
      <c r="M6" s="2"/>
      <c r="N6" s="2"/>
    </row>
    <row r="7" spans="1:14">
      <c r="A7" s="2003" t="s">
        <v>2713</v>
      </c>
      <c r="B7" s="2004"/>
      <c r="C7" s="2004"/>
      <c r="D7" s="2004"/>
      <c r="E7" s="2005"/>
      <c r="F7" s="860"/>
      <c r="G7" s="860"/>
      <c r="H7" s="860"/>
      <c r="I7" s="860"/>
      <c r="J7" s="860"/>
      <c r="K7" s="860"/>
      <c r="L7" s="860"/>
      <c r="M7" s="860"/>
      <c r="N7" s="860"/>
    </row>
    <row r="8" spans="1:14">
      <c r="A8" s="861" t="s">
        <v>2714</v>
      </c>
      <c r="B8" s="2004" t="s">
        <v>2715</v>
      </c>
      <c r="C8" s="2004"/>
      <c r="D8" s="2004"/>
      <c r="E8" s="862" t="s">
        <v>2716</v>
      </c>
      <c r="F8" s="860"/>
      <c r="G8" s="860"/>
      <c r="H8" s="860"/>
      <c r="I8" s="860"/>
      <c r="J8" s="860"/>
      <c r="K8" s="860"/>
      <c r="L8" s="860"/>
      <c r="M8" s="860"/>
      <c r="N8" s="860"/>
    </row>
    <row r="9" spans="1:14">
      <c r="A9" s="863" t="s">
        <v>2717</v>
      </c>
      <c r="B9" s="1996" t="s">
        <v>2718</v>
      </c>
      <c r="C9" s="1996"/>
      <c r="D9" s="1996"/>
      <c r="E9" s="864" t="s">
        <v>2807</v>
      </c>
      <c r="F9" s="2"/>
      <c r="G9" s="2"/>
      <c r="H9" s="2"/>
      <c r="I9" s="2"/>
      <c r="J9" s="2"/>
      <c r="K9" s="2"/>
      <c r="L9" s="2"/>
      <c r="M9" s="2"/>
      <c r="N9" s="2"/>
    </row>
    <row r="10" spans="1:14">
      <c r="A10" s="865" t="s">
        <v>2719</v>
      </c>
      <c r="B10" s="2006" t="s">
        <v>2720</v>
      </c>
      <c r="C10" s="2006"/>
      <c r="D10" s="2006"/>
      <c r="E10" s="866" t="s">
        <v>6</v>
      </c>
      <c r="G10" s="2"/>
      <c r="H10" s="2"/>
      <c r="I10" s="2"/>
      <c r="J10" s="2"/>
      <c r="K10" s="2"/>
      <c r="L10" s="2"/>
      <c r="M10" s="2"/>
      <c r="N10" s="2"/>
    </row>
    <row r="11" spans="1:14">
      <c r="A11" s="2007" t="s">
        <v>693</v>
      </c>
      <c r="B11" s="2008"/>
      <c r="C11" s="2008"/>
      <c r="D11" s="2008"/>
      <c r="E11" s="2008"/>
      <c r="F11" s="2008"/>
      <c r="G11" s="2008"/>
      <c r="H11" s="2008"/>
      <c r="I11" s="2008"/>
      <c r="J11" s="2008"/>
      <c r="K11" s="2008"/>
      <c r="L11" s="2008"/>
      <c r="M11" s="2008"/>
      <c r="N11" s="2009"/>
    </row>
    <row r="12" spans="1:14">
      <c r="A12" s="2001" t="s">
        <v>2721</v>
      </c>
      <c r="B12" s="2002" t="s">
        <v>3</v>
      </c>
      <c r="C12" s="2002" t="s">
        <v>234</v>
      </c>
      <c r="D12" s="2002"/>
      <c r="E12" s="2002" t="s">
        <v>2722</v>
      </c>
      <c r="F12" s="2002" t="s">
        <v>2723</v>
      </c>
      <c r="G12" s="2002" t="s">
        <v>204</v>
      </c>
      <c r="H12" s="2002"/>
      <c r="I12" s="2002"/>
      <c r="J12" s="2002" t="s">
        <v>2724</v>
      </c>
      <c r="K12" s="2002"/>
      <c r="L12" s="2002"/>
      <c r="M12" s="2002"/>
      <c r="N12" s="2010"/>
    </row>
    <row r="13" spans="1:14">
      <c r="A13" s="2001"/>
      <c r="B13" s="2002"/>
      <c r="C13" s="867" t="s">
        <v>234</v>
      </c>
      <c r="D13" s="867" t="s">
        <v>2725</v>
      </c>
      <c r="E13" s="2002"/>
      <c r="F13" s="2002"/>
      <c r="G13" s="2002"/>
      <c r="H13" s="2002"/>
      <c r="I13" s="2002"/>
      <c r="J13" s="2002"/>
      <c r="K13" s="2002"/>
      <c r="L13" s="2002"/>
      <c r="M13" s="2002"/>
      <c r="N13" s="2010"/>
    </row>
    <row r="14" spans="1:14">
      <c r="A14" s="863" t="s">
        <v>2726</v>
      </c>
      <c r="B14" s="868" t="s">
        <v>2808</v>
      </c>
      <c r="C14" s="868" t="s">
        <v>2809</v>
      </c>
      <c r="D14" s="868"/>
      <c r="E14" s="868" t="s">
        <v>2712</v>
      </c>
      <c r="F14" s="868" t="s">
        <v>2728</v>
      </c>
      <c r="G14" s="1996"/>
      <c r="H14" s="1996"/>
      <c r="I14" s="1996"/>
      <c r="J14" s="1996" t="s">
        <v>2729</v>
      </c>
      <c r="K14" s="1996"/>
      <c r="L14" s="1996"/>
      <c r="M14" s="1996"/>
      <c r="N14" s="1997"/>
    </row>
    <row r="15" spans="1:14">
      <c r="A15" s="2013" t="s">
        <v>2737</v>
      </c>
      <c r="B15" s="2014"/>
      <c r="C15" s="2014"/>
      <c r="D15" s="2014"/>
      <c r="E15" s="2014"/>
      <c r="F15" s="2014"/>
      <c r="G15" s="2014"/>
      <c r="H15" s="2014"/>
      <c r="I15" s="2014"/>
      <c r="J15" s="2014"/>
      <c r="K15" s="2014"/>
      <c r="L15" s="2014"/>
      <c r="M15" s="2014"/>
      <c r="N15" s="2015"/>
    </row>
    <row r="16" spans="1:14">
      <c r="A16" s="2011" t="s">
        <v>2721</v>
      </c>
      <c r="B16" s="2012" t="s">
        <v>3</v>
      </c>
      <c r="C16" s="2012" t="s">
        <v>2738</v>
      </c>
      <c r="D16" s="2012" t="s">
        <v>4</v>
      </c>
      <c r="E16" s="2012" t="s">
        <v>2739</v>
      </c>
      <c r="F16" s="2012"/>
      <c r="G16" s="2012"/>
      <c r="H16" s="2012"/>
      <c r="I16" s="2012"/>
      <c r="J16" s="2012"/>
      <c r="K16" s="2012"/>
      <c r="L16" s="2012"/>
      <c r="M16" s="2012" t="s">
        <v>2740</v>
      </c>
      <c r="N16" s="2016"/>
    </row>
    <row r="17" spans="1:14">
      <c r="A17" s="2011"/>
      <c r="B17" s="2012"/>
      <c r="C17" s="2012"/>
      <c r="D17" s="2012"/>
      <c r="E17" s="869" t="s">
        <v>3</v>
      </c>
      <c r="F17" s="869" t="s">
        <v>234</v>
      </c>
      <c r="G17" s="869" t="s">
        <v>2725</v>
      </c>
      <c r="H17" s="869" t="s">
        <v>2741</v>
      </c>
      <c r="I17" s="869" t="s">
        <v>2722</v>
      </c>
      <c r="J17" s="2012" t="s">
        <v>4</v>
      </c>
      <c r="K17" s="2012"/>
      <c r="L17" s="2012"/>
      <c r="M17" s="2012"/>
      <c r="N17" s="2016"/>
    </row>
    <row r="18" spans="1:14" ht="87">
      <c r="A18" s="863" t="s">
        <v>2742</v>
      </c>
      <c r="B18" s="868" t="str">
        <f>B2</f>
        <v>Comprador</v>
      </c>
      <c r="C18" s="868" t="s">
        <v>2743</v>
      </c>
      <c r="D18" s="1" t="s">
        <v>2810</v>
      </c>
      <c r="E18" s="868" t="s">
        <v>6</v>
      </c>
      <c r="F18" s="868" t="s">
        <v>2811</v>
      </c>
      <c r="G18" s="868"/>
      <c r="H18" s="868" t="s">
        <v>2748</v>
      </c>
      <c r="I18" s="868" t="s">
        <v>2712</v>
      </c>
      <c r="J18" s="2033" t="s">
        <v>2812</v>
      </c>
      <c r="K18" s="2034"/>
      <c r="L18" s="2035"/>
      <c r="M18" s="2017"/>
      <c r="N18" s="2020"/>
    </row>
    <row r="19" spans="1:14" ht="101.25">
      <c r="A19" s="863" t="s">
        <v>2742</v>
      </c>
      <c r="B19" s="868" t="str">
        <f>B2</f>
        <v>Comprador</v>
      </c>
      <c r="C19" s="868" t="s">
        <v>2745</v>
      </c>
      <c r="D19" s="1" t="s">
        <v>2813</v>
      </c>
      <c r="E19" s="868"/>
      <c r="F19" s="868"/>
      <c r="G19" s="868"/>
      <c r="H19" s="868"/>
      <c r="I19" s="868"/>
      <c r="J19" s="2033"/>
      <c r="K19" s="2034"/>
      <c r="L19" s="2035"/>
      <c r="M19" s="2017"/>
      <c r="N19" s="2020"/>
    </row>
    <row r="20" spans="1:14">
      <c r="A20" s="2021" t="s">
        <v>2750</v>
      </c>
      <c r="B20" s="2022"/>
      <c r="C20" s="2022"/>
      <c r="D20" s="2022"/>
      <c r="E20" s="2022"/>
      <c r="F20" s="2022"/>
      <c r="G20" s="2022"/>
      <c r="H20" s="2022"/>
      <c r="I20" s="2022"/>
      <c r="J20" s="2022"/>
      <c r="K20" s="2022"/>
      <c r="L20" s="2022"/>
      <c r="M20" s="2022"/>
      <c r="N20" s="2023"/>
    </row>
    <row r="21" spans="1:14">
      <c r="A21" s="2024" t="s">
        <v>2721</v>
      </c>
      <c r="B21" s="2025" t="s">
        <v>3</v>
      </c>
      <c r="C21" s="2025" t="s">
        <v>2751</v>
      </c>
      <c r="D21" s="2025" t="s">
        <v>2752</v>
      </c>
      <c r="E21" s="2025" t="s">
        <v>4</v>
      </c>
      <c r="F21" s="2025" t="s">
        <v>2739</v>
      </c>
      <c r="G21" s="2025"/>
      <c r="H21" s="2025"/>
      <c r="I21" s="2025"/>
      <c r="J21" s="2025"/>
      <c r="K21" s="2025"/>
      <c r="L21" s="2025" t="s">
        <v>2753</v>
      </c>
      <c r="M21" s="2025"/>
      <c r="N21" s="2026" t="s">
        <v>2740</v>
      </c>
    </row>
    <row r="22" spans="1:14">
      <c r="A22" s="2024"/>
      <c r="B22" s="2025"/>
      <c r="C22" s="2025"/>
      <c r="D22" s="2025"/>
      <c r="E22" s="2025"/>
      <c r="F22" s="872" t="s">
        <v>3</v>
      </c>
      <c r="G22" s="872" t="s">
        <v>234</v>
      </c>
      <c r="H22" s="872" t="s">
        <v>2725</v>
      </c>
      <c r="I22" s="872" t="s">
        <v>2741</v>
      </c>
      <c r="J22" s="872" t="s">
        <v>2722</v>
      </c>
      <c r="K22" s="872" t="s">
        <v>4</v>
      </c>
      <c r="L22" s="872" t="s">
        <v>234</v>
      </c>
      <c r="M22" s="872" t="s">
        <v>2725</v>
      </c>
      <c r="N22" s="2026"/>
    </row>
    <row r="23" spans="1:14" ht="43.5">
      <c r="A23" s="863" t="s">
        <v>2742</v>
      </c>
      <c r="B23" s="868" t="s">
        <v>2814</v>
      </c>
      <c r="C23" s="868" t="s">
        <v>2755</v>
      </c>
      <c r="D23" s="868" t="s">
        <v>2712</v>
      </c>
      <c r="E23" s="1" t="s">
        <v>2815</v>
      </c>
      <c r="F23" s="868"/>
      <c r="G23" s="868"/>
      <c r="H23" s="868"/>
      <c r="I23" s="868"/>
      <c r="J23" s="868"/>
      <c r="K23" s="868"/>
      <c r="L23" s="868" t="s">
        <v>2747</v>
      </c>
      <c r="M23" s="868"/>
      <c r="N23" s="873"/>
    </row>
    <row r="24" spans="1:14" ht="48" customHeight="1">
      <c r="A24" s="863" t="s">
        <v>2742</v>
      </c>
      <c r="B24" s="868" t="s">
        <v>2816</v>
      </c>
      <c r="C24" s="868" t="s">
        <v>2758</v>
      </c>
      <c r="D24" s="868" t="s">
        <v>2712</v>
      </c>
      <c r="E24" s="1" t="s">
        <v>2817</v>
      </c>
      <c r="F24" s="868" t="s">
        <v>2746</v>
      </c>
      <c r="G24" s="868" t="s">
        <v>2747</v>
      </c>
      <c r="H24" s="868"/>
      <c r="I24" s="868" t="s">
        <v>2748</v>
      </c>
      <c r="J24" s="868" t="s">
        <v>2712</v>
      </c>
      <c r="K24" s="868"/>
      <c r="L24" s="868"/>
      <c r="M24" s="868"/>
      <c r="N24" s="873"/>
    </row>
    <row r="25" spans="1:14">
      <c r="A25" s="2027" t="s">
        <v>2760</v>
      </c>
      <c r="B25" s="2028"/>
      <c r="C25" s="2028"/>
      <c r="D25" s="2028"/>
      <c r="E25" s="2028"/>
      <c r="F25" s="2028"/>
      <c r="G25" s="2028"/>
      <c r="H25" s="2028"/>
      <c r="I25" s="2028"/>
      <c r="J25" s="2028"/>
      <c r="K25" s="2028"/>
      <c r="L25" s="2028"/>
      <c r="M25" s="2028"/>
      <c r="N25" s="2029"/>
    </row>
    <row r="26" spans="1:14">
      <c r="A26" s="2030" t="s">
        <v>2721</v>
      </c>
      <c r="B26" s="2031" t="s">
        <v>3</v>
      </c>
      <c r="C26" s="2031" t="s">
        <v>2761</v>
      </c>
      <c r="D26" s="2031" t="s">
        <v>2752</v>
      </c>
      <c r="E26" s="2031" t="s">
        <v>4</v>
      </c>
      <c r="F26" s="2031" t="s">
        <v>2739</v>
      </c>
      <c r="G26" s="2031"/>
      <c r="H26" s="2031"/>
      <c r="I26" s="2031"/>
      <c r="J26" s="2031"/>
      <c r="K26" s="2031"/>
      <c r="L26" s="2031" t="s">
        <v>2753</v>
      </c>
      <c r="M26" s="2031"/>
      <c r="N26" s="2032" t="s">
        <v>2740</v>
      </c>
    </row>
    <row r="27" spans="1:14">
      <c r="A27" s="2030"/>
      <c r="B27" s="2031"/>
      <c r="C27" s="2031"/>
      <c r="D27" s="2031"/>
      <c r="E27" s="2031"/>
      <c r="F27" s="874" t="s">
        <v>3</v>
      </c>
      <c r="G27" s="874" t="s">
        <v>234</v>
      </c>
      <c r="H27" s="874" t="s">
        <v>2725</v>
      </c>
      <c r="I27" s="874" t="s">
        <v>2741</v>
      </c>
      <c r="J27" s="874" t="s">
        <v>2722</v>
      </c>
      <c r="K27" s="874" t="s">
        <v>4</v>
      </c>
      <c r="L27" s="874" t="s">
        <v>234</v>
      </c>
      <c r="M27" s="874" t="s">
        <v>2725</v>
      </c>
      <c r="N27" s="2032"/>
    </row>
    <row r="28" spans="1:14">
      <c r="A28" s="863" t="s">
        <v>2742</v>
      </c>
      <c r="B28" s="868" t="s">
        <v>2762</v>
      </c>
      <c r="C28" s="868" t="s">
        <v>2728</v>
      </c>
      <c r="D28" s="868" t="s">
        <v>2712</v>
      </c>
      <c r="E28" s="868" t="s">
        <v>2763</v>
      </c>
      <c r="F28" s="868"/>
      <c r="G28" s="868"/>
      <c r="H28" s="868"/>
      <c r="I28" s="868"/>
      <c r="J28" s="868"/>
      <c r="K28" s="868"/>
      <c r="L28" s="868" t="s">
        <v>2764</v>
      </c>
      <c r="M28" s="868"/>
      <c r="N28" s="873"/>
    </row>
    <row r="29" spans="1:14">
      <c r="A29" s="875" t="s">
        <v>2742</v>
      </c>
      <c r="B29" s="876" t="s">
        <v>2765</v>
      </c>
      <c r="C29" s="876" t="s">
        <v>2766</v>
      </c>
      <c r="D29" s="876" t="s">
        <v>2735</v>
      </c>
      <c r="E29" s="876" t="s">
        <v>2767</v>
      </c>
      <c r="F29" s="876" t="s">
        <v>1976</v>
      </c>
      <c r="G29" s="876" t="s">
        <v>2768</v>
      </c>
      <c r="H29" s="876"/>
      <c r="I29" s="876" t="s">
        <v>2748</v>
      </c>
      <c r="J29" s="876" t="s">
        <v>2712</v>
      </c>
      <c r="K29" s="876" t="s">
        <v>2769</v>
      </c>
      <c r="L29" s="876" t="s">
        <v>2768</v>
      </c>
      <c r="M29" s="876"/>
      <c r="N29" s="877" t="s">
        <v>2770</v>
      </c>
    </row>
  </sheetData>
  <mergeCells count="50">
    <mergeCell ref="L26:M26"/>
    <mergeCell ref="N26:N27"/>
    <mergeCell ref="F21:K21"/>
    <mergeCell ref="L21:M21"/>
    <mergeCell ref="N21:N22"/>
    <mergeCell ref="A25:N25"/>
    <mergeCell ref="A26:A27"/>
    <mergeCell ref="B26:B27"/>
    <mergeCell ref="C26:C27"/>
    <mergeCell ref="D26:D27"/>
    <mergeCell ref="E26:E27"/>
    <mergeCell ref="F26:K26"/>
    <mergeCell ref="A21:A22"/>
    <mergeCell ref="B21:B22"/>
    <mergeCell ref="C21:C22"/>
    <mergeCell ref="D21:D22"/>
    <mergeCell ref="E21:E22"/>
    <mergeCell ref="A15:N15"/>
    <mergeCell ref="A16:A17"/>
    <mergeCell ref="B16:B17"/>
    <mergeCell ref="C16:C17"/>
    <mergeCell ref="D16:D17"/>
    <mergeCell ref="E16:L16"/>
    <mergeCell ref="M16:N17"/>
    <mergeCell ref="J17:L17"/>
    <mergeCell ref="J18:L18"/>
    <mergeCell ref="M18:N18"/>
    <mergeCell ref="J19:L19"/>
    <mergeCell ref="M19:N19"/>
    <mergeCell ref="A20:N20"/>
    <mergeCell ref="G12:I13"/>
    <mergeCell ref="J12:N13"/>
    <mergeCell ref="G14:I14"/>
    <mergeCell ref="J14:N14"/>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s>
  <hyperlinks>
    <hyperlink ref="A1:E1" location="Clases!A1" display="&lt;-Volver al inicio" xr:uid="{305868E2-5689-4338-8756-F329132A1316}"/>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EA4D1-FC77-4542-8B67-BA9A23D1AE49}">
  <dimension ref="A1:N31"/>
  <sheetViews>
    <sheetView workbookViewId="0"/>
  </sheetViews>
  <sheetFormatPr defaultRowHeight="15"/>
  <cols>
    <col min="1" max="1" width="28" customWidth="1"/>
    <col min="2" max="2" width="17.85546875" customWidth="1"/>
    <col min="3" max="3" width="17.5703125" customWidth="1"/>
    <col min="4" max="4" width="24.42578125" customWidth="1"/>
    <col min="5" max="5" width="28.85546875" customWidth="1"/>
    <col min="6" max="6" width="19.42578125" customWidth="1"/>
    <col min="8" max="8" width="15.5703125" customWidth="1"/>
    <col min="9" max="9" width="25.42578125" customWidth="1"/>
    <col min="12" max="12" width="16.140625" customWidth="1"/>
    <col min="13" max="13" width="22.5703125" customWidth="1"/>
    <col min="14" max="14" width="22.28515625" customWidth="1"/>
  </cols>
  <sheetData>
    <row r="1" spans="1:14">
      <c r="A1" s="1998" t="s">
        <v>2771</v>
      </c>
      <c r="B1" s="1998"/>
      <c r="C1" s="1998"/>
      <c r="D1" s="1998"/>
      <c r="E1" s="1998"/>
      <c r="F1" s="2"/>
      <c r="G1" s="2"/>
      <c r="H1" s="2"/>
      <c r="I1" s="2"/>
      <c r="J1" s="2"/>
      <c r="K1" s="2"/>
      <c r="L1" s="2"/>
      <c r="M1" s="2"/>
      <c r="N1" s="2"/>
    </row>
    <row r="2" spans="1:14">
      <c r="A2" s="856" t="s">
        <v>61</v>
      </c>
      <c r="B2" s="1999" t="str">
        <f>Clases!A9</f>
        <v>VendedorProducto</v>
      </c>
      <c r="C2" s="1999"/>
      <c r="D2" s="1999"/>
      <c r="E2" s="2000"/>
      <c r="F2" s="2"/>
      <c r="G2" s="2"/>
      <c r="H2" s="2"/>
      <c r="I2" s="2"/>
      <c r="J2" s="2"/>
      <c r="K2" s="2"/>
      <c r="L2" s="2"/>
      <c r="M2" s="2"/>
      <c r="N2" s="2"/>
    </row>
    <row r="3" spans="1:14">
      <c r="A3" s="857" t="s">
        <v>62</v>
      </c>
      <c r="B3" s="1996" t="s">
        <v>2708</v>
      </c>
      <c r="C3" s="1996"/>
      <c r="D3" s="1996"/>
      <c r="E3" s="1997"/>
      <c r="F3" s="2"/>
      <c r="G3" s="2"/>
      <c r="H3" s="2"/>
      <c r="I3" s="2"/>
      <c r="J3" s="2"/>
      <c r="K3" s="2"/>
      <c r="L3" s="2"/>
      <c r="M3" s="2"/>
      <c r="N3" s="2"/>
    </row>
    <row r="4" spans="1:14">
      <c r="A4" s="857" t="s">
        <v>214</v>
      </c>
      <c r="B4" s="1996" t="str">
        <f>Clases!C9</f>
        <v>Clase que representa información adicional del vendedor.</v>
      </c>
      <c r="C4" s="1996"/>
      <c r="D4" s="1996"/>
      <c r="E4" s="1997"/>
      <c r="F4" s="2"/>
      <c r="G4" s="2"/>
      <c r="H4" s="2"/>
      <c r="I4" s="2"/>
      <c r="J4" s="2"/>
      <c r="K4" s="2"/>
      <c r="L4" s="2"/>
      <c r="M4" s="2"/>
      <c r="N4" s="2"/>
    </row>
    <row r="5" spans="1:14">
      <c r="A5" s="857" t="s">
        <v>2709</v>
      </c>
      <c r="B5" s="1996" t="s">
        <v>2772</v>
      </c>
      <c r="C5" s="1996"/>
      <c r="D5" s="1996"/>
      <c r="E5" s="1997"/>
      <c r="F5" s="2"/>
      <c r="G5" s="2"/>
      <c r="H5" s="2"/>
      <c r="I5" s="2"/>
      <c r="J5" s="2"/>
      <c r="K5" s="2"/>
      <c r="L5" s="2"/>
      <c r="M5" s="2"/>
      <c r="N5" s="2"/>
    </row>
    <row r="6" spans="1:14">
      <c r="A6" s="857" t="s">
        <v>2711</v>
      </c>
      <c r="B6" s="1996" t="s">
        <v>2712</v>
      </c>
      <c r="C6" s="1996"/>
      <c r="D6" s="1996"/>
      <c r="E6" s="1997"/>
      <c r="F6" s="2"/>
      <c r="G6" s="2"/>
      <c r="H6" s="2"/>
      <c r="I6" s="2"/>
      <c r="J6" s="2"/>
      <c r="K6" s="2"/>
      <c r="L6" s="2"/>
      <c r="M6" s="2"/>
      <c r="N6" s="2"/>
    </row>
    <row r="7" spans="1:14">
      <c r="A7" s="2003" t="s">
        <v>2713</v>
      </c>
      <c r="B7" s="2004"/>
      <c r="C7" s="2004"/>
      <c r="D7" s="2004"/>
      <c r="E7" s="2005"/>
      <c r="F7" s="860"/>
      <c r="G7" s="860"/>
      <c r="H7" s="860"/>
      <c r="I7" s="860"/>
      <c r="J7" s="860"/>
      <c r="K7" s="860"/>
      <c r="L7" s="860"/>
      <c r="M7" s="860"/>
      <c r="N7" s="860"/>
    </row>
    <row r="8" spans="1:14">
      <c r="A8" s="861" t="s">
        <v>2714</v>
      </c>
      <c r="B8" s="2004" t="s">
        <v>2715</v>
      </c>
      <c r="C8" s="2004"/>
      <c r="D8" s="2004"/>
      <c r="E8" s="862" t="s">
        <v>2716</v>
      </c>
      <c r="F8" s="860"/>
      <c r="G8" s="860"/>
      <c r="H8" s="860"/>
      <c r="I8" s="860"/>
      <c r="J8" s="860"/>
      <c r="K8" s="860"/>
      <c r="L8" s="860"/>
      <c r="M8" s="860"/>
      <c r="N8" s="860"/>
    </row>
    <row r="9" spans="1:14">
      <c r="A9" s="863" t="s">
        <v>2717</v>
      </c>
      <c r="B9" s="1996" t="s">
        <v>2718</v>
      </c>
      <c r="C9" s="1996"/>
      <c r="D9" s="1996"/>
      <c r="E9" s="864" t="str">
        <f>Clases!A10</f>
        <v>Vendedor</v>
      </c>
      <c r="F9" s="2"/>
      <c r="G9" s="2"/>
      <c r="H9" s="2"/>
      <c r="I9" s="2"/>
      <c r="J9" s="2"/>
      <c r="K9" s="2"/>
      <c r="L9" s="2"/>
      <c r="M9" s="2"/>
      <c r="N9" s="2"/>
    </row>
    <row r="10" spans="1:14">
      <c r="A10" s="865" t="s">
        <v>2719</v>
      </c>
      <c r="B10" s="2006" t="s">
        <v>2720</v>
      </c>
      <c r="C10" s="2006"/>
      <c r="D10" s="2006"/>
      <c r="E10" s="866"/>
      <c r="G10" s="2"/>
      <c r="H10" s="2"/>
      <c r="I10" s="2"/>
      <c r="J10" s="2"/>
      <c r="K10" s="2"/>
      <c r="L10" s="2"/>
      <c r="M10" s="2"/>
      <c r="N10" s="2"/>
    </row>
    <row r="11" spans="1:14">
      <c r="A11" s="2007" t="s">
        <v>693</v>
      </c>
      <c r="B11" s="2008"/>
      <c r="C11" s="2008"/>
      <c r="D11" s="2008"/>
      <c r="E11" s="2008"/>
      <c r="F11" s="2008"/>
      <c r="G11" s="2008"/>
      <c r="H11" s="2008"/>
      <c r="I11" s="2008"/>
      <c r="J11" s="2008"/>
      <c r="K11" s="2008"/>
      <c r="L11" s="2008"/>
      <c r="M11" s="2008"/>
      <c r="N11" s="2009"/>
    </row>
    <row r="12" spans="1:14">
      <c r="A12" s="2001" t="s">
        <v>2721</v>
      </c>
      <c r="B12" s="2002" t="s">
        <v>3</v>
      </c>
      <c r="C12" s="2002" t="s">
        <v>234</v>
      </c>
      <c r="D12" s="2002"/>
      <c r="E12" s="2002" t="s">
        <v>2722</v>
      </c>
      <c r="F12" s="2002" t="s">
        <v>2723</v>
      </c>
      <c r="G12" s="2002" t="s">
        <v>204</v>
      </c>
      <c r="H12" s="2002"/>
      <c r="I12" s="2002"/>
      <c r="J12" s="2002" t="s">
        <v>2724</v>
      </c>
      <c r="K12" s="2002"/>
      <c r="L12" s="2002"/>
      <c r="M12" s="2002"/>
      <c r="N12" s="2010"/>
    </row>
    <row r="13" spans="1:14">
      <c r="A13" s="2001"/>
      <c r="B13" s="2002"/>
      <c r="C13" s="867" t="s">
        <v>234</v>
      </c>
      <c r="D13" s="867" t="s">
        <v>2725</v>
      </c>
      <c r="E13" s="2002"/>
      <c r="F13" s="2002"/>
      <c r="G13" s="2002"/>
      <c r="H13" s="2002"/>
      <c r="I13" s="2002"/>
      <c r="J13" s="2002"/>
      <c r="K13" s="2002"/>
      <c r="L13" s="2002"/>
      <c r="M13" s="2002"/>
      <c r="N13" s="2010"/>
    </row>
    <row r="14" spans="1:14">
      <c r="A14" s="863" t="s">
        <v>2726</v>
      </c>
      <c r="B14" s="868" t="s">
        <v>94</v>
      </c>
      <c r="C14" s="868" t="s">
        <v>2727</v>
      </c>
      <c r="D14" s="868"/>
      <c r="E14" s="868" t="s">
        <v>2735</v>
      </c>
      <c r="F14" s="868" t="s">
        <v>2728</v>
      </c>
      <c r="G14" s="1996"/>
      <c r="H14" s="1996"/>
      <c r="I14" s="1996"/>
      <c r="J14" s="1996" t="s">
        <v>2729</v>
      </c>
      <c r="K14" s="1996"/>
      <c r="L14" s="1996"/>
      <c r="M14" s="1996"/>
      <c r="N14" s="1997"/>
    </row>
    <row r="15" spans="1:14">
      <c r="A15" s="863" t="s">
        <v>2726</v>
      </c>
      <c r="B15" s="868" t="s">
        <v>2818</v>
      </c>
      <c r="C15" s="868" t="s">
        <v>2819</v>
      </c>
      <c r="D15" s="868"/>
      <c r="E15" s="868" t="s">
        <v>2712</v>
      </c>
      <c r="F15" s="868"/>
      <c r="G15" s="858"/>
      <c r="H15" s="858"/>
      <c r="I15" s="858"/>
      <c r="J15" s="858"/>
      <c r="K15" s="858"/>
      <c r="L15" s="858"/>
      <c r="M15" s="858"/>
      <c r="N15" s="859"/>
    </row>
    <row r="16" spans="1:14">
      <c r="A16" s="863" t="s">
        <v>2726</v>
      </c>
      <c r="B16" s="868" t="s">
        <v>2820</v>
      </c>
      <c r="C16" s="868" t="s">
        <v>2792</v>
      </c>
      <c r="D16" s="868"/>
      <c r="E16" s="868" t="s">
        <v>2712</v>
      </c>
      <c r="F16" s="868"/>
      <c r="G16" s="858"/>
      <c r="H16" s="858"/>
      <c r="I16" s="858"/>
      <c r="J16" s="858"/>
      <c r="K16" s="858"/>
      <c r="L16" s="858"/>
      <c r="M16" s="858"/>
      <c r="N16" s="859"/>
    </row>
    <row r="17" spans="1:14">
      <c r="A17" s="2013" t="s">
        <v>2737</v>
      </c>
      <c r="B17" s="2014"/>
      <c r="C17" s="2014"/>
      <c r="D17" s="2014"/>
      <c r="E17" s="2014"/>
      <c r="F17" s="2014"/>
      <c r="G17" s="2014"/>
      <c r="H17" s="2014"/>
      <c r="I17" s="2014"/>
      <c r="J17" s="2014"/>
      <c r="K17" s="2014"/>
      <c r="L17" s="2014"/>
      <c r="M17" s="2014"/>
      <c r="N17" s="2015"/>
    </row>
    <row r="18" spans="1:14">
      <c r="A18" s="2011" t="s">
        <v>2721</v>
      </c>
      <c r="B18" s="2012" t="s">
        <v>3</v>
      </c>
      <c r="C18" s="2012" t="s">
        <v>2738</v>
      </c>
      <c r="D18" s="2012" t="s">
        <v>4</v>
      </c>
      <c r="E18" s="2012" t="s">
        <v>2739</v>
      </c>
      <c r="F18" s="2012"/>
      <c r="G18" s="2012"/>
      <c r="H18" s="2012"/>
      <c r="I18" s="2012"/>
      <c r="J18" s="2012"/>
      <c r="K18" s="2012"/>
      <c r="L18" s="2012"/>
      <c r="M18" s="2012" t="s">
        <v>2740</v>
      </c>
      <c r="N18" s="2016"/>
    </row>
    <row r="19" spans="1:14">
      <c r="A19" s="2011"/>
      <c r="B19" s="2012"/>
      <c r="C19" s="2012"/>
      <c r="D19" s="2012"/>
      <c r="E19" s="869" t="s">
        <v>3</v>
      </c>
      <c r="F19" s="869" t="s">
        <v>234</v>
      </c>
      <c r="G19" s="869" t="s">
        <v>2725</v>
      </c>
      <c r="H19" s="869" t="s">
        <v>2741</v>
      </c>
      <c r="I19" s="869" t="s">
        <v>2722</v>
      </c>
      <c r="J19" s="2012" t="s">
        <v>4</v>
      </c>
      <c r="K19" s="2012"/>
      <c r="L19" s="2012"/>
      <c r="M19" s="2012"/>
      <c r="N19" s="2016"/>
    </row>
    <row r="20" spans="1:14" ht="43.5">
      <c r="A20" s="863" t="s">
        <v>2742</v>
      </c>
      <c r="B20" s="868" t="str">
        <f>B2</f>
        <v>VendedorProducto</v>
      </c>
      <c r="C20" s="868" t="s">
        <v>2743</v>
      </c>
      <c r="D20" s="1" t="s">
        <v>2821</v>
      </c>
      <c r="E20" s="868" t="s">
        <v>2822</v>
      </c>
      <c r="F20" s="868" t="s">
        <v>2823</v>
      </c>
      <c r="G20" s="868"/>
      <c r="H20" s="868" t="s">
        <v>2824</v>
      </c>
      <c r="I20" s="868" t="s">
        <v>2712</v>
      </c>
      <c r="J20" s="2033" t="s">
        <v>2825</v>
      </c>
      <c r="K20" s="2034"/>
      <c r="L20" s="2035"/>
      <c r="M20" s="2017"/>
      <c r="N20" s="2020"/>
    </row>
    <row r="21" spans="1:14" ht="43.5">
      <c r="A21" s="863" t="s">
        <v>2742</v>
      </c>
      <c r="B21" s="868" t="str">
        <f>B2</f>
        <v>VendedorProducto</v>
      </c>
      <c r="C21" s="868" t="s">
        <v>2745</v>
      </c>
      <c r="D21" s="1" t="s">
        <v>2826</v>
      </c>
      <c r="E21" s="868" t="s">
        <v>2827</v>
      </c>
      <c r="F21" s="868" t="s">
        <v>2828</v>
      </c>
      <c r="G21" s="868"/>
      <c r="H21" s="868" t="s">
        <v>2824</v>
      </c>
      <c r="I21" s="868" t="s">
        <v>2829</v>
      </c>
      <c r="J21" s="2033" t="s">
        <v>2830</v>
      </c>
      <c r="K21" s="2034"/>
      <c r="L21" s="2035"/>
      <c r="M21" s="2017"/>
      <c r="N21" s="2020"/>
    </row>
    <row r="22" spans="1:14">
      <c r="A22" s="2021" t="s">
        <v>2750</v>
      </c>
      <c r="B22" s="2022"/>
      <c r="C22" s="2022"/>
      <c r="D22" s="2022"/>
      <c r="E22" s="2022"/>
      <c r="F22" s="2022"/>
      <c r="G22" s="2022"/>
      <c r="H22" s="2022"/>
      <c r="I22" s="2022"/>
      <c r="J22" s="2022"/>
      <c r="K22" s="2022"/>
      <c r="L22" s="2022"/>
      <c r="M22" s="2022"/>
      <c r="N22" s="2023"/>
    </row>
    <row r="23" spans="1:14">
      <c r="A23" s="2024" t="s">
        <v>2721</v>
      </c>
      <c r="B23" s="2025" t="s">
        <v>3</v>
      </c>
      <c r="C23" s="2025" t="s">
        <v>2751</v>
      </c>
      <c r="D23" s="2025" t="s">
        <v>2752</v>
      </c>
      <c r="E23" s="2025" t="s">
        <v>4</v>
      </c>
      <c r="F23" s="2025" t="s">
        <v>2739</v>
      </c>
      <c r="G23" s="2025"/>
      <c r="H23" s="2025"/>
      <c r="I23" s="2025"/>
      <c r="J23" s="2025"/>
      <c r="K23" s="2025"/>
      <c r="L23" s="2025" t="s">
        <v>2753</v>
      </c>
      <c r="M23" s="2025"/>
      <c r="N23" s="2026" t="s">
        <v>2740</v>
      </c>
    </row>
    <row r="24" spans="1:14">
      <c r="A24" s="2024"/>
      <c r="B24" s="2025"/>
      <c r="C24" s="2025"/>
      <c r="D24" s="2025"/>
      <c r="E24" s="2025"/>
      <c r="F24" s="872" t="s">
        <v>3</v>
      </c>
      <c r="G24" s="872" t="s">
        <v>234</v>
      </c>
      <c r="H24" s="872" t="s">
        <v>2725</v>
      </c>
      <c r="I24" s="872" t="s">
        <v>2741</v>
      </c>
      <c r="J24" s="872" t="s">
        <v>2722</v>
      </c>
      <c r="K24" s="872" t="s">
        <v>4</v>
      </c>
      <c r="L24" s="872" t="s">
        <v>234</v>
      </c>
      <c r="M24" s="872" t="s">
        <v>2725</v>
      </c>
      <c r="N24" s="2026"/>
    </row>
    <row r="25" spans="1:14" ht="87">
      <c r="A25" s="863" t="s">
        <v>2742</v>
      </c>
      <c r="B25" s="868"/>
      <c r="C25" s="868" t="s">
        <v>2831</v>
      </c>
      <c r="D25" s="868" t="s">
        <v>2712</v>
      </c>
      <c r="E25" s="1" t="s">
        <v>2815</v>
      </c>
      <c r="F25" s="868"/>
      <c r="G25" s="868"/>
      <c r="H25" s="868"/>
      <c r="I25" s="868"/>
      <c r="J25" s="868"/>
      <c r="K25" s="868"/>
      <c r="L25" s="868" t="s">
        <v>2747</v>
      </c>
      <c r="M25" s="868"/>
      <c r="N25" s="873"/>
    </row>
    <row r="26" spans="1:14" ht="101.25">
      <c r="A26" s="863" t="s">
        <v>2742</v>
      </c>
      <c r="B26" s="868" t="s">
        <v>2832</v>
      </c>
      <c r="C26" s="868" t="s">
        <v>2758</v>
      </c>
      <c r="D26" s="868" t="s">
        <v>2712</v>
      </c>
      <c r="E26" s="1" t="s">
        <v>2817</v>
      </c>
      <c r="F26" s="868" t="s">
        <v>2746</v>
      </c>
      <c r="G26" s="868" t="s">
        <v>2747</v>
      </c>
      <c r="H26" s="868"/>
      <c r="I26" s="868" t="s">
        <v>2748</v>
      </c>
      <c r="J26" s="868" t="s">
        <v>2712</v>
      </c>
      <c r="K26" s="868"/>
      <c r="L26" s="868"/>
      <c r="M26" s="868"/>
      <c r="N26" s="873"/>
    </row>
    <row r="27" spans="1:14">
      <c r="A27" s="2027" t="s">
        <v>2760</v>
      </c>
      <c r="B27" s="2028"/>
      <c r="C27" s="2028"/>
      <c r="D27" s="2028"/>
      <c r="E27" s="2028"/>
      <c r="F27" s="2028"/>
      <c r="G27" s="2028"/>
      <c r="H27" s="2028"/>
      <c r="I27" s="2028"/>
      <c r="J27" s="2028"/>
      <c r="K27" s="2028"/>
      <c r="L27" s="2028"/>
      <c r="M27" s="2028"/>
      <c r="N27" s="2029"/>
    </row>
    <row r="28" spans="1:14">
      <c r="A28" s="2030" t="s">
        <v>2721</v>
      </c>
      <c r="B28" s="2031" t="s">
        <v>3</v>
      </c>
      <c r="C28" s="2031" t="s">
        <v>2761</v>
      </c>
      <c r="D28" s="2031" t="s">
        <v>2752</v>
      </c>
      <c r="E28" s="2031" t="s">
        <v>4</v>
      </c>
      <c r="F28" s="2031" t="s">
        <v>2739</v>
      </c>
      <c r="G28" s="2031"/>
      <c r="H28" s="2031"/>
      <c r="I28" s="2031"/>
      <c r="J28" s="2031"/>
      <c r="K28" s="2031"/>
      <c r="L28" s="2031" t="s">
        <v>2753</v>
      </c>
      <c r="M28" s="2031"/>
      <c r="N28" s="2032" t="s">
        <v>2740</v>
      </c>
    </row>
    <row r="29" spans="1:14">
      <c r="A29" s="2030"/>
      <c r="B29" s="2031"/>
      <c r="C29" s="2031"/>
      <c r="D29" s="2031"/>
      <c r="E29" s="2031"/>
      <c r="F29" s="874" t="s">
        <v>3</v>
      </c>
      <c r="G29" s="874" t="s">
        <v>234</v>
      </c>
      <c r="H29" s="874" t="s">
        <v>2725</v>
      </c>
      <c r="I29" s="874" t="s">
        <v>2741</v>
      </c>
      <c r="J29" s="874" t="s">
        <v>2722</v>
      </c>
      <c r="K29" s="874" t="s">
        <v>4</v>
      </c>
      <c r="L29" s="874" t="s">
        <v>234</v>
      </c>
      <c r="M29" s="874" t="s">
        <v>2725</v>
      </c>
      <c r="N29" s="2032"/>
    </row>
    <row r="30" spans="1:14">
      <c r="A30" s="863" t="s">
        <v>2742</v>
      </c>
      <c r="B30" s="868" t="s">
        <v>2762</v>
      </c>
      <c r="C30" s="868" t="s">
        <v>2728</v>
      </c>
      <c r="D30" s="868" t="s">
        <v>2712</v>
      </c>
      <c r="E30" s="868" t="s">
        <v>2763</v>
      </c>
      <c r="F30" s="868"/>
      <c r="G30" s="868"/>
      <c r="H30" s="868"/>
      <c r="I30" s="868"/>
      <c r="J30" s="868"/>
      <c r="K30" s="868"/>
      <c r="L30" s="868" t="s">
        <v>2764</v>
      </c>
      <c r="M30" s="868"/>
      <c r="N30" s="873"/>
    </row>
    <row r="31" spans="1:14">
      <c r="A31" s="875" t="s">
        <v>2742</v>
      </c>
      <c r="B31" s="876" t="s">
        <v>2765</v>
      </c>
      <c r="C31" s="876" t="s">
        <v>2766</v>
      </c>
      <c r="D31" s="876" t="s">
        <v>2735</v>
      </c>
      <c r="E31" s="876" t="s">
        <v>2767</v>
      </c>
      <c r="F31" s="876" t="s">
        <v>1976</v>
      </c>
      <c r="G31" s="876" t="s">
        <v>2768</v>
      </c>
      <c r="H31" s="876"/>
      <c r="I31" s="876" t="s">
        <v>2748</v>
      </c>
      <c r="J31" s="876" t="s">
        <v>2712</v>
      </c>
      <c r="K31" s="876" t="s">
        <v>2769</v>
      </c>
      <c r="L31" s="876" t="s">
        <v>2768</v>
      </c>
      <c r="M31" s="876"/>
      <c r="N31" s="877" t="s">
        <v>2770</v>
      </c>
    </row>
  </sheetData>
  <mergeCells count="50">
    <mergeCell ref="A27:N27"/>
    <mergeCell ref="A28:A29"/>
    <mergeCell ref="B28:B29"/>
    <mergeCell ref="C28:C29"/>
    <mergeCell ref="D28:D29"/>
    <mergeCell ref="E28:E29"/>
    <mergeCell ref="F28:K28"/>
    <mergeCell ref="L28:M28"/>
    <mergeCell ref="N28:N29"/>
    <mergeCell ref="A22:N22"/>
    <mergeCell ref="A23:A24"/>
    <mergeCell ref="B23:B24"/>
    <mergeCell ref="C23:C24"/>
    <mergeCell ref="D23:D24"/>
    <mergeCell ref="E23:E24"/>
    <mergeCell ref="F23:K23"/>
    <mergeCell ref="L23:M23"/>
    <mergeCell ref="N23:N24"/>
    <mergeCell ref="M18:N19"/>
    <mergeCell ref="J19:L19"/>
    <mergeCell ref="J20:L20"/>
    <mergeCell ref="M20:N20"/>
    <mergeCell ref="J21:L21"/>
    <mergeCell ref="M21:N21"/>
    <mergeCell ref="G12:I13"/>
    <mergeCell ref="J12:N13"/>
    <mergeCell ref="G14:I14"/>
    <mergeCell ref="J14:N14"/>
    <mergeCell ref="A17:N17"/>
    <mergeCell ref="A12:A13"/>
    <mergeCell ref="B12:B13"/>
    <mergeCell ref="C12:D12"/>
    <mergeCell ref="E12:E13"/>
    <mergeCell ref="F12:F13"/>
    <mergeCell ref="A18:A19"/>
    <mergeCell ref="B18:B19"/>
    <mergeCell ref="C18:C19"/>
    <mergeCell ref="D18:D19"/>
    <mergeCell ref="E18:L18"/>
    <mergeCell ref="A7:E7"/>
    <mergeCell ref="B8:D8"/>
    <mergeCell ref="B9:D9"/>
    <mergeCell ref="B10:D10"/>
    <mergeCell ref="A11:N11"/>
    <mergeCell ref="B6:E6"/>
    <mergeCell ref="A1:E1"/>
    <mergeCell ref="B2:E2"/>
    <mergeCell ref="B3:E3"/>
    <mergeCell ref="B4:E4"/>
    <mergeCell ref="B5:E5"/>
  </mergeCells>
  <hyperlinks>
    <hyperlink ref="A1:E1" location="Clases!A1" display="&lt;-Volver al inicio" xr:uid="{4AB5A144-A7F8-4B17-9911-675DDCB57409}"/>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83034-E1CC-42A1-8C87-CA1ED0B5832F}">
  <dimension ref="A1:N30"/>
  <sheetViews>
    <sheetView workbookViewId="0"/>
  </sheetViews>
  <sheetFormatPr defaultRowHeight="15"/>
  <cols>
    <col min="1" max="1" width="19.42578125" customWidth="1"/>
    <col min="2" max="2" width="21.140625" customWidth="1"/>
    <col min="3" max="3" width="16.5703125" customWidth="1"/>
    <col min="4" max="4" width="16" customWidth="1"/>
    <col min="5" max="5" width="27.28515625" customWidth="1"/>
  </cols>
  <sheetData>
    <row r="1" spans="1:14">
      <c r="A1" s="1998" t="s">
        <v>2771</v>
      </c>
      <c r="B1" s="1998"/>
      <c r="C1" s="1998"/>
      <c r="D1" s="1998"/>
      <c r="E1" s="1998"/>
      <c r="F1" s="2"/>
      <c r="G1" s="2"/>
      <c r="H1" s="2"/>
      <c r="I1" s="2"/>
      <c r="J1" s="2"/>
      <c r="K1" s="2"/>
      <c r="L1" s="2"/>
      <c r="M1" s="2"/>
      <c r="N1" s="2"/>
    </row>
    <row r="2" spans="1:14">
      <c r="A2" s="880" t="s">
        <v>61</v>
      </c>
      <c r="B2" s="1999" t="str">
        <f>Clases!A10</f>
        <v>Vendedor</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Clases!C10</f>
        <v>Clase que representa al usuario que ofrece productos en venta.</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2717</v>
      </c>
      <c r="B9" s="1996" t="s">
        <v>2718</v>
      </c>
      <c r="C9" s="1996"/>
      <c r="D9" s="1996"/>
      <c r="E9" s="864" t="s">
        <v>2807</v>
      </c>
      <c r="F9" s="2"/>
      <c r="G9" s="2"/>
      <c r="H9" s="2"/>
      <c r="I9" s="2"/>
      <c r="J9" s="2"/>
      <c r="K9" s="2"/>
      <c r="L9" s="2"/>
      <c r="M9" s="2"/>
      <c r="N9" s="2"/>
    </row>
    <row r="10" spans="1:14">
      <c r="A10" s="865" t="s">
        <v>2719</v>
      </c>
      <c r="B10" s="2006" t="s">
        <v>2720</v>
      </c>
      <c r="C10" s="2006"/>
      <c r="D10" s="2006"/>
      <c r="E10" s="866" t="str">
        <f>Clases!A5</f>
        <v>Producto</v>
      </c>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2620</v>
      </c>
      <c r="C14" s="868" t="s">
        <v>2620</v>
      </c>
      <c r="D14" s="868"/>
      <c r="E14" s="868" t="s">
        <v>2712</v>
      </c>
      <c r="F14" s="868" t="s">
        <v>2728</v>
      </c>
      <c r="G14" s="1996"/>
      <c r="H14" s="1996"/>
      <c r="I14" s="1996"/>
      <c r="J14" s="1996" t="s">
        <v>2729</v>
      </c>
      <c r="K14" s="1996"/>
      <c r="L14" s="1996"/>
      <c r="M14" s="1996"/>
      <c r="N14" s="1997"/>
    </row>
    <row r="15" spans="1:14">
      <c r="A15" s="863" t="s">
        <v>2726</v>
      </c>
      <c r="B15" s="868" t="s">
        <v>19</v>
      </c>
      <c r="C15" s="868" t="s">
        <v>2833</v>
      </c>
      <c r="D15" s="868"/>
      <c r="E15" s="868" t="s">
        <v>2712</v>
      </c>
      <c r="F15" s="868"/>
      <c r="G15" s="858"/>
      <c r="H15" s="858"/>
      <c r="I15" s="858"/>
      <c r="J15" s="858"/>
      <c r="K15" s="858"/>
      <c r="L15" s="858"/>
      <c r="M15" s="858"/>
      <c r="N15" s="859"/>
    </row>
    <row r="16" spans="1:14">
      <c r="A16" s="2052" t="s">
        <v>2737</v>
      </c>
      <c r="B16" s="2053"/>
      <c r="C16" s="2053"/>
      <c r="D16" s="2053"/>
      <c r="E16" s="2053"/>
      <c r="F16" s="2053"/>
      <c r="G16" s="2053"/>
      <c r="H16" s="2053"/>
      <c r="I16" s="2053"/>
      <c r="J16" s="2053"/>
      <c r="K16" s="2053"/>
      <c r="L16" s="2053"/>
      <c r="M16" s="2053"/>
      <c r="N16" s="2054"/>
    </row>
    <row r="17" spans="1:14">
      <c r="A17" s="2056" t="s">
        <v>2721</v>
      </c>
      <c r="B17" s="2048" t="s">
        <v>3</v>
      </c>
      <c r="C17" s="2048" t="s">
        <v>2738</v>
      </c>
      <c r="D17" s="2048" t="s">
        <v>4</v>
      </c>
      <c r="E17" s="2048" t="s">
        <v>2739</v>
      </c>
      <c r="F17" s="2048"/>
      <c r="G17" s="2048"/>
      <c r="H17" s="2048"/>
      <c r="I17" s="2048"/>
      <c r="J17" s="2048"/>
      <c r="K17" s="2048"/>
      <c r="L17" s="2048"/>
      <c r="M17" s="2048" t="s">
        <v>2740</v>
      </c>
      <c r="N17" s="2049"/>
    </row>
    <row r="18" spans="1:14">
      <c r="A18" s="2056"/>
      <c r="B18" s="2048"/>
      <c r="C18" s="2048"/>
      <c r="D18" s="2048"/>
      <c r="E18" s="886" t="s">
        <v>3</v>
      </c>
      <c r="F18" s="886" t="s">
        <v>234</v>
      </c>
      <c r="G18" s="886" t="s">
        <v>2725</v>
      </c>
      <c r="H18" s="886" t="s">
        <v>2741</v>
      </c>
      <c r="I18" s="886" t="s">
        <v>2722</v>
      </c>
      <c r="J18" s="2048" t="s">
        <v>4</v>
      </c>
      <c r="K18" s="2048"/>
      <c r="L18" s="2048"/>
      <c r="M18" s="2048"/>
      <c r="N18" s="2049"/>
    </row>
    <row r="19" spans="1:14" ht="15" customHeight="1">
      <c r="A19" s="863" t="s">
        <v>2742</v>
      </c>
      <c r="B19" s="868" t="str">
        <f>B2</f>
        <v>Vendedor</v>
      </c>
      <c r="C19" s="868" t="s">
        <v>2743</v>
      </c>
      <c r="D19" s="1" t="s">
        <v>2834</v>
      </c>
      <c r="E19" s="868" t="s">
        <v>2620</v>
      </c>
      <c r="F19" s="868" t="s">
        <v>2620</v>
      </c>
      <c r="G19" s="868"/>
      <c r="H19" s="868" t="s">
        <v>2824</v>
      </c>
      <c r="I19" s="868" t="s">
        <v>2712</v>
      </c>
      <c r="J19" s="2033" t="s">
        <v>2835</v>
      </c>
      <c r="K19" s="2034"/>
      <c r="L19" s="2035"/>
      <c r="M19" s="2017"/>
      <c r="N19" s="2020"/>
    </row>
    <row r="20" spans="1:14" ht="15" customHeight="1">
      <c r="A20" s="863" t="s">
        <v>2742</v>
      </c>
      <c r="B20" s="868" t="str">
        <f>B2</f>
        <v>Vendedor</v>
      </c>
      <c r="C20" s="868" t="s">
        <v>2745</v>
      </c>
      <c r="D20" s="1" t="s">
        <v>2836</v>
      </c>
      <c r="E20" s="868" t="s">
        <v>19</v>
      </c>
      <c r="F20" s="868" t="s">
        <v>2837</v>
      </c>
      <c r="G20" s="868"/>
      <c r="H20" s="868" t="s">
        <v>2824</v>
      </c>
      <c r="I20" s="868" t="s">
        <v>2829</v>
      </c>
      <c r="J20" s="2033" t="s">
        <v>2838</v>
      </c>
      <c r="K20" s="2034"/>
      <c r="L20" s="2035"/>
      <c r="M20" s="2017"/>
      <c r="N20" s="2020"/>
    </row>
    <row r="21" spans="1:14">
      <c r="A21" s="2042" t="s">
        <v>2750</v>
      </c>
      <c r="B21" s="2043"/>
      <c r="C21" s="2043"/>
      <c r="D21" s="2043"/>
      <c r="E21" s="2043"/>
      <c r="F21" s="2043"/>
      <c r="G21" s="2043"/>
      <c r="H21" s="2043"/>
      <c r="I21" s="2043"/>
      <c r="J21" s="2043"/>
      <c r="K21" s="2043"/>
      <c r="L21" s="2043"/>
      <c r="M21" s="2043"/>
      <c r="N21" s="2044"/>
    </row>
    <row r="22" spans="1:14">
      <c r="A22" s="2045" t="s">
        <v>2721</v>
      </c>
      <c r="B22" s="2046" t="s">
        <v>3</v>
      </c>
      <c r="C22" s="2046" t="s">
        <v>2751</v>
      </c>
      <c r="D22" s="2046" t="s">
        <v>2752</v>
      </c>
      <c r="E22" s="2046" t="s">
        <v>4</v>
      </c>
      <c r="F22" s="2046" t="s">
        <v>2739</v>
      </c>
      <c r="G22" s="2046"/>
      <c r="H22" s="2046"/>
      <c r="I22" s="2046"/>
      <c r="J22" s="2046"/>
      <c r="K22" s="2046"/>
      <c r="L22" s="2046" t="s">
        <v>2753</v>
      </c>
      <c r="M22" s="2046"/>
      <c r="N22" s="2047" t="s">
        <v>2740</v>
      </c>
    </row>
    <row r="23" spans="1:14">
      <c r="A23" s="2045"/>
      <c r="B23" s="2046"/>
      <c r="C23" s="2046"/>
      <c r="D23" s="2046"/>
      <c r="E23" s="2046"/>
      <c r="F23" s="887" t="s">
        <v>3</v>
      </c>
      <c r="G23" s="887" t="s">
        <v>234</v>
      </c>
      <c r="H23" s="887" t="s">
        <v>2725</v>
      </c>
      <c r="I23" s="887" t="s">
        <v>2741</v>
      </c>
      <c r="J23" s="887" t="s">
        <v>2722</v>
      </c>
      <c r="K23" s="887" t="s">
        <v>4</v>
      </c>
      <c r="L23" s="887" t="s">
        <v>234</v>
      </c>
      <c r="M23" s="887" t="s">
        <v>2725</v>
      </c>
      <c r="N23" s="2047"/>
    </row>
    <row r="24" spans="1:14" ht="87">
      <c r="A24" s="863" t="s">
        <v>2742</v>
      </c>
      <c r="B24" s="868"/>
      <c r="C24" s="868" t="s">
        <v>2831</v>
      </c>
      <c r="D24" s="868" t="s">
        <v>2712</v>
      </c>
      <c r="E24" s="1" t="s">
        <v>2815</v>
      </c>
      <c r="F24" s="868"/>
      <c r="G24" s="868"/>
      <c r="H24" s="868"/>
      <c r="I24" s="868"/>
      <c r="J24" s="868"/>
      <c r="K24" s="868"/>
      <c r="L24" s="868" t="s">
        <v>2747</v>
      </c>
      <c r="M24" s="868"/>
      <c r="N24" s="873"/>
    </row>
    <row r="25" spans="1:14" ht="101.25">
      <c r="A25" s="863" t="s">
        <v>2742</v>
      </c>
      <c r="B25" s="868" t="s">
        <v>2832</v>
      </c>
      <c r="C25" s="868" t="s">
        <v>2758</v>
      </c>
      <c r="D25" s="868" t="s">
        <v>2712</v>
      </c>
      <c r="E25" s="1" t="s">
        <v>2817</v>
      </c>
      <c r="F25" s="868" t="s">
        <v>2746</v>
      </c>
      <c r="G25" s="868" t="s">
        <v>2747</v>
      </c>
      <c r="H25" s="868"/>
      <c r="I25" s="868" t="s">
        <v>2748</v>
      </c>
      <c r="J25" s="868" t="s">
        <v>2712</v>
      </c>
      <c r="K25" s="868"/>
      <c r="L25" s="868"/>
      <c r="M25" s="868"/>
      <c r="N25" s="873"/>
    </row>
    <row r="26" spans="1:14">
      <c r="A26" s="2036" t="s">
        <v>2760</v>
      </c>
      <c r="B26" s="2037"/>
      <c r="C26" s="2037"/>
      <c r="D26" s="2037"/>
      <c r="E26" s="2037"/>
      <c r="F26" s="2037"/>
      <c r="G26" s="2037"/>
      <c r="H26" s="2037"/>
      <c r="I26" s="2037"/>
      <c r="J26" s="2037"/>
      <c r="K26" s="2037"/>
      <c r="L26" s="2037"/>
      <c r="M26" s="2037"/>
      <c r="N26" s="2038"/>
    </row>
    <row r="27" spans="1:14">
      <c r="A27" s="2039" t="s">
        <v>2721</v>
      </c>
      <c r="B27" s="2040" t="s">
        <v>3</v>
      </c>
      <c r="C27" s="2040" t="s">
        <v>2761</v>
      </c>
      <c r="D27" s="2040" t="s">
        <v>2752</v>
      </c>
      <c r="E27" s="2040" t="s">
        <v>4</v>
      </c>
      <c r="F27" s="2040" t="s">
        <v>2739</v>
      </c>
      <c r="G27" s="2040"/>
      <c r="H27" s="2040"/>
      <c r="I27" s="2040"/>
      <c r="J27" s="2040"/>
      <c r="K27" s="2040"/>
      <c r="L27" s="2040" t="s">
        <v>2753</v>
      </c>
      <c r="M27" s="2040"/>
      <c r="N27" s="2041" t="s">
        <v>2740</v>
      </c>
    </row>
    <row r="28" spans="1:14">
      <c r="A28" s="2039"/>
      <c r="B28" s="2040"/>
      <c r="C28" s="2040"/>
      <c r="D28" s="2040"/>
      <c r="E28" s="2040"/>
      <c r="F28" s="888" t="s">
        <v>3</v>
      </c>
      <c r="G28" s="888" t="s">
        <v>234</v>
      </c>
      <c r="H28" s="888" t="s">
        <v>2725</v>
      </c>
      <c r="I28" s="888" t="s">
        <v>2741</v>
      </c>
      <c r="J28" s="888" t="s">
        <v>2722</v>
      </c>
      <c r="K28" s="888" t="s">
        <v>4</v>
      </c>
      <c r="L28" s="888" t="s">
        <v>234</v>
      </c>
      <c r="M28" s="888" t="s">
        <v>2725</v>
      </c>
      <c r="N28" s="2041"/>
    </row>
    <row r="29" spans="1:14">
      <c r="A29" s="863" t="s">
        <v>2742</v>
      </c>
      <c r="B29" s="868" t="s">
        <v>2762</v>
      </c>
      <c r="C29" s="868" t="s">
        <v>2728</v>
      </c>
      <c r="D29" s="868" t="s">
        <v>2712</v>
      </c>
      <c r="E29" s="868" t="s">
        <v>2763</v>
      </c>
      <c r="F29" s="868"/>
      <c r="G29" s="868"/>
      <c r="H29" s="868"/>
      <c r="I29" s="868"/>
      <c r="J29" s="868"/>
      <c r="K29" s="868"/>
      <c r="L29" s="868" t="s">
        <v>2764</v>
      </c>
      <c r="M29" s="868"/>
      <c r="N29" s="873"/>
    </row>
    <row r="30" spans="1:14">
      <c r="A30" s="875" t="s">
        <v>2742</v>
      </c>
      <c r="B30" s="876" t="s">
        <v>2765</v>
      </c>
      <c r="C30" s="876" t="s">
        <v>2766</v>
      </c>
      <c r="D30" s="876" t="s">
        <v>2735</v>
      </c>
      <c r="E30" s="876" t="s">
        <v>2767</v>
      </c>
      <c r="F30" s="876" t="s">
        <v>1976</v>
      </c>
      <c r="G30" s="876" t="s">
        <v>2768</v>
      </c>
      <c r="H30" s="876"/>
      <c r="I30" s="876" t="s">
        <v>2748</v>
      </c>
      <c r="J30" s="876" t="s">
        <v>2712</v>
      </c>
      <c r="K30" s="876" t="s">
        <v>2769</v>
      </c>
      <c r="L30" s="876" t="s">
        <v>2768</v>
      </c>
      <c r="M30" s="876"/>
      <c r="N30" s="877" t="s">
        <v>2770</v>
      </c>
    </row>
  </sheetData>
  <mergeCells count="50">
    <mergeCell ref="B6:E6"/>
    <mergeCell ref="A1:E1"/>
    <mergeCell ref="B2:E2"/>
    <mergeCell ref="B3:E3"/>
    <mergeCell ref="B4:E4"/>
    <mergeCell ref="B5:E5"/>
    <mergeCell ref="A7:E7"/>
    <mergeCell ref="B8:D8"/>
    <mergeCell ref="B9:D9"/>
    <mergeCell ref="B10:D10"/>
    <mergeCell ref="A11:N11"/>
    <mergeCell ref="A17:A18"/>
    <mergeCell ref="B17:B18"/>
    <mergeCell ref="C17:C18"/>
    <mergeCell ref="D17:D18"/>
    <mergeCell ref="E17:L17"/>
    <mergeCell ref="G12:I13"/>
    <mergeCell ref="J12:N13"/>
    <mergeCell ref="G14:I14"/>
    <mergeCell ref="J14:N14"/>
    <mergeCell ref="A16:N16"/>
    <mergeCell ref="A12:A13"/>
    <mergeCell ref="B12:B13"/>
    <mergeCell ref="C12:D12"/>
    <mergeCell ref="E12:E13"/>
    <mergeCell ref="F12:F13"/>
    <mergeCell ref="M17:N18"/>
    <mergeCell ref="J18:L18"/>
    <mergeCell ref="J19:L19"/>
    <mergeCell ref="M19:N19"/>
    <mergeCell ref="J20:L20"/>
    <mergeCell ref="M20:N20"/>
    <mergeCell ref="A21:N21"/>
    <mergeCell ref="A22:A23"/>
    <mergeCell ref="B22:B23"/>
    <mergeCell ref="C22:C23"/>
    <mergeCell ref="D22:D23"/>
    <mergeCell ref="E22:E23"/>
    <mergeCell ref="F22:K22"/>
    <mergeCell ref="L22:M22"/>
    <mergeCell ref="N22:N23"/>
    <mergeCell ref="A26:N26"/>
    <mergeCell ref="A27:A28"/>
    <mergeCell ref="B27:B28"/>
    <mergeCell ref="C27:C28"/>
    <mergeCell ref="D27:D28"/>
    <mergeCell ref="E27:E28"/>
    <mergeCell ref="F27:K27"/>
    <mergeCell ref="L27:M27"/>
    <mergeCell ref="N27:N28"/>
  </mergeCells>
  <hyperlinks>
    <hyperlink ref="A1:E1" location="Clases!A1" display="&lt;-Volver al inicio" xr:uid="{B296564C-C569-4118-972F-ECF066CE4E37}"/>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ABB0D-9241-40F1-BAF5-DF305E654F3C}">
  <dimension ref="A1:N30"/>
  <sheetViews>
    <sheetView workbookViewId="0"/>
  </sheetViews>
  <sheetFormatPr defaultRowHeight="15"/>
  <cols>
    <col min="1" max="1" width="21.28515625" customWidth="1"/>
    <col min="2" max="2" width="16.42578125" customWidth="1"/>
    <col min="3" max="3" width="18.140625" customWidth="1"/>
    <col min="4" max="4" width="23.85546875" customWidth="1"/>
    <col min="5" max="5" width="22" customWidth="1"/>
  </cols>
  <sheetData>
    <row r="1" spans="1:14">
      <c r="A1" s="1998" t="s">
        <v>2771</v>
      </c>
      <c r="B1" s="1998"/>
      <c r="C1" s="1998"/>
      <c r="D1" s="1998"/>
      <c r="E1" s="1998"/>
      <c r="F1" s="2"/>
      <c r="G1" s="2"/>
      <c r="H1" s="2"/>
      <c r="I1" s="2"/>
      <c r="J1" s="2"/>
      <c r="K1" s="2"/>
      <c r="L1" s="2"/>
      <c r="M1" s="2"/>
      <c r="N1" s="2"/>
    </row>
    <row r="2" spans="1:14">
      <c r="A2" s="880" t="s">
        <v>61</v>
      </c>
      <c r="B2" s="1999" t="str">
        <f>Clases!A11</f>
        <v>DetalleCategoria</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Clases!C11</f>
        <v>Clase que representa los detalles de clasificación de un producto.</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2717</v>
      </c>
      <c r="B9" s="1996" t="s">
        <v>2718</v>
      </c>
      <c r="C9" s="1996"/>
      <c r="D9" s="1996"/>
      <c r="E9" s="864" t="str">
        <f>Clases!A12</f>
        <v>Categoria</v>
      </c>
      <c r="F9" s="2"/>
      <c r="G9" s="2"/>
      <c r="H9" s="2"/>
      <c r="I9" s="2"/>
      <c r="J9" s="2"/>
      <c r="K9" s="2"/>
      <c r="L9" s="2"/>
      <c r="M9" s="2"/>
      <c r="N9" s="2"/>
    </row>
    <row r="10" spans="1:14">
      <c r="A10" s="865" t="s">
        <v>2719</v>
      </c>
      <c r="B10" s="2006" t="s">
        <v>2720</v>
      </c>
      <c r="C10" s="2006"/>
      <c r="D10" s="2006"/>
      <c r="E10" s="866"/>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94</v>
      </c>
      <c r="C14" s="868" t="s">
        <v>2727</v>
      </c>
      <c r="D14" s="868"/>
      <c r="E14" s="868" t="s">
        <v>2735</v>
      </c>
      <c r="F14" s="868"/>
      <c r="G14" s="1996"/>
      <c r="H14" s="1996"/>
      <c r="I14" s="1996"/>
      <c r="J14" s="1996"/>
      <c r="K14" s="1996"/>
      <c r="L14" s="1996"/>
      <c r="M14" s="1996"/>
      <c r="N14" s="1997"/>
    </row>
    <row r="15" spans="1:14">
      <c r="A15" s="863" t="s">
        <v>2726</v>
      </c>
      <c r="B15" s="868" t="s">
        <v>214</v>
      </c>
      <c r="C15" s="868" t="s">
        <v>2731</v>
      </c>
      <c r="D15" s="868"/>
      <c r="E15" s="868" t="s">
        <v>2712</v>
      </c>
      <c r="F15" s="868"/>
      <c r="G15" s="858"/>
      <c r="H15" s="858"/>
      <c r="I15" s="858"/>
      <c r="J15" s="858"/>
      <c r="K15" s="858"/>
      <c r="L15" s="858"/>
      <c r="M15" s="858"/>
      <c r="N15" s="859"/>
    </row>
    <row r="16" spans="1:14">
      <c r="A16" s="2052" t="s">
        <v>2737</v>
      </c>
      <c r="B16" s="2053"/>
      <c r="C16" s="2053"/>
      <c r="D16" s="2053"/>
      <c r="E16" s="2053"/>
      <c r="F16" s="2053"/>
      <c r="G16" s="2053"/>
      <c r="H16" s="2053"/>
      <c r="I16" s="2053"/>
      <c r="J16" s="2053"/>
      <c r="K16" s="2053"/>
      <c r="L16" s="2053"/>
      <c r="M16" s="2053"/>
      <c r="N16" s="2054"/>
    </row>
    <row r="17" spans="1:14">
      <c r="A17" s="2056" t="s">
        <v>2721</v>
      </c>
      <c r="B17" s="2048" t="s">
        <v>3</v>
      </c>
      <c r="C17" s="2048" t="s">
        <v>2738</v>
      </c>
      <c r="D17" s="2048" t="s">
        <v>4</v>
      </c>
      <c r="E17" s="2048" t="s">
        <v>2739</v>
      </c>
      <c r="F17" s="2048"/>
      <c r="G17" s="2048"/>
      <c r="H17" s="2048"/>
      <c r="I17" s="2048"/>
      <c r="J17" s="2048"/>
      <c r="K17" s="2048"/>
      <c r="L17" s="2048"/>
      <c r="M17" s="2048" t="s">
        <v>2740</v>
      </c>
      <c r="N17" s="2049"/>
    </row>
    <row r="18" spans="1:14">
      <c r="A18" s="2056"/>
      <c r="B18" s="2048"/>
      <c r="C18" s="2048"/>
      <c r="D18" s="2048"/>
      <c r="E18" s="886" t="s">
        <v>3</v>
      </c>
      <c r="F18" s="886" t="s">
        <v>234</v>
      </c>
      <c r="G18" s="886" t="s">
        <v>2725</v>
      </c>
      <c r="H18" s="886" t="s">
        <v>2741</v>
      </c>
      <c r="I18" s="886" t="s">
        <v>2722</v>
      </c>
      <c r="J18" s="2048" t="s">
        <v>4</v>
      </c>
      <c r="K18" s="2048"/>
      <c r="L18" s="2048"/>
      <c r="M18" s="2048"/>
      <c r="N18" s="2049"/>
    </row>
    <row r="19" spans="1:14" ht="47.25" customHeight="1">
      <c r="A19" s="863" t="s">
        <v>2742</v>
      </c>
      <c r="B19" s="868" t="str">
        <f>B2</f>
        <v>DetalleCategoria</v>
      </c>
      <c r="C19" s="868" t="s">
        <v>2743</v>
      </c>
      <c r="D19" s="1" t="s">
        <v>2839</v>
      </c>
      <c r="E19" s="868" t="s">
        <v>4</v>
      </c>
      <c r="F19" s="868" t="s">
        <v>2768</v>
      </c>
      <c r="G19" s="868"/>
      <c r="H19" s="868"/>
      <c r="I19" s="868" t="s">
        <v>2712</v>
      </c>
      <c r="J19" s="2033" t="s">
        <v>2840</v>
      </c>
      <c r="K19" s="2034"/>
      <c r="L19" s="2035"/>
      <c r="M19" s="2017"/>
      <c r="N19" s="2020"/>
    </row>
    <row r="20" spans="1:14" ht="45.75" customHeight="1">
      <c r="A20" s="863" t="s">
        <v>2742</v>
      </c>
      <c r="B20" s="868" t="str">
        <f>B2</f>
        <v>DetalleCategoria</v>
      </c>
      <c r="C20" s="868" t="s">
        <v>2745</v>
      </c>
      <c r="D20" s="1" t="s">
        <v>2841</v>
      </c>
      <c r="E20" s="868" t="s">
        <v>2842</v>
      </c>
      <c r="F20" s="868" t="s">
        <v>2731</v>
      </c>
      <c r="G20" s="868"/>
      <c r="H20" s="868"/>
      <c r="I20" s="868" t="s">
        <v>2829</v>
      </c>
      <c r="J20" s="2033" t="s">
        <v>2843</v>
      </c>
      <c r="K20" s="2034"/>
      <c r="L20" s="2035"/>
      <c r="M20" s="2017"/>
      <c r="N20" s="2020"/>
    </row>
    <row r="21" spans="1:14">
      <c r="A21" s="2042" t="s">
        <v>2750</v>
      </c>
      <c r="B21" s="2043"/>
      <c r="C21" s="2043"/>
      <c r="D21" s="2043"/>
      <c r="E21" s="2043"/>
      <c r="F21" s="2043"/>
      <c r="G21" s="2043"/>
      <c r="H21" s="2043"/>
      <c r="I21" s="2043"/>
      <c r="J21" s="2043"/>
      <c r="K21" s="2043"/>
      <c r="L21" s="2043"/>
      <c r="M21" s="2043"/>
      <c r="N21" s="2044"/>
    </row>
    <row r="22" spans="1:14">
      <c r="A22" s="2045" t="s">
        <v>2721</v>
      </c>
      <c r="B22" s="2046" t="s">
        <v>3</v>
      </c>
      <c r="C22" s="2046" t="s">
        <v>2751</v>
      </c>
      <c r="D22" s="2046" t="s">
        <v>2752</v>
      </c>
      <c r="E22" s="2046" t="s">
        <v>4</v>
      </c>
      <c r="F22" s="2046" t="s">
        <v>2739</v>
      </c>
      <c r="G22" s="2046"/>
      <c r="H22" s="2046"/>
      <c r="I22" s="2046"/>
      <c r="J22" s="2046"/>
      <c r="K22" s="2046"/>
      <c r="L22" s="2046" t="s">
        <v>2753</v>
      </c>
      <c r="M22" s="2046"/>
      <c r="N22" s="2047" t="s">
        <v>2740</v>
      </c>
    </row>
    <row r="23" spans="1:14">
      <c r="A23" s="2045"/>
      <c r="B23" s="2046"/>
      <c r="C23" s="2046"/>
      <c r="D23" s="2046"/>
      <c r="E23" s="2046"/>
      <c r="F23" s="887" t="s">
        <v>3</v>
      </c>
      <c r="G23" s="887" t="s">
        <v>234</v>
      </c>
      <c r="H23" s="887" t="s">
        <v>2725</v>
      </c>
      <c r="I23" s="887" t="s">
        <v>2741</v>
      </c>
      <c r="J23" s="887" t="s">
        <v>2722</v>
      </c>
      <c r="K23" s="887" t="s">
        <v>4</v>
      </c>
      <c r="L23" s="887" t="s">
        <v>234</v>
      </c>
      <c r="M23" s="887" t="s">
        <v>2725</v>
      </c>
      <c r="N23" s="2047"/>
    </row>
    <row r="24" spans="1:14" ht="87">
      <c r="A24" s="863" t="s">
        <v>2742</v>
      </c>
      <c r="B24" s="868"/>
      <c r="C24" s="868" t="s">
        <v>2831</v>
      </c>
      <c r="D24" s="868" t="s">
        <v>2712</v>
      </c>
      <c r="E24" s="1" t="s">
        <v>2815</v>
      </c>
      <c r="F24" s="868"/>
      <c r="G24" s="868"/>
      <c r="H24" s="868"/>
      <c r="I24" s="868"/>
      <c r="J24" s="868"/>
      <c r="K24" s="868"/>
      <c r="L24" s="868" t="s">
        <v>2747</v>
      </c>
      <c r="M24" s="868"/>
      <c r="N24" s="873"/>
    </row>
    <row r="25" spans="1:14" ht="101.25">
      <c r="A25" s="863" t="s">
        <v>2742</v>
      </c>
      <c r="B25" s="868" t="s">
        <v>2832</v>
      </c>
      <c r="C25" s="868" t="s">
        <v>2758</v>
      </c>
      <c r="D25" s="868" t="s">
        <v>2712</v>
      </c>
      <c r="E25" s="1" t="s">
        <v>2817</v>
      </c>
      <c r="F25" s="868" t="s">
        <v>2746</v>
      </c>
      <c r="G25" s="868" t="s">
        <v>2747</v>
      </c>
      <c r="H25" s="868"/>
      <c r="I25" s="868" t="s">
        <v>2748</v>
      </c>
      <c r="J25" s="868" t="s">
        <v>2712</v>
      </c>
      <c r="K25" s="868"/>
      <c r="L25" s="868"/>
      <c r="M25" s="868"/>
      <c r="N25" s="873"/>
    </row>
    <row r="26" spans="1:14">
      <c r="A26" s="2036" t="s">
        <v>2760</v>
      </c>
      <c r="B26" s="2037"/>
      <c r="C26" s="2037"/>
      <c r="D26" s="2037"/>
      <c r="E26" s="2037"/>
      <c r="F26" s="2037"/>
      <c r="G26" s="2037"/>
      <c r="H26" s="2037"/>
      <c r="I26" s="2037"/>
      <c r="J26" s="2037"/>
      <c r="K26" s="2037"/>
      <c r="L26" s="2037"/>
      <c r="M26" s="2037"/>
      <c r="N26" s="2038"/>
    </row>
    <row r="27" spans="1:14">
      <c r="A27" s="2039" t="s">
        <v>2721</v>
      </c>
      <c r="B27" s="2040" t="s">
        <v>3</v>
      </c>
      <c r="C27" s="2040" t="s">
        <v>2761</v>
      </c>
      <c r="D27" s="2040" t="s">
        <v>2752</v>
      </c>
      <c r="E27" s="2040" t="s">
        <v>4</v>
      </c>
      <c r="F27" s="2040" t="s">
        <v>2739</v>
      </c>
      <c r="G27" s="2040"/>
      <c r="H27" s="2040"/>
      <c r="I27" s="2040"/>
      <c r="J27" s="2040"/>
      <c r="K27" s="2040"/>
      <c r="L27" s="2040" t="s">
        <v>2753</v>
      </c>
      <c r="M27" s="2040"/>
      <c r="N27" s="2041" t="s">
        <v>2740</v>
      </c>
    </row>
    <row r="28" spans="1:14">
      <c r="A28" s="2039"/>
      <c r="B28" s="2040"/>
      <c r="C28" s="2040"/>
      <c r="D28" s="2040"/>
      <c r="E28" s="2040"/>
      <c r="F28" s="888" t="s">
        <v>3</v>
      </c>
      <c r="G28" s="888" t="s">
        <v>234</v>
      </c>
      <c r="H28" s="888" t="s">
        <v>2725</v>
      </c>
      <c r="I28" s="888" t="s">
        <v>2741</v>
      </c>
      <c r="J28" s="888" t="s">
        <v>2722</v>
      </c>
      <c r="K28" s="888" t="s">
        <v>4</v>
      </c>
      <c r="L28" s="888" t="s">
        <v>234</v>
      </c>
      <c r="M28" s="888" t="s">
        <v>2725</v>
      </c>
      <c r="N28" s="2041"/>
    </row>
    <row r="29" spans="1:14">
      <c r="A29" s="863" t="s">
        <v>2742</v>
      </c>
      <c r="B29" s="868" t="s">
        <v>2762</v>
      </c>
      <c r="C29" s="868" t="s">
        <v>2728</v>
      </c>
      <c r="D29" s="868" t="s">
        <v>2712</v>
      </c>
      <c r="E29" s="868" t="s">
        <v>2763</v>
      </c>
      <c r="F29" s="868"/>
      <c r="G29" s="868"/>
      <c r="H29" s="868"/>
      <c r="I29" s="868"/>
      <c r="J29" s="868"/>
      <c r="K29" s="868"/>
      <c r="L29" s="868" t="s">
        <v>2764</v>
      </c>
      <c r="M29" s="868"/>
      <c r="N29" s="873"/>
    </row>
    <row r="30" spans="1:14">
      <c r="A30" s="875" t="s">
        <v>2742</v>
      </c>
      <c r="B30" s="876" t="s">
        <v>2765</v>
      </c>
      <c r="C30" s="876" t="s">
        <v>2766</v>
      </c>
      <c r="D30" s="876" t="s">
        <v>2735</v>
      </c>
      <c r="E30" s="876" t="s">
        <v>2767</v>
      </c>
      <c r="F30" s="876" t="s">
        <v>1976</v>
      </c>
      <c r="G30" s="876" t="s">
        <v>2768</v>
      </c>
      <c r="H30" s="876"/>
      <c r="I30" s="876" t="s">
        <v>2748</v>
      </c>
      <c r="J30" s="876" t="s">
        <v>2712</v>
      </c>
      <c r="K30" s="876" t="s">
        <v>2769</v>
      </c>
      <c r="L30" s="876" t="s">
        <v>2768</v>
      </c>
      <c r="M30" s="876"/>
      <c r="N30" s="877" t="s">
        <v>2770</v>
      </c>
    </row>
  </sheetData>
  <mergeCells count="50">
    <mergeCell ref="B6:E6"/>
    <mergeCell ref="A1:E1"/>
    <mergeCell ref="B2:E2"/>
    <mergeCell ref="B3:E3"/>
    <mergeCell ref="B4:E4"/>
    <mergeCell ref="B5:E5"/>
    <mergeCell ref="A7:E7"/>
    <mergeCell ref="B8:D8"/>
    <mergeCell ref="B9:D9"/>
    <mergeCell ref="B10:D10"/>
    <mergeCell ref="A11:N11"/>
    <mergeCell ref="A17:A18"/>
    <mergeCell ref="B17:B18"/>
    <mergeCell ref="C17:C18"/>
    <mergeCell ref="D17:D18"/>
    <mergeCell ref="E17:L17"/>
    <mergeCell ref="G12:I13"/>
    <mergeCell ref="J12:N13"/>
    <mergeCell ref="G14:I14"/>
    <mergeCell ref="J14:N14"/>
    <mergeCell ref="A16:N16"/>
    <mergeCell ref="A12:A13"/>
    <mergeCell ref="B12:B13"/>
    <mergeCell ref="C12:D12"/>
    <mergeCell ref="E12:E13"/>
    <mergeCell ref="F12:F13"/>
    <mergeCell ref="M17:N18"/>
    <mergeCell ref="J18:L18"/>
    <mergeCell ref="J19:L19"/>
    <mergeCell ref="M19:N19"/>
    <mergeCell ref="J20:L20"/>
    <mergeCell ref="M20:N20"/>
    <mergeCell ref="A21:N21"/>
    <mergeCell ref="A22:A23"/>
    <mergeCell ref="B22:B23"/>
    <mergeCell ref="C22:C23"/>
    <mergeCell ref="D22:D23"/>
    <mergeCell ref="E22:E23"/>
    <mergeCell ref="F22:K22"/>
    <mergeCell ref="L22:M22"/>
    <mergeCell ref="N22:N23"/>
    <mergeCell ref="A26:N26"/>
    <mergeCell ref="A27:A28"/>
    <mergeCell ref="B27:B28"/>
    <mergeCell ref="C27:C28"/>
    <mergeCell ref="D27:D28"/>
    <mergeCell ref="E27:E28"/>
    <mergeCell ref="F27:K27"/>
    <mergeCell ref="L27:M27"/>
    <mergeCell ref="N27:N28"/>
  </mergeCells>
  <hyperlinks>
    <hyperlink ref="A1:E1" location="Clases!A1" display="&lt;-Volver al inicio" xr:uid="{45904EB2-81E9-42DE-8348-B45909E8BEB8}"/>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B0081-EA83-4997-BE7D-F83373CF6571}">
  <dimension ref="A1:N32"/>
  <sheetViews>
    <sheetView workbookViewId="0"/>
  </sheetViews>
  <sheetFormatPr defaultRowHeight="15"/>
  <cols>
    <col min="1" max="1" width="22.7109375" customWidth="1"/>
    <col min="2" max="2" width="22.85546875" customWidth="1"/>
    <col min="3" max="3" width="23.42578125" customWidth="1"/>
    <col min="4" max="4" width="25.5703125" customWidth="1"/>
    <col min="5" max="5" width="27.28515625" customWidth="1"/>
    <col min="6" max="6" width="21.28515625" customWidth="1"/>
  </cols>
  <sheetData>
    <row r="1" spans="1:14">
      <c r="A1" s="1998" t="s">
        <v>2771</v>
      </c>
      <c r="B1" s="1998"/>
      <c r="C1" s="1998"/>
      <c r="D1" s="1998"/>
      <c r="E1" s="1998"/>
      <c r="F1" s="2"/>
      <c r="G1" s="2"/>
      <c r="H1" s="2"/>
      <c r="I1" s="2"/>
      <c r="J1" s="2"/>
      <c r="K1" s="2"/>
      <c r="L1" s="2"/>
      <c r="M1" s="2"/>
      <c r="N1" s="2"/>
    </row>
    <row r="2" spans="1:14">
      <c r="A2" s="880" t="s">
        <v>61</v>
      </c>
      <c r="B2" s="1999" t="str">
        <f>Clases!A12</f>
        <v>Categoria</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Clases!C12</f>
        <v>Clase que representa el tipo o grupo al que pertenece un producto.</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2717</v>
      </c>
      <c r="B9" s="1996" t="s">
        <v>2718</v>
      </c>
      <c r="C9" s="1996"/>
      <c r="D9" s="1996"/>
      <c r="E9" s="864" t="str">
        <f>Clases!A11</f>
        <v>DetalleCategoria</v>
      </c>
      <c r="F9" s="2"/>
      <c r="G9" s="2"/>
      <c r="H9" s="2"/>
      <c r="I9" s="2"/>
      <c r="J9" s="2"/>
      <c r="K9" s="2"/>
      <c r="L9" s="2"/>
      <c r="M9" s="2"/>
      <c r="N9" s="2"/>
    </row>
    <row r="10" spans="1:14">
      <c r="A10" s="865" t="s">
        <v>2719</v>
      </c>
      <c r="B10" s="2006" t="s">
        <v>2720</v>
      </c>
      <c r="C10" s="2006"/>
      <c r="D10" s="2006"/>
      <c r="E10" s="866" t="str">
        <f>Clases!A5</f>
        <v>Producto</v>
      </c>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94</v>
      </c>
      <c r="C14" s="868" t="s">
        <v>2727</v>
      </c>
      <c r="D14" s="868"/>
      <c r="E14" s="868" t="s">
        <v>2735</v>
      </c>
      <c r="F14" s="868"/>
      <c r="G14" s="1996"/>
      <c r="H14" s="1996"/>
      <c r="I14" s="1996"/>
      <c r="J14" s="1996"/>
      <c r="K14" s="1996"/>
      <c r="L14" s="1996"/>
      <c r="M14" s="1996"/>
      <c r="N14" s="1997"/>
    </row>
    <row r="15" spans="1:14">
      <c r="A15" s="863" t="s">
        <v>2726</v>
      </c>
      <c r="B15" s="868" t="s">
        <v>2730</v>
      </c>
      <c r="C15" s="868" t="s">
        <v>2731</v>
      </c>
      <c r="D15" s="868"/>
      <c r="E15" s="868" t="s">
        <v>2712</v>
      </c>
      <c r="F15" s="868"/>
      <c r="G15" s="858"/>
      <c r="H15" s="858"/>
      <c r="I15" s="858"/>
      <c r="J15" s="858"/>
      <c r="K15" s="858"/>
      <c r="L15" s="858"/>
      <c r="M15" s="858"/>
      <c r="N15" s="859"/>
    </row>
    <row r="16" spans="1:14">
      <c r="A16" s="863" t="s">
        <v>2726</v>
      </c>
      <c r="B16" s="868" t="s">
        <v>23</v>
      </c>
      <c r="C16" s="868" t="s">
        <v>23</v>
      </c>
      <c r="D16" s="868"/>
      <c r="E16" s="868" t="s">
        <v>2712</v>
      </c>
      <c r="F16" s="868"/>
      <c r="G16" s="858"/>
      <c r="H16" s="858"/>
      <c r="I16" s="858"/>
      <c r="J16" s="858"/>
      <c r="K16" s="858"/>
      <c r="L16" s="858"/>
      <c r="M16" s="858"/>
      <c r="N16" s="859"/>
    </row>
    <row r="17" spans="1:14">
      <c r="A17" s="863" t="s">
        <v>2726</v>
      </c>
      <c r="B17" s="868" t="s">
        <v>19</v>
      </c>
      <c r="C17" s="868" t="s">
        <v>2837</v>
      </c>
      <c r="D17" s="868"/>
      <c r="E17" s="868" t="s">
        <v>2712</v>
      </c>
      <c r="F17" s="868"/>
      <c r="G17" s="858"/>
      <c r="H17" s="858"/>
      <c r="I17" s="858"/>
      <c r="J17" s="858"/>
      <c r="K17" s="858"/>
      <c r="L17" s="858"/>
      <c r="M17" s="858"/>
      <c r="N17" s="859"/>
    </row>
    <row r="18" spans="1:14">
      <c r="A18" s="2052" t="s">
        <v>2737</v>
      </c>
      <c r="B18" s="2053"/>
      <c r="C18" s="2053"/>
      <c r="D18" s="2053"/>
      <c r="E18" s="2053"/>
      <c r="F18" s="2053"/>
      <c r="G18" s="2053"/>
      <c r="H18" s="2053"/>
      <c r="I18" s="2053"/>
      <c r="J18" s="2053"/>
      <c r="K18" s="2053"/>
      <c r="L18" s="2053"/>
      <c r="M18" s="2053"/>
      <c r="N18" s="2054"/>
    </row>
    <row r="19" spans="1:14">
      <c r="A19" s="2056" t="s">
        <v>2721</v>
      </c>
      <c r="B19" s="2048" t="s">
        <v>3</v>
      </c>
      <c r="C19" s="2048" t="s">
        <v>2738</v>
      </c>
      <c r="D19" s="2048" t="s">
        <v>4</v>
      </c>
      <c r="E19" s="2048" t="s">
        <v>2739</v>
      </c>
      <c r="F19" s="2048"/>
      <c r="G19" s="2048"/>
      <c r="H19" s="2048"/>
      <c r="I19" s="2048"/>
      <c r="J19" s="2048"/>
      <c r="K19" s="2048"/>
      <c r="L19" s="2048"/>
      <c r="M19" s="2048" t="s">
        <v>2740</v>
      </c>
      <c r="N19" s="2049"/>
    </row>
    <row r="20" spans="1:14">
      <c r="A20" s="2056"/>
      <c r="B20" s="2048"/>
      <c r="C20" s="2048"/>
      <c r="D20" s="2048"/>
      <c r="E20" s="886" t="s">
        <v>3</v>
      </c>
      <c r="F20" s="886" t="s">
        <v>234</v>
      </c>
      <c r="G20" s="886" t="s">
        <v>2725</v>
      </c>
      <c r="H20" s="886" t="s">
        <v>2741</v>
      </c>
      <c r="I20" s="886" t="s">
        <v>2722</v>
      </c>
      <c r="J20" s="2048" t="s">
        <v>4</v>
      </c>
      <c r="K20" s="2048"/>
      <c r="L20" s="2048"/>
      <c r="M20" s="2048"/>
      <c r="N20" s="2049"/>
    </row>
    <row r="21" spans="1:14" ht="15" customHeight="1">
      <c r="A21" s="863" t="s">
        <v>2742</v>
      </c>
      <c r="B21" s="868" t="str">
        <f>B2</f>
        <v>Categoria</v>
      </c>
      <c r="C21" s="868" t="s">
        <v>2743</v>
      </c>
      <c r="D21" s="1" t="s">
        <v>2844</v>
      </c>
      <c r="E21" s="868" t="s">
        <v>3</v>
      </c>
      <c r="F21" s="868" t="s">
        <v>2768</v>
      </c>
      <c r="G21" s="868"/>
      <c r="H21" s="868"/>
      <c r="I21" s="868" t="s">
        <v>2712</v>
      </c>
      <c r="J21" s="2033" t="s">
        <v>2845</v>
      </c>
      <c r="K21" s="2034"/>
      <c r="L21" s="2035"/>
      <c r="M21" s="2017"/>
      <c r="N21" s="2020"/>
    </row>
    <row r="22" spans="1:14" ht="15" customHeight="1">
      <c r="A22" s="863" t="s">
        <v>2742</v>
      </c>
      <c r="B22" s="868" t="str">
        <f>B2</f>
        <v>Categoria</v>
      </c>
      <c r="C22" s="868" t="s">
        <v>2745</v>
      </c>
      <c r="D22" s="1" t="s">
        <v>2846</v>
      </c>
      <c r="E22" s="868" t="s">
        <v>23</v>
      </c>
      <c r="F22" s="868" t="s">
        <v>23</v>
      </c>
      <c r="G22" s="868"/>
      <c r="H22" s="868"/>
      <c r="I22" s="868" t="s">
        <v>2829</v>
      </c>
      <c r="J22" s="2033" t="s">
        <v>2847</v>
      </c>
      <c r="K22" s="2034"/>
      <c r="L22" s="2035"/>
      <c r="M22" s="2017"/>
      <c r="N22" s="2020"/>
    </row>
    <row r="23" spans="1:14">
      <c r="A23" s="2042" t="s">
        <v>2750</v>
      </c>
      <c r="B23" s="2043"/>
      <c r="C23" s="2043"/>
      <c r="D23" s="2043"/>
      <c r="E23" s="2043"/>
      <c r="F23" s="2043"/>
      <c r="G23" s="2043"/>
      <c r="H23" s="2043"/>
      <c r="I23" s="2043"/>
      <c r="J23" s="2043"/>
      <c r="K23" s="2043"/>
      <c r="L23" s="2043"/>
      <c r="M23" s="2043"/>
      <c r="N23" s="2044"/>
    </row>
    <row r="24" spans="1:14">
      <c r="A24" s="2045" t="s">
        <v>2721</v>
      </c>
      <c r="B24" s="2046" t="s">
        <v>3</v>
      </c>
      <c r="C24" s="2046" t="s">
        <v>2751</v>
      </c>
      <c r="D24" s="2046" t="s">
        <v>2752</v>
      </c>
      <c r="E24" s="2046" t="s">
        <v>4</v>
      </c>
      <c r="F24" s="2046" t="s">
        <v>2739</v>
      </c>
      <c r="G24" s="2046"/>
      <c r="H24" s="2046"/>
      <c r="I24" s="2046"/>
      <c r="J24" s="2046"/>
      <c r="K24" s="2046"/>
      <c r="L24" s="2046" t="s">
        <v>2753</v>
      </c>
      <c r="M24" s="2046"/>
      <c r="N24" s="2047" t="s">
        <v>2740</v>
      </c>
    </row>
    <row r="25" spans="1:14">
      <c r="A25" s="2045"/>
      <c r="B25" s="2046"/>
      <c r="C25" s="2046"/>
      <c r="D25" s="2046"/>
      <c r="E25" s="2046"/>
      <c r="F25" s="887" t="s">
        <v>3</v>
      </c>
      <c r="G25" s="887" t="s">
        <v>234</v>
      </c>
      <c r="H25" s="887" t="s">
        <v>2725</v>
      </c>
      <c r="I25" s="887" t="s">
        <v>2741</v>
      </c>
      <c r="J25" s="887" t="s">
        <v>2722</v>
      </c>
      <c r="K25" s="887" t="s">
        <v>4</v>
      </c>
      <c r="L25" s="887" t="s">
        <v>234</v>
      </c>
      <c r="M25" s="887" t="s">
        <v>2725</v>
      </c>
      <c r="N25" s="2047"/>
    </row>
    <row r="26" spans="1:14" ht="87">
      <c r="A26" s="863" t="s">
        <v>2742</v>
      </c>
      <c r="B26" s="868"/>
      <c r="C26" s="868" t="s">
        <v>2831</v>
      </c>
      <c r="D26" s="868" t="s">
        <v>2712</v>
      </c>
      <c r="E26" s="1" t="s">
        <v>2815</v>
      </c>
      <c r="F26" s="868"/>
      <c r="G26" s="868"/>
      <c r="H26" s="868"/>
      <c r="I26" s="868"/>
      <c r="J26" s="868"/>
      <c r="K26" s="868"/>
      <c r="L26" s="868" t="s">
        <v>2747</v>
      </c>
      <c r="M26" s="868"/>
      <c r="N26" s="873"/>
    </row>
    <row r="27" spans="1:14" ht="101.25">
      <c r="A27" s="863" t="s">
        <v>2742</v>
      </c>
      <c r="B27" s="868" t="s">
        <v>2832</v>
      </c>
      <c r="C27" s="868" t="s">
        <v>2758</v>
      </c>
      <c r="D27" s="868" t="s">
        <v>2712</v>
      </c>
      <c r="E27" s="1" t="s">
        <v>2817</v>
      </c>
      <c r="F27" s="868" t="s">
        <v>2746</v>
      </c>
      <c r="G27" s="868" t="s">
        <v>2747</v>
      </c>
      <c r="H27" s="868"/>
      <c r="I27" s="868" t="s">
        <v>2748</v>
      </c>
      <c r="J27" s="868" t="s">
        <v>2712</v>
      </c>
      <c r="K27" s="868"/>
      <c r="L27" s="868"/>
      <c r="M27" s="868"/>
      <c r="N27" s="873"/>
    </row>
    <row r="28" spans="1:14">
      <c r="A28" s="2036" t="s">
        <v>2760</v>
      </c>
      <c r="B28" s="2037"/>
      <c r="C28" s="2037"/>
      <c r="D28" s="2037"/>
      <c r="E28" s="2037"/>
      <c r="F28" s="2037"/>
      <c r="G28" s="2037"/>
      <c r="H28" s="2037"/>
      <c r="I28" s="2037"/>
      <c r="J28" s="2037"/>
      <c r="K28" s="2037"/>
      <c r="L28" s="2037"/>
      <c r="M28" s="2037"/>
      <c r="N28" s="2038"/>
    </row>
    <row r="29" spans="1:14">
      <c r="A29" s="2039" t="s">
        <v>2721</v>
      </c>
      <c r="B29" s="2040" t="s">
        <v>3</v>
      </c>
      <c r="C29" s="2040" t="s">
        <v>2761</v>
      </c>
      <c r="D29" s="2040" t="s">
        <v>2752</v>
      </c>
      <c r="E29" s="2040" t="s">
        <v>4</v>
      </c>
      <c r="F29" s="2040" t="s">
        <v>2739</v>
      </c>
      <c r="G29" s="2040"/>
      <c r="H29" s="2040"/>
      <c r="I29" s="2040"/>
      <c r="J29" s="2040"/>
      <c r="K29" s="2040"/>
      <c r="L29" s="2040" t="s">
        <v>2753</v>
      </c>
      <c r="M29" s="2040"/>
      <c r="N29" s="2041" t="s">
        <v>2740</v>
      </c>
    </row>
    <row r="30" spans="1:14">
      <c r="A30" s="2039"/>
      <c r="B30" s="2040"/>
      <c r="C30" s="2040"/>
      <c r="D30" s="2040"/>
      <c r="E30" s="2040"/>
      <c r="F30" s="888" t="s">
        <v>3</v>
      </c>
      <c r="G30" s="888" t="s">
        <v>234</v>
      </c>
      <c r="H30" s="888" t="s">
        <v>2725</v>
      </c>
      <c r="I30" s="888" t="s">
        <v>2741</v>
      </c>
      <c r="J30" s="888" t="s">
        <v>2722</v>
      </c>
      <c r="K30" s="888" t="s">
        <v>4</v>
      </c>
      <c r="L30" s="888" t="s">
        <v>234</v>
      </c>
      <c r="M30" s="888" t="s">
        <v>2725</v>
      </c>
      <c r="N30" s="2041"/>
    </row>
    <row r="31" spans="1:14">
      <c r="A31" s="863" t="s">
        <v>2742</v>
      </c>
      <c r="B31" s="868" t="s">
        <v>2762</v>
      </c>
      <c r="C31" s="868" t="s">
        <v>2728</v>
      </c>
      <c r="D31" s="868" t="s">
        <v>2712</v>
      </c>
      <c r="E31" s="868" t="s">
        <v>2763</v>
      </c>
      <c r="F31" s="868"/>
      <c r="G31" s="868"/>
      <c r="H31" s="868"/>
      <c r="I31" s="868"/>
      <c r="J31" s="868"/>
      <c r="K31" s="868"/>
      <c r="L31" s="868" t="s">
        <v>2764</v>
      </c>
      <c r="M31" s="868"/>
      <c r="N31" s="873"/>
    </row>
    <row r="32" spans="1:14">
      <c r="A32" s="875" t="s">
        <v>2742</v>
      </c>
      <c r="B32" s="876" t="s">
        <v>2765</v>
      </c>
      <c r="C32" s="876" t="s">
        <v>2766</v>
      </c>
      <c r="D32" s="876" t="s">
        <v>2735</v>
      </c>
      <c r="E32" s="876" t="s">
        <v>2767</v>
      </c>
      <c r="F32" s="876" t="s">
        <v>1976</v>
      </c>
      <c r="G32" s="876" t="s">
        <v>2768</v>
      </c>
      <c r="H32" s="876"/>
      <c r="I32" s="876" t="s">
        <v>2748</v>
      </c>
      <c r="J32" s="876" t="s">
        <v>2712</v>
      </c>
      <c r="K32" s="876" t="s">
        <v>2769</v>
      </c>
      <c r="L32" s="876" t="s">
        <v>2768</v>
      </c>
      <c r="M32" s="876"/>
      <c r="N32" s="877" t="s">
        <v>2770</v>
      </c>
    </row>
  </sheetData>
  <mergeCells count="50">
    <mergeCell ref="B6:E6"/>
    <mergeCell ref="A1:E1"/>
    <mergeCell ref="B2:E2"/>
    <mergeCell ref="B3:E3"/>
    <mergeCell ref="B4:E4"/>
    <mergeCell ref="B5:E5"/>
    <mergeCell ref="A7:E7"/>
    <mergeCell ref="B8:D8"/>
    <mergeCell ref="B9:D9"/>
    <mergeCell ref="B10:D10"/>
    <mergeCell ref="A11:N11"/>
    <mergeCell ref="A19:A20"/>
    <mergeCell ref="B19:B20"/>
    <mergeCell ref="C19:C20"/>
    <mergeCell ref="D19:D20"/>
    <mergeCell ref="E19:L19"/>
    <mergeCell ref="G12:I13"/>
    <mergeCell ref="J12:N13"/>
    <mergeCell ref="G14:I14"/>
    <mergeCell ref="J14:N14"/>
    <mergeCell ref="A18:N18"/>
    <mergeCell ref="A12:A13"/>
    <mergeCell ref="B12:B13"/>
    <mergeCell ref="C12:D12"/>
    <mergeCell ref="E12:E13"/>
    <mergeCell ref="F12:F13"/>
    <mergeCell ref="M19:N20"/>
    <mergeCell ref="J20:L20"/>
    <mergeCell ref="J21:L21"/>
    <mergeCell ref="M21:N21"/>
    <mergeCell ref="J22:L22"/>
    <mergeCell ref="M22:N22"/>
    <mergeCell ref="A23:N23"/>
    <mergeCell ref="A24:A25"/>
    <mergeCell ref="B24:B25"/>
    <mergeCell ref="C24:C25"/>
    <mergeCell ref="D24:D25"/>
    <mergeCell ref="E24:E25"/>
    <mergeCell ref="F24:K24"/>
    <mergeCell ref="L24:M24"/>
    <mergeCell ref="N24:N25"/>
    <mergeCell ref="A28:N28"/>
    <mergeCell ref="A29:A30"/>
    <mergeCell ref="B29:B30"/>
    <mergeCell ref="C29:C30"/>
    <mergeCell ref="D29:D30"/>
    <mergeCell ref="E29:E30"/>
    <mergeCell ref="F29:K29"/>
    <mergeCell ref="L29:M29"/>
    <mergeCell ref="N29:N30"/>
  </mergeCells>
  <hyperlinks>
    <hyperlink ref="A1:E1" location="Clases!A1" display="&lt;-Volver al inicio" xr:uid="{47F33B96-CD0E-4532-BC38-FB6F110015BA}"/>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AD13-CA09-4E34-913D-48EA56C51B2D}">
  <dimension ref="A1:N34"/>
  <sheetViews>
    <sheetView workbookViewId="0"/>
  </sheetViews>
  <sheetFormatPr defaultRowHeight="15"/>
  <cols>
    <col min="1" max="1" width="27.140625" customWidth="1"/>
    <col min="2" max="2" width="13.28515625" customWidth="1"/>
    <col min="3" max="3" width="26" customWidth="1"/>
    <col min="4" max="4" width="20.28515625" customWidth="1"/>
    <col min="5" max="5" width="30.140625" customWidth="1"/>
  </cols>
  <sheetData>
    <row r="1" spans="1:14">
      <c r="A1" s="1998" t="s">
        <v>2771</v>
      </c>
      <c r="B1" s="1998"/>
      <c r="C1" s="1998"/>
      <c r="D1" s="1998"/>
      <c r="E1" s="1998"/>
      <c r="F1" s="2"/>
      <c r="G1" s="2"/>
      <c r="H1" s="2"/>
      <c r="I1" s="2"/>
      <c r="J1" s="2"/>
      <c r="K1" s="2"/>
      <c r="L1" s="2"/>
      <c r="M1" s="2"/>
      <c r="N1" s="2"/>
    </row>
    <row r="2" spans="1:14">
      <c r="A2" s="880" t="s">
        <v>61</v>
      </c>
      <c r="B2" s="1999" t="str">
        <f>Clases!A13</f>
        <v>Pago</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Clases!C13</f>
        <v>Clase que representa un pago realizado por una compra.</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2717</v>
      </c>
      <c r="B9" s="1996" t="s">
        <v>2718</v>
      </c>
      <c r="C9" s="1996"/>
      <c r="D9" s="1996"/>
      <c r="E9" s="864" t="str">
        <f>Clases!A7</f>
        <v>Compra</v>
      </c>
      <c r="F9" s="2"/>
      <c r="G9" s="2"/>
      <c r="H9" s="2"/>
      <c r="I9" s="2"/>
      <c r="J9" s="2"/>
      <c r="K9" s="2"/>
      <c r="L9" s="2"/>
      <c r="M9" s="2"/>
      <c r="N9" s="2"/>
    </row>
    <row r="10" spans="1:14">
      <c r="A10" s="865" t="s">
        <v>2719</v>
      </c>
      <c r="B10" s="2006" t="s">
        <v>2720</v>
      </c>
      <c r="C10" s="2006"/>
      <c r="D10" s="2006"/>
      <c r="E10" s="866" t="str">
        <f>Clases!A3</f>
        <v>Moneda</v>
      </c>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94</v>
      </c>
      <c r="C14" s="868" t="s">
        <v>2727</v>
      </c>
      <c r="D14" s="868"/>
      <c r="E14" s="868" t="s">
        <v>2735</v>
      </c>
      <c r="F14" s="868"/>
      <c r="G14" s="1996"/>
      <c r="H14" s="1996"/>
      <c r="I14" s="1996"/>
      <c r="J14" s="1996"/>
      <c r="K14" s="1996"/>
      <c r="L14" s="1996"/>
      <c r="M14" s="1996"/>
      <c r="N14" s="1997"/>
    </row>
    <row r="15" spans="1:14">
      <c r="A15" s="863" t="s">
        <v>2726</v>
      </c>
      <c r="B15" s="868" t="s">
        <v>2848</v>
      </c>
      <c r="C15" s="868" t="s">
        <v>2849</v>
      </c>
      <c r="D15" s="868"/>
      <c r="E15" s="868" t="s">
        <v>2712</v>
      </c>
      <c r="F15" s="868"/>
      <c r="G15" s="858"/>
      <c r="H15" s="858"/>
      <c r="I15" s="858"/>
      <c r="J15" s="858"/>
      <c r="K15" s="858"/>
      <c r="L15" s="858"/>
      <c r="M15" s="858"/>
      <c r="N15" s="859"/>
    </row>
    <row r="16" spans="1:14">
      <c r="A16" s="863" t="s">
        <v>2726</v>
      </c>
      <c r="B16" s="868" t="s">
        <v>1901</v>
      </c>
      <c r="C16" s="868" t="s">
        <v>1901</v>
      </c>
      <c r="D16" s="868"/>
      <c r="E16" s="868" t="s">
        <v>2712</v>
      </c>
      <c r="F16" s="868"/>
      <c r="G16" s="858"/>
      <c r="H16" s="858"/>
      <c r="I16" s="858"/>
      <c r="J16" s="858"/>
      <c r="K16" s="858"/>
      <c r="L16" s="858"/>
      <c r="M16" s="858"/>
      <c r="N16" s="859"/>
    </row>
    <row r="17" spans="1:14">
      <c r="A17" s="863" t="s">
        <v>2726</v>
      </c>
      <c r="B17" s="868" t="s">
        <v>6</v>
      </c>
      <c r="C17" s="868" t="s">
        <v>885</v>
      </c>
      <c r="D17" s="868"/>
      <c r="E17" s="868" t="s">
        <v>2712</v>
      </c>
      <c r="F17" s="868"/>
      <c r="G17" s="858"/>
      <c r="H17" s="858"/>
      <c r="I17" s="858"/>
      <c r="J17" s="858"/>
      <c r="K17" s="858"/>
      <c r="L17" s="858"/>
      <c r="M17" s="858"/>
      <c r="N17" s="859"/>
    </row>
    <row r="18" spans="1:14">
      <c r="A18" s="2052" t="s">
        <v>2737</v>
      </c>
      <c r="B18" s="2053"/>
      <c r="C18" s="2053"/>
      <c r="D18" s="2053"/>
      <c r="E18" s="2053"/>
      <c r="F18" s="2053"/>
      <c r="G18" s="2053"/>
      <c r="H18" s="2053"/>
      <c r="I18" s="2053"/>
      <c r="J18" s="2053"/>
      <c r="K18" s="2053"/>
      <c r="L18" s="2053"/>
      <c r="M18" s="2053"/>
      <c r="N18" s="2054"/>
    </row>
    <row r="19" spans="1:14">
      <c r="A19" s="2056" t="s">
        <v>2721</v>
      </c>
      <c r="B19" s="2048" t="s">
        <v>3</v>
      </c>
      <c r="C19" s="2048" t="s">
        <v>2738</v>
      </c>
      <c r="D19" s="2048" t="s">
        <v>4</v>
      </c>
      <c r="E19" s="2048" t="s">
        <v>2739</v>
      </c>
      <c r="F19" s="2048"/>
      <c r="G19" s="2048"/>
      <c r="H19" s="2048"/>
      <c r="I19" s="2048"/>
      <c r="J19" s="2048"/>
      <c r="K19" s="2048"/>
      <c r="L19" s="2048"/>
      <c r="M19" s="2048" t="s">
        <v>2740</v>
      </c>
      <c r="N19" s="2049"/>
    </row>
    <row r="20" spans="1:14">
      <c r="A20" s="2056"/>
      <c r="B20" s="2048"/>
      <c r="C20" s="2048"/>
      <c r="D20" s="2048"/>
      <c r="E20" s="886" t="s">
        <v>3</v>
      </c>
      <c r="F20" s="886" t="s">
        <v>234</v>
      </c>
      <c r="G20" s="886" t="s">
        <v>2725</v>
      </c>
      <c r="H20" s="886" t="s">
        <v>2741</v>
      </c>
      <c r="I20" s="886" t="s">
        <v>2722</v>
      </c>
      <c r="J20" s="2048" t="s">
        <v>4</v>
      </c>
      <c r="K20" s="2048"/>
      <c r="L20" s="2048"/>
      <c r="M20" s="2048"/>
      <c r="N20" s="2049"/>
    </row>
    <row r="21" spans="1:14" ht="15" customHeight="1">
      <c r="A21" s="2066" t="s">
        <v>2742</v>
      </c>
      <c r="B21" s="2068" t="str">
        <f>B2</f>
        <v>Pago</v>
      </c>
      <c r="C21" s="2068" t="s">
        <v>2743</v>
      </c>
      <c r="D21" s="2070" t="s">
        <v>2850</v>
      </c>
      <c r="E21" s="868" t="s">
        <v>2506</v>
      </c>
      <c r="F21" s="868" t="s">
        <v>2819</v>
      </c>
      <c r="G21" s="868"/>
      <c r="H21" s="868"/>
      <c r="I21" s="868" t="s">
        <v>2712</v>
      </c>
      <c r="J21" s="2033" t="s">
        <v>2851</v>
      </c>
      <c r="K21" s="2034"/>
      <c r="L21" s="2035"/>
      <c r="M21" s="2017"/>
      <c r="N21" s="2020"/>
    </row>
    <row r="22" spans="1:14" ht="15" customHeight="1">
      <c r="A22" s="2067"/>
      <c r="B22" s="2069"/>
      <c r="C22" s="2069"/>
      <c r="D22" s="2071"/>
      <c r="E22" s="868" t="s">
        <v>2043</v>
      </c>
      <c r="F22" s="868" t="s">
        <v>2731</v>
      </c>
      <c r="G22" s="868"/>
      <c r="H22" s="868"/>
      <c r="I22" s="868" t="s">
        <v>2712</v>
      </c>
      <c r="J22" s="2075" t="s">
        <v>2852</v>
      </c>
      <c r="K22" s="2076"/>
      <c r="L22" s="2077"/>
      <c r="M22" s="870"/>
      <c r="N22" s="871"/>
    </row>
    <row r="23" spans="1:14" ht="15" customHeight="1">
      <c r="A23" s="2073" t="s">
        <v>2742</v>
      </c>
      <c r="B23" s="2068" t="str">
        <f>B2</f>
        <v>Pago</v>
      </c>
      <c r="C23" s="2068" t="s">
        <v>2745</v>
      </c>
      <c r="D23" s="2071" t="s">
        <v>2853</v>
      </c>
      <c r="E23" s="868" t="s">
        <v>1901</v>
      </c>
      <c r="F23" s="868" t="s">
        <v>1901</v>
      </c>
      <c r="G23" s="868"/>
      <c r="H23" s="868"/>
      <c r="I23" s="868" t="s">
        <v>2829</v>
      </c>
      <c r="J23" s="2033" t="s">
        <v>2854</v>
      </c>
      <c r="K23" s="2034"/>
      <c r="L23" s="2035"/>
      <c r="M23" s="2017"/>
      <c r="N23" s="2020"/>
    </row>
    <row r="24" spans="1:14" ht="36" customHeight="1">
      <c r="A24" s="2074"/>
      <c r="B24" s="2069"/>
      <c r="C24" s="2069"/>
      <c r="D24" s="2072"/>
      <c r="E24" s="868" t="s">
        <v>6</v>
      </c>
      <c r="F24" s="868" t="s">
        <v>885</v>
      </c>
      <c r="G24" s="868"/>
      <c r="H24" s="868"/>
      <c r="I24" s="868" t="s">
        <v>2712</v>
      </c>
      <c r="J24" s="2063" t="s">
        <v>2855</v>
      </c>
      <c r="K24" s="2064"/>
      <c r="L24" s="2065"/>
      <c r="M24" s="870"/>
      <c r="N24" s="871"/>
    </row>
    <row r="25" spans="1:14">
      <c r="A25" s="2042" t="s">
        <v>2750</v>
      </c>
      <c r="B25" s="2043"/>
      <c r="C25" s="2043"/>
      <c r="D25" s="2043"/>
      <c r="E25" s="2043"/>
      <c r="F25" s="2043"/>
      <c r="G25" s="2043"/>
      <c r="H25" s="2043"/>
      <c r="I25" s="2043"/>
      <c r="J25" s="2043"/>
      <c r="K25" s="2043"/>
      <c r="L25" s="2043"/>
      <c r="M25" s="2043"/>
      <c r="N25" s="2044"/>
    </row>
    <row r="26" spans="1:14">
      <c r="A26" s="2045" t="s">
        <v>2721</v>
      </c>
      <c r="B26" s="2046" t="s">
        <v>3</v>
      </c>
      <c r="C26" s="2046" t="s">
        <v>2751</v>
      </c>
      <c r="D26" s="2046" t="s">
        <v>2752</v>
      </c>
      <c r="E26" s="2046" t="s">
        <v>4</v>
      </c>
      <c r="F26" s="2046" t="s">
        <v>2739</v>
      </c>
      <c r="G26" s="2046"/>
      <c r="H26" s="2046"/>
      <c r="I26" s="2046"/>
      <c r="J26" s="2046"/>
      <c r="K26" s="2046"/>
      <c r="L26" s="2046" t="s">
        <v>2753</v>
      </c>
      <c r="M26" s="2046"/>
      <c r="N26" s="2047" t="s">
        <v>2740</v>
      </c>
    </row>
    <row r="27" spans="1:14">
      <c r="A27" s="2045"/>
      <c r="B27" s="2046"/>
      <c r="C27" s="2046"/>
      <c r="D27" s="2046"/>
      <c r="E27" s="2046"/>
      <c r="F27" s="887" t="s">
        <v>3</v>
      </c>
      <c r="G27" s="887" t="s">
        <v>234</v>
      </c>
      <c r="H27" s="887" t="s">
        <v>2725</v>
      </c>
      <c r="I27" s="887" t="s">
        <v>2741</v>
      </c>
      <c r="J27" s="887" t="s">
        <v>2722</v>
      </c>
      <c r="K27" s="887" t="s">
        <v>4</v>
      </c>
      <c r="L27" s="887" t="s">
        <v>234</v>
      </c>
      <c r="M27" s="887" t="s">
        <v>2725</v>
      </c>
      <c r="N27" s="2047"/>
    </row>
    <row r="28" spans="1:14" ht="87">
      <c r="A28" s="863" t="s">
        <v>2742</v>
      </c>
      <c r="B28" s="868"/>
      <c r="C28" s="868" t="s">
        <v>2831</v>
      </c>
      <c r="D28" s="868" t="s">
        <v>2712</v>
      </c>
      <c r="E28" s="1" t="s">
        <v>2815</v>
      </c>
      <c r="F28" s="868"/>
      <c r="G28" s="868"/>
      <c r="H28" s="868"/>
      <c r="I28" s="868"/>
      <c r="J28" s="868"/>
      <c r="K28" s="868"/>
      <c r="L28" s="868" t="s">
        <v>2747</v>
      </c>
      <c r="M28" s="868"/>
      <c r="N28" s="873"/>
    </row>
    <row r="29" spans="1:14" ht="101.25">
      <c r="A29" s="863" t="s">
        <v>2742</v>
      </c>
      <c r="B29" s="868" t="s">
        <v>2832</v>
      </c>
      <c r="C29" s="868" t="s">
        <v>2758</v>
      </c>
      <c r="D29" s="868" t="s">
        <v>2712</v>
      </c>
      <c r="E29" s="1" t="s">
        <v>2817</v>
      </c>
      <c r="F29" s="868" t="s">
        <v>2746</v>
      </c>
      <c r="G29" s="868" t="s">
        <v>2747</v>
      </c>
      <c r="H29" s="868"/>
      <c r="I29" s="868" t="s">
        <v>2748</v>
      </c>
      <c r="J29" s="868" t="s">
        <v>2712</v>
      </c>
      <c r="K29" s="868"/>
      <c r="L29" s="868"/>
      <c r="M29" s="868"/>
      <c r="N29" s="873"/>
    </row>
    <row r="30" spans="1:14">
      <c r="A30" s="2036" t="s">
        <v>2760</v>
      </c>
      <c r="B30" s="2037"/>
      <c r="C30" s="2037"/>
      <c r="D30" s="2037"/>
      <c r="E30" s="2037"/>
      <c r="F30" s="2037"/>
      <c r="G30" s="2037"/>
      <c r="H30" s="2037"/>
      <c r="I30" s="2037"/>
      <c r="J30" s="2037"/>
      <c r="K30" s="2037"/>
      <c r="L30" s="2037"/>
      <c r="M30" s="2037"/>
      <c r="N30" s="2038"/>
    </row>
    <row r="31" spans="1:14">
      <c r="A31" s="2039" t="s">
        <v>2721</v>
      </c>
      <c r="B31" s="2040" t="s">
        <v>3</v>
      </c>
      <c r="C31" s="2040" t="s">
        <v>2761</v>
      </c>
      <c r="D31" s="2040" t="s">
        <v>2752</v>
      </c>
      <c r="E31" s="2040" t="s">
        <v>4</v>
      </c>
      <c r="F31" s="2040" t="s">
        <v>2739</v>
      </c>
      <c r="G31" s="2040"/>
      <c r="H31" s="2040"/>
      <c r="I31" s="2040"/>
      <c r="J31" s="2040"/>
      <c r="K31" s="2040"/>
      <c r="L31" s="2040" t="s">
        <v>2753</v>
      </c>
      <c r="M31" s="2040"/>
      <c r="N31" s="2041" t="s">
        <v>2740</v>
      </c>
    </row>
    <row r="32" spans="1:14">
      <c r="A32" s="2039"/>
      <c r="B32" s="2040"/>
      <c r="C32" s="2040"/>
      <c r="D32" s="2040"/>
      <c r="E32" s="2040"/>
      <c r="F32" s="888" t="s">
        <v>3</v>
      </c>
      <c r="G32" s="888" t="s">
        <v>234</v>
      </c>
      <c r="H32" s="888" t="s">
        <v>2725</v>
      </c>
      <c r="I32" s="888" t="s">
        <v>2741</v>
      </c>
      <c r="J32" s="888" t="s">
        <v>2722</v>
      </c>
      <c r="K32" s="888" t="s">
        <v>4</v>
      </c>
      <c r="L32" s="888" t="s">
        <v>234</v>
      </c>
      <c r="M32" s="888" t="s">
        <v>2725</v>
      </c>
      <c r="N32" s="2041"/>
    </row>
    <row r="33" spans="1:14">
      <c r="A33" s="863" t="s">
        <v>2742</v>
      </c>
      <c r="B33" s="868" t="s">
        <v>2762</v>
      </c>
      <c r="C33" s="868" t="s">
        <v>2728</v>
      </c>
      <c r="D33" s="868" t="s">
        <v>2712</v>
      </c>
      <c r="E33" s="868" t="s">
        <v>2763</v>
      </c>
      <c r="F33" s="868"/>
      <c r="G33" s="868"/>
      <c r="H33" s="868"/>
      <c r="I33" s="868"/>
      <c r="J33" s="868"/>
      <c r="K33" s="868"/>
      <c r="L33" s="868" t="s">
        <v>2764</v>
      </c>
      <c r="M33" s="868"/>
      <c r="N33" s="873"/>
    </row>
    <row r="34" spans="1:14">
      <c r="A34" s="875" t="s">
        <v>2742</v>
      </c>
      <c r="B34" s="876" t="s">
        <v>2765</v>
      </c>
      <c r="C34" s="876" t="s">
        <v>2766</v>
      </c>
      <c r="D34" s="876" t="s">
        <v>2735</v>
      </c>
      <c r="E34" s="876" t="s">
        <v>2767</v>
      </c>
      <c r="F34" s="876" t="s">
        <v>1976</v>
      </c>
      <c r="G34" s="876" t="s">
        <v>2768</v>
      </c>
      <c r="H34" s="876"/>
      <c r="I34" s="876" t="s">
        <v>2748</v>
      </c>
      <c r="J34" s="876" t="s">
        <v>2712</v>
      </c>
      <c r="K34" s="876" t="s">
        <v>2769</v>
      </c>
      <c r="L34" s="876" t="s">
        <v>2768</v>
      </c>
      <c r="M34" s="876"/>
      <c r="N34" s="877" t="s">
        <v>2770</v>
      </c>
    </row>
  </sheetData>
  <mergeCells count="60">
    <mergeCell ref="B6:E6"/>
    <mergeCell ref="A1:E1"/>
    <mergeCell ref="B2:E2"/>
    <mergeCell ref="B3:E3"/>
    <mergeCell ref="B4:E4"/>
    <mergeCell ref="B5:E5"/>
    <mergeCell ref="A7:E7"/>
    <mergeCell ref="B8:D8"/>
    <mergeCell ref="B9:D9"/>
    <mergeCell ref="B10:D10"/>
    <mergeCell ref="A11:N11"/>
    <mergeCell ref="A19:A20"/>
    <mergeCell ref="B19:B20"/>
    <mergeCell ref="C19:C20"/>
    <mergeCell ref="D19:D20"/>
    <mergeCell ref="E19:L19"/>
    <mergeCell ref="G12:I13"/>
    <mergeCell ref="J12:N13"/>
    <mergeCell ref="G14:I14"/>
    <mergeCell ref="J14:N14"/>
    <mergeCell ref="A18:N18"/>
    <mergeCell ref="A12:A13"/>
    <mergeCell ref="B12:B13"/>
    <mergeCell ref="C12:D12"/>
    <mergeCell ref="E12:E13"/>
    <mergeCell ref="F12:F13"/>
    <mergeCell ref="M19:N20"/>
    <mergeCell ref="J20:L20"/>
    <mergeCell ref="J21:L21"/>
    <mergeCell ref="M21:N21"/>
    <mergeCell ref="J23:L23"/>
    <mergeCell ref="M23:N23"/>
    <mergeCell ref="J22:L22"/>
    <mergeCell ref="A25:N25"/>
    <mergeCell ref="A26:A27"/>
    <mergeCell ref="B26:B27"/>
    <mergeCell ref="C26:C27"/>
    <mergeCell ref="D26:D27"/>
    <mergeCell ref="E26:E27"/>
    <mergeCell ref="F26:K26"/>
    <mergeCell ref="L26:M26"/>
    <mergeCell ref="N26:N27"/>
    <mergeCell ref="A30:N30"/>
    <mergeCell ref="A31:A32"/>
    <mergeCell ref="B31:B32"/>
    <mergeCell ref="C31:C32"/>
    <mergeCell ref="D31:D32"/>
    <mergeCell ref="E31:E32"/>
    <mergeCell ref="F31:K31"/>
    <mergeCell ref="L31:M31"/>
    <mergeCell ref="N31:N32"/>
    <mergeCell ref="J24:L24"/>
    <mergeCell ref="A21:A22"/>
    <mergeCell ref="B21:B22"/>
    <mergeCell ref="C21:C22"/>
    <mergeCell ref="D21:D22"/>
    <mergeCell ref="D23:D24"/>
    <mergeCell ref="C23:C24"/>
    <mergeCell ref="B23:B24"/>
    <mergeCell ref="A23:A24"/>
  </mergeCells>
  <hyperlinks>
    <hyperlink ref="A1:E1" location="Clases!A1" display="&lt;-Volver al inicio" xr:uid="{DFF66A98-F737-4FB1-860E-9EF6009B4FF3}"/>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0F87F-2417-41AF-9698-69A823E0BD34}">
  <dimension ref="A1:N30"/>
  <sheetViews>
    <sheetView topLeftCell="A16" workbookViewId="0"/>
  </sheetViews>
  <sheetFormatPr defaultRowHeight="15"/>
  <cols>
    <col min="1" max="1" width="19" customWidth="1"/>
    <col min="2" max="2" width="18.5703125" customWidth="1"/>
    <col min="3" max="3" width="24.85546875" customWidth="1"/>
    <col min="4" max="4" width="21.28515625" customWidth="1"/>
    <col min="5" max="5" width="34" customWidth="1"/>
    <col min="6" max="6" width="19.5703125" customWidth="1"/>
    <col min="14" max="14" width="25.140625" customWidth="1"/>
  </cols>
  <sheetData>
    <row r="1" spans="1:14">
      <c r="A1" s="1998" t="s">
        <v>2771</v>
      </c>
      <c r="B1" s="1998"/>
      <c r="C1" s="1998"/>
      <c r="D1" s="1998"/>
      <c r="E1" s="1998"/>
      <c r="F1" s="2"/>
      <c r="G1" s="2"/>
      <c r="H1" s="2"/>
      <c r="I1" s="2"/>
      <c r="J1" s="2"/>
      <c r="K1" s="2"/>
      <c r="L1" s="2"/>
      <c r="M1" s="2"/>
      <c r="N1" s="2"/>
    </row>
    <row r="2" spans="1:14">
      <c r="A2" s="880" t="s">
        <v>61</v>
      </c>
      <c r="B2" s="1999" t="str">
        <f>Clases!A14</f>
        <v>Verificador</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Clases!C14</f>
        <v>Clase que representa al encargado o sistema que verifica un pago.</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2735</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2717</v>
      </c>
      <c r="B9" s="1996" t="s">
        <v>2718</v>
      </c>
      <c r="C9" s="1996"/>
      <c r="D9" s="1996"/>
      <c r="E9" s="864"/>
      <c r="F9" s="2"/>
      <c r="G9" s="2"/>
      <c r="H9" s="2"/>
      <c r="I9" s="2"/>
      <c r="J9" s="2"/>
      <c r="K9" s="2"/>
      <c r="L9" s="2"/>
      <c r="M9" s="2"/>
      <c r="N9" s="2"/>
    </row>
    <row r="10" spans="1:14">
      <c r="A10" s="865" t="s">
        <v>2719</v>
      </c>
      <c r="B10" s="2006" t="s">
        <v>2720</v>
      </c>
      <c r="C10" s="2006"/>
      <c r="D10" s="2006"/>
      <c r="E10" s="866"/>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94</v>
      </c>
      <c r="C14" s="868" t="s">
        <v>2727</v>
      </c>
      <c r="D14" s="868"/>
      <c r="E14" s="868" t="s">
        <v>2735</v>
      </c>
      <c r="F14" s="868"/>
      <c r="G14" s="1996"/>
      <c r="H14" s="1996"/>
      <c r="I14" s="1996"/>
      <c r="J14" s="1996"/>
      <c r="K14" s="1996"/>
      <c r="L14" s="1996"/>
      <c r="M14" s="1996"/>
      <c r="N14" s="1997"/>
    </row>
    <row r="15" spans="1:14">
      <c r="A15" s="863" t="s">
        <v>2726</v>
      </c>
      <c r="B15" s="868" t="s">
        <v>2856</v>
      </c>
      <c r="C15" s="868" t="s">
        <v>2731</v>
      </c>
      <c r="D15" s="868"/>
      <c r="E15" s="868" t="s">
        <v>2712</v>
      </c>
      <c r="F15" s="868"/>
      <c r="G15" s="858"/>
      <c r="H15" s="858"/>
      <c r="I15" s="858"/>
      <c r="J15" s="858"/>
      <c r="K15" s="858"/>
      <c r="L15" s="858"/>
      <c r="M15" s="858"/>
      <c r="N15" s="859"/>
    </row>
    <row r="16" spans="1:14">
      <c r="A16" s="2052" t="s">
        <v>2737</v>
      </c>
      <c r="B16" s="2053"/>
      <c r="C16" s="2053"/>
      <c r="D16" s="2053"/>
      <c r="E16" s="2053"/>
      <c r="F16" s="2053"/>
      <c r="G16" s="2053"/>
      <c r="H16" s="2053"/>
      <c r="I16" s="2053"/>
      <c r="J16" s="2053"/>
      <c r="K16" s="2053"/>
      <c r="L16" s="2053"/>
      <c r="M16" s="2053"/>
      <c r="N16" s="2054"/>
    </row>
    <row r="17" spans="1:14">
      <c r="A17" s="2056" t="s">
        <v>2721</v>
      </c>
      <c r="B17" s="2048" t="s">
        <v>3</v>
      </c>
      <c r="C17" s="2048" t="s">
        <v>2738</v>
      </c>
      <c r="D17" s="2048" t="s">
        <v>4</v>
      </c>
      <c r="E17" s="2048" t="s">
        <v>2739</v>
      </c>
      <c r="F17" s="2048"/>
      <c r="G17" s="2048"/>
      <c r="H17" s="2048"/>
      <c r="I17" s="2048"/>
      <c r="J17" s="2048"/>
      <c r="K17" s="2048"/>
      <c r="L17" s="2048"/>
      <c r="M17" s="2048" t="s">
        <v>2740</v>
      </c>
      <c r="N17" s="2049"/>
    </row>
    <row r="18" spans="1:14">
      <c r="A18" s="2056"/>
      <c r="B18" s="2048"/>
      <c r="C18" s="2048"/>
      <c r="D18" s="2048"/>
      <c r="E18" s="886" t="s">
        <v>3</v>
      </c>
      <c r="F18" s="886" t="s">
        <v>234</v>
      </c>
      <c r="G18" s="886" t="s">
        <v>2725</v>
      </c>
      <c r="H18" s="886" t="s">
        <v>2741</v>
      </c>
      <c r="I18" s="886" t="s">
        <v>2722</v>
      </c>
      <c r="J18" s="2048" t="s">
        <v>4</v>
      </c>
      <c r="K18" s="2048"/>
      <c r="L18" s="2048"/>
      <c r="M18" s="2048"/>
      <c r="N18" s="2049"/>
    </row>
    <row r="19" spans="1:14" ht="42.75" customHeight="1">
      <c r="A19" s="890" t="s">
        <v>2742</v>
      </c>
      <c r="B19" s="891" t="str">
        <f>B2</f>
        <v>Verificador</v>
      </c>
      <c r="C19" s="891" t="s">
        <v>2743</v>
      </c>
      <c r="D19" s="893" t="s">
        <v>2857</v>
      </c>
      <c r="E19" s="868" t="s">
        <v>2856</v>
      </c>
      <c r="F19" s="868" t="s">
        <v>2731</v>
      </c>
      <c r="G19" s="868"/>
      <c r="H19" s="868"/>
      <c r="I19" s="868" t="s">
        <v>2712</v>
      </c>
      <c r="J19" s="2033" t="s">
        <v>2858</v>
      </c>
      <c r="K19" s="2034"/>
      <c r="L19" s="2035"/>
      <c r="M19" s="2017"/>
      <c r="N19" s="2020"/>
    </row>
    <row r="20" spans="1:14" ht="43.5" customHeight="1">
      <c r="A20" s="894" t="s">
        <v>2742</v>
      </c>
      <c r="B20" s="892" t="str">
        <f>B2</f>
        <v>Verificador</v>
      </c>
      <c r="C20" s="892" t="s">
        <v>2859</v>
      </c>
      <c r="D20" s="1" t="s">
        <v>2860</v>
      </c>
      <c r="E20" s="868" t="s">
        <v>2861</v>
      </c>
      <c r="F20" s="868" t="s">
        <v>2214</v>
      </c>
      <c r="G20" s="868"/>
      <c r="H20" s="868"/>
      <c r="I20" s="868" t="s">
        <v>2712</v>
      </c>
      <c r="J20" s="2063" t="s">
        <v>2862</v>
      </c>
      <c r="K20" s="2064"/>
      <c r="L20" s="2065"/>
      <c r="M20" s="870"/>
      <c r="N20" s="871"/>
    </row>
    <row r="21" spans="1:14">
      <c r="A21" s="2042" t="s">
        <v>2750</v>
      </c>
      <c r="B21" s="2043"/>
      <c r="C21" s="2043"/>
      <c r="D21" s="2043"/>
      <c r="E21" s="2043"/>
      <c r="F21" s="2043"/>
      <c r="G21" s="2043"/>
      <c r="H21" s="2043"/>
      <c r="I21" s="2043"/>
      <c r="J21" s="2043"/>
      <c r="K21" s="2043"/>
      <c r="L21" s="2043"/>
      <c r="M21" s="2043"/>
      <c r="N21" s="2044"/>
    </row>
    <row r="22" spans="1:14">
      <c r="A22" s="2045" t="s">
        <v>2721</v>
      </c>
      <c r="B22" s="2046" t="s">
        <v>3</v>
      </c>
      <c r="C22" s="2046" t="s">
        <v>2751</v>
      </c>
      <c r="D22" s="2046" t="s">
        <v>2752</v>
      </c>
      <c r="E22" s="2046" t="s">
        <v>4</v>
      </c>
      <c r="F22" s="2046" t="s">
        <v>2739</v>
      </c>
      <c r="G22" s="2046"/>
      <c r="H22" s="2046"/>
      <c r="I22" s="2046"/>
      <c r="J22" s="2046"/>
      <c r="K22" s="2046"/>
      <c r="L22" s="2046" t="s">
        <v>2753</v>
      </c>
      <c r="M22" s="2046"/>
      <c r="N22" s="2047" t="s">
        <v>2740</v>
      </c>
    </row>
    <row r="23" spans="1:14">
      <c r="A23" s="2045"/>
      <c r="B23" s="2046"/>
      <c r="C23" s="2046"/>
      <c r="D23" s="2046"/>
      <c r="E23" s="2046"/>
      <c r="F23" s="887" t="s">
        <v>3</v>
      </c>
      <c r="G23" s="887" t="s">
        <v>234</v>
      </c>
      <c r="H23" s="887" t="s">
        <v>2725</v>
      </c>
      <c r="I23" s="887" t="s">
        <v>2741</v>
      </c>
      <c r="J23" s="887" t="s">
        <v>2722</v>
      </c>
      <c r="K23" s="887" t="s">
        <v>4</v>
      </c>
      <c r="L23" s="887" t="s">
        <v>234</v>
      </c>
      <c r="M23" s="887" t="s">
        <v>2725</v>
      </c>
      <c r="N23" s="2047"/>
    </row>
    <row r="24" spans="1:14" ht="87">
      <c r="A24" s="863" t="s">
        <v>2742</v>
      </c>
      <c r="B24" s="868"/>
      <c r="C24" s="868" t="s">
        <v>2831</v>
      </c>
      <c r="D24" s="868" t="s">
        <v>2712</v>
      </c>
      <c r="E24" s="1" t="s">
        <v>2815</v>
      </c>
      <c r="F24" s="868"/>
      <c r="G24" s="868"/>
      <c r="H24" s="868"/>
      <c r="I24" s="868"/>
      <c r="J24" s="868"/>
      <c r="K24" s="868"/>
      <c r="L24" s="868" t="s">
        <v>2747</v>
      </c>
      <c r="M24" s="868"/>
      <c r="N24" s="873"/>
    </row>
    <row r="25" spans="1:14" ht="101.25">
      <c r="A25" s="863" t="s">
        <v>2742</v>
      </c>
      <c r="B25" s="868" t="s">
        <v>2832</v>
      </c>
      <c r="C25" s="868" t="s">
        <v>2758</v>
      </c>
      <c r="D25" s="868" t="s">
        <v>2712</v>
      </c>
      <c r="E25" s="1" t="s">
        <v>2817</v>
      </c>
      <c r="F25" s="868" t="s">
        <v>2746</v>
      </c>
      <c r="G25" s="868" t="s">
        <v>2747</v>
      </c>
      <c r="H25" s="868"/>
      <c r="I25" s="868" t="s">
        <v>2748</v>
      </c>
      <c r="J25" s="868" t="s">
        <v>2712</v>
      </c>
      <c r="K25" s="868"/>
      <c r="L25" s="868"/>
      <c r="M25" s="868"/>
      <c r="N25" s="873"/>
    </row>
    <row r="26" spans="1:14">
      <c r="A26" s="2036" t="s">
        <v>2760</v>
      </c>
      <c r="B26" s="2037"/>
      <c r="C26" s="2037"/>
      <c r="D26" s="2037"/>
      <c r="E26" s="2037"/>
      <c r="F26" s="2037"/>
      <c r="G26" s="2037"/>
      <c r="H26" s="2037"/>
      <c r="I26" s="2037"/>
      <c r="J26" s="2037"/>
      <c r="K26" s="2037"/>
      <c r="L26" s="2037"/>
      <c r="M26" s="2037"/>
      <c r="N26" s="2038"/>
    </row>
    <row r="27" spans="1:14">
      <c r="A27" s="2039" t="s">
        <v>2721</v>
      </c>
      <c r="B27" s="2040" t="s">
        <v>3</v>
      </c>
      <c r="C27" s="2040" t="s">
        <v>2761</v>
      </c>
      <c r="D27" s="2040" t="s">
        <v>2752</v>
      </c>
      <c r="E27" s="2040" t="s">
        <v>4</v>
      </c>
      <c r="F27" s="2040" t="s">
        <v>2739</v>
      </c>
      <c r="G27" s="2040"/>
      <c r="H27" s="2040"/>
      <c r="I27" s="2040"/>
      <c r="J27" s="2040"/>
      <c r="K27" s="2040"/>
      <c r="L27" s="2040" t="s">
        <v>2753</v>
      </c>
      <c r="M27" s="2040"/>
      <c r="N27" s="2041" t="s">
        <v>2740</v>
      </c>
    </row>
    <row r="28" spans="1:14">
      <c r="A28" s="2039"/>
      <c r="B28" s="2040"/>
      <c r="C28" s="2040"/>
      <c r="D28" s="2040"/>
      <c r="E28" s="2040"/>
      <c r="F28" s="888" t="s">
        <v>3</v>
      </c>
      <c r="G28" s="888" t="s">
        <v>234</v>
      </c>
      <c r="H28" s="888" t="s">
        <v>2725</v>
      </c>
      <c r="I28" s="888" t="s">
        <v>2741</v>
      </c>
      <c r="J28" s="888" t="s">
        <v>2722</v>
      </c>
      <c r="K28" s="888" t="s">
        <v>4</v>
      </c>
      <c r="L28" s="888" t="s">
        <v>234</v>
      </c>
      <c r="M28" s="888" t="s">
        <v>2725</v>
      </c>
      <c r="N28" s="2041"/>
    </row>
    <row r="29" spans="1:14">
      <c r="A29" s="863" t="s">
        <v>2742</v>
      </c>
      <c r="B29" s="868" t="s">
        <v>2762</v>
      </c>
      <c r="C29" s="868" t="s">
        <v>2728</v>
      </c>
      <c r="D29" s="868" t="s">
        <v>2712</v>
      </c>
      <c r="E29" s="868" t="s">
        <v>2763</v>
      </c>
      <c r="F29" s="868"/>
      <c r="G29" s="868"/>
      <c r="H29" s="868"/>
      <c r="I29" s="868"/>
      <c r="J29" s="868"/>
      <c r="K29" s="868"/>
      <c r="L29" s="868" t="s">
        <v>2764</v>
      </c>
      <c r="M29" s="868"/>
      <c r="N29" s="873"/>
    </row>
    <row r="30" spans="1:14" ht="43.5">
      <c r="A30" s="875" t="s">
        <v>2742</v>
      </c>
      <c r="B30" s="876" t="s">
        <v>2765</v>
      </c>
      <c r="C30" s="876" t="s">
        <v>2766</v>
      </c>
      <c r="D30" s="876" t="s">
        <v>2735</v>
      </c>
      <c r="E30" s="876" t="s">
        <v>2767</v>
      </c>
      <c r="F30" s="876" t="s">
        <v>1976</v>
      </c>
      <c r="G30" s="876" t="s">
        <v>2768</v>
      </c>
      <c r="H30" s="876"/>
      <c r="I30" s="876" t="s">
        <v>2748</v>
      </c>
      <c r="J30" s="876" t="s">
        <v>2712</v>
      </c>
      <c r="K30" s="876" t="s">
        <v>2769</v>
      </c>
      <c r="L30" s="876" t="s">
        <v>2768</v>
      </c>
      <c r="M30" s="876"/>
      <c r="N30" s="2123" t="s">
        <v>2770</v>
      </c>
    </row>
  </sheetData>
  <mergeCells count="49">
    <mergeCell ref="B6:E6"/>
    <mergeCell ref="A1:E1"/>
    <mergeCell ref="B2:E2"/>
    <mergeCell ref="B3:E3"/>
    <mergeCell ref="B4:E4"/>
    <mergeCell ref="B5:E5"/>
    <mergeCell ref="A7:E7"/>
    <mergeCell ref="B8:D8"/>
    <mergeCell ref="B9:D9"/>
    <mergeCell ref="B10:D10"/>
    <mergeCell ref="A11:N11"/>
    <mergeCell ref="A17:A18"/>
    <mergeCell ref="B17:B18"/>
    <mergeCell ref="C17:C18"/>
    <mergeCell ref="D17:D18"/>
    <mergeCell ref="E17:L17"/>
    <mergeCell ref="G12:I13"/>
    <mergeCell ref="J12:N13"/>
    <mergeCell ref="G14:I14"/>
    <mergeCell ref="J14:N14"/>
    <mergeCell ref="A16:N16"/>
    <mergeCell ref="A12:A13"/>
    <mergeCell ref="B12:B13"/>
    <mergeCell ref="C12:D12"/>
    <mergeCell ref="E12:E13"/>
    <mergeCell ref="F12:F13"/>
    <mergeCell ref="J20:L20"/>
    <mergeCell ref="M17:N18"/>
    <mergeCell ref="J18:L18"/>
    <mergeCell ref="J19:L19"/>
    <mergeCell ref="M19:N19"/>
    <mergeCell ref="A21:N21"/>
    <mergeCell ref="A22:A23"/>
    <mergeCell ref="B22:B23"/>
    <mergeCell ref="C22:C23"/>
    <mergeCell ref="D22:D23"/>
    <mergeCell ref="E22:E23"/>
    <mergeCell ref="F22:K22"/>
    <mergeCell ref="L22:M22"/>
    <mergeCell ref="N22:N23"/>
    <mergeCell ref="A26:N26"/>
    <mergeCell ref="A27:A28"/>
    <mergeCell ref="B27:B28"/>
    <mergeCell ref="C27:C28"/>
    <mergeCell ref="D27:D28"/>
    <mergeCell ref="E27:E28"/>
    <mergeCell ref="F27:K27"/>
    <mergeCell ref="L27:M27"/>
    <mergeCell ref="N27:N28"/>
  </mergeCells>
  <hyperlinks>
    <hyperlink ref="A1:E1" location="Clases!A1" display="&lt;-Volver al inicio" xr:uid="{49A45146-2BB0-420C-99E8-58D0EF5A297C}"/>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F2F1-64F2-4B84-8DFE-673F16B18A5F}">
  <dimension ref="A1:N35"/>
  <sheetViews>
    <sheetView workbookViewId="0"/>
  </sheetViews>
  <sheetFormatPr defaultRowHeight="15"/>
  <cols>
    <col min="1" max="1" width="19" customWidth="1"/>
    <col min="2" max="2" width="22.42578125" customWidth="1"/>
    <col min="3" max="3" width="21.85546875" customWidth="1"/>
    <col min="4" max="4" width="21.7109375" customWidth="1"/>
    <col min="5" max="5" width="28.140625" customWidth="1"/>
  </cols>
  <sheetData>
    <row r="1" spans="1:14">
      <c r="A1" s="1998" t="s">
        <v>2771</v>
      </c>
      <c r="B1" s="1998"/>
      <c r="C1" s="1998"/>
      <c r="D1" s="1998"/>
      <c r="E1" s="1998"/>
      <c r="F1" s="2"/>
      <c r="G1" s="2"/>
      <c r="H1" s="2"/>
      <c r="I1" s="2"/>
      <c r="J1" s="2"/>
      <c r="K1" s="2"/>
      <c r="L1" s="2"/>
      <c r="M1" s="2"/>
      <c r="N1" s="2"/>
    </row>
    <row r="2" spans="1:14">
      <c r="A2" s="880" t="s">
        <v>61</v>
      </c>
      <c r="B2" s="1999" t="str">
        <f>Clases!A15</f>
        <v>DetalleDelivery</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Clases!C15</f>
        <v>Clase que representa la información del envío de una compra.</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2717</v>
      </c>
      <c r="B9" s="1996" t="s">
        <v>2718</v>
      </c>
      <c r="C9" s="1996"/>
      <c r="D9" s="1996"/>
      <c r="E9" s="864" t="str">
        <f>Clases!A7</f>
        <v>Compra</v>
      </c>
      <c r="F9" s="2"/>
      <c r="G9" s="2"/>
      <c r="H9" s="2"/>
      <c r="I9" s="2"/>
      <c r="J9" s="2"/>
      <c r="K9" s="2"/>
      <c r="L9" s="2"/>
      <c r="M9" s="2"/>
      <c r="N9" s="2"/>
    </row>
    <row r="10" spans="1:14">
      <c r="A10" s="865" t="s">
        <v>2719</v>
      </c>
      <c r="B10" s="2006" t="s">
        <v>2720</v>
      </c>
      <c r="C10" s="2006"/>
      <c r="D10" s="2006"/>
      <c r="E10" s="866"/>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94</v>
      </c>
      <c r="C14" s="868" t="s">
        <v>2727</v>
      </c>
      <c r="D14" s="868"/>
      <c r="E14" s="868" t="s">
        <v>2735</v>
      </c>
      <c r="F14" s="868"/>
      <c r="G14" s="1996"/>
      <c r="H14" s="1996"/>
      <c r="I14" s="1996"/>
      <c r="J14" s="1996"/>
      <c r="K14" s="1996"/>
      <c r="L14" s="1996"/>
      <c r="M14" s="1996"/>
      <c r="N14" s="1997"/>
    </row>
    <row r="15" spans="1:14">
      <c r="A15" s="863" t="s">
        <v>2726</v>
      </c>
      <c r="B15" s="868" t="s">
        <v>2863</v>
      </c>
      <c r="C15" s="868" t="s">
        <v>2731</v>
      </c>
      <c r="D15" s="868"/>
      <c r="E15" s="868" t="s">
        <v>2712</v>
      </c>
      <c r="F15" s="868"/>
      <c r="G15" s="858"/>
      <c r="H15" s="858"/>
      <c r="I15" s="858"/>
      <c r="J15" s="858"/>
      <c r="K15" s="858"/>
      <c r="L15" s="858"/>
      <c r="M15" s="858"/>
      <c r="N15" s="859"/>
    </row>
    <row r="16" spans="1:14">
      <c r="A16" s="863" t="s">
        <v>2726</v>
      </c>
      <c r="B16" s="868" t="s">
        <v>2864</v>
      </c>
      <c r="C16" s="868" t="s">
        <v>2731</v>
      </c>
      <c r="D16" s="868"/>
      <c r="E16" s="868" t="s">
        <v>2712</v>
      </c>
      <c r="F16" s="868"/>
      <c r="G16" s="858"/>
      <c r="H16" s="858"/>
      <c r="I16" s="858"/>
      <c r="J16" s="858"/>
      <c r="K16" s="858"/>
      <c r="L16" s="858"/>
      <c r="M16" s="858"/>
      <c r="N16" s="859"/>
    </row>
    <row r="17" spans="1:14">
      <c r="A17" s="863" t="s">
        <v>2726</v>
      </c>
      <c r="B17" s="868" t="s">
        <v>2043</v>
      </c>
      <c r="C17" s="868" t="s">
        <v>2731</v>
      </c>
      <c r="D17" s="868"/>
      <c r="E17" s="868" t="s">
        <v>2712</v>
      </c>
      <c r="F17" s="868"/>
      <c r="G17" s="858"/>
      <c r="H17" s="858"/>
      <c r="I17" s="858"/>
      <c r="J17" s="858"/>
      <c r="K17" s="858"/>
      <c r="L17" s="858"/>
      <c r="M17" s="858"/>
      <c r="N17" s="859"/>
    </row>
    <row r="18" spans="1:14">
      <c r="A18" s="863" t="s">
        <v>2726</v>
      </c>
      <c r="B18" s="868" t="s">
        <v>885</v>
      </c>
      <c r="C18" s="868" t="s">
        <v>885</v>
      </c>
      <c r="D18" s="868"/>
      <c r="E18" s="868" t="s">
        <v>2712</v>
      </c>
      <c r="F18" s="868"/>
      <c r="G18" s="858"/>
      <c r="H18" s="858"/>
      <c r="I18" s="858"/>
      <c r="J18" s="858"/>
      <c r="K18" s="858"/>
      <c r="L18" s="858"/>
      <c r="M18" s="858"/>
      <c r="N18" s="859"/>
    </row>
    <row r="19" spans="1:14">
      <c r="A19" s="2052" t="s">
        <v>2737</v>
      </c>
      <c r="B19" s="2053"/>
      <c r="C19" s="2053"/>
      <c r="D19" s="2053"/>
      <c r="E19" s="2053"/>
      <c r="F19" s="2053"/>
      <c r="G19" s="2053"/>
      <c r="H19" s="2053"/>
      <c r="I19" s="2053"/>
      <c r="J19" s="2053"/>
      <c r="K19" s="2053"/>
      <c r="L19" s="2053"/>
      <c r="M19" s="2053"/>
      <c r="N19" s="2054"/>
    </row>
    <row r="20" spans="1:14">
      <c r="A20" s="2056" t="s">
        <v>2721</v>
      </c>
      <c r="B20" s="2048" t="s">
        <v>3</v>
      </c>
      <c r="C20" s="2048" t="s">
        <v>2738</v>
      </c>
      <c r="D20" s="2048" t="s">
        <v>4</v>
      </c>
      <c r="E20" s="2048" t="s">
        <v>2739</v>
      </c>
      <c r="F20" s="2048"/>
      <c r="G20" s="2048"/>
      <c r="H20" s="2048"/>
      <c r="I20" s="2048"/>
      <c r="J20" s="2048"/>
      <c r="K20" s="2048"/>
      <c r="L20" s="2048"/>
      <c r="M20" s="2048" t="s">
        <v>2740</v>
      </c>
      <c r="N20" s="2049"/>
    </row>
    <row r="21" spans="1:14">
      <c r="A21" s="2056"/>
      <c r="B21" s="2048"/>
      <c r="C21" s="2048"/>
      <c r="D21" s="2048"/>
      <c r="E21" s="886" t="s">
        <v>3</v>
      </c>
      <c r="F21" s="886" t="s">
        <v>234</v>
      </c>
      <c r="G21" s="886" t="s">
        <v>2725</v>
      </c>
      <c r="H21" s="886" t="s">
        <v>2741</v>
      </c>
      <c r="I21" s="886" t="s">
        <v>2722</v>
      </c>
      <c r="J21" s="2048" t="s">
        <v>4</v>
      </c>
      <c r="K21" s="2048"/>
      <c r="L21" s="2048"/>
      <c r="M21" s="2048"/>
      <c r="N21" s="2049"/>
    </row>
    <row r="22" spans="1:14" ht="15" customHeight="1">
      <c r="A22" s="2073" t="s">
        <v>2742</v>
      </c>
      <c r="B22" s="2068" t="str">
        <f>B2</f>
        <v>DetalleDelivery</v>
      </c>
      <c r="C22" s="2068" t="s">
        <v>2743</v>
      </c>
      <c r="D22" s="2070" t="s">
        <v>2865</v>
      </c>
      <c r="E22" s="868" t="s">
        <v>2866</v>
      </c>
      <c r="F22" s="868" t="s">
        <v>2731</v>
      </c>
      <c r="G22" s="868"/>
      <c r="H22" s="868"/>
      <c r="I22" s="868" t="s">
        <v>2712</v>
      </c>
      <c r="J22" s="2033" t="s">
        <v>2867</v>
      </c>
      <c r="K22" s="2034"/>
      <c r="L22" s="2035"/>
      <c r="M22" s="2017"/>
      <c r="N22" s="2020"/>
    </row>
    <row r="23" spans="1:14" ht="15" customHeight="1">
      <c r="A23" s="2078"/>
      <c r="B23" s="2079"/>
      <c r="C23" s="2079"/>
      <c r="D23" s="2071"/>
      <c r="E23" s="868" t="s">
        <v>2864</v>
      </c>
      <c r="F23" s="868" t="s">
        <v>2731</v>
      </c>
      <c r="G23" s="868"/>
      <c r="H23" s="868"/>
      <c r="I23" s="868" t="s">
        <v>2712</v>
      </c>
      <c r="J23" s="2075" t="s">
        <v>2868</v>
      </c>
      <c r="K23" s="2076"/>
      <c r="L23" s="2077"/>
      <c r="M23" s="870"/>
      <c r="N23" s="871"/>
    </row>
    <row r="24" spans="1:14" ht="15" customHeight="1">
      <c r="A24" s="2082" t="s">
        <v>2742</v>
      </c>
      <c r="B24" s="2080" t="str">
        <f>B2</f>
        <v>DetalleDelivery</v>
      </c>
      <c r="C24" s="2080" t="s">
        <v>2859</v>
      </c>
      <c r="D24" s="2071" t="s">
        <v>2869</v>
      </c>
      <c r="E24" s="895" t="s">
        <v>2043</v>
      </c>
      <c r="F24" s="895" t="s">
        <v>2731</v>
      </c>
      <c r="G24" s="895"/>
      <c r="H24" s="895"/>
      <c r="I24" s="895" t="s">
        <v>2712</v>
      </c>
      <c r="J24" s="2063" t="s">
        <v>2870</v>
      </c>
      <c r="K24" s="2064"/>
      <c r="L24" s="2065"/>
      <c r="M24" s="878"/>
      <c r="N24" s="896"/>
    </row>
    <row r="25" spans="1:14" ht="32.25" customHeight="1">
      <c r="A25" s="2083"/>
      <c r="B25" s="2081"/>
      <c r="C25" s="2081"/>
      <c r="D25" s="2072"/>
      <c r="E25" s="895" t="s">
        <v>885</v>
      </c>
      <c r="F25" s="895" t="s">
        <v>885</v>
      </c>
      <c r="G25" s="895"/>
      <c r="H25" s="895"/>
      <c r="I25" s="895" t="s">
        <v>2712</v>
      </c>
      <c r="J25" s="2063" t="s">
        <v>2871</v>
      </c>
      <c r="K25" s="2064"/>
      <c r="L25" s="2065"/>
      <c r="M25" s="878"/>
      <c r="N25" s="896"/>
    </row>
    <row r="26" spans="1:14">
      <c r="A26" s="2084" t="s">
        <v>2750</v>
      </c>
      <c r="B26" s="2085"/>
      <c r="C26" s="2085"/>
      <c r="D26" s="2085"/>
      <c r="E26" s="2085"/>
      <c r="F26" s="2085"/>
      <c r="G26" s="2085"/>
      <c r="H26" s="2085"/>
      <c r="I26" s="2085"/>
      <c r="J26" s="2085"/>
      <c r="K26" s="2085"/>
      <c r="L26" s="2085"/>
      <c r="M26" s="2085"/>
      <c r="N26" s="2086"/>
    </row>
    <row r="27" spans="1:14">
      <c r="A27" s="2045" t="s">
        <v>2721</v>
      </c>
      <c r="B27" s="2046" t="s">
        <v>3</v>
      </c>
      <c r="C27" s="2046" t="s">
        <v>2751</v>
      </c>
      <c r="D27" s="2046" t="s">
        <v>2752</v>
      </c>
      <c r="E27" s="2046" t="s">
        <v>4</v>
      </c>
      <c r="F27" s="2046" t="s">
        <v>2739</v>
      </c>
      <c r="G27" s="2046"/>
      <c r="H27" s="2046"/>
      <c r="I27" s="2046"/>
      <c r="J27" s="2046"/>
      <c r="K27" s="2046"/>
      <c r="L27" s="2046" t="s">
        <v>2753</v>
      </c>
      <c r="M27" s="2046"/>
      <c r="N27" s="2047" t="s">
        <v>2740</v>
      </c>
    </row>
    <row r="28" spans="1:14">
      <c r="A28" s="2045"/>
      <c r="B28" s="2046"/>
      <c r="C28" s="2046"/>
      <c r="D28" s="2046"/>
      <c r="E28" s="2046"/>
      <c r="F28" s="887" t="s">
        <v>3</v>
      </c>
      <c r="G28" s="887" t="s">
        <v>234</v>
      </c>
      <c r="H28" s="887" t="s">
        <v>2725</v>
      </c>
      <c r="I28" s="887" t="s">
        <v>2741</v>
      </c>
      <c r="J28" s="887" t="s">
        <v>2722</v>
      </c>
      <c r="K28" s="887" t="s">
        <v>4</v>
      </c>
      <c r="L28" s="887" t="s">
        <v>234</v>
      </c>
      <c r="M28" s="887" t="s">
        <v>2725</v>
      </c>
      <c r="N28" s="2047"/>
    </row>
    <row r="29" spans="1:14" ht="87">
      <c r="A29" s="863" t="s">
        <v>2742</v>
      </c>
      <c r="B29" s="868"/>
      <c r="C29" s="868" t="s">
        <v>2831</v>
      </c>
      <c r="D29" s="868" t="s">
        <v>2712</v>
      </c>
      <c r="E29" s="1" t="s">
        <v>2815</v>
      </c>
      <c r="F29" s="868"/>
      <c r="G29" s="868"/>
      <c r="H29" s="868"/>
      <c r="I29" s="868"/>
      <c r="J29" s="868"/>
      <c r="K29" s="868"/>
      <c r="L29" s="868" t="s">
        <v>2747</v>
      </c>
      <c r="M29" s="868"/>
      <c r="N29" s="873"/>
    </row>
    <row r="30" spans="1:14" ht="101.25">
      <c r="A30" s="863" t="s">
        <v>2742</v>
      </c>
      <c r="B30" s="868" t="s">
        <v>2832</v>
      </c>
      <c r="C30" s="868" t="s">
        <v>2758</v>
      </c>
      <c r="D30" s="868" t="s">
        <v>2712</v>
      </c>
      <c r="E30" s="1" t="s">
        <v>2817</v>
      </c>
      <c r="F30" s="868" t="s">
        <v>2746</v>
      </c>
      <c r="G30" s="868" t="s">
        <v>2747</v>
      </c>
      <c r="H30" s="868"/>
      <c r="I30" s="868" t="s">
        <v>2748</v>
      </c>
      <c r="J30" s="868" t="s">
        <v>2712</v>
      </c>
      <c r="K30" s="868"/>
      <c r="L30" s="868"/>
      <c r="M30" s="868"/>
      <c r="N30" s="873"/>
    </row>
    <row r="31" spans="1:14">
      <c r="A31" s="2036" t="s">
        <v>2760</v>
      </c>
      <c r="B31" s="2037"/>
      <c r="C31" s="2037"/>
      <c r="D31" s="2037"/>
      <c r="E31" s="2037"/>
      <c r="F31" s="2037"/>
      <c r="G31" s="2037"/>
      <c r="H31" s="2037"/>
      <c r="I31" s="2037"/>
      <c r="J31" s="2037"/>
      <c r="K31" s="2037"/>
      <c r="L31" s="2037"/>
      <c r="M31" s="2037"/>
      <c r="N31" s="2038"/>
    </row>
    <row r="32" spans="1:14">
      <c r="A32" s="2039" t="s">
        <v>2721</v>
      </c>
      <c r="B32" s="2040" t="s">
        <v>3</v>
      </c>
      <c r="C32" s="2040" t="s">
        <v>2761</v>
      </c>
      <c r="D32" s="2040" t="s">
        <v>2752</v>
      </c>
      <c r="E32" s="2040" t="s">
        <v>4</v>
      </c>
      <c r="F32" s="2040" t="s">
        <v>2739</v>
      </c>
      <c r="G32" s="2040"/>
      <c r="H32" s="2040"/>
      <c r="I32" s="2040"/>
      <c r="J32" s="2040"/>
      <c r="K32" s="2040"/>
      <c r="L32" s="2040" t="s">
        <v>2753</v>
      </c>
      <c r="M32" s="2040"/>
      <c r="N32" s="2041" t="s">
        <v>2740</v>
      </c>
    </row>
    <row r="33" spans="1:14">
      <c r="A33" s="2039"/>
      <c r="B33" s="2040"/>
      <c r="C33" s="2040"/>
      <c r="D33" s="2040"/>
      <c r="E33" s="2040"/>
      <c r="F33" s="888" t="s">
        <v>3</v>
      </c>
      <c r="G33" s="888" t="s">
        <v>234</v>
      </c>
      <c r="H33" s="888" t="s">
        <v>2725</v>
      </c>
      <c r="I33" s="888" t="s">
        <v>2741</v>
      </c>
      <c r="J33" s="888" t="s">
        <v>2722</v>
      </c>
      <c r="K33" s="888" t="s">
        <v>4</v>
      </c>
      <c r="L33" s="888" t="s">
        <v>234</v>
      </c>
      <c r="M33" s="888" t="s">
        <v>2725</v>
      </c>
      <c r="N33" s="2041"/>
    </row>
    <row r="34" spans="1:14">
      <c r="A34" s="863" t="s">
        <v>2742</v>
      </c>
      <c r="B34" s="868" t="s">
        <v>2762</v>
      </c>
      <c r="C34" s="868" t="s">
        <v>2728</v>
      </c>
      <c r="D34" s="868" t="s">
        <v>2712</v>
      </c>
      <c r="E34" s="868" t="s">
        <v>2763</v>
      </c>
      <c r="F34" s="868"/>
      <c r="G34" s="868"/>
      <c r="H34" s="868"/>
      <c r="I34" s="868"/>
      <c r="J34" s="868"/>
      <c r="K34" s="868"/>
      <c r="L34" s="868" t="s">
        <v>2764</v>
      </c>
      <c r="M34" s="868"/>
      <c r="N34" s="873"/>
    </row>
    <row r="35" spans="1:14">
      <c r="A35" s="875" t="s">
        <v>2742</v>
      </c>
      <c r="B35" s="876" t="s">
        <v>2765</v>
      </c>
      <c r="C35" s="876" t="s">
        <v>2766</v>
      </c>
      <c r="D35" s="876" t="s">
        <v>2735</v>
      </c>
      <c r="E35" s="876" t="s">
        <v>2767</v>
      </c>
      <c r="F35" s="876" t="s">
        <v>1976</v>
      </c>
      <c r="G35" s="876" t="s">
        <v>2768</v>
      </c>
      <c r="H35" s="876"/>
      <c r="I35" s="876" t="s">
        <v>2748</v>
      </c>
      <c r="J35" s="876" t="s">
        <v>2712</v>
      </c>
      <c r="K35" s="876" t="s">
        <v>2769</v>
      </c>
      <c r="L35" s="876" t="s">
        <v>2768</v>
      </c>
      <c r="M35" s="876"/>
      <c r="N35" s="877" t="s">
        <v>2770</v>
      </c>
    </row>
  </sheetData>
  <mergeCells count="59">
    <mergeCell ref="F12:F13"/>
    <mergeCell ref="A1:E1"/>
    <mergeCell ref="B2:E2"/>
    <mergeCell ref="B3:E3"/>
    <mergeCell ref="B4:E4"/>
    <mergeCell ref="B5:E5"/>
    <mergeCell ref="B6:E6"/>
    <mergeCell ref="A7:E7"/>
    <mergeCell ref="B8:D8"/>
    <mergeCell ref="B9:D9"/>
    <mergeCell ref="B10:D10"/>
    <mergeCell ref="A11:N11"/>
    <mergeCell ref="A26:N26"/>
    <mergeCell ref="J25:L25"/>
    <mergeCell ref="G12:I13"/>
    <mergeCell ref="J12:N13"/>
    <mergeCell ref="G14:I14"/>
    <mergeCell ref="J14:N14"/>
    <mergeCell ref="A19:N19"/>
    <mergeCell ref="A20:A21"/>
    <mergeCell ref="B20:B21"/>
    <mergeCell ref="C20:C21"/>
    <mergeCell ref="D20:D21"/>
    <mergeCell ref="E20:L20"/>
    <mergeCell ref="A12:A13"/>
    <mergeCell ref="B12:B13"/>
    <mergeCell ref="C12:D12"/>
    <mergeCell ref="E12:E13"/>
    <mergeCell ref="M20:N21"/>
    <mergeCell ref="J21:L21"/>
    <mergeCell ref="J22:L22"/>
    <mergeCell ref="M22:N22"/>
    <mergeCell ref="J24:L24"/>
    <mergeCell ref="D32:D33"/>
    <mergeCell ref="E32:E33"/>
    <mergeCell ref="F32:K32"/>
    <mergeCell ref="L32:M32"/>
    <mergeCell ref="A27:A28"/>
    <mergeCell ref="B27:B28"/>
    <mergeCell ref="C27:C28"/>
    <mergeCell ref="D27:D28"/>
    <mergeCell ref="E27:E28"/>
    <mergeCell ref="F27:K27"/>
    <mergeCell ref="N32:N33"/>
    <mergeCell ref="A22:A23"/>
    <mergeCell ref="B22:B23"/>
    <mergeCell ref="C22:C23"/>
    <mergeCell ref="D22:D23"/>
    <mergeCell ref="D24:D25"/>
    <mergeCell ref="C24:C25"/>
    <mergeCell ref="B24:B25"/>
    <mergeCell ref="A24:A25"/>
    <mergeCell ref="J23:L23"/>
    <mergeCell ref="L27:M27"/>
    <mergeCell ref="N27:N28"/>
    <mergeCell ref="A31:N31"/>
    <mergeCell ref="A32:A33"/>
    <mergeCell ref="B32:B33"/>
    <mergeCell ref="C32:C33"/>
  </mergeCells>
  <hyperlinks>
    <hyperlink ref="A1:E1" location="Clases!A1" display="&lt;-Volver al inicio" xr:uid="{78A3AE0D-13C7-4D63-BCFB-1511ABF1D31E}"/>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983DA-7F37-41F7-B69C-A21B320F30C1}">
  <dimension ref="A1:N30"/>
  <sheetViews>
    <sheetView workbookViewId="0"/>
  </sheetViews>
  <sheetFormatPr defaultRowHeight="15"/>
  <cols>
    <col min="1" max="1" width="20.140625" customWidth="1"/>
    <col min="2" max="2" width="16.42578125" customWidth="1"/>
    <col min="3" max="3" width="19.42578125" customWidth="1"/>
    <col min="4" max="4" width="28" customWidth="1"/>
    <col min="5" max="5" width="26.7109375" customWidth="1"/>
    <col min="6" max="6" width="19.7109375" customWidth="1"/>
    <col min="7" max="7" width="17.140625" customWidth="1"/>
    <col min="8" max="8" width="17" customWidth="1"/>
    <col min="9" max="9" width="25" customWidth="1"/>
  </cols>
  <sheetData>
    <row r="1" spans="1:14">
      <c r="A1" s="1998" t="s">
        <v>2771</v>
      </c>
      <c r="B1" s="1998"/>
      <c r="C1" s="1998"/>
      <c r="D1" s="1998"/>
      <c r="E1" s="1998"/>
      <c r="F1" s="2"/>
      <c r="G1" s="2"/>
      <c r="H1" s="2"/>
      <c r="I1" s="2"/>
      <c r="J1" s="2"/>
      <c r="K1" s="2"/>
      <c r="L1" s="2"/>
      <c r="M1" s="2"/>
      <c r="N1" s="2"/>
    </row>
    <row r="2" spans="1:14">
      <c r="A2" s="880" t="s">
        <v>61</v>
      </c>
      <c r="B2" s="1999" t="str">
        <f>Clases!A16</f>
        <v>Delivery</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Clases!C16</f>
        <v>Clase que representa el método de entrega o transporte.</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2872</v>
      </c>
      <c r="B9" s="1996" t="s">
        <v>2873</v>
      </c>
      <c r="C9" s="1996"/>
      <c r="D9" s="1996"/>
      <c r="E9" s="864" t="str">
        <f>Clases!A15</f>
        <v>DetalleDelivery</v>
      </c>
      <c r="F9" s="2"/>
      <c r="G9" s="2"/>
      <c r="H9" s="2"/>
      <c r="I9" s="2"/>
      <c r="J9" s="2"/>
      <c r="K9" s="2"/>
      <c r="L9" s="2"/>
      <c r="M9" s="2"/>
      <c r="N9" s="2"/>
    </row>
    <row r="10" spans="1:14">
      <c r="A10" s="2060" t="s">
        <v>693</v>
      </c>
      <c r="B10" s="2061"/>
      <c r="C10" s="2061"/>
      <c r="D10" s="2061"/>
      <c r="E10" s="2061"/>
      <c r="F10" s="2061"/>
      <c r="G10" s="2061"/>
      <c r="H10" s="2061"/>
      <c r="I10" s="2061"/>
      <c r="J10" s="2061"/>
      <c r="K10" s="2061"/>
      <c r="L10" s="2061"/>
      <c r="M10" s="2061"/>
      <c r="N10" s="2062"/>
    </row>
    <row r="11" spans="1:14">
      <c r="A11" s="2055" t="s">
        <v>2721</v>
      </c>
      <c r="B11" s="2050" t="s">
        <v>3</v>
      </c>
      <c r="C11" s="2050" t="s">
        <v>234</v>
      </c>
      <c r="D11" s="2050"/>
      <c r="E11" s="2050" t="s">
        <v>2722</v>
      </c>
      <c r="F11" s="2050" t="s">
        <v>2723</v>
      </c>
      <c r="G11" s="2050" t="s">
        <v>204</v>
      </c>
      <c r="H11" s="2050"/>
      <c r="I11" s="2050"/>
      <c r="J11" s="2050" t="s">
        <v>2724</v>
      </c>
      <c r="K11" s="2050"/>
      <c r="L11" s="2050"/>
      <c r="M11" s="2050"/>
      <c r="N11" s="2051"/>
    </row>
    <row r="12" spans="1:14">
      <c r="A12" s="2055"/>
      <c r="B12" s="2050"/>
      <c r="C12" s="885" t="s">
        <v>234</v>
      </c>
      <c r="D12" s="885" t="s">
        <v>2725</v>
      </c>
      <c r="E12" s="2050"/>
      <c r="F12" s="2050"/>
      <c r="G12" s="2050"/>
      <c r="H12" s="2050"/>
      <c r="I12" s="2050"/>
      <c r="J12" s="2050"/>
      <c r="K12" s="2050"/>
      <c r="L12" s="2050"/>
      <c r="M12" s="2050"/>
      <c r="N12" s="2051"/>
    </row>
    <row r="13" spans="1:14">
      <c r="A13" s="863" t="s">
        <v>2726</v>
      </c>
      <c r="B13" s="868" t="s">
        <v>94</v>
      </c>
      <c r="C13" s="868" t="s">
        <v>2727</v>
      </c>
      <c r="D13" s="868"/>
      <c r="E13" s="868" t="s">
        <v>2735</v>
      </c>
      <c r="F13" s="868"/>
      <c r="G13" s="1996"/>
      <c r="H13" s="1996"/>
      <c r="I13" s="1996"/>
      <c r="J13" s="1996"/>
      <c r="K13" s="1996"/>
      <c r="L13" s="1996"/>
      <c r="M13" s="1996"/>
      <c r="N13" s="1997"/>
    </row>
    <row r="14" spans="1:14">
      <c r="A14" s="863" t="s">
        <v>2726</v>
      </c>
      <c r="B14" s="868" t="s">
        <v>2874</v>
      </c>
      <c r="C14" s="868" t="s">
        <v>2875</v>
      </c>
      <c r="D14" s="868"/>
      <c r="E14" s="868" t="s">
        <v>2712</v>
      </c>
      <c r="F14" s="868"/>
      <c r="G14" s="858"/>
      <c r="H14" s="858"/>
      <c r="I14" s="858"/>
      <c r="J14" s="858"/>
      <c r="K14" s="858"/>
      <c r="L14" s="858"/>
      <c r="M14" s="858"/>
      <c r="N14" s="859"/>
    </row>
    <row r="15" spans="1:14">
      <c r="A15" s="863" t="s">
        <v>2726</v>
      </c>
      <c r="B15" s="868" t="s">
        <v>237</v>
      </c>
      <c r="C15" s="868" t="s">
        <v>2876</v>
      </c>
      <c r="D15" s="868"/>
      <c r="E15" s="868" t="s">
        <v>2712</v>
      </c>
      <c r="F15" s="868"/>
      <c r="G15" s="858"/>
      <c r="H15" s="858"/>
      <c r="I15" s="858"/>
      <c r="J15" s="858"/>
      <c r="K15" s="858"/>
      <c r="L15" s="858"/>
      <c r="M15" s="858"/>
      <c r="N15" s="859"/>
    </row>
    <row r="16" spans="1:14">
      <c r="A16" s="2052" t="s">
        <v>2737</v>
      </c>
      <c r="B16" s="2053"/>
      <c r="C16" s="2053"/>
      <c r="D16" s="2053"/>
      <c r="E16" s="2053"/>
      <c r="F16" s="2053"/>
      <c r="G16" s="2053"/>
      <c r="H16" s="2053"/>
      <c r="I16" s="2053"/>
      <c r="J16" s="2053"/>
      <c r="K16" s="2053"/>
      <c r="L16" s="2053"/>
      <c r="M16" s="2053"/>
      <c r="N16" s="2054"/>
    </row>
    <row r="17" spans="1:14">
      <c r="A17" s="2056" t="s">
        <v>2721</v>
      </c>
      <c r="B17" s="2048" t="s">
        <v>3</v>
      </c>
      <c r="C17" s="2048" t="s">
        <v>2738</v>
      </c>
      <c r="D17" s="2048" t="s">
        <v>4</v>
      </c>
      <c r="E17" s="2048" t="s">
        <v>2739</v>
      </c>
      <c r="F17" s="2048"/>
      <c r="G17" s="2048"/>
      <c r="H17" s="2048"/>
      <c r="I17" s="2048"/>
      <c r="J17" s="2048"/>
      <c r="K17" s="2048"/>
      <c r="L17" s="2048"/>
      <c r="M17" s="2048" t="s">
        <v>2740</v>
      </c>
      <c r="N17" s="2049"/>
    </row>
    <row r="18" spans="1:14">
      <c r="A18" s="2056"/>
      <c r="B18" s="2048"/>
      <c r="C18" s="2048"/>
      <c r="D18" s="2048"/>
      <c r="E18" s="886" t="s">
        <v>3</v>
      </c>
      <c r="F18" s="886" t="s">
        <v>234</v>
      </c>
      <c r="G18" s="886" t="s">
        <v>2725</v>
      </c>
      <c r="H18" s="886" t="s">
        <v>2741</v>
      </c>
      <c r="I18" s="886" t="s">
        <v>2722</v>
      </c>
      <c r="J18" s="2048" t="s">
        <v>4</v>
      </c>
      <c r="K18" s="2048"/>
      <c r="L18" s="2048"/>
      <c r="M18" s="2048"/>
      <c r="N18" s="2049"/>
    </row>
    <row r="19" spans="1:14" ht="15" customHeight="1">
      <c r="A19" s="890" t="s">
        <v>2742</v>
      </c>
      <c r="B19" s="891" t="str">
        <f>B2</f>
        <v>Delivery</v>
      </c>
      <c r="C19" s="891" t="s">
        <v>2743</v>
      </c>
      <c r="D19" s="1" t="s">
        <v>2877</v>
      </c>
      <c r="E19" s="868" t="s">
        <v>2878</v>
      </c>
      <c r="F19" s="868" t="s">
        <v>2875</v>
      </c>
      <c r="G19" s="868"/>
      <c r="H19" s="868"/>
      <c r="I19" s="868" t="s">
        <v>2712</v>
      </c>
      <c r="J19" s="2033" t="s">
        <v>2879</v>
      </c>
      <c r="K19" s="2034"/>
      <c r="L19" s="2035"/>
      <c r="M19" s="2017"/>
      <c r="N19" s="2020"/>
    </row>
    <row r="20" spans="1:14" ht="15" customHeight="1">
      <c r="A20" s="894" t="s">
        <v>2742</v>
      </c>
      <c r="B20" s="892" t="str">
        <f>B2</f>
        <v>Delivery</v>
      </c>
      <c r="C20" s="892" t="s">
        <v>2859</v>
      </c>
      <c r="D20" s="1" t="s">
        <v>2880</v>
      </c>
      <c r="E20" s="868" t="s">
        <v>2881</v>
      </c>
      <c r="F20" s="868" t="s">
        <v>2882</v>
      </c>
      <c r="G20" s="868"/>
      <c r="H20" s="868"/>
      <c r="I20" s="868" t="s">
        <v>2712</v>
      </c>
      <c r="J20" s="2063" t="s">
        <v>2883</v>
      </c>
      <c r="K20" s="2064"/>
      <c r="L20" s="2065"/>
      <c r="M20" s="870"/>
      <c r="N20" s="871"/>
    </row>
    <row r="21" spans="1:14">
      <c r="A21" s="2042" t="s">
        <v>2750</v>
      </c>
      <c r="B21" s="2043"/>
      <c r="C21" s="2043"/>
      <c r="D21" s="2043"/>
      <c r="E21" s="2043"/>
      <c r="F21" s="2043"/>
      <c r="G21" s="2043"/>
      <c r="H21" s="2043"/>
      <c r="I21" s="2043"/>
      <c r="J21" s="2043"/>
      <c r="K21" s="2043"/>
      <c r="L21" s="2043"/>
      <c r="M21" s="2043"/>
      <c r="N21" s="2044"/>
    </row>
    <row r="22" spans="1:14">
      <c r="A22" s="2045" t="s">
        <v>2721</v>
      </c>
      <c r="B22" s="2046" t="s">
        <v>3</v>
      </c>
      <c r="C22" s="2046" t="s">
        <v>2751</v>
      </c>
      <c r="D22" s="2046" t="s">
        <v>2752</v>
      </c>
      <c r="E22" s="2046" t="s">
        <v>4</v>
      </c>
      <c r="F22" s="2046" t="s">
        <v>2739</v>
      </c>
      <c r="G22" s="2046"/>
      <c r="H22" s="2046"/>
      <c r="I22" s="2046"/>
      <c r="J22" s="2046"/>
      <c r="K22" s="2046"/>
      <c r="L22" s="2046" t="s">
        <v>2753</v>
      </c>
      <c r="M22" s="2046"/>
      <c r="N22" s="2047" t="s">
        <v>2740</v>
      </c>
    </row>
    <row r="23" spans="1:14">
      <c r="A23" s="2045"/>
      <c r="B23" s="2046"/>
      <c r="C23" s="2046"/>
      <c r="D23" s="2046"/>
      <c r="E23" s="2046"/>
      <c r="F23" s="887" t="s">
        <v>3</v>
      </c>
      <c r="G23" s="887" t="s">
        <v>234</v>
      </c>
      <c r="H23" s="887" t="s">
        <v>2725</v>
      </c>
      <c r="I23" s="887" t="s">
        <v>2741</v>
      </c>
      <c r="J23" s="887" t="s">
        <v>2722</v>
      </c>
      <c r="K23" s="887" t="s">
        <v>4</v>
      </c>
      <c r="L23" s="887" t="s">
        <v>234</v>
      </c>
      <c r="M23" s="887" t="s">
        <v>2725</v>
      </c>
      <c r="N23" s="2047"/>
    </row>
    <row r="24" spans="1:14" ht="87">
      <c r="A24" s="863" t="s">
        <v>2742</v>
      </c>
      <c r="B24" s="868"/>
      <c r="C24" s="868" t="s">
        <v>2831</v>
      </c>
      <c r="D24" s="868" t="s">
        <v>2712</v>
      </c>
      <c r="E24" s="1" t="s">
        <v>2815</v>
      </c>
      <c r="F24" s="868"/>
      <c r="G24" s="868"/>
      <c r="H24" s="868"/>
      <c r="I24" s="868"/>
      <c r="J24" s="868"/>
      <c r="K24" s="868"/>
      <c r="L24" s="868" t="s">
        <v>2747</v>
      </c>
      <c r="M24" s="868"/>
      <c r="N24" s="873"/>
    </row>
    <row r="25" spans="1:14" ht="101.25">
      <c r="A25" s="863" t="s">
        <v>2742</v>
      </c>
      <c r="B25" s="868" t="s">
        <v>2832</v>
      </c>
      <c r="C25" s="868" t="s">
        <v>2758</v>
      </c>
      <c r="D25" s="868" t="s">
        <v>2712</v>
      </c>
      <c r="E25" s="1" t="s">
        <v>2817</v>
      </c>
      <c r="F25" s="868" t="s">
        <v>2746</v>
      </c>
      <c r="G25" s="868" t="s">
        <v>2747</v>
      </c>
      <c r="H25" s="868"/>
      <c r="I25" s="868" t="s">
        <v>2748</v>
      </c>
      <c r="J25" s="868" t="s">
        <v>2712</v>
      </c>
      <c r="K25" s="868"/>
      <c r="L25" s="868"/>
      <c r="M25" s="868"/>
      <c r="N25" s="873"/>
    </row>
    <row r="26" spans="1:14">
      <c r="A26" s="2036" t="s">
        <v>2760</v>
      </c>
      <c r="B26" s="2037"/>
      <c r="C26" s="2037"/>
      <c r="D26" s="2037"/>
      <c r="E26" s="2037"/>
      <c r="F26" s="2037"/>
      <c r="G26" s="2037"/>
      <c r="H26" s="2037"/>
      <c r="I26" s="2037"/>
      <c r="J26" s="2037"/>
      <c r="K26" s="2037"/>
      <c r="L26" s="2037"/>
      <c r="M26" s="2037"/>
      <c r="N26" s="2038"/>
    </row>
    <row r="27" spans="1:14">
      <c r="A27" s="2039" t="s">
        <v>2721</v>
      </c>
      <c r="B27" s="2040" t="s">
        <v>3</v>
      </c>
      <c r="C27" s="2040" t="s">
        <v>2761</v>
      </c>
      <c r="D27" s="2040" t="s">
        <v>2752</v>
      </c>
      <c r="E27" s="2040" t="s">
        <v>4</v>
      </c>
      <c r="F27" s="2040" t="s">
        <v>2739</v>
      </c>
      <c r="G27" s="2040"/>
      <c r="H27" s="2040"/>
      <c r="I27" s="2040"/>
      <c r="J27" s="2040"/>
      <c r="K27" s="2040"/>
      <c r="L27" s="2040" t="s">
        <v>2753</v>
      </c>
      <c r="M27" s="2040"/>
      <c r="N27" s="2041" t="s">
        <v>2740</v>
      </c>
    </row>
    <row r="28" spans="1:14">
      <c r="A28" s="2039"/>
      <c r="B28" s="2040"/>
      <c r="C28" s="2040"/>
      <c r="D28" s="2040"/>
      <c r="E28" s="2040"/>
      <c r="F28" s="888" t="s">
        <v>3</v>
      </c>
      <c r="G28" s="888" t="s">
        <v>234</v>
      </c>
      <c r="H28" s="888" t="s">
        <v>2725</v>
      </c>
      <c r="I28" s="888" t="s">
        <v>2741</v>
      </c>
      <c r="J28" s="888" t="s">
        <v>2722</v>
      </c>
      <c r="K28" s="888" t="s">
        <v>4</v>
      </c>
      <c r="L28" s="888" t="s">
        <v>234</v>
      </c>
      <c r="M28" s="888" t="s">
        <v>2725</v>
      </c>
      <c r="N28" s="2041"/>
    </row>
    <row r="29" spans="1:14">
      <c r="A29" s="863" t="s">
        <v>2742</v>
      </c>
      <c r="B29" s="868" t="s">
        <v>2762</v>
      </c>
      <c r="C29" s="868" t="s">
        <v>2728</v>
      </c>
      <c r="D29" s="868" t="s">
        <v>2712</v>
      </c>
      <c r="E29" s="868" t="s">
        <v>2763</v>
      </c>
      <c r="F29" s="868"/>
      <c r="G29" s="868"/>
      <c r="H29" s="868"/>
      <c r="I29" s="868"/>
      <c r="J29" s="868"/>
      <c r="K29" s="868"/>
      <c r="L29" s="868" t="s">
        <v>2764</v>
      </c>
      <c r="M29" s="868"/>
      <c r="N29" s="873"/>
    </row>
    <row r="30" spans="1:14">
      <c r="A30" s="875" t="s">
        <v>2742</v>
      </c>
      <c r="B30" s="876" t="s">
        <v>2765</v>
      </c>
      <c r="C30" s="876" t="s">
        <v>2766</v>
      </c>
      <c r="D30" s="876" t="s">
        <v>2735</v>
      </c>
      <c r="E30" s="876" t="s">
        <v>2767</v>
      </c>
      <c r="F30" s="876" t="s">
        <v>1976</v>
      </c>
      <c r="G30" s="876" t="s">
        <v>2768</v>
      </c>
      <c r="H30" s="876"/>
      <c r="I30" s="876" t="s">
        <v>2748</v>
      </c>
      <c r="J30" s="876" t="s">
        <v>2712</v>
      </c>
      <c r="K30" s="876" t="s">
        <v>2769</v>
      </c>
      <c r="L30" s="876" t="s">
        <v>2768</v>
      </c>
      <c r="M30" s="876"/>
      <c r="N30" s="877" t="s">
        <v>2770</v>
      </c>
    </row>
  </sheetData>
  <mergeCells count="48">
    <mergeCell ref="B6:E6"/>
    <mergeCell ref="A1:E1"/>
    <mergeCell ref="B2:E2"/>
    <mergeCell ref="B3:E3"/>
    <mergeCell ref="B4:E4"/>
    <mergeCell ref="B5:E5"/>
    <mergeCell ref="A7:E7"/>
    <mergeCell ref="B8:D8"/>
    <mergeCell ref="B9:D9"/>
    <mergeCell ref="A10:N10"/>
    <mergeCell ref="A11:A12"/>
    <mergeCell ref="B11:B12"/>
    <mergeCell ref="C11:D11"/>
    <mergeCell ref="E11:E12"/>
    <mergeCell ref="F11:F12"/>
    <mergeCell ref="G11:I12"/>
    <mergeCell ref="J11:N12"/>
    <mergeCell ref="G13:I13"/>
    <mergeCell ref="J13:N13"/>
    <mergeCell ref="A16:N16"/>
    <mergeCell ref="F22:K22"/>
    <mergeCell ref="M17:N18"/>
    <mergeCell ref="J18:L18"/>
    <mergeCell ref="J19:L19"/>
    <mergeCell ref="M19:N19"/>
    <mergeCell ref="J20:L20"/>
    <mergeCell ref="A21:N21"/>
    <mergeCell ref="A17:A18"/>
    <mergeCell ref="B17:B18"/>
    <mergeCell ref="C17:C18"/>
    <mergeCell ref="D17:D18"/>
    <mergeCell ref="E17:L17"/>
    <mergeCell ref="N27:N28"/>
    <mergeCell ref="L22:M22"/>
    <mergeCell ref="N22:N23"/>
    <mergeCell ref="A26:N26"/>
    <mergeCell ref="A27:A28"/>
    <mergeCell ref="B27:B28"/>
    <mergeCell ref="C27:C28"/>
    <mergeCell ref="D27:D28"/>
    <mergeCell ref="E27:E28"/>
    <mergeCell ref="F27:K27"/>
    <mergeCell ref="L27:M27"/>
    <mergeCell ref="A22:A23"/>
    <mergeCell ref="B22:B23"/>
    <mergeCell ref="C22:C23"/>
    <mergeCell ref="D22:D23"/>
    <mergeCell ref="E22:E23"/>
  </mergeCells>
  <hyperlinks>
    <hyperlink ref="A1:E1" location="Clases!A1" display="&lt;-Volver al inicio" xr:uid="{4A6353C4-DB28-473E-B4F9-D0DD8C45390C}"/>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D07C0-E960-4F0E-8911-424380127FD1}">
  <dimension ref="A1:N30"/>
  <sheetViews>
    <sheetView workbookViewId="0"/>
  </sheetViews>
  <sheetFormatPr defaultRowHeight="15"/>
  <cols>
    <col min="1" max="1" width="24.28515625" customWidth="1"/>
    <col min="2" max="2" width="14.42578125" customWidth="1"/>
    <col min="3" max="3" width="15" customWidth="1"/>
    <col min="4" max="4" width="14.42578125" customWidth="1"/>
    <col min="5" max="5" width="13.42578125" customWidth="1"/>
  </cols>
  <sheetData>
    <row r="1" spans="1:14">
      <c r="A1" s="1998" t="s">
        <v>2771</v>
      </c>
      <c r="B1" s="1998"/>
      <c r="C1" s="1998"/>
      <c r="D1" s="1998"/>
      <c r="E1" s="1998"/>
      <c r="F1" s="2"/>
      <c r="G1" s="2"/>
      <c r="H1" s="2"/>
      <c r="I1" s="2"/>
      <c r="J1" s="2"/>
      <c r="K1" s="2"/>
      <c r="L1" s="2"/>
      <c r="M1" s="2"/>
      <c r="N1" s="2"/>
    </row>
    <row r="2" spans="1:14">
      <c r="A2" s="880" t="s">
        <v>61</v>
      </c>
      <c r="B2" s="1999" t="str">
        <f>Clases!A17</f>
        <v>DireccionEntrega</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Clases!C17</f>
        <v>Clase que representa la dirección donde se realiza la entrega.</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2717</v>
      </c>
      <c r="B9" s="1996" t="s">
        <v>2718</v>
      </c>
      <c r="C9" s="1996"/>
      <c r="D9" s="1996"/>
      <c r="E9" s="864" t="str">
        <f>Clases!A2</f>
        <v>Pais</v>
      </c>
      <c r="F9" s="2"/>
      <c r="G9" s="2"/>
      <c r="H9" s="2"/>
      <c r="I9" s="2"/>
      <c r="J9" s="2"/>
      <c r="K9" s="2"/>
      <c r="L9" s="2"/>
      <c r="M9" s="2"/>
      <c r="N9" s="2"/>
    </row>
    <row r="10" spans="1:14">
      <c r="A10" s="2060" t="s">
        <v>693</v>
      </c>
      <c r="B10" s="2061"/>
      <c r="C10" s="2061"/>
      <c r="D10" s="2061"/>
      <c r="E10" s="2061"/>
      <c r="F10" s="2061"/>
      <c r="G10" s="2061"/>
      <c r="H10" s="2061"/>
      <c r="I10" s="2061"/>
      <c r="J10" s="2061"/>
      <c r="K10" s="2061"/>
      <c r="L10" s="2061"/>
      <c r="M10" s="2061"/>
      <c r="N10" s="2062"/>
    </row>
    <row r="11" spans="1:14">
      <c r="A11" s="2055" t="s">
        <v>2721</v>
      </c>
      <c r="B11" s="2050" t="s">
        <v>3</v>
      </c>
      <c r="C11" s="2050" t="s">
        <v>234</v>
      </c>
      <c r="D11" s="2050"/>
      <c r="E11" s="2050" t="s">
        <v>2722</v>
      </c>
      <c r="F11" s="2050" t="s">
        <v>2723</v>
      </c>
      <c r="G11" s="2050" t="s">
        <v>204</v>
      </c>
      <c r="H11" s="2050"/>
      <c r="I11" s="2050"/>
      <c r="J11" s="2050" t="s">
        <v>2724</v>
      </c>
      <c r="K11" s="2050"/>
      <c r="L11" s="2050"/>
      <c r="M11" s="2050"/>
      <c r="N11" s="2051"/>
    </row>
    <row r="12" spans="1:14">
      <c r="A12" s="2055"/>
      <c r="B12" s="2050"/>
      <c r="C12" s="885" t="s">
        <v>234</v>
      </c>
      <c r="D12" s="885" t="s">
        <v>2725</v>
      </c>
      <c r="E12" s="2050"/>
      <c r="F12" s="2050"/>
      <c r="G12" s="2050"/>
      <c r="H12" s="2050"/>
      <c r="I12" s="2050"/>
      <c r="J12" s="2050"/>
      <c r="K12" s="2050"/>
      <c r="L12" s="2050"/>
      <c r="M12" s="2050"/>
      <c r="N12" s="2051"/>
    </row>
    <row r="13" spans="1:14">
      <c r="A13" s="863" t="s">
        <v>2726</v>
      </c>
      <c r="B13" s="868" t="s">
        <v>94</v>
      </c>
      <c r="C13" s="868" t="s">
        <v>2727</v>
      </c>
      <c r="D13" s="868"/>
      <c r="E13" s="868" t="s">
        <v>2735</v>
      </c>
      <c r="F13" s="868"/>
      <c r="G13" s="1996"/>
      <c r="H13" s="1996"/>
      <c r="I13" s="1996"/>
      <c r="J13" s="1996"/>
      <c r="K13" s="1996"/>
      <c r="L13" s="1996"/>
      <c r="M13" s="1996"/>
      <c r="N13" s="1997"/>
    </row>
    <row r="14" spans="1:14">
      <c r="A14" s="863" t="s">
        <v>2726</v>
      </c>
      <c r="B14" s="868" t="s">
        <v>1844</v>
      </c>
      <c r="C14" s="868" t="s">
        <v>2731</v>
      </c>
      <c r="D14" s="868"/>
      <c r="E14" s="868" t="s">
        <v>2712</v>
      </c>
      <c r="F14" s="868"/>
      <c r="G14" s="858"/>
      <c r="H14" s="858"/>
      <c r="I14" s="858"/>
      <c r="J14" s="858"/>
      <c r="K14" s="858"/>
      <c r="L14" s="858"/>
      <c r="M14" s="858"/>
      <c r="N14" s="859"/>
    </row>
    <row r="15" spans="1:14">
      <c r="A15" s="863" t="s">
        <v>2726</v>
      </c>
      <c r="B15" s="868" t="s">
        <v>2884</v>
      </c>
      <c r="C15" s="868" t="s">
        <v>2731</v>
      </c>
      <c r="D15" s="868"/>
      <c r="E15" s="868" t="s">
        <v>2712</v>
      </c>
      <c r="F15" s="868"/>
      <c r="G15" s="858"/>
      <c r="H15" s="858"/>
      <c r="I15" s="858"/>
      <c r="J15" s="858"/>
      <c r="K15" s="858"/>
      <c r="L15" s="858"/>
      <c r="M15" s="858"/>
      <c r="N15" s="859"/>
    </row>
    <row r="16" spans="1:14">
      <c r="A16" s="2052" t="s">
        <v>2737</v>
      </c>
      <c r="B16" s="2053"/>
      <c r="C16" s="2053"/>
      <c r="D16" s="2053"/>
      <c r="E16" s="2053"/>
      <c r="F16" s="2053"/>
      <c r="G16" s="2053"/>
      <c r="H16" s="2053"/>
      <c r="I16" s="2053"/>
      <c r="J16" s="2053"/>
      <c r="K16" s="2053"/>
      <c r="L16" s="2053"/>
      <c r="M16" s="2053"/>
      <c r="N16" s="2054"/>
    </row>
    <row r="17" spans="1:14">
      <c r="A17" s="2056" t="s">
        <v>2721</v>
      </c>
      <c r="B17" s="2048" t="s">
        <v>3</v>
      </c>
      <c r="C17" s="2048" t="s">
        <v>2738</v>
      </c>
      <c r="D17" s="2048" t="s">
        <v>4</v>
      </c>
      <c r="E17" s="2048" t="s">
        <v>2739</v>
      </c>
      <c r="F17" s="2048"/>
      <c r="G17" s="2048"/>
      <c r="H17" s="2048"/>
      <c r="I17" s="2048"/>
      <c r="J17" s="2048"/>
      <c r="K17" s="2048"/>
      <c r="L17" s="2048"/>
      <c r="M17" s="2048" t="s">
        <v>2740</v>
      </c>
      <c r="N17" s="2049"/>
    </row>
    <row r="18" spans="1:14">
      <c r="A18" s="2056"/>
      <c r="B18" s="2048"/>
      <c r="C18" s="2048"/>
      <c r="D18" s="2048"/>
      <c r="E18" s="886" t="s">
        <v>3</v>
      </c>
      <c r="F18" s="886" t="s">
        <v>234</v>
      </c>
      <c r="G18" s="886" t="s">
        <v>2725</v>
      </c>
      <c r="H18" s="886" t="s">
        <v>2741</v>
      </c>
      <c r="I18" s="886" t="s">
        <v>2722</v>
      </c>
      <c r="J18" s="2048" t="s">
        <v>4</v>
      </c>
      <c r="K18" s="2048"/>
      <c r="L18" s="2048"/>
      <c r="M18" s="2048"/>
      <c r="N18" s="2049"/>
    </row>
    <row r="19" spans="1:14" ht="79.5" customHeight="1">
      <c r="A19" s="890" t="s">
        <v>2742</v>
      </c>
      <c r="B19" s="891" t="str">
        <f>B2</f>
        <v>DireccionEntrega</v>
      </c>
      <c r="C19" s="891" t="s">
        <v>2743</v>
      </c>
      <c r="D19" s="1" t="s">
        <v>2885</v>
      </c>
      <c r="E19" s="868" t="s">
        <v>2886</v>
      </c>
      <c r="F19" s="868" t="s">
        <v>2731</v>
      </c>
      <c r="G19" s="868"/>
      <c r="H19" s="868"/>
      <c r="I19" s="868" t="s">
        <v>2712</v>
      </c>
      <c r="J19" s="2033" t="s">
        <v>2887</v>
      </c>
      <c r="K19" s="2034"/>
      <c r="L19" s="2035"/>
      <c r="M19" s="2017"/>
      <c r="N19" s="2020"/>
    </row>
    <row r="20" spans="1:14" ht="15" customHeight="1">
      <c r="A20" s="894" t="s">
        <v>2742</v>
      </c>
      <c r="B20" s="892" t="str">
        <f>B2</f>
        <v>DireccionEntrega</v>
      </c>
      <c r="C20" s="892" t="s">
        <v>2859</v>
      </c>
      <c r="D20" s="897" t="s">
        <v>2888</v>
      </c>
      <c r="E20" s="868" t="s">
        <v>36</v>
      </c>
      <c r="F20" s="868" t="s">
        <v>1844</v>
      </c>
      <c r="G20" s="868"/>
      <c r="H20" s="868"/>
      <c r="I20" s="868" t="s">
        <v>2712</v>
      </c>
      <c r="J20" s="2063" t="s">
        <v>2889</v>
      </c>
      <c r="K20" s="2064"/>
      <c r="L20" s="2065"/>
      <c r="M20" s="870"/>
      <c r="N20" s="871"/>
    </row>
    <row r="21" spans="1:14">
      <c r="A21" s="2042" t="s">
        <v>2750</v>
      </c>
      <c r="B21" s="2043"/>
      <c r="C21" s="2043"/>
      <c r="D21" s="2043"/>
      <c r="E21" s="2043"/>
      <c r="F21" s="2043"/>
      <c r="G21" s="2043"/>
      <c r="H21" s="2043"/>
      <c r="I21" s="2043"/>
      <c r="J21" s="2043"/>
      <c r="K21" s="2043"/>
      <c r="L21" s="2043"/>
      <c r="M21" s="2043"/>
      <c r="N21" s="2044"/>
    </row>
    <row r="22" spans="1:14">
      <c r="A22" s="2045" t="s">
        <v>2721</v>
      </c>
      <c r="B22" s="2046" t="s">
        <v>3</v>
      </c>
      <c r="C22" s="2046" t="s">
        <v>2751</v>
      </c>
      <c r="D22" s="2046" t="s">
        <v>2752</v>
      </c>
      <c r="E22" s="2046" t="s">
        <v>4</v>
      </c>
      <c r="F22" s="2046" t="s">
        <v>2739</v>
      </c>
      <c r="G22" s="2046"/>
      <c r="H22" s="2046"/>
      <c r="I22" s="2046"/>
      <c r="J22" s="2046"/>
      <c r="K22" s="2046"/>
      <c r="L22" s="2046" t="s">
        <v>2753</v>
      </c>
      <c r="M22" s="2046"/>
      <c r="N22" s="2047" t="s">
        <v>2740</v>
      </c>
    </row>
    <row r="23" spans="1:14">
      <c r="A23" s="2045"/>
      <c r="B23" s="2046"/>
      <c r="C23" s="2046"/>
      <c r="D23" s="2046"/>
      <c r="E23" s="2046"/>
      <c r="F23" s="887" t="s">
        <v>3</v>
      </c>
      <c r="G23" s="887" t="s">
        <v>234</v>
      </c>
      <c r="H23" s="887" t="s">
        <v>2725</v>
      </c>
      <c r="I23" s="887" t="s">
        <v>2741</v>
      </c>
      <c r="J23" s="887" t="s">
        <v>2722</v>
      </c>
      <c r="K23" s="887" t="s">
        <v>4</v>
      </c>
      <c r="L23" s="887" t="s">
        <v>234</v>
      </c>
      <c r="M23" s="887" t="s">
        <v>2725</v>
      </c>
      <c r="N23" s="2047"/>
    </row>
    <row r="24" spans="1:14" ht="87">
      <c r="A24" s="863" t="s">
        <v>2742</v>
      </c>
      <c r="B24" s="868"/>
      <c r="C24" s="868" t="s">
        <v>2831</v>
      </c>
      <c r="D24" s="868" t="s">
        <v>2712</v>
      </c>
      <c r="E24" s="1" t="s">
        <v>2815</v>
      </c>
      <c r="F24" s="868"/>
      <c r="G24" s="868"/>
      <c r="H24" s="868"/>
      <c r="I24" s="868"/>
      <c r="J24" s="868"/>
      <c r="K24" s="868"/>
      <c r="L24" s="868" t="s">
        <v>2747</v>
      </c>
      <c r="M24" s="868"/>
      <c r="N24" s="873"/>
    </row>
    <row r="25" spans="1:14" ht="101.25">
      <c r="A25" s="863" t="s">
        <v>2742</v>
      </c>
      <c r="B25" s="868" t="s">
        <v>2832</v>
      </c>
      <c r="C25" s="868" t="s">
        <v>2758</v>
      </c>
      <c r="D25" s="868" t="s">
        <v>2712</v>
      </c>
      <c r="E25" s="1" t="s">
        <v>2817</v>
      </c>
      <c r="F25" s="868" t="s">
        <v>2746</v>
      </c>
      <c r="G25" s="868" t="s">
        <v>2747</v>
      </c>
      <c r="H25" s="868"/>
      <c r="I25" s="868" t="s">
        <v>2748</v>
      </c>
      <c r="J25" s="868" t="s">
        <v>2712</v>
      </c>
      <c r="K25" s="868"/>
      <c r="L25" s="868"/>
      <c r="M25" s="868"/>
      <c r="N25" s="873"/>
    </row>
    <row r="26" spans="1:14">
      <c r="A26" s="2036" t="s">
        <v>2760</v>
      </c>
      <c r="B26" s="2037"/>
      <c r="C26" s="2037"/>
      <c r="D26" s="2037"/>
      <c r="E26" s="2037"/>
      <c r="F26" s="2037"/>
      <c r="G26" s="2037"/>
      <c r="H26" s="2037"/>
      <c r="I26" s="2037"/>
      <c r="J26" s="2037"/>
      <c r="K26" s="2037"/>
      <c r="L26" s="2037"/>
      <c r="M26" s="2037"/>
      <c r="N26" s="2038"/>
    </row>
    <row r="27" spans="1:14">
      <c r="A27" s="2039" t="s">
        <v>2721</v>
      </c>
      <c r="B27" s="2040" t="s">
        <v>3</v>
      </c>
      <c r="C27" s="2040" t="s">
        <v>2761</v>
      </c>
      <c r="D27" s="2040" t="s">
        <v>2752</v>
      </c>
      <c r="E27" s="2040" t="s">
        <v>4</v>
      </c>
      <c r="F27" s="2040" t="s">
        <v>2739</v>
      </c>
      <c r="G27" s="2040"/>
      <c r="H27" s="2040"/>
      <c r="I27" s="2040"/>
      <c r="J27" s="2040"/>
      <c r="K27" s="2040"/>
      <c r="L27" s="2040" t="s">
        <v>2753</v>
      </c>
      <c r="M27" s="2040"/>
      <c r="N27" s="2041" t="s">
        <v>2740</v>
      </c>
    </row>
    <row r="28" spans="1:14">
      <c r="A28" s="2039"/>
      <c r="B28" s="2040"/>
      <c r="C28" s="2040"/>
      <c r="D28" s="2040"/>
      <c r="E28" s="2040"/>
      <c r="F28" s="888" t="s">
        <v>3</v>
      </c>
      <c r="G28" s="888" t="s">
        <v>234</v>
      </c>
      <c r="H28" s="888" t="s">
        <v>2725</v>
      </c>
      <c r="I28" s="888" t="s">
        <v>2741</v>
      </c>
      <c r="J28" s="888" t="s">
        <v>2722</v>
      </c>
      <c r="K28" s="888" t="s">
        <v>4</v>
      </c>
      <c r="L28" s="888" t="s">
        <v>234</v>
      </c>
      <c r="M28" s="888" t="s">
        <v>2725</v>
      </c>
      <c r="N28" s="2041"/>
    </row>
    <row r="29" spans="1:14">
      <c r="A29" s="863" t="s">
        <v>2742</v>
      </c>
      <c r="B29" s="868" t="s">
        <v>2762</v>
      </c>
      <c r="C29" s="868" t="s">
        <v>2728</v>
      </c>
      <c r="D29" s="868" t="s">
        <v>2712</v>
      </c>
      <c r="E29" s="868" t="s">
        <v>2763</v>
      </c>
      <c r="F29" s="868"/>
      <c r="G29" s="868"/>
      <c r="H29" s="868"/>
      <c r="I29" s="868"/>
      <c r="J29" s="868"/>
      <c r="K29" s="868"/>
      <c r="L29" s="868" t="s">
        <v>2764</v>
      </c>
      <c r="M29" s="868"/>
      <c r="N29" s="873"/>
    </row>
    <row r="30" spans="1:14">
      <c r="A30" s="875" t="s">
        <v>2742</v>
      </c>
      <c r="B30" s="876" t="s">
        <v>2765</v>
      </c>
      <c r="C30" s="876" t="s">
        <v>2766</v>
      </c>
      <c r="D30" s="876" t="s">
        <v>2735</v>
      </c>
      <c r="E30" s="876" t="s">
        <v>2767</v>
      </c>
      <c r="F30" s="876" t="s">
        <v>1976</v>
      </c>
      <c r="G30" s="876" t="s">
        <v>2768</v>
      </c>
      <c r="H30" s="876"/>
      <c r="I30" s="876" t="s">
        <v>2748</v>
      </c>
      <c r="J30" s="876" t="s">
        <v>2712</v>
      </c>
      <c r="K30" s="876" t="s">
        <v>2769</v>
      </c>
      <c r="L30" s="876" t="s">
        <v>2768</v>
      </c>
      <c r="M30" s="876"/>
      <c r="N30" s="877" t="s">
        <v>2770</v>
      </c>
    </row>
  </sheetData>
  <mergeCells count="48">
    <mergeCell ref="N27:N28"/>
    <mergeCell ref="L22:M22"/>
    <mergeCell ref="N22:N23"/>
    <mergeCell ref="A26:N26"/>
    <mergeCell ref="A27:A28"/>
    <mergeCell ref="B27:B28"/>
    <mergeCell ref="C27:C28"/>
    <mergeCell ref="D27:D28"/>
    <mergeCell ref="E27:E28"/>
    <mergeCell ref="F27:K27"/>
    <mergeCell ref="L27:M27"/>
    <mergeCell ref="A22:A23"/>
    <mergeCell ref="B22:B23"/>
    <mergeCell ref="C22:C23"/>
    <mergeCell ref="D22:D23"/>
    <mergeCell ref="E22:E23"/>
    <mergeCell ref="G13:I13"/>
    <mergeCell ref="J13:N13"/>
    <mergeCell ref="A16:N16"/>
    <mergeCell ref="F22:K22"/>
    <mergeCell ref="M17:N18"/>
    <mergeCell ref="J18:L18"/>
    <mergeCell ref="J19:L19"/>
    <mergeCell ref="M19:N19"/>
    <mergeCell ref="J20:L20"/>
    <mergeCell ref="A21:N21"/>
    <mergeCell ref="A17:A18"/>
    <mergeCell ref="B17:B18"/>
    <mergeCell ref="C17:C18"/>
    <mergeCell ref="D17:D18"/>
    <mergeCell ref="E17:L17"/>
    <mergeCell ref="A7:E7"/>
    <mergeCell ref="B8:D8"/>
    <mergeCell ref="B9:D9"/>
    <mergeCell ref="A10:N10"/>
    <mergeCell ref="A11:A12"/>
    <mergeCell ref="B11:B12"/>
    <mergeCell ref="C11:D11"/>
    <mergeCell ref="E11:E12"/>
    <mergeCell ref="F11:F12"/>
    <mergeCell ref="G11:I12"/>
    <mergeCell ref="J11:N12"/>
    <mergeCell ref="B6:E6"/>
    <mergeCell ref="A1:E1"/>
    <mergeCell ref="B2:E2"/>
    <mergeCell ref="B3:E3"/>
    <mergeCell ref="B4:E4"/>
    <mergeCell ref="B5:E5"/>
  </mergeCells>
  <hyperlinks>
    <hyperlink ref="A1:E1" location="Clases!A1" display="&lt;-Volver al inicio" xr:uid="{5AF81C95-3A31-48D5-A162-A447139A91E7}"/>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1891-D476-4E49-9EBE-C55029BF842D}">
  <dimension ref="A1:N35"/>
  <sheetViews>
    <sheetView workbookViewId="0"/>
  </sheetViews>
  <sheetFormatPr defaultRowHeight="15"/>
  <cols>
    <col min="1" max="1" width="20" bestFit="1" customWidth="1"/>
    <col min="2" max="2" width="14.85546875" customWidth="1"/>
    <col min="3" max="3" width="15" customWidth="1"/>
    <col min="4" max="4" width="25.5703125" customWidth="1"/>
    <col min="5" max="5" width="20.42578125" customWidth="1"/>
  </cols>
  <sheetData>
    <row r="1" spans="1:14">
      <c r="A1" s="1998" t="s">
        <v>2771</v>
      </c>
      <c r="B1" s="1998"/>
      <c r="C1" s="1998"/>
      <c r="D1" s="1998"/>
      <c r="E1" s="1998"/>
      <c r="F1" s="2"/>
      <c r="G1" s="2"/>
      <c r="H1" s="2"/>
      <c r="I1" s="2"/>
      <c r="J1" s="2"/>
      <c r="K1" s="2"/>
      <c r="L1" s="2"/>
      <c r="M1" s="2"/>
      <c r="N1" s="2"/>
    </row>
    <row r="2" spans="1:14">
      <c r="A2" s="880" t="s">
        <v>61</v>
      </c>
      <c r="B2" s="1999" t="str">
        <f>Clases!A18</f>
        <v>Reclamo</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Clases!C18</f>
        <v>Clase que representa una queja hecha por un comprador.</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2890</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2717</v>
      </c>
      <c r="B9" s="1996" t="s">
        <v>2718</v>
      </c>
      <c r="C9" s="1996"/>
      <c r="D9" s="1996"/>
      <c r="E9" s="864" t="str">
        <f>Clases!A7</f>
        <v>Compra</v>
      </c>
      <c r="F9" s="2"/>
      <c r="G9" s="2"/>
      <c r="H9" s="2"/>
      <c r="I9" s="2"/>
      <c r="J9" s="2"/>
      <c r="K9" s="2"/>
      <c r="L9" s="2"/>
      <c r="M9" s="2"/>
      <c r="N9" s="2"/>
    </row>
    <row r="10" spans="1:14">
      <c r="A10" s="865" t="s">
        <v>2891</v>
      </c>
      <c r="B10" s="2006" t="s">
        <v>2718</v>
      </c>
      <c r="C10" s="2006"/>
      <c r="D10" s="2006"/>
      <c r="E10" s="866" t="str">
        <f>Clases!A10</f>
        <v>Vendedor</v>
      </c>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94</v>
      </c>
      <c r="C14" s="868" t="s">
        <v>2727</v>
      </c>
      <c r="D14" s="868"/>
      <c r="E14" s="868" t="s">
        <v>2735</v>
      </c>
      <c r="F14" s="868"/>
      <c r="G14" s="1996"/>
      <c r="H14" s="1996"/>
      <c r="I14" s="1996"/>
      <c r="J14" s="1996"/>
      <c r="K14" s="1996"/>
      <c r="L14" s="1996"/>
      <c r="M14" s="1996"/>
      <c r="N14" s="1997"/>
    </row>
    <row r="15" spans="1:14">
      <c r="A15" s="863" t="s">
        <v>2726</v>
      </c>
      <c r="B15" s="868" t="s">
        <v>2892</v>
      </c>
      <c r="C15" s="868" t="s">
        <v>2731</v>
      </c>
      <c r="D15" s="868"/>
      <c r="E15" s="868" t="s">
        <v>2712</v>
      </c>
      <c r="F15" s="868"/>
      <c r="G15" s="858"/>
      <c r="H15" s="858"/>
      <c r="I15" s="858"/>
      <c r="J15" s="858"/>
      <c r="K15" s="858"/>
      <c r="L15" s="858"/>
      <c r="M15" s="858"/>
      <c r="N15" s="859"/>
    </row>
    <row r="16" spans="1:14">
      <c r="A16" s="863" t="s">
        <v>2726</v>
      </c>
      <c r="B16" s="868" t="s">
        <v>2043</v>
      </c>
      <c r="C16" s="868" t="s">
        <v>2731</v>
      </c>
      <c r="D16" s="868"/>
      <c r="E16" s="868" t="s">
        <v>2712</v>
      </c>
      <c r="F16" s="868"/>
      <c r="G16" s="858"/>
      <c r="H16" s="858"/>
      <c r="I16" s="858"/>
      <c r="J16" s="858"/>
      <c r="K16" s="858"/>
      <c r="L16" s="858"/>
      <c r="M16" s="858"/>
      <c r="N16" s="859"/>
    </row>
    <row r="17" spans="1:14">
      <c r="A17" s="863" t="s">
        <v>2726</v>
      </c>
      <c r="B17" s="868" t="s">
        <v>2893</v>
      </c>
      <c r="C17" s="868" t="s">
        <v>2731</v>
      </c>
      <c r="D17" s="868"/>
      <c r="E17" s="868" t="s">
        <v>2712</v>
      </c>
      <c r="F17" s="868"/>
      <c r="G17" s="858"/>
      <c r="H17" s="858"/>
      <c r="I17" s="858"/>
      <c r="J17" s="858"/>
      <c r="K17" s="858"/>
      <c r="L17" s="858"/>
      <c r="M17" s="858"/>
      <c r="N17" s="859"/>
    </row>
    <row r="18" spans="1:14">
      <c r="A18" s="863" t="s">
        <v>2726</v>
      </c>
      <c r="B18" s="868" t="s">
        <v>885</v>
      </c>
      <c r="C18" s="868" t="s">
        <v>885</v>
      </c>
      <c r="D18" s="868"/>
      <c r="E18" s="868" t="s">
        <v>2712</v>
      </c>
      <c r="F18" s="868"/>
      <c r="G18" s="858"/>
      <c r="H18" s="858"/>
      <c r="I18" s="858"/>
      <c r="J18" s="858"/>
      <c r="K18" s="858"/>
      <c r="L18" s="858"/>
      <c r="M18" s="858"/>
      <c r="N18" s="859"/>
    </row>
    <row r="19" spans="1:14">
      <c r="A19" s="2052" t="s">
        <v>2737</v>
      </c>
      <c r="B19" s="2053"/>
      <c r="C19" s="2053"/>
      <c r="D19" s="2053"/>
      <c r="E19" s="2053"/>
      <c r="F19" s="2053"/>
      <c r="G19" s="2053"/>
      <c r="H19" s="2053"/>
      <c r="I19" s="2053"/>
      <c r="J19" s="2053"/>
      <c r="K19" s="2053"/>
      <c r="L19" s="2053"/>
      <c r="M19" s="2053"/>
      <c r="N19" s="2054"/>
    </row>
    <row r="20" spans="1:14">
      <c r="A20" s="2056" t="s">
        <v>2721</v>
      </c>
      <c r="B20" s="2048" t="s">
        <v>3</v>
      </c>
      <c r="C20" s="2048" t="s">
        <v>2738</v>
      </c>
      <c r="D20" s="2048" t="s">
        <v>4</v>
      </c>
      <c r="E20" s="2048" t="s">
        <v>2739</v>
      </c>
      <c r="F20" s="2048"/>
      <c r="G20" s="2048"/>
      <c r="H20" s="2048"/>
      <c r="I20" s="2048"/>
      <c r="J20" s="2048"/>
      <c r="K20" s="2048"/>
      <c r="L20" s="2048"/>
      <c r="M20" s="2048" t="s">
        <v>2740</v>
      </c>
      <c r="N20" s="2049"/>
    </row>
    <row r="21" spans="1:14">
      <c r="A21" s="2056"/>
      <c r="B21" s="2048"/>
      <c r="C21" s="2048"/>
      <c r="D21" s="2048"/>
      <c r="E21" s="886" t="s">
        <v>3</v>
      </c>
      <c r="F21" s="886" t="s">
        <v>234</v>
      </c>
      <c r="G21" s="886" t="s">
        <v>2725</v>
      </c>
      <c r="H21" s="886" t="s">
        <v>2741</v>
      </c>
      <c r="I21" s="886" t="s">
        <v>2722</v>
      </c>
      <c r="J21" s="2048" t="s">
        <v>4</v>
      </c>
      <c r="K21" s="2048"/>
      <c r="L21" s="2048"/>
      <c r="M21" s="2048"/>
      <c r="N21" s="2049"/>
    </row>
    <row r="22" spans="1:14" ht="15" customHeight="1">
      <c r="A22" s="2073" t="s">
        <v>2742</v>
      </c>
      <c r="B22" s="2068" t="str">
        <f>B2</f>
        <v>Reclamo</v>
      </c>
      <c r="C22" s="2068" t="s">
        <v>2743</v>
      </c>
      <c r="D22" s="2070" t="s">
        <v>2894</v>
      </c>
      <c r="E22" s="868" t="s">
        <v>2892</v>
      </c>
      <c r="F22" s="868" t="s">
        <v>2731</v>
      </c>
      <c r="G22" s="868"/>
      <c r="H22" s="868"/>
      <c r="I22" s="868" t="s">
        <v>2712</v>
      </c>
      <c r="J22" s="2033" t="s">
        <v>2895</v>
      </c>
      <c r="K22" s="2034"/>
      <c r="L22" s="2035"/>
      <c r="M22" s="2017"/>
      <c r="N22" s="2020"/>
    </row>
    <row r="23" spans="1:14" ht="15" customHeight="1">
      <c r="A23" s="2078"/>
      <c r="B23" s="2079"/>
      <c r="C23" s="2079"/>
      <c r="D23" s="2071"/>
      <c r="E23" s="868" t="s">
        <v>2043</v>
      </c>
      <c r="F23" s="868" t="s">
        <v>2731</v>
      </c>
      <c r="G23" s="868"/>
      <c r="H23" s="868"/>
      <c r="I23" s="868"/>
      <c r="J23" s="2075" t="s">
        <v>2896</v>
      </c>
      <c r="K23" s="2076"/>
      <c r="L23" s="2077"/>
      <c r="M23" s="870"/>
      <c r="N23" s="871"/>
    </row>
    <row r="24" spans="1:14" ht="15" customHeight="1">
      <c r="A24" s="2078" t="s">
        <v>2742</v>
      </c>
      <c r="B24" s="2079" t="str">
        <f>B2</f>
        <v>Reclamo</v>
      </c>
      <c r="C24" s="2079" t="s">
        <v>2859</v>
      </c>
      <c r="D24" s="2071" t="s">
        <v>2897</v>
      </c>
      <c r="E24" s="868" t="s">
        <v>2898</v>
      </c>
      <c r="F24" s="868" t="s">
        <v>2731</v>
      </c>
      <c r="G24" s="868"/>
      <c r="H24" s="868"/>
      <c r="I24" s="868" t="s">
        <v>2712</v>
      </c>
      <c r="J24" s="2063" t="s">
        <v>2899</v>
      </c>
      <c r="K24" s="2064"/>
      <c r="L24" s="2065"/>
      <c r="M24" s="870"/>
      <c r="N24" s="871"/>
    </row>
    <row r="25" spans="1:14" ht="27.75" customHeight="1">
      <c r="A25" s="2074"/>
      <c r="B25" s="2069"/>
      <c r="C25" s="2069"/>
      <c r="D25" s="2072"/>
      <c r="E25" s="868" t="s">
        <v>885</v>
      </c>
      <c r="F25" s="868" t="s">
        <v>885</v>
      </c>
      <c r="G25" s="868"/>
      <c r="H25" s="868"/>
      <c r="I25" s="868"/>
      <c r="J25" s="2087" t="s">
        <v>2900</v>
      </c>
      <c r="K25" s="2088"/>
      <c r="L25" s="2089"/>
      <c r="M25" s="870"/>
      <c r="N25" s="871"/>
    </row>
    <row r="26" spans="1:14">
      <c r="A26" s="2042" t="s">
        <v>2750</v>
      </c>
      <c r="B26" s="2043"/>
      <c r="C26" s="2043"/>
      <c r="D26" s="2043"/>
      <c r="E26" s="2043"/>
      <c r="F26" s="2043"/>
      <c r="G26" s="2043"/>
      <c r="H26" s="2043"/>
      <c r="I26" s="2043"/>
      <c r="J26" s="2043"/>
      <c r="K26" s="2043"/>
      <c r="L26" s="2043"/>
      <c r="M26" s="2043"/>
      <c r="N26" s="2044"/>
    </row>
    <row r="27" spans="1:14">
      <c r="A27" s="2045" t="s">
        <v>2721</v>
      </c>
      <c r="B27" s="2046" t="s">
        <v>3</v>
      </c>
      <c r="C27" s="2046" t="s">
        <v>2751</v>
      </c>
      <c r="D27" s="2046" t="s">
        <v>2752</v>
      </c>
      <c r="E27" s="2046" t="s">
        <v>4</v>
      </c>
      <c r="F27" s="2046" t="s">
        <v>2739</v>
      </c>
      <c r="G27" s="2046"/>
      <c r="H27" s="2046"/>
      <c r="I27" s="2046"/>
      <c r="J27" s="2046"/>
      <c r="K27" s="2046"/>
      <c r="L27" s="2046" t="s">
        <v>2753</v>
      </c>
      <c r="M27" s="2046"/>
      <c r="N27" s="2047" t="s">
        <v>2740</v>
      </c>
    </row>
    <row r="28" spans="1:14">
      <c r="A28" s="2045"/>
      <c r="B28" s="2046"/>
      <c r="C28" s="2046"/>
      <c r="D28" s="2046"/>
      <c r="E28" s="2046"/>
      <c r="F28" s="887" t="s">
        <v>3</v>
      </c>
      <c r="G28" s="887" t="s">
        <v>234</v>
      </c>
      <c r="H28" s="887" t="s">
        <v>2725</v>
      </c>
      <c r="I28" s="887" t="s">
        <v>2741</v>
      </c>
      <c r="J28" s="887" t="s">
        <v>2722</v>
      </c>
      <c r="K28" s="887" t="s">
        <v>4</v>
      </c>
      <c r="L28" s="887" t="s">
        <v>234</v>
      </c>
      <c r="M28" s="887" t="s">
        <v>2725</v>
      </c>
      <c r="N28" s="2047"/>
    </row>
    <row r="29" spans="1:14" ht="87">
      <c r="A29" s="863" t="s">
        <v>2742</v>
      </c>
      <c r="B29" s="868"/>
      <c r="C29" s="868" t="s">
        <v>2831</v>
      </c>
      <c r="D29" s="868" t="s">
        <v>2712</v>
      </c>
      <c r="E29" s="1" t="s">
        <v>2815</v>
      </c>
      <c r="F29" s="868"/>
      <c r="G29" s="868"/>
      <c r="H29" s="868"/>
      <c r="I29" s="868"/>
      <c r="J29" s="868"/>
      <c r="K29" s="868"/>
      <c r="L29" s="868" t="s">
        <v>2747</v>
      </c>
      <c r="M29" s="868"/>
      <c r="N29" s="873"/>
    </row>
    <row r="30" spans="1:14" ht="101.25">
      <c r="A30" s="863" t="s">
        <v>2742</v>
      </c>
      <c r="B30" s="868" t="s">
        <v>2832</v>
      </c>
      <c r="C30" s="868" t="s">
        <v>2758</v>
      </c>
      <c r="D30" s="868" t="s">
        <v>2712</v>
      </c>
      <c r="E30" s="1" t="s">
        <v>2817</v>
      </c>
      <c r="F30" s="868" t="s">
        <v>2746</v>
      </c>
      <c r="G30" s="868" t="s">
        <v>2747</v>
      </c>
      <c r="H30" s="868"/>
      <c r="I30" s="868" t="s">
        <v>2748</v>
      </c>
      <c r="J30" s="868" t="s">
        <v>2712</v>
      </c>
      <c r="K30" s="868"/>
      <c r="L30" s="868"/>
      <c r="M30" s="868"/>
      <c r="N30" s="873"/>
    </row>
    <row r="31" spans="1:14">
      <c r="A31" s="2036" t="s">
        <v>2760</v>
      </c>
      <c r="B31" s="2037"/>
      <c r="C31" s="2037"/>
      <c r="D31" s="2037"/>
      <c r="E31" s="2037"/>
      <c r="F31" s="2037"/>
      <c r="G31" s="2037"/>
      <c r="H31" s="2037"/>
      <c r="I31" s="2037"/>
      <c r="J31" s="2037"/>
      <c r="K31" s="2037"/>
      <c r="L31" s="2037"/>
      <c r="M31" s="2037"/>
      <c r="N31" s="2038"/>
    </row>
    <row r="32" spans="1:14">
      <c r="A32" s="2039" t="s">
        <v>2721</v>
      </c>
      <c r="B32" s="2040" t="s">
        <v>3</v>
      </c>
      <c r="C32" s="2040" t="s">
        <v>2761</v>
      </c>
      <c r="D32" s="2040" t="s">
        <v>2752</v>
      </c>
      <c r="E32" s="2040" t="s">
        <v>4</v>
      </c>
      <c r="F32" s="2040" t="s">
        <v>2739</v>
      </c>
      <c r="G32" s="2040"/>
      <c r="H32" s="2040"/>
      <c r="I32" s="2040"/>
      <c r="J32" s="2040"/>
      <c r="K32" s="2040"/>
      <c r="L32" s="2040" t="s">
        <v>2753</v>
      </c>
      <c r="M32" s="2040"/>
      <c r="N32" s="2041" t="s">
        <v>2740</v>
      </c>
    </row>
    <row r="33" spans="1:14">
      <c r="A33" s="2039"/>
      <c r="B33" s="2040"/>
      <c r="C33" s="2040"/>
      <c r="D33" s="2040"/>
      <c r="E33" s="2040"/>
      <c r="F33" s="888" t="s">
        <v>3</v>
      </c>
      <c r="G33" s="888" t="s">
        <v>234</v>
      </c>
      <c r="H33" s="888" t="s">
        <v>2725</v>
      </c>
      <c r="I33" s="888" t="s">
        <v>2741</v>
      </c>
      <c r="J33" s="888" t="s">
        <v>2722</v>
      </c>
      <c r="K33" s="888" t="s">
        <v>4</v>
      </c>
      <c r="L33" s="888" t="s">
        <v>234</v>
      </c>
      <c r="M33" s="888" t="s">
        <v>2725</v>
      </c>
      <c r="N33" s="2041"/>
    </row>
    <row r="34" spans="1:14">
      <c r="A34" s="863" t="s">
        <v>2742</v>
      </c>
      <c r="B34" s="868" t="s">
        <v>2762</v>
      </c>
      <c r="C34" s="868" t="s">
        <v>2728</v>
      </c>
      <c r="D34" s="868" t="s">
        <v>2712</v>
      </c>
      <c r="E34" s="868" t="s">
        <v>2763</v>
      </c>
      <c r="F34" s="868"/>
      <c r="G34" s="868"/>
      <c r="H34" s="868"/>
      <c r="I34" s="868"/>
      <c r="J34" s="868"/>
      <c r="K34" s="868"/>
      <c r="L34" s="868" t="s">
        <v>2764</v>
      </c>
      <c r="M34" s="868"/>
      <c r="N34" s="873"/>
    </row>
    <row r="35" spans="1:14">
      <c r="A35" s="875" t="s">
        <v>2742</v>
      </c>
      <c r="B35" s="876" t="s">
        <v>2765</v>
      </c>
      <c r="C35" s="876" t="s">
        <v>2766</v>
      </c>
      <c r="D35" s="876" t="s">
        <v>2735</v>
      </c>
      <c r="E35" s="876" t="s">
        <v>2767</v>
      </c>
      <c r="F35" s="876" t="s">
        <v>1976</v>
      </c>
      <c r="G35" s="876" t="s">
        <v>2768</v>
      </c>
      <c r="H35" s="876"/>
      <c r="I35" s="876" t="s">
        <v>2748</v>
      </c>
      <c r="J35" s="876" t="s">
        <v>2712</v>
      </c>
      <c r="K35" s="876" t="s">
        <v>2769</v>
      </c>
      <c r="L35" s="876" t="s">
        <v>2768</v>
      </c>
      <c r="M35" s="876"/>
      <c r="N35" s="877" t="s">
        <v>2770</v>
      </c>
    </row>
  </sheetData>
  <mergeCells count="59">
    <mergeCell ref="N32:N33"/>
    <mergeCell ref="A22:A23"/>
    <mergeCell ref="B22:B23"/>
    <mergeCell ref="C22:C23"/>
    <mergeCell ref="D22:D23"/>
    <mergeCell ref="A24:A25"/>
    <mergeCell ref="B24:B25"/>
    <mergeCell ref="C24:C25"/>
    <mergeCell ref="D24:D25"/>
    <mergeCell ref="J23:L23"/>
    <mergeCell ref="L27:M27"/>
    <mergeCell ref="N27:N28"/>
    <mergeCell ref="A31:N31"/>
    <mergeCell ref="A32:A33"/>
    <mergeCell ref="B32:B33"/>
    <mergeCell ref="C32:C33"/>
    <mergeCell ref="D32:D33"/>
    <mergeCell ref="E32:E33"/>
    <mergeCell ref="F32:K32"/>
    <mergeCell ref="L32:M32"/>
    <mergeCell ref="A27:A28"/>
    <mergeCell ref="B27:B28"/>
    <mergeCell ref="C27:C28"/>
    <mergeCell ref="D27:D28"/>
    <mergeCell ref="E27:E28"/>
    <mergeCell ref="F27:K27"/>
    <mergeCell ref="M20:N21"/>
    <mergeCell ref="J21:L21"/>
    <mergeCell ref="J22:L22"/>
    <mergeCell ref="M22:N22"/>
    <mergeCell ref="J24:L24"/>
    <mergeCell ref="A26:N26"/>
    <mergeCell ref="J25:L25"/>
    <mergeCell ref="G12:I13"/>
    <mergeCell ref="J12:N13"/>
    <mergeCell ref="G14:I14"/>
    <mergeCell ref="J14:N14"/>
    <mergeCell ref="A19:N19"/>
    <mergeCell ref="A20:A21"/>
    <mergeCell ref="B20:B21"/>
    <mergeCell ref="C20:C21"/>
    <mergeCell ref="D20:D21"/>
    <mergeCell ref="E20:L20"/>
    <mergeCell ref="A12:A13"/>
    <mergeCell ref="B12:B13"/>
    <mergeCell ref="C12:D12"/>
    <mergeCell ref="E12:E13"/>
    <mergeCell ref="F12:F13"/>
    <mergeCell ref="A1:E1"/>
    <mergeCell ref="B2:E2"/>
    <mergeCell ref="B3:E3"/>
    <mergeCell ref="B4:E4"/>
    <mergeCell ref="B5:E5"/>
    <mergeCell ref="B6:E6"/>
    <mergeCell ref="A7:E7"/>
    <mergeCell ref="B8:D8"/>
    <mergeCell ref="B9:D9"/>
    <mergeCell ref="B10:D10"/>
    <mergeCell ref="A11:N11"/>
  </mergeCells>
  <hyperlinks>
    <hyperlink ref="A1:E1" location="Clases!A1" display="&lt;-Volver al inicio" xr:uid="{96BABDAC-3848-43C3-A7F6-191056A5CBAE}"/>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A194-9297-4577-AD72-46325E03C99E}">
  <dimension ref="A1:N30"/>
  <sheetViews>
    <sheetView workbookViewId="0"/>
  </sheetViews>
  <sheetFormatPr defaultRowHeight="15"/>
  <cols>
    <col min="1" max="1" width="17.5703125" customWidth="1"/>
    <col min="2" max="2" width="20.140625" customWidth="1"/>
    <col min="3" max="3" width="19.42578125" customWidth="1"/>
    <col min="4" max="4" width="14" customWidth="1"/>
    <col min="5" max="5" width="27.5703125" customWidth="1"/>
  </cols>
  <sheetData>
    <row r="1" spans="1:14">
      <c r="A1" s="1998" t="s">
        <v>2771</v>
      </c>
      <c r="B1" s="1998"/>
      <c r="C1" s="1998"/>
      <c r="D1" s="1998"/>
      <c r="E1" s="1998"/>
      <c r="F1" s="2"/>
      <c r="G1" s="2"/>
      <c r="H1" s="2"/>
      <c r="I1" s="2"/>
      <c r="J1" s="2"/>
      <c r="K1" s="2"/>
      <c r="L1" s="2"/>
      <c r="M1" s="2"/>
      <c r="N1" s="2"/>
    </row>
    <row r="2" spans="1:14">
      <c r="A2" s="880" t="s">
        <v>61</v>
      </c>
      <c r="B2" s="1999" t="str">
        <f>Clases!A19</f>
        <v>EstadoReclamo</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Clases!C19</f>
        <v>Clase que representa el estado actual de un reclamo.</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2735</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2901</v>
      </c>
      <c r="B9" s="1996" t="s">
        <v>2718</v>
      </c>
      <c r="C9" s="1996"/>
      <c r="D9" s="1996"/>
      <c r="E9" s="864" t="str">
        <f>Clases!A18</f>
        <v>Reclamo</v>
      </c>
      <c r="F9" s="2"/>
      <c r="G9" s="2"/>
      <c r="H9" s="2"/>
      <c r="I9" s="2"/>
      <c r="J9" s="2"/>
      <c r="K9" s="2"/>
      <c r="L9" s="2"/>
      <c r="M9" s="2"/>
      <c r="N9" s="2"/>
    </row>
    <row r="10" spans="1:14">
      <c r="A10" s="2060" t="s">
        <v>693</v>
      </c>
      <c r="B10" s="2061"/>
      <c r="C10" s="2061"/>
      <c r="D10" s="2061"/>
      <c r="E10" s="2061"/>
      <c r="F10" s="2061"/>
      <c r="G10" s="2061"/>
      <c r="H10" s="2061"/>
      <c r="I10" s="2061"/>
      <c r="J10" s="2061"/>
      <c r="K10" s="2061"/>
      <c r="L10" s="2061"/>
      <c r="M10" s="2061"/>
      <c r="N10" s="2062"/>
    </row>
    <row r="11" spans="1:14">
      <c r="A11" s="2055" t="s">
        <v>2721</v>
      </c>
      <c r="B11" s="2050" t="s">
        <v>3</v>
      </c>
      <c r="C11" s="2050" t="s">
        <v>234</v>
      </c>
      <c r="D11" s="2050"/>
      <c r="E11" s="2050" t="s">
        <v>2722</v>
      </c>
      <c r="F11" s="2050" t="s">
        <v>2723</v>
      </c>
      <c r="G11" s="2050" t="s">
        <v>204</v>
      </c>
      <c r="H11" s="2050"/>
      <c r="I11" s="2050"/>
      <c r="J11" s="2050" t="s">
        <v>2724</v>
      </c>
      <c r="K11" s="2050"/>
      <c r="L11" s="2050"/>
      <c r="M11" s="2050"/>
      <c r="N11" s="2051"/>
    </row>
    <row r="12" spans="1:14">
      <c r="A12" s="2055"/>
      <c r="B12" s="2050"/>
      <c r="C12" s="885" t="s">
        <v>234</v>
      </c>
      <c r="D12" s="885" t="s">
        <v>2725</v>
      </c>
      <c r="E12" s="2050"/>
      <c r="F12" s="2050"/>
      <c r="G12" s="2050"/>
      <c r="H12" s="2050"/>
      <c r="I12" s="2050"/>
      <c r="J12" s="2050"/>
      <c r="K12" s="2050"/>
      <c r="L12" s="2050"/>
      <c r="M12" s="2050"/>
      <c r="N12" s="2051"/>
    </row>
    <row r="13" spans="1:14">
      <c r="A13" s="863" t="s">
        <v>2726</v>
      </c>
      <c r="B13" s="868" t="s">
        <v>94</v>
      </c>
      <c r="C13" s="868" t="s">
        <v>2727</v>
      </c>
      <c r="D13" s="868"/>
      <c r="E13" s="868" t="s">
        <v>2735</v>
      </c>
      <c r="F13" s="868"/>
      <c r="G13" s="1996"/>
      <c r="H13" s="1996"/>
      <c r="I13" s="1996"/>
      <c r="J13" s="1996"/>
      <c r="K13" s="1996"/>
      <c r="L13" s="1996"/>
      <c r="M13" s="1996"/>
      <c r="N13" s="1997"/>
    </row>
    <row r="14" spans="1:14">
      <c r="A14" s="863" t="s">
        <v>2726</v>
      </c>
      <c r="B14" s="868" t="s">
        <v>2730</v>
      </c>
      <c r="C14" s="868" t="s">
        <v>2731</v>
      </c>
      <c r="D14" s="868"/>
      <c r="E14" s="868" t="s">
        <v>2712</v>
      </c>
      <c r="F14" s="868"/>
      <c r="G14" s="858"/>
      <c r="H14" s="858"/>
      <c r="I14" s="858"/>
      <c r="J14" s="858"/>
      <c r="K14" s="858"/>
      <c r="L14" s="858"/>
      <c r="M14" s="858"/>
      <c r="N14" s="859"/>
    </row>
    <row r="15" spans="1:14">
      <c r="A15" s="863"/>
      <c r="B15" s="868" t="s">
        <v>2043</v>
      </c>
      <c r="C15" s="868" t="s">
        <v>2731</v>
      </c>
      <c r="D15" s="868"/>
      <c r="E15" s="868" t="s">
        <v>2712</v>
      </c>
      <c r="F15" s="868"/>
      <c r="G15" s="858"/>
      <c r="H15" s="858"/>
      <c r="I15" s="858"/>
      <c r="J15" s="858"/>
      <c r="K15" s="858"/>
      <c r="L15" s="858"/>
      <c r="M15" s="858"/>
      <c r="N15" s="859"/>
    </row>
    <row r="16" spans="1:14">
      <c r="A16" s="2052" t="s">
        <v>2737</v>
      </c>
      <c r="B16" s="2053"/>
      <c r="C16" s="2053"/>
      <c r="D16" s="2053"/>
      <c r="E16" s="2053"/>
      <c r="F16" s="2053"/>
      <c r="G16" s="2053"/>
      <c r="H16" s="2053"/>
      <c r="I16" s="2053"/>
      <c r="J16" s="2053"/>
      <c r="K16" s="2053"/>
      <c r="L16" s="2053"/>
      <c r="M16" s="2053"/>
      <c r="N16" s="2054"/>
    </row>
    <row r="17" spans="1:14">
      <c r="A17" s="2056" t="s">
        <v>2721</v>
      </c>
      <c r="B17" s="2048" t="s">
        <v>3</v>
      </c>
      <c r="C17" s="2048" t="s">
        <v>2738</v>
      </c>
      <c r="D17" s="2048" t="s">
        <v>4</v>
      </c>
      <c r="E17" s="2048" t="s">
        <v>2739</v>
      </c>
      <c r="F17" s="2048"/>
      <c r="G17" s="2048"/>
      <c r="H17" s="2048"/>
      <c r="I17" s="2048"/>
      <c r="J17" s="2048"/>
      <c r="K17" s="2048"/>
      <c r="L17" s="2048"/>
      <c r="M17" s="2048" t="s">
        <v>2740</v>
      </c>
      <c r="N17" s="2049"/>
    </row>
    <row r="18" spans="1:14">
      <c r="A18" s="2056"/>
      <c r="B18" s="2048"/>
      <c r="C18" s="2048"/>
      <c r="D18" s="2048"/>
      <c r="E18" s="886" t="s">
        <v>3</v>
      </c>
      <c r="F18" s="886" t="s">
        <v>234</v>
      </c>
      <c r="G18" s="886" t="s">
        <v>2725</v>
      </c>
      <c r="H18" s="886" t="s">
        <v>2741</v>
      </c>
      <c r="I18" s="886" t="s">
        <v>2722</v>
      </c>
      <c r="J18" s="2048" t="s">
        <v>4</v>
      </c>
      <c r="K18" s="2048"/>
      <c r="L18" s="2048"/>
      <c r="M18" s="2048"/>
      <c r="N18" s="2049"/>
    </row>
    <row r="19" spans="1:14" ht="15" customHeight="1">
      <c r="A19" s="890" t="s">
        <v>2742</v>
      </c>
      <c r="B19" s="891" t="str">
        <f>B2</f>
        <v>EstadoReclamo</v>
      </c>
      <c r="C19" s="891" t="s">
        <v>2743</v>
      </c>
      <c r="D19" s="1" t="s">
        <v>2902</v>
      </c>
      <c r="E19" s="868" t="s">
        <v>2730</v>
      </c>
      <c r="F19" s="868" t="s">
        <v>2731</v>
      </c>
      <c r="G19" s="868"/>
      <c r="H19" s="868"/>
      <c r="I19" s="868" t="s">
        <v>2712</v>
      </c>
      <c r="J19" s="2033" t="s">
        <v>2903</v>
      </c>
      <c r="K19" s="2034"/>
      <c r="L19" s="2035"/>
      <c r="M19" s="2017"/>
      <c r="N19" s="2020"/>
    </row>
    <row r="20" spans="1:14" ht="15" customHeight="1">
      <c r="A20" s="894" t="s">
        <v>2742</v>
      </c>
      <c r="B20" s="892" t="str">
        <f>B2</f>
        <v>EstadoReclamo</v>
      </c>
      <c r="C20" s="892" t="s">
        <v>2859</v>
      </c>
      <c r="D20" s="1" t="s">
        <v>2904</v>
      </c>
      <c r="E20" s="868" t="s">
        <v>2043</v>
      </c>
      <c r="F20" s="868" t="s">
        <v>2731</v>
      </c>
      <c r="G20" s="868"/>
      <c r="H20" s="868"/>
      <c r="I20" s="868" t="s">
        <v>2712</v>
      </c>
      <c r="J20" s="2063" t="s">
        <v>2905</v>
      </c>
      <c r="K20" s="2064"/>
      <c r="L20" s="2065"/>
      <c r="M20" s="870"/>
      <c r="N20" s="871"/>
    </row>
    <row r="21" spans="1:14">
      <c r="A21" s="2042" t="s">
        <v>2750</v>
      </c>
      <c r="B21" s="2043"/>
      <c r="C21" s="2043"/>
      <c r="D21" s="2043"/>
      <c r="E21" s="2043"/>
      <c r="F21" s="2043"/>
      <c r="G21" s="2043"/>
      <c r="H21" s="2043"/>
      <c r="I21" s="2043"/>
      <c r="J21" s="2043"/>
      <c r="K21" s="2043"/>
      <c r="L21" s="2043"/>
      <c r="M21" s="2043"/>
      <c r="N21" s="2044"/>
    </row>
    <row r="22" spans="1:14">
      <c r="A22" s="2045" t="s">
        <v>2721</v>
      </c>
      <c r="B22" s="2046" t="s">
        <v>3</v>
      </c>
      <c r="C22" s="2046" t="s">
        <v>2751</v>
      </c>
      <c r="D22" s="2046" t="s">
        <v>2752</v>
      </c>
      <c r="E22" s="2046" t="s">
        <v>4</v>
      </c>
      <c r="F22" s="2046" t="s">
        <v>2739</v>
      </c>
      <c r="G22" s="2046"/>
      <c r="H22" s="2046"/>
      <c r="I22" s="2046"/>
      <c r="J22" s="2046"/>
      <c r="K22" s="2046"/>
      <c r="L22" s="2046" t="s">
        <v>2753</v>
      </c>
      <c r="M22" s="2046"/>
      <c r="N22" s="2047" t="s">
        <v>2740</v>
      </c>
    </row>
    <row r="23" spans="1:14">
      <c r="A23" s="2045"/>
      <c r="B23" s="2046"/>
      <c r="C23" s="2046"/>
      <c r="D23" s="2046"/>
      <c r="E23" s="2046"/>
      <c r="F23" s="887" t="s">
        <v>3</v>
      </c>
      <c r="G23" s="887" t="s">
        <v>234</v>
      </c>
      <c r="H23" s="887" t="s">
        <v>2725</v>
      </c>
      <c r="I23" s="887" t="s">
        <v>2741</v>
      </c>
      <c r="J23" s="887" t="s">
        <v>2722</v>
      </c>
      <c r="K23" s="887" t="s">
        <v>4</v>
      </c>
      <c r="L23" s="887" t="s">
        <v>234</v>
      </c>
      <c r="M23" s="887" t="s">
        <v>2725</v>
      </c>
      <c r="N23" s="2047"/>
    </row>
    <row r="24" spans="1:14" ht="87">
      <c r="A24" s="863" t="s">
        <v>2742</v>
      </c>
      <c r="B24" s="868"/>
      <c r="C24" s="868" t="s">
        <v>2831</v>
      </c>
      <c r="D24" s="868" t="s">
        <v>2712</v>
      </c>
      <c r="E24" s="1" t="s">
        <v>2815</v>
      </c>
      <c r="F24" s="868"/>
      <c r="G24" s="868"/>
      <c r="H24" s="868"/>
      <c r="I24" s="868"/>
      <c r="J24" s="868"/>
      <c r="K24" s="868"/>
      <c r="L24" s="868" t="s">
        <v>2747</v>
      </c>
      <c r="M24" s="868"/>
      <c r="N24" s="873"/>
    </row>
    <row r="25" spans="1:14" ht="101.25">
      <c r="A25" s="863" t="s">
        <v>2742</v>
      </c>
      <c r="B25" s="868" t="s">
        <v>2832</v>
      </c>
      <c r="C25" s="868" t="s">
        <v>2758</v>
      </c>
      <c r="D25" s="868" t="s">
        <v>2712</v>
      </c>
      <c r="E25" s="1" t="s">
        <v>2817</v>
      </c>
      <c r="F25" s="868" t="s">
        <v>2746</v>
      </c>
      <c r="G25" s="868" t="s">
        <v>2747</v>
      </c>
      <c r="H25" s="868"/>
      <c r="I25" s="868" t="s">
        <v>2748</v>
      </c>
      <c r="J25" s="868" t="s">
        <v>2712</v>
      </c>
      <c r="K25" s="868"/>
      <c r="L25" s="868"/>
      <c r="M25" s="868"/>
      <c r="N25" s="873"/>
    </row>
    <row r="26" spans="1:14">
      <c r="A26" s="2036" t="s">
        <v>2760</v>
      </c>
      <c r="B26" s="2037"/>
      <c r="C26" s="2037"/>
      <c r="D26" s="2037"/>
      <c r="E26" s="2037"/>
      <c r="F26" s="2037"/>
      <c r="G26" s="2037"/>
      <c r="H26" s="2037"/>
      <c r="I26" s="2037"/>
      <c r="J26" s="2037"/>
      <c r="K26" s="2037"/>
      <c r="L26" s="2037"/>
      <c r="M26" s="2037"/>
      <c r="N26" s="2038"/>
    </row>
    <row r="27" spans="1:14">
      <c r="A27" s="2039" t="s">
        <v>2721</v>
      </c>
      <c r="B27" s="2040" t="s">
        <v>3</v>
      </c>
      <c r="C27" s="2040" t="s">
        <v>2761</v>
      </c>
      <c r="D27" s="2040" t="s">
        <v>2752</v>
      </c>
      <c r="E27" s="2040" t="s">
        <v>4</v>
      </c>
      <c r="F27" s="2040" t="s">
        <v>2739</v>
      </c>
      <c r="G27" s="2040"/>
      <c r="H27" s="2040"/>
      <c r="I27" s="2040"/>
      <c r="J27" s="2040"/>
      <c r="K27" s="2040"/>
      <c r="L27" s="2040" t="s">
        <v>2753</v>
      </c>
      <c r="M27" s="2040"/>
      <c r="N27" s="2041" t="s">
        <v>2740</v>
      </c>
    </row>
    <row r="28" spans="1:14">
      <c r="A28" s="2039"/>
      <c r="B28" s="2040"/>
      <c r="C28" s="2040"/>
      <c r="D28" s="2040"/>
      <c r="E28" s="2040"/>
      <c r="F28" s="888" t="s">
        <v>3</v>
      </c>
      <c r="G28" s="888" t="s">
        <v>234</v>
      </c>
      <c r="H28" s="888" t="s">
        <v>2725</v>
      </c>
      <c r="I28" s="888" t="s">
        <v>2741</v>
      </c>
      <c r="J28" s="888" t="s">
        <v>2722</v>
      </c>
      <c r="K28" s="888" t="s">
        <v>4</v>
      </c>
      <c r="L28" s="888" t="s">
        <v>234</v>
      </c>
      <c r="M28" s="888" t="s">
        <v>2725</v>
      </c>
      <c r="N28" s="2041"/>
    </row>
    <row r="29" spans="1:14">
      <c r="A29" s="863" t="s">
        <v>2742</v>
      </c>
      <c r="B29" s="868" t="s">
        <v>2762</v>
      </c>
      <c r="C29" s="868" t="s">
        <v>2728</v>
      </c>
      <c r="D29" s="868" t="s">
        <v>2712</v>
      </c>
      <c r="E29" s="868" t="s">
        <v>2763</v>
      </c>
      <c r="F29" s="868"/>
      <c r="G29" s="868"/>
      <c r="H29" s="868"/>
      <c r="I29" s="868"/>
      <c r="J29" s="868"/>
      <c r="K29" s="868"/>
      <c r="L29" s="868" t="s">
        <v>2764</v>
      </c>
      <c r="M29" s="868"/>
      <c r="N29" s="873"/>
    </row>
    <row r="30" spans="1:14">
      <c r="A30" s="875" t="s">
        <v>2742</v>
      </c>
      <c r="B30" s="876" t="s">
        <v>2765</v>
      </c>
      <c r="C30" s="876" t="s">
        <v>2766</v>
      </c>
      <c r="D30" s="876" t="s">
        <v>2735</v>
      </c>
      <c r="E30" s="876" t="s">
        <v>2767</v>
      </c>
      <c r="F30" s="876" t="s">
        <v>1976</v>
      </c>
      <c r="G30" s="876" t="s">
        <v>2768</v>
      </c>
      <c r="H30" s="876"/>
      <c r="I30" s="876" t="s">
        <v>2748</v>
      </c>
      <c r="J30" s="876" t="s">
        <v>2712</v>
      </c>
      <c r="K30" s="876" t="s">
        <v>2769</v>
      </c>
      <c r="L30" s="876" t="s">
        <v>2768</v>
      </c>
      <c r="M30" s="876"/>
      <c r="N30" s="877" t="s">
        <v>2770</v>
      </c>
    </row>
  </sheetData>
  <mergeCells count="48">
    <mergeCell ref="N27:N28"/>
    <mergeCell ref="L22:M22"/>
    <mergeCell ref="N22:N23"/>
    <mergeCell ref="A26:N26"/>
    <mergeCell ref="A27:A28"/>
    <mergeCell ref="B27:B28"/>
    <mergeCell ref="C27:C28"/>
    <mergeCell ref="D27:D28"/>
    <mergeCell ref="E27:E28"/>
    <mergeCell ref="F27:K27"/>
    <mergeCell ref="L27:M27"/>
    <mergeCell ref="A22:A23"/>
    <mergeCell ref="B22:B23"/>
    <mergeCell ref="C22:C23"/>
    <mergeCell ref="D22:D23"/>
    <mergeCell ref="E22:E23"/>
    <mergeCell ref="G13:I13"/>
    <mergeCell ref="J13:N13"/>
    <mergeCell ref="A16:N16"/>
    <mergeCell ref="F22:K22"/>
    <mergeCell ref="M17:N18"/>
    <mergeCell ref="J18:L18"/>
    <mergeCell ref="J19:L19"/>
    <mergeCell ref="M19:N19"/>
    <mergeCell ref="J20:L20"/>
    <mergeCell ref="A21:N21"/>
    <mergeCell ref="A17:A18"/>
    <mergeCell ref="B17:B18"/>
    <mergeCell ref="C17:C18"/>
    <mergeCell ref="D17:D18"/>
    <mergeCell ref="E17:L17"/>
    <mergeCell ref="A7:E7"/>
    <mergeCell ref="B8:D8"/>
    <mergeCell ref="B9:D9"/>
    <mergeCell ref="A10:N10"/>
    <mergeCell ref="A11:A12"/>
    <mergeCell ref="B11:B12"/>
    <mergeCell ref="C11:D11"/>
    <mergeCell ref="E11:E12"/>
    <mergeCell ref="F11:F12"/>
    <mergeCell ref="G11:I12"/>
    <mergeCell ref="J11:N12"/>
    <mergeCell ref="B6:E6"/>
    <mergeCell ref="A1:E1"/>
    <mergeCell ref="B2:E2"/>
    <mergeCell ref="B3:E3"/>
    <mergeCell ref="B4:E4"/>
    <mergeCell ref="B5:E5"/>
  </mergeCells>
  <hyperlinks>
    <hyperlink ref="A1:E1" location="Clases!A1" display="&lt;-Volver al inicio" xr:uid="{34A419F9-E621-49F5-8C6E-C0E4CB8090EE}"/>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F9A72-77AA-49EF-980D-BE59AEF04ED4}">
  <dimension ref="A1:N35"/>
  <sheetViews>
    <sheetView workbookViewId="0"/>
  </sheetViews>
  <sheetFormatPr defaultRowHeight="15"/>
  <cols>
    <col min="1" max="1" width="18" customWidth="1"/>
    <col min="2" max="2" width="17.5703125" customWidth="1"/>
    <col min="3" max="3" width="15.42578125" customWidth="1"/>
    <col min="4" max="4" width="16.5703125" customWidth="1"/>
    <col min="5" max="5" width="30.5703125" customWidth="1"/>
    <col min="6" max="6" width="12.85546875" customWidth="1"/>
  </cols>
  <sheetData>
    <row r="1" spans="1:14">
      <c r="A1" s="1998" t="s">
        <v>2771</v>
      </c>
      <c r="B1" s="1998"/>
      <c r="C1" s="1998"/>
      <c r="D1" s="1998"/>
      <c r="E1" s="1998"/>
      <c r="F1" s="2"/>
      <c r="G1" s="2"/>
      <c r="H1" s="2"/>
      <c r="I1" s="2"/>
      <c r="J1" s="2"/>
      <c r="K1" s="2"/>
      <c r="L1" s="2"/>
      <c r="M1" s="2"/>
      <c r="N1" s="2"/>
    </row>
    <row r="2" spans="1:14">
      <c r="A2" s="880" t="s">
        <v>61</v>
      </c>
      <c r="B2" s="1999" t="str">
        <f>Clases!A20</f>
        <v>HistorialReclamo</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Clases!C20</f>
        <v>Clase que registra el historial de cambios de un reclamo.</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2906</v>
      </c>
      <c r="B9" s="1996" t="s">
        <v>2718</v>
      </c>
      <c r="C9" s="1996"/>
      <c r="D9" s="1996"/>
      <c r="E9" s="864" t="str">
        <f>Clases!A18</f>
        <v>Reclamo</v>
      </c>
      <c r="F9" s="2"/>
      <c r="G9" s="2"/>
      <c r="H9" s="2"/>
      <c r="I9" s="2"/>
      <c r="J9" s="2"/>
      <c r="K9" s="2"/>
      <c r="L9" s="2"/>
      <c r="M9" s="2"/>
      <c r="N9" s="2"/>
    </row>
    <row r="10" spans="1:14">
      <c r="A10" s="865" t="s">
        <v>2907</v>
      </c>
      <c r="B10" s="2006" t="s">
        <v>2720</v>
      </c>
      <c r="C10" s="2006"/>
      <c r="D10" s="2006"/>
      <c r="E10" s="866" t="str">
        <f>Clases!A19</f>
        <v>EstadoReclamo</v>
      </c>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94</v>
      </c>
      <c r="C14" s="868" t="s">
        <v>2727</v>
      </c>
      <c r="D14" s="868"/>
      <c r="E14" s="868" t="s">
        <v>2735</v>
      </c>
      <c r="F14" s="868"/>
      <c r="G14" s="1996"/>
      <c r="H14" s="1996"/>
      <c r="I14" s="1996"/>
      <c r="J14" s="1996"/>
      <c r="K14" s="1996"/>
      <c r="L14" s="1996"/>
      <c r="M14" s="1996"/>
      <c r="N14" s="1997"/>
    </row>
    <row r="15" spans="1:14">
      <c r="A15" s="863" t="s">
        <v>2726</v>
      </c>
      <c r="B15" s="868" t="s">
        <v>2908</v>
      </c>
      <c r="C15" s="868" t="s">
        <v>2875</v>
      </c>
      <c r="D15" s="868"/>
      <c r="E15" s="868" t="s">
        <v>2712</v>
      </c>
      <c r="F15" s="868"/>
      <c r="G15" s="858"/>
      <c r="H15" s="858"/>
      <c r="I15" s="858"/>
      <c r="J15" s="858"/>
      <c r="K15" s="858"/>
      <c r="L15" s="858"/>
      <c r="M15" s="858"/>
      <c r="N15" s="859"/>
    </row>
    <row r="16" spans="1:14">
      <c r="A16" s="863" t="s">
        <v>2726</v>
      </c>
      <c r="B16" s="868" t="s">
        <v>2909</v>
      </c>
      <c r="C16" s="868" t="s">
        <v>2731</v>
      </c>
      <c r="D16" s="868"/>
      <c r="E16" s="868" t="s">
        <v>2712</v>
      </c>
      <c r="F16" s="868"/>
      <c r="G16" s="858"/>
      <c r="H16" s="858"/>
      <c r="I16" s="858"/>
      <c r="J16" s="858"/>
      <c r="K16" s="858"/>
      <c r="L16" s="858"/>
      <c r="M16" s="858"/>
      <c r="N16" s="859"/>
    </row>
    <row r="17" spans="1:14">
      <c r="A17" s="863" t="s">
        <v>2726</v>
      </c>
      <c r="B17" s="868" t="s">
        <v>1924</v>
      </c>
      <c r="C17" s="868" t="s">
        <v>1924</v>
      </c>
      <c r="D17" s="868"/>
      <c r="E17" s="868" t="s">
        <v>2712</v>
      </c>
      <c r="F17" s="868"/>
      <c r="G17" s="858"/>
      <c r="H17" s="858"/>
      <c r="I17" s="858"/>
      <c r="J17" s="858"/>
      <c r="K17" s="858"/>
      <c r="L17" s="858"/>
      <c r="M17" s="858"/>
      <c r="N17" s="859"/>
    </row>
    <row r="18" spans="1:14">
      <c r="A18" s="863" t="s">
        <v>2726</v>
      </c>
      <c r="B18" s="868" t="s">
        <v>2043</v>
      </c>
      <c r="C18" s="868" t="s">
        <v>82</v>
      </c>
      <c r="D18" s="868"/>
      <c r="E18" s="868" t="s">
        <v>2712</v>
      </c>
      <c r="F18" s="868"/>
      <c r="G18" s="858"/>
      <c r="H18" s="858"/>
      <c r="I18" s="858"/>
      <c r="J18" s="858"/>
      <c r="K18" s="858"/>
      <c r="L18" s="858"/>
      <c r="M18" s="858"/>
      <c r="N18" s="859"/>
    </row>
    <row r="19" spans="1:14">
      <c r="A19" s="2052" t="s">
        <v>2737</v>
      </c>
      <c r="B19" s="2053"/>
      <c r="C19" s="2053"/>
      <c r="D19" s="2053"/>
      <c r="E19" s="2053"/>
      <c r="F19" s="2053"/>
      <c r="G19" s="2053"/>
      <c r="H19" s="2053"/>
      <c r="I19" s="2053"/>
      <c r="J19" s="2053"/>
      <c r="K19" s="2053"/>
      <c r="L19" s="2053"/>
      <c r="M19" s="2053"/>
      <c r="N19" s="2054"/>
    </row>
    <row r="20" spans="1:14">
      <c r="A20" s="2056" t="s">
        <v>2721</v>
      </c>
      <c r="B20" s="2048" t="s">
        <v>3</v>
      </c>
      <c r="C20" s="2048" t="s">
        <v>2738</v>
      </c>
      <c r="D20" s="2048" t="s">
        <v>4</v>
      </c>
      <c r="E20" s="2048" t="s">
        <v>2739</v>
      </c>
      <c r="F20" s="2048"/>
      <c r="G20" s="2048"/>
      <c r="H20" s="2048"/>
      <c r="I20" s="2048"/>
      <c r="J20" s="2048"/>
      <c r="K20" s="2048"/>
      <c r="L20" s="2048"/>
      <c r="M20" s="2048" t="s">
        <v>2740</v>
      </c>
      <c r="N20" s="2049"/>
    </row>
    <row r="21" spans="1:14">
      <c r="A21" s="2056"/>
      <c r="B21" s="2048"/>
      <c r="C21" s="2048"/>
      <c r="D21" s="2048"/>
      <c r="E21" s="886" t="s">
        <v>3</v>
      </c>
      <c r="F21" s="886" t="s">
        <v>234</v>
      </c>
      <c r="G21" s="886" t="s">
        <v>2725</v>
      </c>
      <c r="H21" s="886" t="s">
        <v>2741</v>
      </c>
      <c r="I21" s="886" t="s">
        <v>2722</v>
      </c>
      <c r="J21" s="2048" t="s">
        <v>4</v>
      </c>
      <c r="K21" s="2048"/>
      <c r="L21" s="2048"/>
      <c r="M21" s="2048"/>
      <c r="N21" s="2049"/>
    </row>
    <row r="22" spans="1:14" ht="15" customHeight="1">
      <c r="A22" s="2073" t="s">
        <v>2742</v>
      </c>
      <c r="B22" s="2068" t="str">
        <f>B2</f>
        <v>HistorialReclamo</v>
      </c>
      <c r="C22" s="2068" t="s">
        <v>2743</v>
      </c>
      <c r="D22" s="2070" t="s">
        <v>2910</v>
      </c>
      <c r="E22" s="868" t="s">
        <v>2911</v>
      </c>
      <c r="F22" s="868" t="s">
        <v>2875</v>
      </c>
      <c r="G22" s="868"/>
      <c r="H22" s="868"/>
      <c r="I22" s="868" t="s">
        <v>2712</v>
      </c>
      <c r="J22" s="2033" t="s">
        <v>2912</v>
      </c>
      <c r="K22" s="2034"/>
      <c r="L22" s="2035"/>
      <c r="M22" s="2017"/>
      <c r="N22" s="2020"/>
    </row>
    <row r="23" spans="1:14" ht="31.5" customHeight="1">
      <c r="A23" s="2078"/>
      <c r="B23" s="2079"/>
      <c r="C23" s="2079"/>
      <c r="D23" s="2071"/>
      <c r="E23" s="868" t="s">
        <v>2909</v>
      </c>
      <c r="F23" s="868" t="s">
        <v>2731</v>
      </c>
      <c r="G23" s="868"/>
      <c r="H23" s="868"/>
      <c r="I23" s="868" t="s">
        <v>2712</v>
      </c>
      <c r="J23" s="2063" t="s">
        <v>2913</v>
      </c>
      <c r="K23" s="2064"/>
      <c r="L23" s="2065"/>
      <c r="M23" s="870"/>
      <c r="N23" s="871"/>
    </row>
    <row r="24" spans="1:14" ht="15" customHeight="1">
      <c r="A24" s="2078" t="s">
        <v>2742</v>
      </c>
      <c r="B24" s="2079" t="str">
        <f>B2</f>
        <v>HistorialReclamo</v>
      </c>
      <c r="C24" s="2079" t="s">
        <v>2859</v>
      </c>
      <c r="D24" s="2071" t="s">
        <v>2914</v>
      </c>
      <c r="E24" s="868" t="s">
        <v>1924</v>
      </c>
      <c r="F24" s="868" t="s">
        <v>1924</v>
      </c>
      <c r="G24" s="868"/>
      <c r="H24" s="868"/>
      <c r="I24" s="868" t="s">
        <v>2712</v>
      </c>
      <c r="J24" s="2063" t="s">
        <v>2915</v>
      </c>
      <c r="K24" s="2064"/>
      <c r="L24" s="2065"/>
      <c r="M24" s="870"/>
      <c r="N24" s="871"/>
    </row>
    <row r="25" spans="1:14" ht="31.5" customHeight="1">
      <c r="A25" s="2074"/>
      <c r="B25" s="2069"/>
      <c r="C25" s="2069"/>
      <c r="D25" s="2072"/>
      <c r="E25" s="868" t="s">
        <v>2043</v>
      </c>
      <c r="F25" s="868" t="s">
        <v>82</v>
      </c>
      <c r="G25" s="868"/>
      <c r="H25" s="868"/>
      <c r="I25" s="868" t="s">
        <v>2712</v>
      </c>
      <c r="J25" s="2087" t="s">
        <v>2916</v>
      </c>
      <c r="K25" s="2088"/>
      <c r="L25" s="2089"/>
      <c r="M25" s="870"/>
      <c r="N25" s="871"/>
    </row>
    <row r="26" spans="1:14">
      <c r="A26" s="2042" t="s">
        <v>2750</v>
      </c>
      <c r="B26" s="2043"/>
      <c r="C26" s="2043"/>
      <c r="D26" s="2043"/>
      <c r="E26" s="2043"/>
      <c r="F26" s="2043"/>
      <c r="G26" s="2043"/>
      <c r="H26" s="2043"/>
      <c r="I26" s="2043"/>
      <c r="J26" s="2043"/>
      <c r="K26" s="2043"/>
      <c r="L26" s="2043"/>
      <c r="M26" s="2043"/>
      <c r="N26" s="2044"/>
    </row>
    <row r="27" spans="1:14">
      <c r="A27" s="2045" t="s">
        <v>2721</v>
      </c>
      <c r="B27" s="2046" t="s">
        <v>3</v>
      </c>
      <c r="C27" s="2046" t="s">
        <v>2751</v>
      </c>
      <c r="D27" s="2046" t="s">
        <v>2752</v>
      </c>
      <c r="E27" s="2046" t="s">
        <v>4</v>
      </c>
      <c r="F27" s="2046" t="s">
        <v>2739</v>
      </c>
      <c r="G27" s="2046"/>
      <c r="H27" s="2046"/>
      <c r="I27" s="2046"/>
      <c r="J27" s="2046"/>
      <c r="K27" s="2046"/>
      <c r="L27" s="2046" t="s">
        <v>2753</v>
      </c>
      <c r="M27" s="2046"/>
      <c r="N27" s="2047" t="s">
        <v>2740</v>
      </c>
    </row>
    <row r="28" spans="1:14">
      <c r="A28" s="2045"/>
      <c r="B28" s="2046"/>
      <c r="C28" s="2046"/>
      <c r="D28" s="2046"/>
      <c r="E28" s="2046"/>
      <c r="F28" s="887" t="s">
        <v>3</v>
      </c>
      <c r="G28" s="887" t="s">
        <v>234</v>
      </c>
      <c r="H28" s="887" t="s">
        <v>2725</v>
      </c>
      <c r="I28" s="887" t="s">
        <v>2741</v>
      </c>
      <c r="J28" s="887" t="s">
        <v>2722</v>
      </c>
      <c r="K28" s="887" t="s">
        <v>4</v>
      </c>
      <c r="L28" s="887" t="s">
        <v>234</v>
      </c>
      <c r="M28" s="887" t="s">
        <v>2725</v>
      </c>
      <c r="N28" s="2047"/>
    </row>
    <row r="29" spans="1:14" ht="87">
      <c r="A29" s="863" t="s">
        <v>2742</v>
      </c>
      <c r="B29" s="868"/>
      <c r="C29" s="868" t="s">
        <v>2831</v>
      </c>
      <c r="D29" s="868" t="s">
        <v>2712</v>
      </c>
      <c r="E29" s="1" t="s">
        <v>2815</v>
      </c>
      <c r="F29" s="868"/>
      <c r="G29" s="868"/>
      <c r="H29" s="868"/>
      <c r="I29" s="868"/>
      <c r="J29" s="868"/>
      <c r="K29" s="868"/>
      <c r="L29" s="868" t="s">
        <v>2747</v>
      </c>
      <c r="M29" s="868"/>
      <c r="N29" s="873"/>
    </row>
    <row r="30" spans="1:14" ht="101.25">
      <c r="A30" s="863" t="s">
        <v>2742</v>
      </c>
      <c r="B30" s="868" t="s">
        <v>2832</v>
      </c>
      <c r="C30" s="868" t="s">
        <v>2758</v>
      </c>
      <c r="D30" s="868" t="s">
        <v>2712</v>
      </c>
      <c r="E30" s="1" t="s">
        <v>2817</v>
      </c>
      <c r="F30" s="868" t="s">
        <v>2746</v>
      </c>
      <c r="G30" s="868" t="s">
        <v>2747</v>
      </c>
      <c r="H30" s="868"/>
      <c r="I30" s="868" t="s">
        <v>2748</v>
      </c>
      <c r="J30" s="868" t="s">
        <v>2712</v>
      </c>
      <c r="K30" s="868"/>
      <c r="L30" s="868"/>
      <c r="M30" s="868"/>
      <c r="N30" s="873"/>
    </row>
    <row r="31" spans="1:14">
      <c r="A31" s="2036" t="s">
        <v>2760</v>
      </c>
      <c r="B31" s="2037"/>
      <c r="C31" s="2037"/>
      <c r="D31" s="2037"/>
      <c r="E31" s="2037"/>
      <c r="F31" s="2037"/>
      <c r="G31" s="2037"/>
      <c r="H31" s="2037"/>
      <c r="I31" s="2037"/>
      <c r="J31" s="2037"/>
      <c r="K31" s="2037"/>
      <c r="L31" s="2037"/>
      <c r="M31" s="2037"/>
      <c r="N31" s="2038"/>
    </row>
    <row r="32" spans="1:14">
      <c r="A32" s="2039" t="s">
        <v>2721</v>
      </c>
      <c r="B32" s="2040" t="s">
        <v>3</v>
      </c>
      <c r="C32" s="2040" t="s">
        <v>2761</v>
      </c>
      <c r="D32" s="2040" t="s">
        <v>2752</v>
      </c>
      <c r="E32" s="2040" t="s">
        <v>4</v>
      </c>
      <c r="F32" s="2040" t="s">
        <v>2739</v>
      </c>
      <c r="G32" s="2040"/>
      <c r="H32" s="2040"/>
      <c r="I32" s="2040"/>
      <c r="J32" s="2040"/>
      <c r="K32" s="2040"/>
      <c r="L32" s="2040" t="s">
        <v>2753</v>
      </c>
      <c r="M32" s="2040"/>
      <c r="N32" s="2041" t="s">
        <v>2740</v>
      </c>
    </row>
    <row r="33" spans="1:14">
      <c r="A33" s="2039"/>
      <c r="B33" s="2040"/>
      <c r="C33" s="2040"/>
      <c r="D33" s="2040"/>
      <c r="E33" s="2040"/>
      <c r="F33" s="888" t="s">
        <v>3</v>
      </c>
      <c r="G33" s="888" t="s">
        <v>234</v>
      </c>
      <c r="H33" s="888" t="s">
        <v>2725</v>
      </c>
      <c r="I33" s="888" t="s">
        <v>2741</v>
      </c>
      <c r="J33" s="888" t="s">
        <v>2722</v>
      </c>
      <c r="K33" s="888" t="s">
        <v>4</v>
      </c>
      <c r="L33" s="888" t="s">
        <v>234</v>
      </c>
      <c r="M33" s="888" t="s">
        <v>2725</v>
      </c>
      <c r="N33" s="2041"/>
    </row>
    <row r="34" spans="1:14">
      <c r="A34" s="863" t="s">
        <v>2742</v>
      </c>
      <c r="B34" s="868" t="s">
        <v>2762</v>
      </c>
      <c r="C34" s="868" t="s">
        <v>2728</v>
      </c>
      <c r="D34" s="868" t="s">
        <v>2712</v>
      </c>
      <c r="E34" s="868" t="s">
        <v>2763</v>
      </c>
      <c r="F34" s="868"/>
      <c r="G34" s="868"/>
      <c r="H34" s="868"/>
      <c r="I34" s="868"/>
      <c r="J34" s="868"/>
      <c r="K34" s="868"/>
      <c r="L34" s="868" t="s">
        <v>2764</v>
      </c>
      <c r="M34" s="868"/>
      <c r="N34" s="873"/>
    </row>
    <row r="35" spans="1:14">
      <c r="A35" s="875" t="s">
        <v>2742</v>
      </c>
      <c r="B35" s="876" t="s">
        <v>2765</v>
      </c>
      <c r="C35" s="876" t="s">
        <v>2766</v>
      </c>
      <c r="D35" s="876" t="s">
        <v>2735</v>
      </c>
      <c r="E35" s="876" t="s">
        <v>2767</v>
      </c>
      <c r="F35" s="876" t="s">
        <v>1976</v>
      </c>
      <c r="G35" s="876" t="s">
        <v>2768</v>
      </c>
      <c r="H35" s="876"/>
      <c r="I35" s="876" t="s">
        <v>2748</v>
      </c>
      <c r="J35" s="876" t="s">
        <v>2712</v>
      </c>
      <c r="K35" s="876" t="s">
        <v>2769</v>
      </c>
      <c r="L35" s="876" t="s">
        <v>2768</v>
      </c>
      <c r="M35" s="876"/>
      <c r="N35" s="877" t="s">
        <v>2770</v>
      </c>
    </row>
  </sheetData>
  <mergeCells count="59">
    <mergeCell ref="N32:N33"/>
    <mergeCell ref="A22:A23"/>
    <mergeCell ref="B22:B23"/>
    <mergeCell ref="C22:C23"/>
    <mergeCell ref="D22:D23"/>
    <mergeCell ref="D24:D25"/>
    <mergeCell ref="C24:C25"/>
    <mergeCell ref="B24:B25"/>
    <mergeCell ref="A24:A25"/>
    <mergeCell ref="J25:L25"/>
    <mergeCell ref="L27:M27"/>
    <mergeCell ref="N27:N28"/>
    <mergeCell ref="A31:N31"/>
    <mergeCell ref="A32:A33"/>
    <mergeCell ref="B32:B33"/>
    <mergeCell ref="C32:C33"/>
    <mergeCell ref="D32:D33"/>
    <mergeCell ref="E32:E33"/>
    <mergeCell ref="F32:K32"/>
    <mergeCell ref="L32:M32"/>
    <mergeCell ref="A27:A28"/>
    <mergeCell ref="B27:B28"/>
    <mergeCell ref="C27:C28"/>
    <mergeCell ref="D27:D28"/>
    <mergeCell ref="E27:E28"/>
    <mergeCell ref="F27:K27"/>
    <mergeCell ref="M20:N21"/>
    <mergeCell ref="J21:L21"/>
    <mergeCell ref="J22:L22"/>
    <mergeCell ref="M22:N22"/>
    <mergeCell ref="J24:L24"/>
    <mergeCell ref="A26:N26"/>
    <mergeCell ref="J23:L23"/>
    <mergeCell ref="G12:I13"/>
    <mergeCell ref="J12:N13"/>
    <mergeCell ref="G14:I14"/>
    <mergeCell ref="J14:N14"/>
    <mergeCell ref="A19:N19"/>
    <mergeCell ref="A20:A21"/>
    <mergeCell ref="B20:B21"/>
    <mergeCell ref="C20:C21"/>
    <mergeCell ref="D20:D21"/>
    <mergeCell ref="E20:L20"/>
    <mergeCell ref="A12:A13"/>
    <mergeCell ref="B12:B13"/>
    <mergeCell ref="C12:D12"/>
    <mergeCell ref="E12:E13"/>
    <mergeCell ref="F12:F13"/>
    <mergeCell ref="A1:E1"/>
    <mergeCell ref="B2:E2"/>
    <mergeCell ref="B3:E3"/>
    <mergeCell ref="B4:E4"/>
    <mergeCell ref="B5:E5"/>
    <mergeCell ref="B6:E6"/>
    <mergeCell ref="A7:E7"/>
    <mergeCell ref="B8:D8"/>
    <mergeCell ref="B9:D9"/>
    <mergeCell ref="B10:D10"/>
    <mergeCell ref="A11:N11"/>
  </mergeCells>
  <hyperlinks>
    <hyperlink ref="A1:E1" location="Clases!A1" display="&lt;-Volver al inicio" xr:uid="{2CCE62D6-7C2D-458C-9549-A2CD9B3E2C0C}"/>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1811A-8476-467D-8127-5D77C9AE768F}">
  <dimension ref="A1:N30"/>
  <sheetViews>
    <sheetView workbookViewId="0"/>
  </sheetViews>
  <sheetFormatPr defaultRowHeight="15"/>
  <cols>
    <col min="1" max="1" width="21.140625" customWidth="1"/>
    <col min="2" max="2" width="26.7109375" customWidth="1"/>
    <col min="3" max="3" width="12.7109375" customWidth="1"/>
    <col min="4" max="4" width="16.7109375" customWidth="1"/>
    <col min="5" max="5" width="31.28515625" customWidth="1"/>
  </cols>
  <sheetData>
    <row r="1" spans="1:14">
      <c r="A1" s="1998" t="s">
        <v>2771</v>
      </c>
      <c r="B1" s="1998"/>
      <c r="C1" s="1998"/>
      <c r="D1" s="1998"/>
      <c r="E1" s="1998"/>
      <c r="F1" s="2"/>
      <c r="G1" s="2"/>
      <c r="H1" s="2"/>
      <c r="I1" s="2"/>
      <c r="J1" s="2"/>
      <c r="K1" s="2"/>
      <c r="L1" s="2"/>
      <c r="M1" s="2"/>
      <c r="N1" s="2"/>
    </row>
    <row r="2" spans="1:14">
      <c r="A2" s="880" t="s">
        <v>61</v>
      </c>
      <c r="B2" s="1999" t="str">
        <f>Clases!A21</f>
        <v>Motivo</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Clases!C21</f>
        <v>Clase que representa una razón específica para realizar un reclamo.</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2735</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5" t="s">
        <v>2719</v>
      </c>
      <c r="B9" s="2006" t="s">
        <v>2917</v>
      </c>
      <c r="C9" s="2006"/>
      <c r="D9" s="2006"/>
      <c r="E9" s="866" t="str">
        <f>Clases!A18</f>
        <v>Reclamo</v>
      </c>
      <c r="G9" s="2"/>
      <c r="H9" s="2"/>
      <c r="I9" s="2"/>
      <c r="J9" s="2"/>
      <c r="K9" s="2"/>
      <c r="L9" s="2"/>
      <c r="M9" s="2"/>
      <c r="N9" s="2"/>
    </row>
    <row r="10" spans="1:14">
      <c r="A10" s="2060" t="s">
        <v>693</v>
      </c>
      <c r="B10" s="2061"/>
      <c r="C10" s="2061"/>
      <c r="D10" s="2061"/>
      <c r="E10" s="2061"/>
      <c r="F10" s="2061"/>
      <c r="G10" s="2061"/>
      <c r="H10" s="2061"/>
      <c r="I10" s="2061"/>
      <c r="J10" s="2061"/>
      <c r="K10" s="2061"/>
      <c r="L10" s="2061"/>
      <c r="M10" s="2061"/>
      <c r="N10" s="2062"/>
    </row>
    <row r="11" spans="1:14">
      <c r="A11" s="2055" t="s">
        <v>2721</v>
      </c>
      <c r="B11" s="2050" t="s">
        <v>3</v>
      </c>
      <c r="C11" s="2050" t="s">
        <v>234</v>
      </c>
      <c r="D11" s="2050"/>
      <c r="E11" s="2050" t="s">
        <v>2722</v>
      </c>
      <c r="F11" s="2050" t="s">
        <v>2723</v>
      </c>
      <c r="G11" s="2050" t="s">
        <v>204</v>
      </c>
      <c r="H11" s="2050"/>
      <c r="I11" s="2050"/>
      <c r="J11" s="2050" t="s">
        <v>2724</v>
      </c>
      <c r="K11" s="2050"/>
      <c r="L11" s="2050"/>
      <c r="M11" s="2050"/>
      <c r="N11" s="2051"/>
    </row>
    <row r="12" spans="1:14">
      <c r="A12" s="2055"/>
      <c r="B12" s="2050"/>
      <c r="C12" s="885" t="s">
        <v>234</v>
      </c>
      <c r="D12" s="885" t="s">
        <v>2725</v>
      </c>
      <c r="E12" s="2050"/>
      <c r="F12" s="2050"/>
      <c r="G12" s="2050"/>
      <c r="H12" s="2050"/>
      <c r="I12" s="2050"/>
      <c r="J12" s="2050"/>
      <c r="K12" s="2050"/>
      <c r="L12" s="2050"/>
      <c r="M12" s="2050"/>
      <c r="N12" s="2051"/>
    </row>
    <row r="13" spans="1:14">
      <c r="A13" s="863" t="s">
        <v>2726</v>
      </c>
      <c r="B13" s="868" t="s">
        <v>94</v>
      </c>
      <c r="C13" s="868" t="s">
        <v>2727</v>
      </c>
      <c r="D13" s="868"/>
      <c r="E13" s="868" t="s">
        <v>2735</v>
      </c>
      <c r="F13" s="868"/>
      <c r="G13" s="1996"/>
      <c r="H13" s="1996"/>
      <c r="I13" s="1996"/>
      <c r="J13" s="1996"/>
      <c r="K13" s="1996"/>
      <c r="L13" s="1996"/>
      <c r="M13" s="1996"/>
      <c r="N13" s="1997"/>
    </row>
    <row r="14" spans="1:14">
      <c r="A14" s="863" t="s">
        <v>2726</v>
      </c>
      <c r="B14" s="868" t="s">
        <v>2730</v>
      </c>
      <c r="C14" s="868" t="s">
        <v>2731</v>
      </c>
      <c r="D14" s="868"/>
      <c r="E14" s="868" t="s">
        <v>2712</v>
      </c>
      <c r="F14" s="868"/>
      <c r="G14" s="858"/>
      <c r="H14" s="858"/>
      <c r="I14" s="858"/>
      <c r="J14" s="858"/>
      <c r="K14" s="858"/>
      <c r="L14" s="858"/>
      <c r="M14" s="858"/>
      <c r="N14" s="859"/>
    </row>
    <row r="15" spans="1:14">
      <c r="A15" s="863" t="s">
        <v>2726</v>
      </c>
      <c r="B15" s="868" t="s">
        <v>2861</v>
      </c>
      <c r="C15" s="868" t="s">
        <v>2918</v>
      </c>
      <c r="D15" s="868"/>
      <c r="E15" s="868" t="s">
        <v>2919</v>
      </c>
      <c r="F15" s="868"/>
      <c r="G15" s="858"/>
      <c r="H15" s="858"/>
      <c r="I15" s="858"/>
      <c r="J15" s="858"/>
      <c r="K15" s="858"/>
      <c r="L15" s="858"/>
      <c r="M15" s="858"/>
      <c r="N15" s="859"/>
    </row>
    <row r="16" spans="1:14">
      <c r="A16" s="2052" t="s">
        <v>2737</v>
      </c>
      <c r="B16" s="2053"/>
      <c r="C16" s="2053"/>
      <c r="D16" s="2053"/>
      <c r="E16" s="2053"/>
      <c r="F16" s="2053"/>
      <c r="G16" s="2053"/>
      <c r="H16" s="2053"/>
      <c r="I16" s="2053"/>
      <c r="J16" s="2053"/>
      <c r="K16" s="2053"/>
      <c r="L16" s="2053"/>
      <c r="M16" s="2053"/>
      <c r="N16" s="2054"/>
    </row>
    <row r="17" spans="1:14">
      <c r="A17" s="2056" t="s">
        <v>2721</v>
      </c>
      <c r="B17" s="2048" t="s">
        <v>3</v>
      </c>
      <c r="C17" s="2048" t="s">
        <v>2738</v>
      </c>
      <c r="D17" s="2048" t="s">
        <v>4</v>
      </c>
      <c r="E17" s="2048" t="s">
        <v>2739</v>
      </c>
      <c r="F17" s="2048"/>
      <c r="G17" s="2048"/>
      <c r="H17" s="2048"/>
      <c r="I17" s="2048"/>
      <c r="J17" s="2048"/>
      <c r="K17" s="2048"/>
      <c r="L17" s="2048"/>
      <c r="M17" s="2048" t="s">
        <v>2740</v>
      </c>
      <c r="N17" s="2049"/>
    </row>
    <row r="18" spans="1:14">
      <c r="A18" s="2056"/>
      <c r="B18" s="2048"/>
      <c r="C18" s="2048"/>
      <c r="D18" s="2048"/>
      <c r="E18" s="886" t="s">
        <v>3</v>
      </c>
      <c r="F18" s="886" t="s">
        <v>234</v>
      </c>
      <c r="G18" s="886" t="s">
        <v>2725</v>
      </c>
      <c r="H18" s="886" t="s">
        <v>2741</v>
      </c>
      <c r="I18" s="886" t="s">
        <v>2722</v>
      </c>
      <c r="J18" s="2048" t="s">
        <v>4</v>
      </c>
      <c r="K18" s="2048"/>
      <c r="L18" s="2048"/>
      <c r="M18" s="2048"/>
      <c r="N18" s="2049"/>
    </row>
    <row r="19" spans="1:14" ht="15" customHeight="1">
      <c r="A19" s="890" t="s">
        <v>2742</v>
      </c>
      <c r="B19" s="891" t="str">
        <f>B2</f>
        <v>Motivo</v>
      </c>
      <c r="C19" s="891" t="s">
        <v>2743</v>
      </c>
      <c r="D19" s="1" t="s">
        <v>2920</v>
      </c>
      <c r="E19" s="868" t="s">
        <v>3</v>
      </c>
      <c r="F19" s="868" t="s">
        <v>2731</v>
      </c>
      <c r="G19" s="868"/>
      <c r="H19" s="868"/>
      <c r="I19" s="868" t="s">
        <v>2712</v>
      </c>
      <c r="J19" s="2033" t="s">
        <v>2921</v>
      </c>
      <c r="K19" s="2034"/>
      <c r="L19" s="2035"/>
      <c r="M19" s="2017"/>
      <c r="N19" s="2020"/>
    </row>
    <row r="20" spans="1:14" ht="15" customHeight="1">
      <c r="A20" s="894" t="s">
        <v>2742</v>
      </c>
      <c r="B20" s="892" t="str">
        <f>B2</f>
        <v>Motivo</v>
      </c>
      <c r="C20" s="892" t="s">
        <v>2859</v>
      </c>
      <c r="D20" s="1" t="s">
        <v>2922</v>
      </c>
      <c r="E20" s="868" t="s">
        <v>2861</v>
      </c>
      <c r="F20" s="868" t="s">
        <v>2214</v>
      </c>
      <c r="G20" s="868"/>
      <c r="H20" s="868"/>
      <c r="I20" s="868" t="s">
        <v>2712</v>
      </c>
      <c r="J20" s="2063" t="s">
        <v>2923</v>
      </c>
      <c r="K20" s="2064"/>
      <c r="L20" s="2065"/>
      <c r="M20" s="870"/>
      <c r="N20" s="871"/>
    </row>
    <row r="21" spans="1:14">
      <c r="A21" s="2042" t="s">
        <v>2750</v>
      </c>
      <c r="B21" s="2043"/>
      <c r="C21" s="2043"/>
      <c r="D21" s="2043"/>
      <c r="E21" s="2043"/>
      <c r="F21" s="2043"/>
      <c r="G21" s="2043"/>
      <c r="H21" s="2043"/>
      <c r="I21" s="2043"/>
      <c r="J21" s="2043"/>
      <c r="K21" s="2043"/>
      <c r="L21" s="2043"/>
      <c r="M21" s="2043"/>
      <c r="N21" s="2044"/>
    </row>
    <row r="22" spans="1:14">
      <c r="A22" s="2045" t="s">
        <v>2721</v>
      </c>
      <c r="B22" s="2046" t="s">
        <v>3</v>
      </c>
      <c r="C22" s="2046" t="s">
        <v>2751</v>
      </c>
      <c r="D22" s="2046" t="s">
        <v>2752</v>
      </c>
      <c r="E22" s="2046" t="s">
        <v>4</v>
      </c>
      <c r="F22" s="2046" t="s">
        <v>2739</v>
      </c>
      <c r="G22" s="2046"/>
      <c r="H22" s="2046"/>
      <c r="I22" s="2046"/>
      <c r="J22" s="2046"/>
      <c r="K22" s="2046"/>
      <c r="L22" s="2046" t="s">
        <v>2753</v>
      </c>
      <c r="M22" s="2046"/>
      <c r="N22" s="2047" t="s">
        <v>2740</v>
      </c>
    </row>
    <row r="23" spans="1:14">
      <c r="A23" s="2045"/>
      <c r="B23" s="2046"/>
      <c r="C23" s="2046"/>
      <c r="D23" s="2046"/>
      <c r="E23" s="2046"/>
      <c r="F23" s="887" t="s">
        <v>3</v>
      </c>
      <c r="G23" s="887" t="s">
        <v>234</v>
      </c>
      <c r="H23" s="887" t="s">
        <v>2725</v>
      </c>
      <c r="I23" s="887" t="s">
        <v>2741</v>
      </c>
      <c r="J23" s="887" t="s">
        <v>2722</v>
      </c>
      <c r="K23" s="887" t="s">
        <v>4</v>
      </c>
      <c r="L23" s="887" t="s">
        <v>234</v>
      </c>
      <c r="M23" s="887" t="s">
        <v>2725</v>
      </c>
      <c r="N23" s="2047"/>
    </row>
    <row r="24" spans="1:14" ht="87">
      <c r="A24" s="863" t="s">
        <v>2742</v>
      </c>
      <c r="B24" s="868"/>
      <c r="C24" s="868" t="s">
        <v>2831</v>
      </c>
      <c r="D24" s="868" t="s">
        <v>2712</v>
      </c>
      <c r="E24" s="1" t="s">
        <v>2815</v>
      </c>
      <c r="F24" s="868"/>
      <c r="G24" s="868"/>
      <c r="H24" s="868"/>
      <c r="I24" s="868"/>
      <c r="J24" s="868"/>
      <c r="K24" s="868"/>
      <c r="L24" s="868" t="s">
        <v>2747</v>
      </c>
      <c r="M24" s="868"/>
      <c r="N24" s="873"/>
    </row>
    <row r="25" spans="1:14" ht="101.25">
      <c r="A25" s="863" t="s">
        <v>2742</v>
      </c>
      <c r="B25" s="868" t="s">
        <v>2832</v>
      </c>
      <c r="C25" s="868" t="s">
        <v>2758</v>
      </c>
      <c r="D25" s="868" t="s">
        <v>2712</v>
      </c>
      <c r="E25" s="1" t="s">
        <v>2817</v>
      </c>
      <c r="F25" s="868" t="s">
        <v>2746</v>
      </c>
      <c r="G25" s="868" t="s">
        <v>2747</v>
      </c>
      <c r="H25" s="868"/>
      <c r="I25" s="868" t="s">
        <v>2748</v>
      </c>
      <c r="J25" s="868" t="s">
        <v>2712</v>
      </c>
      <c r="K25" s="868"/>
      <c r="L25" s="868"/>
      <c r="M25" s="868"/>
      <c r="N25" s="873"/>
    </row>
    <row r="26" spans="1:14">
      <c r="A26" s="2036" t="s">
        <v>2760</v>
      </c>
      <c r="B26" s="2037"/>
      <c r="C26" s="2037"/>
      <c r="D26" s="2037"/>
      <c r="E26" s="2037"/>
      <c r="F26" s="2037"/>
      <c r="G26" s="2037"/>
      <c r="H26" s="2037"/>
      <c r="I26" s="2037"/>
      <c r="J26" s="2037"/>
      <c r="K26" s="2037"/>
      <c r="L26" s="2037"/>
      <c r="M26" s="2037"/>
      <c r="N26" s="2038"/>
    </row>
    <row r="27" spans="1:14">
      <c r="A27" s="2039" t="s">
        <v>2721</v>
      </c>
      <c r="B27" s="2040" t="s">
        <v>3</v>
      </c>
      <c r="C27" s="2040" t="s">
        <v>2761</v>
      </c>
      <c r="D27" s="2040" t="s">
        <v>2752</v>
      </c>
      <c r="E27" s="2040" t="s">
        <v>4</v>
      </c>
      <c r="F27" s="2040" t="s">
        <v>2739</v>
      </c>
      <c r="G27" s="2040"/>
      <c r="H27" s="2040"/>
      <c r="I27" s="2040"/>
      <c r="J27" s="2040"/>
      <c r="K27" s="2040"/>
      <c r="L27" s="2040" t="s">
        <v>2753</v>
      </c>
      <c r="M27" s="2040"/>
      <c r="N27" s="2041" t="s">
        <v>2740</v>
      </c>
    </row>
    <row r="28" spans="1:14">
      <c r="A28" s="2039"/>
      <c r="B28" s="2040"/>
      <c r="C28" s="2040"/>
      <c r="D28" s="2040"/>
      <c r="E28" s="2040"/>
      <c r="F28" s="888" t="s">
        <v>3</v>
      </c>
      <c r="G28" s="888" t="s">
        <v>234</v>
      </c>
      <c r="H28" s="888" t="s">
        <v>2725</v>
      </c>
      <c r="I28" s="888" t="s">
        <v>2741</v>
      </c>
      <c r="J28" s="888" t="s">
        <v>2722</v>
      </c>
      <c r="K28" s="888" t="s">
        <v>4</v>
      </c>
      <c r="L28" s="888" t="s">
        <v>234</v>
      </c>
      <c r="M28" s="888" t="s">
        <v>2725</v>
      </c>
      <c r="N28" s="2041"/>
    </row>
    <row r="29" spans="1:14">
      <c r="A29" s="863" t="s">
        <v>2742</v>
      </c>
      <c r="B29" s="868" t="s">
        <v>2762</v>
      </c>
      <c r="C29" s="868" t="s">
        <v>2728</v>
      </c>
      <c r="D29" s="868" t="s">
        <v>2712</v>
      </c>
      <c r="E29" s="868" t="s">
        <v>2763</v>
      </c>
      <c r="F29" s="868"/>
      <c r="G29" s="868"/>
      <c r="H29" s="868"/>
      <c r="I29" s="868"/>
      <c r="J29" s="868"/>
      <c r="K29" s="868"/>
      <c r="L29" s="868" t="s">
        <v>2764</v>
      </c>
      <c r="M29" s="868"/>
      <c r="N29" s="873"/>
    </row>
    <row r="30" spans="1:14">
      <c r="A30" s="875" t="s">
        <v>2742</v>
      </c>
      <c r="B30" s="876" t="s">
        <v>2765</v>
      </c>
      <c r="C30" s="876" t="s">
        <v>2766</v>
      </c>
      <c r="D30" s="876" t="s">
        <v>2735</v>
      </c>
      <c r="E30" s="876" t="s">
        <v>2767</v>
      </c>
      <c r="F30" s="876" t="s">
        <v>1976</v>
      </c>
      <c r="G30" s="876" t="s">
        <v>2768</v>
      </c>
      <c r="H30" s="876"/>
      <c r="I30" s="876" t="s">
        <v>2748</v>
      </c>
      <c r="J30" s="876" t="s">
        <v>2712</v>
      </c>
      <c r="K30" s="876" t="s">
        <v>2769</v>
      </c>
      <c r="L30" s="876" t="s">
        <v>2768</v>
      </c>
      <c r="M30" s="876"/>
      <c r="N30" s="877" t="s">
        <v>2770</v>
      </c>
    </row>
  </sheetData>
  <mergeCells count="48">
    <mergeCell ref="N27:N28"/>
    <mergeCell ref="L22:M22"/>
    <mergeCell ref="N22:N23"/>
    <mergeCell ref="A26:N26"/>
    <mergeCell ref="A27:A28"/>
    <mergeCell ref="B27:B28"/>
    <mergeCell ref="C27:C28"/>
    <mergeCell ref="D27:D28"/>
    <mergeCell ref="E27:E28"/>
    <mergeCell ref="F27:K27"/>
    <mergeCell ref="L27:M27"/>
    <mergeCell ref="A22:A23"/>
    <mergeCell ref="B22:B23"/>
    <mergeCell ref="C22:C23"/>
    <mergeCell ref="D22:D23"/>
    <mergeCell ref="E22:E23"/>
    <mergeCell ref="G13:I13"/>
    <mergeCell ref="J13:N13"/>
    <mergeCell ref="A16:N16"/>
    <mergeCell ref="F22:K22"/>
    <mergeCell ref="M17:N18"/>
    <mergeCell ref="J18:L18"/>
    <mergeCell ref="J19:L19"/>
    <mergeCell ref="M19:N19"/>
    <mergeCell ref="J20:L20"/>
    <mergeCell ref="A21:N21"/>
    <mergeCell ref="A17:A18"/>
    <mergeCell ref="B17:B18"/>
    <mergeCell ref="C17:C18"/>
    <mergeCell ref="D17:D18"/>
    <mergeCell ref="E17:L17"/>
    <mergeCell ref="A7:E7"/>
    <mergeCell ref="B8:D8"/>
    <mergeCell ref="B9:D9"/>
    <mergeCell ref="A10:N10"/>
    <mergeCell ref="A11:A12"/>
    <mergeCell ref="B11:B12"/>
    <mergeCell ref="C11:D11"/>
    <mergeCell ref="E11:E12"/>
    <mergeCell ref="F11:F12"/>
    <mergeCell ref="G11:I12"/>
    <mergeCell ref="J11:N12"/>
    <mergeCell ref="B6:E6"/>
    <mergeCell ref="A1:E1"/>
    <mergeCell ref="B2:E2"/>
    <mergeCell ref="B3:E3"/>
    <mergeCell ref="B4:E4"/>
    <mergeCell ref="B5:E5"/>
  </mergeCells>
  <hyperlinks>
    <hyperlink ref="A1:E1" location="Clases!A1" display="&lt;-Volver al inicio" xr:uid="{421584E8-450B-4C3A-B7D8-2B28C7D922CE}"/>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E288B-09B5-4DFF-AAFC-47E6D4EA08B2}">
  <dimension ref="A1:N33"/>
  <sheetViews>
    <sheetView workbookViewId="0">
      <selection activeCell="B2" sqref="B2:E2"/>
    </sheetView>
  </sheetViews>
  <sheetFormatPr defaultRowHeight="15"/>
  <cols>
    <col min="1" max="1" width="20.5703125" customWidth="1"/>
    <col min="2" max="2" width="19" customWidth="1"/>
    <col min="3" max="3" width="19.7109375" customWidth="1"/>
    <col min="4" max="4" width="19" customWidth="1"/>
    <col min="5" max="5" width="23.5703125" customWidth="1"/>
  </cols>
  <sheetData>
    <row r="1" spans="1:14">
      <c r="A1" s="1998" t="s">
        <v>2771</v>
      </c>
      <c r="B1" s="1998"/>
      <c r="C1" s="1998"/>
      <c r="D1" s="1998"/>
      <c r="E1" s="1998"/>
      <c r="F1" s="2"/>
      <c r="G1" s="2"/>
      <c r="H1" s="2"/>
      <c r="I1" s="2"/>
      <c r="J1" s="2"/>
      <c r="K1" s="2"/>
      <c r="L1" s="2"/>
      <c r="M1" s="2"/>
      <c r="N1" s="2"/>
    </row>
    <row r="2" spans="1:14">
      <c r="A2" s="880" t="s">
        <v>61</v>
      </c>
      <c r="B2" s="1999" t="str">
        <f>Clases!A22</f>
        <v>InfoReclamoMotivo</v>
      </c>
      <c r="C2" s="1999"/>
      <c r="D2" s="1999"/>
      <c r="E2" s="2000"/>
      <c r="F2" s="2"/>
      <c r="G2" s="2"/>
      <c r="H2" s="2"/>
      <c r="I2" s="2"/>
      <c r="J2" s="2"/>
      <c r="K2" s="2"/>
      <c r="L2" s="2"/>
      <c r="M2" s="2"/>
      <c r="N2" s="2"/>
    </row>
    <row r="3" spans="1:14">
      <c r="A3" s="881" t="s">
        <v>62</v>
      </c>
      <c r="B3" s="1996" t="s">
        <v>2708</v>
      </c>
      <c r="C3" s="1996"/>
      <c r="D3" s="1996"/>
      <c r="E3" s="1997"/>
      <c r="F3" s="2"/>
      <c r="G3" s="2"/>
      <c r="H3" s="2"/>
      <c r="I3" s="2"/>
      <c r="J3" s="2"/>
      <c r="K3" s="2"/>
      <c r="L3" s="2"/>
      <c r="M3" s="2"/>
      <c r="N3" s="2"/>
    </row>
    <row r="4" spans="1:14">
      <c r="A4" s="881" t="s">
        <v>214</v>
      </c>
      <c r="B4" s="1996" t="str">
        <f>Clases!C22</f>
        <v>Clase que relaciona un reclamo con un motivo específico.</v>
      </c>
      <c r="C4" s="1996"/>
      <c r="D4" s="1996"/>
      <c r="E4" s="1997"/>
      <c r="F4" s="2"/>
      <c r="G4" s="2"/>
      <c r="H4" s="2"/>
      <c r="I4" s="2"/>
      <c r="J4" s="2"/>
      <c r="K4" s="2"/>
      <c r="L4" s="2"/>
      <c r="M4" s="2"/>
      <c r="N4" s="2"/>
    </row>
    <row r="5" spans="1:14">
      <c r="A5" s="881" t="s">
        <v>2709</v>
      </c>
      <c r="B5" s="1996" t="s">
        <v>2772</v>
      </c>
      <c r="C5" s="1996"/>
      <c r="D5" s="1996"/>
      <c r="E5" s="1997"/>
      <c r="F5" s="2"/>
      <c r="G5" s="2"/>
      <c r="H5" s="2"/>
      <c r="I5" s="2"/>
      <c r="J5" s="2"/>
      <c r="K5" s="2"/>
      <c r="L5" s="2"/>
      <c r="M5" s="2"/>
      <c r="N5" s="2"/>
    </row>
    <row r="6" spans="1:14">
      <c r="A6" s="881" t="s">
        <v>2711</v>
      </c>
      <c r="B6" s="1996" t="s">
        <v>2712</v>
      </c>
      <c r="C6" s="1996"/>
      <c r="D6" s="1996"/>
      <c r="E6" s="1997"/>
      <c r="F6" s="2"/>
      <c r="G6" s="2"/>
      <c r="H6" s="2"/>
      <c r="I6" s="2"/>
      <c r="J6" s="2"/>
      <c r="K6" s="2"/>
      <c r="L6" s="2"/>
      <c r="M6" s="2"/>
      <c r="N6" s="2"/>
    </row>
    <row r="7" spans="1:14">
      <c r="A7" s="2057" t="s">
        <v>2713</v>
      </c>
      <c r="B7" s="2058"/>
      <c r="C7" s="2058"/>
      <c r="D7" s="2058"/>
      <c r="E7" s="2059"/>
      <c r="F7" s="882"/>
      <c r="G7" s="882"/>
      <c r="H7" s="882"/>
      <c r="I7" s="882"/>
      <c r="J7" s="882"/>
      <c r="K7" s="882"/>
      <c r="L7" s="882"/>
      <c r="M7" s="882"/>
      <c r="N7" s="882"/>
    </row>
    <row r="8" spans="1:14">
      <c r="A8" s="883" t="s">
        <v>2714</v>
      </c>
      <c r="B8" s="2058" t="s">
        <v>2715</v>
      </c>
      <c r="C8" s="2058"/>
      <c r="D8" s="2058"/>
      <c r="E8" s="884" t="s">
        <v>2716</v>
      </c>
      <c r="F8" s="882"/>
      <c r="G8" s="882"/>
      <c r="H8" s="882"/>
      <c r="I8" s="882"/>
      <c r="J8" s="882"/>
      <c r="K8" s="882"/>
      <c r="L8" s="882"/>
      <c r="M8" s="882"/>
      <c r="N8" s="882"/>
    </row>
    <row r="9" spans="1:14">
      <c r="A9" s="863" t="s">
        <v>2924</v>
      </c>
      <c r="B9" s="1996" t="s">
        <v>2718</v>
      </c>
      <c r="C9" s="1996"/>
      <c r="D9" s="1996"/>
      <c r="E9" s="864" t="str">
        <f>Clases!A18</f>
        <v>Reclamo</v>
      </c>
      <c r="F9" s="2"/>
      <c r="G9" s="2"/>
      <c r="H9" s="2"/>
      <c r="I9" s="2"/>
      <c r="J9" s="2"/>
      <c r="K9" s="2"/>
      <c r="L9" s="2"/>
      <c r="M9" s="2"/>
      <c r="N9" s="2"/>
    </row>
    <row r="10" spans="1:14">
      <c r="A10" s="865" t="s">
        <v>2719</v>
      </c>
      <c r="B10" s="2006" t="s">
        <v>2718</v>
      </c>
      <c r="C10" s="2006"/>
      <c r="D10" s="2006"/>
      <c r="E10" s="866" t="str">
        <f>Clases!A21</f>
        <v>Motivo</v>
      </c>
      <c r="G10" s="2"/>
      <c r="H10" s="2"/>
      <c r="I10" s="2"/>
      <c r="J10" s="2"/>
      <c r="K10" s="2"/>
      <c r="L10" s="2"/>
      <c r="M10" s="2"/>
      <c r="N10" s="2"/>
    </row>
    <row r="11" spans="1:14">
      <c r="A11" s="2060" t="s">
        <v>693</v>
      </c>
      <c r="B11" s="2061"/>
      <c r="C11" s="2061"/>
      <c r="D11" s="2061"/>
      <c r="E11" s="2061"/>
      <c r="F11" s="2061"/>
      <c r="G11" s="2061"/>
      <c r="H11" s="2061"/>
      <c r="I11" s="2061"/>
      <c r="J11" s="2061"/>
      <c r="K11" s="2061"/>
      <c r="L11" s="2061"/>
      <c r="M11" s="2061"/>
      <c r="N11" s="2062"/>
    </row>
    <row r="12" spans="1:14">
      <c r="A12" s="2055" t="s">
        <v>2721</v>
      </c>
      <c r="B12" s="2050" t="s">
        <v>3</v>
      </c>
      <c r="C12" s="2050" t="s">
        <v>234</v>
      </c>
      <c r="D12" s="2050"/>
      <c r="E12" s="2050" t="s">
        <v>2722</v>
      </c>
      <c r="F12" s="2050" t="s">
        <v>2723</v>
      </c>
      <c r="G12" s="2050" t="s">
        <v>204</v>
      </c>
      <c r="H12" s="2050"/>
      <c r="I12" s="2050"/>
      <c r="J12" s="2050" t="s">
        <v>2724</v>
      </c>
      <c r="K12" s="2050"/>
      <c r="L12" s="2050"/>
      <c r="M12" s="2050"/>
      <c r="N12" s="2051"/>
    </row>
    <row r="13" spans="1:14">
      <c r="A13" s="2055"/>
      <c r="B13" s="2050"/>
      <c r="C13" s="885" t="s">
        <v>234</v>
      </c>
      <c r="D13" s="885" t="s">
        <v>2725</v>
      </c>
      <c r="E13" s="2050"/>
      <c r="F13" s="2050"/>
      <c r="G13" s="2050"/>
      <c r="H13" s="2050"/>
      <c r="I13" s="2050"/>
      <c r="J13" s="2050"/>
      <c r="K13" s="2050"/>
      <c r="L13" s="2050"/>
      <c r="M13" s="2050"/>
      <c r="N13" s="2051"/>
    </row>
    <row r="14" spans="1:14">
      <c r="A14" s="863" t="s">
        <v>2726</v>
      </c>
      <c r="B14" s="868" t="s">
        <v>94</v>
      </c>
      <c r="C14" s="868" t="s">
        <v>2727</v>
      </c>
      <c r="D14" s="868"/>
      <c r="E14" s="868" t="s">
        <v>2735</v>
      </c>
      <c r="F14" s="868"/>
      <c r="G14" s="1996"/>
      <c r="H14" s="1996"/>
      <c r="I14" s="1996"/>
      <c r="J14" s="1996"/>
      <c r="K14" s="1996"/>
      <c r="L14" s="1996"/>
      <c r="M14" s="1996"/>
      <c r="N14" s="1997"/>
    </row>
    <row r="15" spans="1:14">
      <c r="A15" s="863" t="s">
        <v>2726</v>
      </c>
      <c r="B15" s="868" t="s">
        <v>1924</v>
      </c>
      <c r="C15" s="868" t="s">
        <v>1924</v>
      </c>
      <c r="D15" s="868"/>
      <c r="E15" s="868" t="s">
        <v>2712</v>
      </c>
      <c r="F15" s="868"/>
      <c r="G15" s="858"/>
      <c r="H15" s="858"/>
      <c r="I15" s="858"/>
      <c r="J15" s="858"/>
      <c r="K15" s="858"/>
      <c r="L15" s="858"/>
      <c r="M15" s="858"/>
      <c r="N15" s="859"/>
    </row>
    <row r="16" spans="1:14">
      <c r="A16" s="863" t="s">
        <v>2726</v>
      </c>
      <c r="B16" s="868" t="s">
        <v>2892</v>
      </c>
      <c r="C16" s="868" t="s">
        <v>2892</v>
      </c>
      <c r="D16" s="868"/>
      <c r="E16" s="868" t="s">
        <v>2712</v>
      </c>
      <c r="F16" s="868"/>
      <c r="G16" s="858"/>
      <c r="H16" s="858"/>
      <c r="I16" s="858"/>
      <c r="J16" s="858"/>
      <c r="K16" s="858"/>
      <c r="L16" s="858"/>
      <c r="M16" s="858"/>
      <c r="N16" s="859"/>
    </row>
    <row r="17" spans="1:14">
      <c r="A17" s="863" t="s">
        <v>2726</v>
      </c>
      <c r="B17" s="868" t="s">
        <v>2881</v>
      </c>
      <c r="C17" s="868" t="s">
        <v>2731</v>
      </c>
      <c r="D17" s="868"/>
      <c r="E17" s="868" t="s">
        <v>2712</v>
      </c>
      <c r="F17" s="868"/>
      <c r="G17" s="858"/>
      <c r="H17" s="858"/>
      <c r="I17" s="858"/>
      <c r="J17" s="858"/>
      <c r="K17" s="858"/>
      <c r="L17" s="858"/>
      <c r="M17" s="858"/>
      <c r="N17" s="859"/>
    </row>
    <row r="18" spans="1:14">
      <c r="A18" s="2052" t="s">
        <v>2737</v>
      </c>
      <c r="B18" s="2053"/>
      <c r="C18" s="2053"/>
      <c r="D18" s="2053"/>
      <c r="E18" s="2053"/>
      <c r="F18" s="2053"/>
      <c r="G18" s="2053"/>
      <c r="H18" s="2053"/>
      <c r="I18" s="2053"/>
      <c r="J18" s="2053"/>
      <c r="K18" s="2053"/>
      <c r="L18" s="2053"/>
      <c r="M18" s="2053"/>
      <c r="N18" s="2054"/>
    </row>
    <row r="19" spans="1:14">
      <c r="A19" s="2056" t="s">
        <v>2721</v>
      </c>
      <c r="B19" s="2048" t="s">
        <v>3</v>
      </c>
      <c r="C19" s="2048" t="s">
        <v>2738</v>
      </c>
      <c r="D19" s="2048" t="s">
        <v>4</v>
      </c>
      <c r="E19" s="2048" t="s">
        <v>2739</v>
      </c>
      <c r="F19" s="2048"/>
      <c r="G19" s="2048"/>
      <c r="H19" s="2048"/>
      <c r="I19" s="2048"/>
      <c r="J19" s="2048"/>
      <c r="K19" s="2048"/>
      <c r="L19" s="2048"/>
      <c r="M19" s="2048" t="s">
        <v>2740</v>
      </c>
      <c r="N19" s="2049"/>
    </row>
    <row r="20" spans="1:14">
      <c r="A20" s="2056"/>
      <c r="B20" s="2048"/>
      <c r="C20" s="2048"/>
      <c r="D20" s="2048"/>
      <c r="E20" s="886" t="s">
        <v>3</v>
      </c>
      <c r="F20" s="886" t="s">
        <v>234</v>
      </c>
      <c r="G20" s="886" t="s">
        <v>2725</v>
      </c>
      <c r="H20" s="886" t="s">
        <v>2741</v>
      </c>
      <c r="I20" s="886" t="s">
        <v>2722</v>
      </c>
      <c r="J20" s="2048" t="s">
        <v>4</v>
      </c>
      <c r="K20" s="2048"/>
      <c r="L20" s="2048"/>
      <c r="M20" s="2048"/>
      <c r="N20" s="2049"/>
    </row>
    <row r="21" spans="1:14" ht="46.5" customHeight="1">
      <c r="A21" s="2073" t="s">
        <v>2742</v>
      </c>
      <c r="B21" s="2068" t="str">
        <f>B2</f>
        <v>InfoReclamoMotivo</v>
      </c>
      <c r="C21" s="2068" t="s">
        <v>2743</v>
      </c>
      <c r="D21" s="2070" t="s">
        <v>2925</v>
      </c>
      <c r="E21" s="868" t="s">
        <v>1924</v>
      </c>
      <c r="F21" s="868" t="s">
        <v>1924</v>
      </c>
      <c r="G21" s="868"/>
      <c r="H21" s="868"/>
      <c r="I21" s="868" t="s">
        <v>2712</v>
      </c>
      <c r="J21" s="2033" t="s">
        <v>2926</v>
      </c>
      <c r="K21" s="2034"/>
      <c r="L21" s="2035"/>
      <c r="M21" s="2017"/>
      <c r="N21" s="2020"/>
    </row>
    <row r="22" spans="1:14" ht="46.5" customHeight="1">
      <c r="A22" s="2078"/>
      <c r="B22" s="2079"/>
      <c r="C22" s="2079"/>
      <c r="D22" s="2071"/>
      <c r="E22" s="868" t="s">
        <v>2892</v>
      </c>
      <c r="F22" s="868" t="s">
        <v>2892</v>
      </c>
      <c r="G22" s="868"/>
      <c r="H22" s="868"/>
      <c r="I22" s="868" t="s">
        <v>2712</v>
      </c>
      <c r="J22" s="2063" t="s">
        <v>2927</v>
      </c>
      <c r="K22" s="2064"/>
      <c r="L22" s="2065"/>
      <c r="M22" s="870"/>
      <c r="N22" s="871"/>
    </row>
    <row r="23" spans="1:14" ht="81.75" customHeight="1">
      <c r="A23" s="894" t="s">
        <v>2742</v>
      </c>
      <c r="B23" s="892" t="str">
        <f>B2</f>
        <v>InfoReclamoMotivo</v>
      </c>
      <c r="C23" s="892" t="s">
        <v>2859</v>
      </c>
      <c r="D23" s="1" t="s">
        <v>2928</v>
      </c>
      <c r="E23" s="868" t="s">
        <v>2881</v>
      </c>
      <c r="F23" s="868" t="s">
        <v>2731</v>
      </c>
      <c r="G23" s="868"/>
      <c r="H23" s="868"/>
      <c r="I23" s="868" t="s">
        <v>2712</v>
      </c>
      <c r="J23" s="2063" t="s">
        <v>2929</v>
      </c>
      <c r="K23" s="2064"/>
      <c r="L23" s="2065"/>
      <c r="M23" s="870"/>
      <c r="N23" s="871"/>
    </row>
    <row r="24" spans="1:14">
      <c r="A24" s="2042" t="s">
        <v>2750</v>
      </c>
      <c r="B24" s="2043"/>
      <c r="C24" s="2043"/>
      <c r="D24" s="2043"/>
      <c r="E24" s="2043"/>
      <c r="F24" s="2043"/>
      <c r="G24" s="2043"/>
      <c r="H24" s="2043"/>
      <c r="I24" s="2043"/>
      <c r="J24" s="2043"/>
      <c r="K24" s="2043"/>
      <c r="L24" s="2043"/>
      <c r="M24" s="2043"/>
      <c r="N24" s="2044"/>
    </row>
    <row r="25" spans="1:14">
      <c r="A25" s="2045" t="s">
        <v>2721</v>
      </c>
      <c r="B25" s="2046" t="s">
        <v>3</v>
      </c>
      <c r="C25" s="2046" t="s">
        <v>2751</v>
      </c>
      <c r="D25" s="2046" t="s">
        <v>2752</v>
      </c>
      <c r="E25" s="2046" t="s">
        <v>4</v>
      </c>
      <c r="F25" s="2046" t="s">
        <v>2739</v>
      </c>
      <c r="G25" s="2046"/>
      <c r="H25" s="2046"/>
      <c r="I25" s="2046"/>
      <c r="J25" s="2046"/>
      <c r="K25" s="2046"/>
      <c r="L25" s="2046" t="s">
        <v>2753</v>
      </c>
      <c r="M25" s="2046"/>
      <c r="N25" s="2047" t="s">
        <v>2740</v>
      </c>
    </row>
    <row r="26" spans="1:14">
      <c r="A26" s="2045"/>
      <c r="B26" s="2046"/>
      <c r="C26" s="2046"/>
      <c r="D26" s="2046"/>
      <c r="E26" s="2046"/>
      <c r="F26" s="887" t="s">
        <v>3</v>
      </c>
      <c r="G26" s="887" t="s">
        <v>234</v>
      </c>
      <c r="H26" s="887" t="s">
        <v>2725</v>
      </c>
      <c r="I26" s="887" t="s">
        <v>2741</v>
      </c>
      <c r="J26" s="887" t="s">
        <v>2722</v>
      </c>
      <c r="K26" s="887" t="s">
        <v>4</v>
      </c>
      <c r="L26" s="887" t="s">
        <v>234</v>
      </c>
      <c r="M26" s="887" t="s">
        <v>2725</v>
      </c>
      <c r="N26" s="2047"/>
    </row>
    <row r="27" spans="1:14" ht="87">
      <c r="A27" s="863" t="s">
        <v>2742</v>
      </c>
      <c r="B27" s="868"/>
      <c r="C27" s="868" t="s">
        <v>2831</v>
      </c>
      <c r="D27" s="868" t="s">
        <v>2712</v>
      </c>
      <c r="E27" s="1" t="s">
        <v>2815</v>
      </c>
      <c r="F27" s="868"/>
      <c r="G27" s="868"/>
      <c r="H27" s="868"/>
      <c r="I27" s="868"/>
      <c r="J27" s="868"/>
      <c r="K27" s="868"/>
      <c r="L27" s="868" t="s">
        <v>2747</v>
      </c>
      <c r="M27" s="868"/>
      <c r="N27" s="873"/>
    </row>
    <row r="28" spans="1:14" ht="101.25">
      <c r="A28" s="863" t="s">
        <v>2742</v>
      </c>
      <c r="B28" s="868" t="s">
        <v>2832</v>
      </c>
      <c r="C28" s="868" t="s">
        <v>2758</v>
      </c>
      <c r="D28" s="868" t="s">
        <v>2712</v>
      </c>
      <c r="E28" s="1" t="s">
        <v>2817</v>
      </c>
      <c r="F28" s="868" t="s">
        <v>2746</v>
      </c>
      <c r="G28" s="868" t="s">
        <v>2747</v>
      </c>
      <c r="H28" s="868"/>
      <c r="I28" s="868" t="s">
        <v>2748</v>
      </c>
      <c r="J28" s="868" t="s">
        <v>2712</v>
      </c>
      <c r="K28" s="868"/>
      <c r="L28" s="868"/>
      <c r="M28" s="868"/>
      <c r="N28" s="873"/>
    </row>
    <row r="29" spans="1:14">
      <c r="A29" s="2036" t="s">
        <v>2760</v>
      </c>
      <c r="B29" s="2037"/>
      <c r="C29" s="2037"/>
      <c r="D29" s="2037"/>
      <c r="E29" s="2037"/>
      <c r="F29" s="2037"/>
      <c r="G29" s="2037"/>
      <c r="H29" s="2037"/>
      <c r="I29" s="2037"/>
      <c r="J29" s="2037"/>
      <c r="K29" s="2037"/>
      <c r="L29" s="2037"/>
      <c r="M29" s="2037"/>
      <c r="N29" s="2038"/>
    </row>
    <row r="30" spans="1:14">
      <c r="A30" s="2039" t="s">
        <v>2721</v>
      </c>
      <c r="B30" s="2040" t="s">
        <v>3</v>
      </c>
      <c r="C30" s="2040" t="s">
        <v>2761</v>
      </c>
      <c r="D30" s="2040" t="s">
        <v>2752</v>
      </c>
      <c r="E30" s="2040" t="s">
        <v>4</v>
      </c>
      <c r="F30" s="2040" t="s">
        <v>2739</v>
      </c>
      <c r="G30" s="2040"/>
      <c r="H30" s="2040"/>
      <c r="I30" s="2040"/>
      <c r="J30" s="2040"/>
      <c r="K30" s="2040"/>
      <c r="L30" s="2040" t="s">
        <v>2753</v>
      </c>
      <c r="M30" s="2040"/>
      <c r="N30" s="2041" t="s">
        <v>2740</v>
      </c>
    </row>
    <row r="31" spans="1:14">
      <c r="A31" s="2039"/>
      <c r="B31" s="2040"/>
      <c r="C31" s="2040"/>
      <c r="D31" s="2040"/>
      <c r="E31" s="2040"/>
      <c r="F31" s="888" t="s">
        <v>3</v>
      </c>
      <c r="G31" s="888" t="s">
        <v>234</v>
      </c>
      <c r="H31" s="888" t="s">
        <v>2725</v>
      </c>
      <c r="I31" s="888" t="s">
        <v>2741</v>
      </c>
      <c r="J31" s="888" t="s">
        <v>2722</v>
      </c>
      <c r="K31" s="888" t="s">
        <v>4</v>
      </c>
      <c r="L31" s="888" t="s">
        <v>234</v>
      </c>
      <c r="M31" s="888" t="s">
        <v>2725</v>
      </c>
      <c r="N31" s="2041"/>
    </row>
    <row r="32" spans="1:14">
      <c r="A32" s="863" t="s">
        <v>2742</v>
      </c>
      <c r="B32" s="868" t="s">
        <v>2762</v>
      </c>
      <c r="C32" s="868" t="s">
        <v>2728</v>
      </c>
      <c r="D32" s="868" t="s">
        <v>2712</v>
      </c>
      <c r="E32" s="868" t="s">
        <v>2763</v>
      </c>
      <c r="F32" s="868"/>
      <c r="G32" s="868"/>
      <c r="H32" s="868"/>
      <c r="I32" s="868"/>
      <c r="J32" s="868"/>
      <c r="K32" s="868"/>
      <c r="L32" s="868" t="s">
        <v>2764</v>
      </c>
      <c r="M32" s="868"/>
      <c r="N32" s="873"/>
    </row>
    <row r="33" spans="1:14">
      <c r="A33" s="875" t="s">
        <v>2742</v>
      </c>
      <c r="B33" s="876" t="s">
        <v>2765</v>
      </c>
      <c r="C33" s="876" t="s">
        <v>2766</v>
      </c>
      <c r="D33" s="876" t="s">
        <v>2735</v>
      </c>
      <c r="E33" s="876" t="s">
        <v>2767</v>
      </c>
      <c r="F33" s="876" t="s">
        <v>1976</v>
      </c>
      <c r="G33" s="876" t="s">
        <v>2768</v>
      </c>
      <c r="H33" s="876"/>
      <c r="I33" s="876" t="s">
        <v>2748</v>
      </c>
      <c r="J33" s="876" t="s">
        <v>2712</v>
      </c>
      <c r="K33" s="876" t="s">
        <v>2769</v>
      </c>
      <c r="L33" s="876" t="s">
        <v>2768</v>
      </c>
      <c r="M33" s="876"/>
      <c r="N33" s="877" t="s">
        <v>2770</v>
      </c>
    </row>
  </sheetData>
  <mergeCells count="54">
    <mergeCell ref="L30:M30"/>
    <mergeCell ref="E25:E26"/>
    <mergeCell ref="N30:N31"/>
    <mergeCell ref="A21:A22"/>
    <mergeCell ref="B21:B22"/>
    <mergeCell ref="C21:C22"/>
    <mergeCell ref="D21:D22"/>
    <mergeCell ref="J22:L22"/>
    <mergeCell ref="L25:M25"/>
    <mergeCell ref="N25:N26"/>
    <mergeCell ref="A29:N29"/>
    <mergeCell ref="A30:A31"/>
    <mergeCell ref="B30:B31"/>
    <mergeCell ref="C30:C31"/>
    <mergeCell ref="D30:D31"/>
    <mergeCell ref="E30:E31"/>
    <mergeCell ref="F30:K30"/>
    <mergeCell ref="F25:K25"/>
    <mergeCell ref="M19:N20"/>
    <mergeCell ref="J20:L20"/>
    <mergeCell ref="J21:L21"/>
    <mergeCell ref="M21:N21"/>
    <mergeCell ref="J23:L23"/>
    <mergeCell ref="A24:N24"/>
    <mergeCell ref="A19:A20"/>
    <mergeCell ref="B19:B20"/>
    <mergeCell ref="C19:C20"/>
    <mergeCell ref="D19:D20"/>
    <mergeCell ref="E19:L19"/>
    <mergeCell ref="A25:A26"/>
    <mergeCell ref="B25:B26"/>
    <mergeCell ref="C25:C26"/>
    <mergeCell ref="D25:D26"/>
    <mergeCell ref="G12:I13"/>
    <mergeCell ref="J12:N13"/>
    <mergeCell ref="G14:I14"/>
    <mergeCell ref="J14:N14"/>
    <mergeCell ref="A18:N18"/>
    <mergeCell ref="A12:A13"/>
    <mergeCell ref="B12:B13"/>
    <mergeCell ref="C12:D12"/>
    <mergeCell ref="E12:E13"/>
    <mergeCell ref="F12:F13"/>
    <mergeCell ref="A7:E7"/>
    <mergeCell ref="B8:D8"/>
    <mergeCell ref="B9:D9"/>
    <mergeCell ref="B10:D10"/>
    <mergeCell ref="A11:N11"/>
    <mergeCell ref="B6:E6"/>
    <mergeCell ref="A1:E1"/>
    <mergeCell ref="B2:E2"/>
    <mergeCell ref="B3:E3"/>
    <mergeCell ref="B4:E4"/>
    <mergeCell ref="B5:E5"/>
  </mergeCells>
  <hyperlinks>
    <hyperlink ref="A1:E1" location="Clases!A1" display="&lt;-Volver al inicio" xr:uid="{6D067418-4711-4AA0-99D6-A3E284F03D3B}"/>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D1F5C-E0CD-4131-9387-591B0A620EEC}">
  <dimension ref="A1"/>
  <sheetViews>
    <sheetView topLeftCell="A11" workbookViewId="0">
      <selection activeCell="H42" sqref="H42"/>
    </sheetView>
  </sheetViews>
  <sheetFormatPr defaultRowHeight="15"/>
  <sheetData/>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09BC2-90B6-4F16-8E39-A92368A0D07A}">
  <dimension ref="A1:T14"/>
  <sheetViews>
    <sheetView topLeftCell="A6" workbookViewId="0"/>
  </sheetViews>
  <sheetFormatPr defaultRowHeight="15"/>
  <cols>
    <col min="1" max="1" width="18.28515625" customWidth="1"/>
    <col min="2" max="2" width="14.28515625" customWidth="1"/>
    <col min="3" max="3" width="15.7109375" customWidth="1"/>
    <col min="4" max="4" width="17.140625" customWidth="1"/>
    <col min="5" max="5" width="15.28515625" customWidth="1"/>
    <col min="6" max="6" width="13.28515625" customWidth="1"/>
    <col min="7" max="7" width="12.140625" customWidth="1"/>
    <col min="8" max="8" width="14" customWidth="1"/>
    <col min="9" max="9" width="13" customWidth="1"/>
    <col min="10" max="11" width="14.140625" customWidth="1"/>
    <col min="12" max="12" width="16.7109375" customWidth="1"/>
    <col min="13" max="13" width="14.140625" customWidth="1"/>
    <col min="14" max="14" width="15.28515625" customWidth="1"/>
    <col min="15" max="15" width="18" customWidth="1"/>
    <col min="16" max="16" width="14.85546875" customWidth="1"/>
    <col min="17" max="17" width="18.28515625" customWidth="1"/>
    <col min="18" max="18" width="41.42578125" customWidth="1"/>
    <col min="19" max="19" width="17.7109375" customWidth="1"/>
    <col min="20" max="20" width="17.14062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Clases!A8</f>
        <v>Comprador</v>
      </c>
      <c r="C2" s="2257"/>
      <c r="D2" s="2257"/>
      <c r="E2" s="2258"/>
      <c r="F2" s="736"/>
      <c r="G2" s="736"/>
      <c r="H2" s="736"/>
      <c r="I2" s="736"/>
      <c r="J2" s="736"/>
      <c r="K2" s="736"/>
      <c r="L2" s="736"/>
      <c r="M2" s="736"/>
      <c r="N2" s="736"/>
      <c r="O2" s="736"/>
      <c r="P2" s="736"/>
      <c r="Q2" s="736"/>
      <c r="R2" s="736"/>
      <c r="S2" s="736"/>
      <c r="T2" s="736"/>
    </row>
    <row r="3" spans="1:20">
      <c r="A3" s="738" t="s">
        <v>63</v>
      </c>
      <c r="B3" s="2259" t="str">
        <f>Clases!C8</f>
        <v>Clase que representa al usuario que realiza una compra.</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091" t="s">
        <v>2941</v>
      </c>
    </row>
    <row r="6" spans="1:20" ht="30.75" customHeight="1">
      <c r="A6" s="2270"/>
      <c r="B6" s="2271"/>
      <c r="C6" s="2271"/>
      <c r="D6" s="2271"/>
      <c r="E6" s="2271"/>
      <c r="F6" s="2271"/>
      <c r="G6" s="2271"/>
      <c r="H6" s="2094"/>
      <c r="I6" s="743" t="s">
        <v>2942</v>
      </c>
      <c r="J6" s="739" t="s">
        <v>405</v>
      </c>
      <c r="K6" s="739" t="s">
        <v>2943</v>
      </c>
      <c r="L6" s="743" t="s">
        <v>2944</v>
      </c>
      <c r="M6" s="743" t="s">
        <v>2945</v>
      </c>
      <c r="N6" s="743" t="s">
        <v>2946</v>
      </c>
      <c r="O6" s="743" t="s">
        <v>2947</v>
      </c>
      <c r="P6" s="743" t="s">
        <v>2948</v>
      </c>
      <c r="Q6" s="743" t="s">
        <v>1888</v>
      </c>
      <c r="R6" s="743" t="s">
        <v>2949</v>
      </c>
      <c r="S6" s="2271"/>
      <c r="T6" s="2092"/>
    </row>
    <row r="7" spans="1:20" ht="35.25" customHeight="1">
      <c r="A7" s="9" t="s">
        <v>94</v>
      </c>
      <c r="B7" s="7" t="s">
        <v>215</v>
      </c>
      <c r="C7" s="7">
        <v>36</v>
      </c>
      <c r="D7" s="740" t="s">
        <v>216</v>
      </c>
      <c r="E7" s="740" t="s">
        <v>216</v>
      </c>
      <c r="F7" s="740" t="s">
        <v>2950</v>
      </c>
      <c r="G7" s="740" t="s">
        <v>2951</v>
      </c>
      <c r="H7" s="740" t="s">
        <v>2951</v>
      </c>
      <c r="I7" s="740" t="s">
        <v>2950</v>
      </c>
      <c r="J7" s="740"/>
      <c r="K7" s="740"/>
      <c r="L7" s="740" t="s">
        <v>2950</v>
      </c>
      <c r="M7" s="740"/>
      <c r="N7" s="740" t="s">
        <v>2950</v>
      </c>
      <c r="O7" s="740"/>
      <c r="P7" s="740" t="s">
        <v>2950</v>
      </c>
      <c r="Q7" s="740"/>
      <c r="R7" s="740" t="s">
        <v>2950</v>
      </c>
      <c r="S7" s="740"/>
      <c r="T7" s="741"/>
    </row>
    <row r="8" spans="1:20" ht="33.75" customHeight="1">
      <c r="A8" s="9" t="s">
        <v>3</v>
      </c>
      <c r="B8" s="9" t="s">
        <v>222</v>
      </c>
      <c r="C8" s="9">
        <v>1</v>
      </c>
      <c r="D8" s="740" t="s">
        <v>216</v>
      </c>
      <c r="E8" s="740" t="s">
        <v>216</v>
      </c>
      <c r="F8" s="740" t="s">
        <v>2950</v>
      </c>
      <c r="G8" s="740" t="s">
        <v>2951</v>
      </c>
      <c r="H8" s="740" t="s">
        <v>2950</v>
      </c>
      <c r="I8" s="742" t="s">
        <v>2950</v>
      </c>
      <c r="J8" s="740"/>
      <c r="K8" s="740"/>
      <c r="L8" s="740" t="s">
        <v>2950</v>
      </c>
      <c r="M8" s="740"/>
      <c r="N8" s="740" t="s">
        <v>2950</v>
      </c>
      <c r="O8" s="740"/>
      <c r="P8" s="740" t="s">
        <v>2950</v>
      </c>
      <c r="Q8" s="740"/>
      <c r="R8" s="740" t="s">
        <v>2950</v>
      </c>
      <c r="S8" s="740"/>
      <c r="T8" s="741"/>
    </row>
    <row r="9" spans="1:20" ht="46.5" customHeight="1">
      <c r="A9" s="9" t="s">
        <v>2952</v>
      </c>
      <c r="B9" s="9" t="s">
        <v>247</v>
      </c>
      <c r="C9" s="9">
        <v>5</v>
      </c>
      <c r="D9" s="740" t="s">
        <v>216</v>
      </c>
      <c r="E9" s="740" t="s">
        <v>216</v>
      </c>
      <c r="F9" s="740" t="s">
        <v>2950</v>
      </c>
      <c r="G9" s="740" t="s">
        <v>2951</v>
      </c>
      <c r="H9" s="740" t="s">
        <v>2950</v>
      </c>
      <c r="I9" s="742" t="s">
        <v>2950</v>
      </c>
      <c r="J9" s="740"/>
      <c r="K9" s="740"/>
      <c r="L9" s="740" t="s">
        <v>2950</v>
      </c>
      <c r="M9" s="740"/>
      <c r="N9" s="740" t="s">
        <v>2950</v>
      </c>
      <c r="O9" s="740"/>
      <c r="P9" s="740" t="s">
        <v>2950</v>
      </c>
      <c r="Q9" s="740"/>
      <c r="R9" s="740" t="s">
        <v>2950</v>
      </c>
      <c r="S9" s="740"/>
      <c r="T9" s="741"/>
    </row>
    <row r="10" spans="1:20" ht="41.25" customHeight="1">
      <c r="A10" s="9" t="s">
        <v>2161</v>
      </c>
      <c r="B10" s="9" t="s">
        <v>247</v>
      </c>
      <c r="C10" s="9">
        <v>14</v>
      </c>
      <c r="D10" s="740" t="s">
        <v>216</v>
      </c>
      <c r="E10" s="740" t="s">
        <v>216</v>
      </c>
      <c r="F10" s="742" t="s">
        <v>2950</v>
      </c>
      <c r="G10" s="742" t="s">
        <v>2951</v>
      </c>
      <c r="H10" s="742" t="s">
        <v>2950</v>
      </c>
      <c r="I10" s="742" t="s">
        <v>2950</v>
      </c>
      <c r="J10" s="740"/>
      <c r="K10" s="740"/>
      <c r="L10" s="742" t="s">
        <v>2950</v>
      </c>
      <c r="M10" s="752"/>
      <c r="N10" s="742" t="s">
        <v>2950</v>
      </c>
      <c r="O10" s="752"/>
      <c r="P10" s="742" t="s">
        <v>2950</v>
      </c>
      <c r="Q10" s="752"/>
      <c r="R10" s="742" t="s">
        <v>2950</v>
      </c>
      <c r="S10" s="752"/>
      <c r="T10" s="759"/>
    </row>
    <row r="11" spans="1:20" ht="43.5">
      <c r="A11" s="9" t="s">
        <v>2953</v>
      </c>
      <c r="B11" s="9" t="s">
        <v>294</v>
      </c>
      <c r="C11" s="9">
        <v>1</v>
      </c>
      <c r="D11" s="740" t="s">
        <v>216</v>
      </c>
      <c r="E11" s="740" t="s">
        <v>216</v>
      </c>
      <c r="F11" s="742" t="s">
        <v>2950</v>
      </c>
      <c r="G11" s="742" t="s">
        <v>2951</v>
      </c>
      <c r="H11" s="742" t="s">
        <v>2950</v>
      </c>
      <c r="I11" s="742" t="s">
        <v>2950</v>
      </c>
      <c r="J11" s="740"/>
      <c r="K11" s="740"/>
      <c r="L11" s="751" t="s">
        <v>2950</v>
      </c>
      <c r="M11" s="561"/>
      <c r="N11" s="755" t="s">
        <v>2950</v>
      </c>
      <c r="O11" s="561"/>
      <c r="P11" s="755" t="s">
        <v>2950</v>
      </c>
      <c r="Q11" s="561"/>
      <c r="R11" s="755" t="s">
        <v>2950</v>
      </c>
      <c r="S11" s="756"/>
      <c r="T11" s="561"/>
    </row>
    <row r="12" spans="1:20" ht="60" customHeight="1">
      <c r="A12" s="9" t="s">
        <v>2163</v>
      </c>
      <c r="B12" s="9" t="s">
        <v>247</v>
      </c>
      <c r="C12" s="9">
        <v>36</v>
      </c>
      <c r="D12" s="740" t="s">
        <v>216</v>
      </c>
      <c r="E12" s="740" t="s">
        <v>216</v>
      </c>
      <c r="F12" s="742" t="s">
        <v>2950</v>
      </c>
      <c r="G12" s="742" t="s">
        <v>2951</v>
      </c>
      <c r="H12" s="742" t="s">
        <v>2950</v>
      </c>
      <c r="I12" s="742" t="s">
        <v>2950</v>
      </c>
      <c r="J12" s="740"/>
      <c r="K12" s="740"/>
      <c r="L12" s="751" t="s">
        <v>2950</v>
      </c>
      <c r="M12" s="561"/>
      <c r="N12" s="755" t="s">
        <v>2950</v>
      </c>
      <c r="O12" s="44"/>
      <c r="P12" s="755" t="s">
        <v>2950</v>
      </c>
      <c r="Q12" s="44"/>
      <c r="R12" s="755" t="s">
        <v>2950</v>
      </c>
      <c r="S12" s="757"/>
      <c r="T12" s="561"/>
    </row>
    <row r="13" spans="1:20" ht="37.5" customHeight="1">
      <c r="A13" s="9" t="s">
        <v>2954</v>
      </c>
      <c r="B13" s="9" t="s">
        <v>215</v>
      </c>
      <c r="C13" s="9">
        <v>1</v>
      </c>
      <c r="D13" s="740" t="s">
        <v>216</v>
      </c>
      <c r="E13" s="740" t="s">
        <v>216</v>
      </c>
      <c r="F13" s="742" t="s">
        <v>2950</v>
      </c>
      <c r="G13" s="742" t="s">
        <v>2951</v>
      </c>
      <c r="H13" s="742" t="s">
        <v>2950</v>
      </c>
      <c r="I13" s="742" t="s">
        <v>2950</v>
      </c>
      <c r="J13" s="752"/>
      <c r="K13" s="752"/>
      <c r="L13" s="779" t="s">
        <v>2950</v>
      </c>
      <c r="M13" s="561"/>
      <c r="N13" s="782" t="s">
        <v>2950</v>
      </c>
      <c r="O13" s="753"/>
      <c r="P13" s="782" t="s">
        <v>2950</v>
      </c>
      <c r="Q13" s="753"/>
      <c r="R13" s="782" t="s">
        <v>2950</v>
      </c>
      <c r="S13" s="783"/>
      <c r="T13" s="561"/>
    </row>
    <row r="14" spans="1:20" ht="33" customHeight="1">
      <c r="A14" s="9" t="s">
        <v>2863</v>
      </c>
      <c r="B14" s="9" t="s">
        <v>215</v>
      </c>
      <c r="C14" s="9">
        <v>5</v>
      </c>
      <c r="D14" s="740" t="s">
        <v>216</v>
      </c>
      <c r="E14" s="740" t="s">
        <v>216</v>
      </c>
      <c r="F14" s="742" t="s">
        <v>2950</v>
      </c>
      <c r="G14" s="742" t="s">
        <v>2951</v>
      </c>
      <c r="H14" s="742" t="s">
        <v>2950</v>
      </c>
      <c r="I14" s="751" t="s">
        <v>2950</v>
      </c>
      <c r="J14" s="44"/>
      <c r="K14" s="757"/>
      <c r="L14" s="784" t="s">
        <v>2950</v>
      </c>
      <c r="M14" s="780"/>
      <c r="N14" s="784" t="s">
        <v>2950</v>
      </c>
      <c r="O14" s="780"/>
      <c r="P14" s="784" t="s">
        <v>2950</v>
      </c>
      <c r="Q14" s="780"/>
      <c r="R14" s="784" t="s">
        <v>2950</v>
      </c>
      <c r="S14" s="778"/>
      <c r="T14" s="44"/>
    </row>
  </sheetData>
  <mergeCells count="18">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s>
  <hyperlinks>
    <hyperlink ref="A1" location="Clases!A1" display="&lt;-Volver al inicio" xr:uid="{415041C3-5BA5-4C67-8F85-8134E8EBC029}"/>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744C40-72E3-44DC-B826-F22652DB807B}">
          <x14:formula1>
            <xm:f>'Valores '!$A$1:$A$19</xm:f>
          </x14:formula1>
          <xm:sqref>B7:B14</xm:sqref>
        </x14:dataValidation>
      </x14:dataValidations>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9463-C2D8-444F-A8A1-58C64E22689B}">
  <dimension ref="A1:T13"/>
  <sheetViews>
    <sheetView topLeftCell="D3" workbookViewId="0"/>
  </sheetViews>
  <sheetFormatPr defaultRowHeight="15"/>
  <cols>
    <col min="1" max="1" width="20.28515625" customWidth="1"/>
    <col min="2" max="2" width="27.7109375" customWidth="1"/>
    <col min="3" max="3" width="13.85546875" customWidth="1"/>
    <col min="4" max="4" width="15.5703125" customWidth="1"/>
    <col min="5" max="5" width="13.28515625" customWidth="1"/>
    <col min="6" max="6" width="18" customWidth="1"/>
    <col min="7" max="7" width="22" customWidth="1"/>
    <col min="8" max="8" width="22.28515625" customWidth="1"/>
    <col min="9" max="9" width="17.42578125" customWidth="1"/>
    <col min="10" max="10" width="15.5703125" customWidth="1"/>
    <col min="11" max="11" width="20.7109375" customWidth="1"/>
    <col min="12" max="12" width="18.140625" customWidth="1"/>
    <col min="13" max="13" width="15.85546875" customWidth="1"/>
    <col min="14" max="14" width="19.28515625" customWidth="1"/>
    <col min="15" max="15" width="17.5703125" customWidth="1"/>
    <col min="16" max="16" width="19" customWidth="1"/>
    <col min="17" max="17" width="14.5703125" customWidth="1"/>
    <col min="18" max="18" width="16.42578125" customWidth="1"/>
    <col min="19" max="19" width="12.85546875" customWidth="1"/>
    <col min="20" max="20" width="23.14062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Clases!A21</f>
        <v>Motivo</v>
      </c>
      <c r="C2" s="2257"/>
      <c r="D2" s="2257"/>
      <c r="E2" s="2258"/>
      <c r="F2" s="736"/>
      <c r="G2" s="736"/>
      <c r="H2" s="736"/>
      <c r="I2" s="736"/>
      <c r="J2" s="736"/>
      <c r="K2" s="736"/>
      <c r="L2" s="736"/>
      <c r="M2" s="736"/>
      <c r="N2" s="736"/>
      <c r="O2" s="736"/>
      <c r="P2" s="736"/>
      <c r="Q2" s="736"/>
      <c r="R2" s="736"/>
      <c r="S2" s="736"/>
      <c r="T2" s="736"/>
    </row>
    <row r="3" spans="1:20">
      <c r="A3" s="738" t="s">
        <v>63</v>
      </c>
      <c r="B3" s="2259" t="str">
        <f>Clases!C21</f>
        <v>Clase que representa una razón específica para realizar un reclamo.</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094"/>
      <c r="I6" s="739" t="s">
        <v>2942</v>
      </c>
      <c r="J6" s="739" t="s">
        <v>405</v>
      </c>
      <c r="K6" s="739" t="s">
        <v>2943</v>
      </c>
      <c r="L6" s="743" t="s">
        <v>2944</v>
      </c>
      <c r="M6" s="743" t="s">
        <v>2945</v>
      </c>
      <c r="N6" s="743" t="s">
        <v>2946</v>
      </c>
      <c r="O6" s="743" t="s">
        <v>2947</v>
      </c>
      <c r="P6" s="743" t="s">
        <v>2948</v>
      </c>
      <c r="Q6" s="743" t="s">
        <v>1888</v>
      </c>
      <c r="R6" s="743" t="s">
        <v>2949</v>
      </c>
      <c r="S6" s="2271"/>
      <c r="T6" s="2273"/>
    </row>
    <row r="7" spans="1:20" ht="58.5" customHeight="1">
      <c r="A7" s="9" t="s">
        <v>94</v>
      </c>
      <c r="B7" s="9" t="s">
        <v>215</v>
      </c>
      <c r="C7" s="9">
        <v>36</v>
      </c>
      <c r="D7" s="740" t="s">
        <v>216</v>
      </c>
      <c r="E7" s="740" t="s">
        <v>216</v>
      </c>
      <c r="F7" s="740" t="s">
        <v>2950</v>
      </c>
      <c r="G7" s="740" t="s">
        <v>2951</v>
      </c>
      <c r="H7" s="740" t="s">
        <v>2951</v>
      </c>
      <c r="I7" s="740" t="s">
        <v>2950</v>
      </c>
      <c r="J7" s="740"/>
      <c r="K7" s="740"/>
      <c r="L7" s="740" t="s">
        <v>2950</v>
      </c>
      <c r="M7" s="740"/>
      <c r="N7" s="740" t="s">
        <v>2950</v>
      </c>
      <c r="O7" s="740"/>
      <c r="P7" s="740" t="s">
        <v>2950</v>
      </c>
      <c r="Q7" s="740"/>
      <c r="R7" s="740" t="s">
        <v>2950</v>
      </c>
      <c r="S7" s="740"/>
      <c r="T7" s="741"/>
    </row>
    <row r="8" spans="1:20" ht="41.25" customHeight="1">
      <c r="A8" s="9" t="s">
        <v>2955</v>
      </c>
      <c r="B8" s="9" t="s">
        <v>215</v>
      </c>
      <c r="C8" s="9">
        <v>36</v>
      </c>
      <c r="D8" s="740" t="s">
        <v>216</v>
      </c>
      <c r="E8" s="740" t="s">
        <v>216</v>
      </c>
      <c r="F8" s="740" t="s">
        <v>2950</v>
      </c>
      <c r="G8" s="740" t="s">
        <v>2951</v>
      </c>
      <c r="H8" s="740" t="s">
        <v>2950</v>
      </c>
      <c r="I8" s="740" t="s">
        <v>2951</v>
      </c>
      <c r="J8" s="740"/>
      <c r="K8" s="740"/>
      <c r="L8" s="740" t="s">
        <v>2950</v>
      </c>
      <c r="M8" s="740"/>
      <c r="N8" s="740" t="s">
        <v>2950</v>
      </c>
      <c r="O8" s="740"/>
      <c r="P8" s="740" t="s">
        <v>2950</v>
      </c>
      <c r="Q8" s="740"/>
      <c r="R8" s="740" t="s">
        <v>2950</v>
      </c>
      <c r="S8" s="740"/>
      <c r="T8" s="741"/>
    </row>
    <row r="9" spans="1:20" ht="39.75" customHeight="1">
      <c r="A9" s="9" t="s">
        <v>214</v>
      </c>
      <c r="B9" s="9" t="s">
        <v>222</v>
      </c>
      <c r="C9" s="9">
        <v>100</v>
      </c>
      <c r="D9" s="740" t="s">
        <v>216</v>
      </c>
      <c r="E9" s="740" t="s">
        <v>216</v>
      </c>
      <c r="F9" s="740" t="s">
        <v>2950</v>
      </c>
      <c r="G9" s="740" t="s">
        <v>2951</v>
      </c>
      <c r="H9" s="740" t="s">
        <v>2950</v>
      </c>
      <c r="I9" s="740" t="s">
        <v>2951</v>
      </c>
      <c r="J9" s="740"/>
      <c r="K9" s="740"/>
      <c r="L9" s="740" t="s">
        <v>2950</v>
      </c>
      <c r="M9" s="740"/>
      <c r="N9" s="740" t="s">
        <v>2950</v>
      </c>
      <c r="O9" s="740"/>
      <c r="P9" s="740" t="s">
        <v>2950</v>
      </c>
      <c r="Q9" s="740"/>
      <c r="R9" s="740" t="s">
        <v>2950</v>
      </c>
      <c r="S9" s="740"/>
      <c r="T9" s="741"/>
    </row>
    <row r="10" spans="1:20" ht="33.75" customHeight="1">
      <c r="A10" s="9" t="s">
        <v>21</v>
      </c>
      <c r="B10" s="9" t="s">
        <v>222</v>
      </c>
      <c r="C10" s="9">
        <v>999</v>
      </c>
      <c r="D10" s="740" t="s">
        <v>216</v>
      </c>
      <c r="E10" s="740" t="s">
        <v>216</v>
      </c>
      <c r="F10" s="742" t="s">
        <v>2950</v>
      </c>
      <c r="G10" s="742" t="s">
        <v>2951</v>
      </c>
      <c r="H10" s="742" t="s">
        <v>2950</v>
      </c>
      <c r="I10" s="742" t="s">
        <v>2950</v>
      </c>
      <c r="J10" s="740"/>
      <c r="K10" s="740"/>
      <c r="L10" s="742" t="s">
        <v>2950</v>
      </c>
      <c r="M10" s="752"/>
      <c r="N10" s="742" t="s">
        <v>2950</v>
      </c>
      <c r="O10" s="752"/>
      <c r="P10" s="742" t="s">
        <v>2950</v>
      </c>
      <c r="Q10" s="752"/>
      <c r="R10" s="742" t="s">
        <v>2950</v>
      </c>
      <c r="S10" s="752"/>
      <c r="T10" s="759"/>
    </row>
    <row r="11" spans="1:20" ht="44.25" customHeight="1">
      <c r="A11" s="9" t="s">
        <v>2956</v>
      </c>
      <c r="B11" s="9" t="s">
        <v>579</v>
      </c>
      <c r="C11" s="9" t="s">
        <v>1737</v>
      </c>
      <c r="D11" s="740" t="s">
        <v>216</v>
      </c>
      <c r="E11" s="740" t="s">
        <v>216</v>
      </c>
      <c r="F11" s="742" t="s">
        <v>2950</v>
      </c>
      <c r="G11" s="742" t="s">
        <v>2951</v>
      </c>
      <c r="H11" s="742" t="s">
        <v>2950</v>
      </c>
      <c r="I11" s="742" t="s">
        <v>2950</v>
      </c>
      <c r="J11" s="740"/>
      <c r="K11" s="740"/>
      <c r="L11" s="751" t="s">
        <v>2950</v>
      </c>
      <c r="M11" s="561"/>
      <c r="N11" s="755" t="s">
        <v>2950</v>
      </c>
      <c r="O11" s="561"/>
      <c r="P11" s="755" t="s">
        <v>2950</v>
      </c>
      <c r="Q11" s="561"/>
      <c r="R11" s="755" t="s">
        <v>2950</v>
      </c>
      <c r="S11" s="756"/>
      <c r="T11" s="561"/>
    </row>
    <row r="12" spans="1:20" ht="36.75" customHeight="1">
      <c r="A12" s="9" t="s">
        <v>1964</v>
      </c>
      <c r="B12" s="9" t="s">
        <v>579</v>
      </c>
      <c r="C12" s="63">
        <v>10</v>
      </c>
      <c r="D12" s="740" t="s">
        <v>216</v>
      </c>
      <c r="E12" s="740" t="s">
        <v>216</v>
      </c>
      <c r="F12" s="742" t="s">
        <v>2950</v>
      </c>
      <c r="G12" s="742" t="s">
        <v>2951</v>
      </c>
      <c r="H12" s="742" t="s">
        <v>2950</v>
      </c>
      <c r="I12" s="742" t="s">
        <v>2950</v>
      </c>
      <c r="J12" s="740"/>
      <c r="K12" s="740"/>
      <c r="L12" s="751" t="s">
        <v>2950</v>
      </c>
      <c r="M12" s="561"/>
      <c r="N12" s="755" t="s">
        <v>2950</v>
      </c>
      <c r="O12" s="44"/>
      <c r="P12" s="755" t="s">
        <v>2950</v>
      </c>
      <c r="Q12" s="44"/>
      <c r="R12" s="755" t="s">
        <v>2950</v>
      </c>
      <c r="S12" s="757"/>
      <c r="T12" s="561"/>
    </row>
    <row r="13" spans="1:20" ht="33" customHeight="1">
      <c r="A13" s="9" t="s">
        <v>1965</v>
      </c>
      <c r="B13" s="9" t="s">
        <v>579</v>
      </c>
      <c r="C13" s="416">
        <v>36</v>
      </c>
      <c r="D13" s="740" t="s">
        <v>216</v>
      </c>
      <c r="E13" s="740" t="s">
        <v>216</v>
      </c>
      <c r="F13" s="742" t="s">
        <v>2950</v>
      </c>
      <c r="G13" s="742" t="s">
        <v>2951</v>
      </c>
      <c r="H13" s="742" t="s">
        <v>2950</v>
      </c>
      <c r="I13" s="740" t="s">
        <v>2951</v>
      </c>
      <c r="J13" s="740"/>
      <c r="K13" s="740"/>
      <c r="L13" s="751" t="s">
        <v>2950</v>
      </c>
      <c r="M13" s="44"/>
      <c r="N13" s="755" t="s">
        <v>2950</v>
      </c>
      <c r="O13" s="754"/>
      <c r="P13" s="755" t="s">
        <v>2950</v>
      </c>
      <c r="Q13" s="754"/>
      <c r="R13" s="755" t="s">
        <v>2950</v>
      </c>
      <c r="S13" s="758"/>
      <c r="T13" s="44"/>
    </row>
  </sheetData>
  <mergeCells count="18">
    <mergeCell ref="G5:G6"/>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s>
  <hyperlinks>
    <hyperlink ref="A1" location="Clases!A1" display="&lt;-Volver al inicio" xr:uid="{06F8841B-94D0-4CE1-814B-986F12F0F3EB}"/>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2EC7FD1-72CA-4E06-BDCE-0DD6F2EBF5E7}">
          <x14:formula1>
            <xm:f>'Valores '!$A$1:$A$19</xm:f>
          </x14:formula1>
          <xm:sqref>B7:B13</xm:sqref>
        </x14:dataValidation>
      </x14:dataValidations>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7D5B-5080-4C48-954A-8A82DC1F037E}">
  <dimension ref="A1:T15"/>
  <sheetViews>
    <sheetView workbookViewId="0">
      <selection activeCell="A8" sqref="A8"/>
    </sheetView>
  </sheetViews>
  <sheetFormatPr defaultRowHeight="15"/>
  <cols>
    <col min="1" max="1" width="19.42578125" customWidth="1"/>
    <col min="2" max="2" width="21.42578125" customWidth="1"/>
    <col min="3" max="3" width="19" customWidth="1"/>
    <col min="4" max="4" width="21.28515625" customWidth="1"/>
    <col min="5" max="5" width="18.7109375" customWidth="1"/>
    <col min="6" max="6" width="21.5703125" customWidth="1"/>
    <col min="7" max="7" width="16.28515625" customWidth="1"/>
    <col min="8" max="8" width="17.140625" customWidth="1"/>
    <col min="9" max="9" width="17.5703125" customWidth="1"/>
    <col min="10" max="10" width="18.28515625" customWidth="1"/>
    <col min="11" max="11" width="15.28515625" customWidth="1"/>
    <col min="12" max="12" width="22.42578125" customWidth="1"/>
    <col min="13" max="13" width="14.7109375" customWidth="1"/>
    <col min="14" max="14" width="15.5703125" customWidth="1"/>
    <col min="15" max="15" width="14.5703125" customWidth="1"/>
    <col min="16" max="16" width="15.85546875" customWidth="1"/>
    <col min="17" max="17" width="14.7109375" customWidth="1"/>
    <col min="18" max="18" width="13.28515625" customWidth="1"/>
    <col min="19" max="19" width="15.140625" customWidth="1"/>
    <col min="20" max="20" width="28.4257812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Clases!A18</f>
        <v>Reclamo</v>
      </c>
      <c r="C2" s="2257"/>
      <c r="D2" s="2257"/>
      <c r="E2" s="2258"/>
      <c r="F2" s="736"/>
      <c r="G2" s="736"/>
      <c r="H2" s="736"/>
      <c r="I2" s="736"/>
      <c r="J2" s="736"/>
      <c r="K2" s="736"/>
      <c r="L2" s="736"/>
      <c r="M2" s="736"/>
      <c r="N2" s="736"/>
      <c r="O2" s="736"/>
      <c r="P2" s="736"/>
      <c r="Q2" s="736"/>
      <c r="R2" s="736"/>
      <c r="S2" s="736"/>
      <c r="T2" s="736"/>
    </row>
    <row r="3" spans="1:20">
      <c r="A3" s="738" t="s">
        <v>63</v>
      </c>
      <c r="B3" s="2259" t="str">
        <f>Clases!C18</f>
        <v>Clase que representa una queja hecha por un comprador.</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093" t="s">
        <v>2931</v>
      </c>
      <c r="E5" s="2093" t="s">
        <v>2932</v>
      </c>
      <c r="F5" s="2266" t="s">
        <v>2933</v>
      </c>
      <c r="G5" s="2093" t="s">
        <v>2934</v>
      </c>
      <c r="H5" s="2093" t="s">
        <v>2935</v>
      </c>
      <c r="I5" s="2267" t="s">
        <v>2936</v>
      </c>
      <c r="J5" s="2268"/>
      <c r="K5" s="2269"/>
      <c r="L5" s="2267" t="s">
        <v>2937</v>
      </c>
      <c r="M5" s="2269"/>
      <c r="N5" s="2267" t="s">
        <v>2938</v>
      </c>
      <c r="O5" s="2269"/>
      <c r="P5" s="2267" t="s">
        <v>2939</v>
      </c>
      <c r="Q5" s="2268"/>
      <c r="R5" s="2269"/>
      <c r="S5" s="2266" t="s">
        <v>2940</v>
      </c>
      <c r="T5" s="2272" t="s">
        <v>2941</v>
      </c>
    </row>
    <row r="6" spans="1:20" ht="58.5" customHeight="1">
      <c r="A6" s="2270"/>
      <c r="B6" s="2271"/>
      <c r="C6" s="2271"/>
      <c r="D6" s="2094"/>
      <c r="E6" s="2094"/>
      <c r="F6" s="2271"/>
      <c r="G6" s="2094"/>
      <c r="H6" s="2094"/>
      <c r="I6" s="743" t="s">
        <v>2942</v>
      </c>
      <c r="J6" s="739" t="s">
        <v>405</v>
      </c>
      <c r="K6" s="739" t="s">
        <v>2943</v>
      </c>
      <c r="L6" s="743" t="s">
        <v>2944</v>
      </c>
      <c r="M6" s="743" t="s">
        <v>2945</v>
      </c>
      <c r="N6" s="743" t="s">
        <v>2946</v>
      </c>
      <c r="O6" s="743" t="s">
        <v>2947</v>
      </c>
      <c r="P6" s="743" t="s">
        <v>2948</v>
      </c>
      <c r="Q6" s="743" t="s">
        <v>1888</v>
      </c>
      <c r="R6" s="743" t="s">
        <v>2949</v>
      </c>
      <c r="S6" s="2271"/>
      <c r="T6" s="2273"/>
    </row>
    <row r="7" spans="1:20" ht="36" customHeight="1">
      <c r="A7" s="9" t="s">
        <v>435</v>
      </c>
      <c r="B7" s="9" t="s">
        <v>215</v>
      </c>
      <c r="C7" s="7">
        <v>36</v>
      </c>
      <c r="D7" s="740" t="s">
        <v>216</v>
      </c>
      <c r="E7" s="740" t="s">
        <v>216</v>
      </c>
      <c r="F7" s="740" t="s">
        <v>2950</v>
      </c>
      <c r="G7" s="740" t="s">
        <v>2951</v>
      </c>
      <c r="H7" s="740" t="s">
        <v>2951</v>
      </c>
      <c r="I7" s="740" t="s">
        <v>2950</v>
      </c>
      <c r="J7" s="740"/>
      <c r="K7" s="740"/>
      <c r="L7" s="740" t="s">
        <v>2950</v>
      </c>
      <c r="M7" s="740"/>
      <c r="N7" s="740" t="s">
        <v>2950</v>
      </c>
      <c r="O7" s="740"/>
      <c r="P7" s="740" t="s">
        <v>2950</v>
      </c>
      <c r="Q7" s="740"/>
      <c r="R7" s="740" t="s">
        <v>2950</v>
      </c>
      <c r="S7" s="740"/>
      <c r="T7" s="9" t="s">
        <v>221</v>
      </c>
    </row>
    <row r="8" spans="1:20" ht="31.5" customHeight="1">
      <c r="A8" s="9" t="s">
        <v>1299</v>
      </c>
      <c r="B8" s="9" t="s">
        <v>215</v>
      </c>
      <c r="C8" s="7">
        <v>255</v>
      </c>
      <c r="D8" s="740" t="s">
        <v>216</v>
      </c>
      <c r="E8" s="740" t="s">
        <v>216</v>
      </c>
      <c r="F8" s="740" t="s">
        <v>2950</v>
      </c>
      <c r="G8" s="740" t="s">
        <v>2951</v>
      </c>
      <c r="H8" s="740" t="s">
        <v>2950</v>
      </c>
      <c r="I8" s="742" t="s">
        <v>2950</v>
      </c>
      <c r="J8" s="740"/>
      <c r="K8" s="740"/>
      <c r="L8" s="740" t="s">
        <v>2950</v>
      </c>
      <c r="M8" s="740"/>
      <c r="N8" s="740" t="s">
        <v>2950</v>
      </c>
      <c r="O8" s="740"/>
      <c r="P8" s="740" t="s">
        <v>2950</v>
      </c>
      <c r="Q8" s="740"/>
      <c r="R8" s="740" t="s">
        <v>2950</v>
      </c>
      <c r="S8" s="740"/>
      <c r="T8" s="9" t="s">
        <v>1301</v>
      </c>
    </row>
    <row r="9" spans="1:20" ht="36" customHeight="1">
      <c r="A9" s="9" t="s">
        <v>436</v>
      </c>
      <c r="B9" s="9" t="s">
        <v>215</v>
      </c>
      <c r="C9" s="7">
        <v>7</v>
      </c>
      <c r="D9" s="740" t="s">
        <v>216</v>
      </c>
      <c r="E9" s="740" t="s">
        <v>216</v>
      </c>
      <c r="F9" s="740" t="s">
        <v>2950</v>
      </c>
      <c r="G9" s="740" t="s">
        <v>2951</v>
      </c>
      <c r="H9" s="740" t="s">
        <v>2950</v>
      </c>
      <c r="I9" s="742" t="s">
        <v>2950</v>
      </c>
      <c r="J9" s="740"/>
      <c r="K9" s="740"/>
      <c r="L9" s="740" t="s">
        <v>2950</v>
      </c>
      <c r="M9" s="740"/>
      <c r="N9" s="740" t="s">
        <v>2950</v>
      </c>
      <c r="O9" s="740"/>
      <c r="P9" s="740" t="s">
        <v>2950</v>
      </c>
      <c r="Q9" s="740"/>
      <c r="R9" s="740" t="s">
        <v>2950</v>
      </c>
      <c r="S9" s="740"/>
      <c r="T9" s="9" t="s">
        <v>1303</v>
      </c>
    </row>
    <row r="10" spans="1:20" ht="36" customHeight="1">
      <c r="A10" s="9" t="s">
        <v>1304</v>
      </c>
      <c r="B10" s="9" t="s">
        <v>247</v>
      </c>
      <c r="C10" s="7">
        <v>36</v>
      </c>
      <c r="D10" s="740" t="s">
        <v>216</v>
      </c>
      <c r="E10" s="740" t="s">
        <v>216</v>
      </c>
      <c r="F10" s="742" t="s">
        <v>2950</v>
      </c>
      <c r="G10" s="742" t="s">
        <v>2951</v>
      </c>
      <c r="H10" s="742" t="s">
        <v>2950</v>
      </c>
      <c r="I10" s="740" t="s">
        <v>2951</v>
      </c>
      <c r="J10" s="740"/>
      <c r="K10" s="740"/>
      <c r="L10" s="742" t="s">
        <v>2950</v>
      </c>
      <c r="M10" s="752"/>
      <c r="N10" s="742" t="s">
        <v>2950</v>
      </c>
      <c r="O10" s="752"/>
      <c r="P10" s="742" t="s">
        <v>2950</v>
      </c>
      <c r="Q10" s="752"/>
      <c r="R10" s="742" t="s">
        <v>2950</v>
      </c>
      <c r="S10" s="752"/>
      <c r="T10" s="9" t="s">
        <v>1307</v>
      </c>
    </row>
    <row r="11" spans="1:20" ht="38.25" customHeight="1">
      <c r="A11" s="9" t="s">
        <v>1308</v>
      </c>
      <c r="B11" s="9" t="s">
        <v>222</v>
      </c>
      <c r="C11" s="7">
        <v>36</v>
      </c>
      <c r="D11" s="740" t="s">
        <v>216</v>
      </c>
      <c r="E11" s="740" t="s">
        <v>216</v>
      </c>
      <c r="F11" s="742" t="s">
        <v>2950</v>
      </c>
      <c r="G11" s="742" t="s">
        <v>2951</v>
      </c>
      <c r="H11" s="742" t="s">
        <v>2950</v>
      </c>
      <c r="I11" s="740" t="s">
        <v>2951</v>
      </c>
      <c r="J11" s="740"/>
      <c r="K11" s="740"/>
      <c r="L11" s="751" t="s">
        <v>2950</v>
      </c>
      <c r="M11" s="561"/>
      <c r="N11" s="755" t="s">
        <v>2950</v>
      </c>
      <c r="O11" s="561"/>
      <c r="P11" s="755" t="s">
        <v>2950</v>
      </c>
      <c r="Q11" s="561"/>
      <c r="R11" s="755" t="s">
        <v>2950</v>
      </c>
      <c r="S11" s="756"/>
      <c r="T11" s="9" t="s">
        <v>1310</v>
      </c>
    </row>
    <row r="12" spans="1:20" ht="36" customHeight="1">
      <c r="A12" s="7" t="s">
        <v>1311</v>
      </c>
      <c r="B12" s="7" t="s">
        <v>1312</v>
      </c>
      <c r="C12" s="7">
        <v>36</v>
      </c>
      <c r="D12" s="740" t="s">
        <v>216</v>
      </c>
      <c r="E12" s="740" t="s">
        <v>216</v>
      </c>
      <c r="F12" s="742" t="s">
        <v>2950</v>
      </c>
      <c r="G12" s="742" t="s">
        <v>2951</v>
      </c>
      <c r="H12" s="742" t="s">
        <v>2950</v>
      </c>
      <c r="I12" s="740" t="s">
        <v>2951</v>
      </c>
      <c r="J12" s="740"/>
      <c r="K12" s="740"/>
      <c r="L12" s="751" t="s">
        <v>2950</v>
      </c>
      <c r="M12" s="561"/>
      <c r="N12" s="755" t="s">
        <v>2950</v>
      </c>
      <c r="O12" s="44"/>
      <c r="P12" s="755" t="s">
        <v>2950</v>
      </c>
      <c r="Q12" s="44"/>
      <c r="R12" s="755" t="s">
        <v>2950</v>
      </c>
      <c r="S12" s="757"/>
      <c r="T12" s="9" t="s">
        <v>1315</v>
      </c>
    </row>
    <row r="13" spans="1:20" ht="34.5" customHeight="1">
      <c r="A13" s="7" t="s">
        <v>1316</v>
      </c>
      <c r="B13" s="9" t="s">
        <v>215</v>
      </c>
      <c r="C13" s="7">
        <v>255</v>
      </c>
      <c r="D13" s="740" t="s">
        <v>216</v>
      </c>
      <c r="E13" s="740" t="s">
        <v>216</v>
      </c>
      <c r="F13" s="742" t="s">
        <v>2950</v>
      </c>
      <c r="G13" s="742" t="s">
        <v>2951</v>
      </c>
      <c r="H13" s="742" t="s">
        <v>2950</v>
      </c>
      <c r="I13" s="740" t="s">
        <v>2951</v>
      </c>
      <c r="J13" s="752"/>
      <c r="K13" s="752"/>
      <c r="L13" s="779" t="s">
        <v>2950</v>
      </c>
      <c r="M13" s="561"/>
      <c r="N13" s="782" t="s">
        <v>2950</v>
      </c>
      <c r="O13" s="753"/>
      <c r="P13" s="782" t="s">
        <v>2950</v>
      </c>
      <c r="Q13" s="753"/>
      <c r="R13" s="782" t="s">
        <v>2950</v>
      </c>
      <c r="S13" s="783"/>
      <c r="T13" s="9" t="s">
        <v>1318</v>
      </c>
    </row>
    <row r="14" spans="1:20" ht="30" customHeight="1">
      <c r="A14" s="129" t="s">
        <v>1316</v>
      </c>
      <c r="B14" s="83" t="s">
        <v>215</v>
      </c>
      <c r="C14" s="83">
        <v>36</v>
      </c>
      <c r="D14" s="752" t="s">
        <v>216</v>
      </c>
      <c r="E14" s="752" t="s">
        <v>216</v>
      </c>
      <c r="F14" s="752" t="s">
        <v>2950</v>
      </c>
      <c r="G14" s="752" t="s">
        <v>2951</v>
      </c>
      <c r="H14" s="752" t="s">
        <v>2950</v>
      </c>
      <c r="I14" s="779" t="s">
        <v>2951</v>
      </c>
      <c r="J14" s="756"/>
      <c r="K14" s="756"/>
      <c r="L14" s="845" t="s">
        <v>2950</v>
      </c>
      <c r="M14" s="756"/>
      <c r="N14" s="845" t="s">
        <v>2950</v>
      </c>
      <c r="O14" s="561"/>
      <c r="P14" s="845" t="s">
        <v>2950</v>
      </c>
      <c r="Q14" s="561"/>
      <c r="R14" s="845" t="s">
        <v>2950</v>
      </c>
      <c r="S14" s="561"/>
      <c r="T14" s="561"/>
    </row>
    <row r="15" spans="1:20" ht="31.5" customHeight="1">
      <c r="A15" s="846"/>
      <c r="B15" s="418"/>
      <c r="C15" s="418"/>
      <c r="D15" s="847"/>
      <c r="E15" s="847"/>
      <c r="F15" s="847"/>
      <c r="G15" s="847"/>
      <c r="H15" s="847"/>
      <c r="I15" s="847"/>
      <c r="J15" s="848"/>
      <c r="K15" s="848"/>
      <c r="L15" s="847"/>
      <c r="M15" s="848"/>
      <c r="N15" s="847"/>
      <c r="O15" s="848"/>
      <c r="P15" s="847"/>
      <c r="Q15" s="848"/>
      <c r="R15" s="847"/>
      <c r="S15" s="848"/>
      <c r="T15" s="848"/>
    </row>
  </sheetData>
  <mergeCells count="18">
    <mergeCell ref="G5:G6"/>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s>
  <hyperlinks>
    <hyperlink ref="A1" location="Clases!A1" display="&lt;-Volver al inicio" xr:uid="{5C26FDE9-60C4-4717-AA6C-CA964E259C27}"/>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06BAAC6-E1B8-47F9-9305-21D79610AAF5}">
          <x14:formula1>
            <xm:f>'Valores '!$A$1:$A$19</xm:f>
          </x14:formula1>
          <xm:sqref>B7:B9 B11 B13:B15</xm:sqref>
        </x14:dataValidation>
      </x14:dataValidations>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38648-54D2-495E-ACBB-9987EAE036DF}">
  <dimension ref="A1:T13"/>
  <sheetViews>
    <sheetView workbookViewId="0"/>
  </sheetViews>
  <sheetFormatPr defaultRowHeight="15"/>
  <cols>
    <col min="1" max="1" width="14.5703125" customWidth="1"/>
    <col min="2" max="2" width="20.5703125" customWidth="1"/>
    <col min="3" max="3" width="18" customWidth="1"/>
    <col min="4" max="4" width="20.42578125" customWidth="1"/>
    <col min="5" max="5" width="20.140625" customWidth="1"/>
    <col min="6" max="6" width="19.140625" customWidth="1"/>
    <col min="7" max="7" width="17.42578125" customWidth="1"/>
    <col min="8" max="8" width="23" customWidth="1"/>
    <col min="9" max="9" width="17.85546875" customWidth="1"/>
    <col min="10" max="10" width="17.7109375" customWidth="1"/>
    <col min="11" max="11" width="19.5703125" customWidth="1"/>
    <col min="12" max="12" width="25.7109375" customWidth="1"/>
    <col min="13" max="13" width="21" customWidth="1"/>
    <col min="14" max="14" width="19.42578125" customWidth="1"/>
    <col min="15" max="15" width="22" customWidth="1"/>
    <col min="16" max="16" width="20.28515625" customWidth="1"/>
    <col min="17" max="17" width="17.140625" customWidth="1"/>
    <col min="18" max="18" width="17.710937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Clases!A13</f>
        <v>Pago</v>
      </c>
      <c r="C2" s="2257"/>
      <c r="D2" s="2257"/>
      <c r="E2" s="2258"/>
      <c r="F2" s="736"/>
      <c r="G2" s="736"/>
      <c r="H2" s="736"/>
      <c r="I2" s="736"/>
      <c r="J2" s="736"/>
      <c r="K2" s="736"/>
      <c r="L2" s="736"/>
      <c r="M2" s="736"/>
      <c r="N2" s="736"/>
      <c r="O2" s="736"/>
      <c r="P2" s="736"/>
      <c r="Q2" s="736"/>
      <c r="R2" s="736"/>
      <c r="S2" s="736"/>
      <c r="T2" s="736"/>
    </row>
    <row r="3" spans="1:20">
      <c r="A3" s="738" t="s">
        <v>63</v>
      </c>
      <c r="B3" s="2259" t="str">
        <f>Clases!C13</f>
        <v>Clase que representa un pago realizado por una compra.</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094"/>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68" t="s">
        <v>435</v>
      </c>
      <c r="B7" s="7" t="s">
        <v>215</v>
      </c>
      <c r="C7" s="9">
        <v>36</v>
      </c>
      <c r="D7" s="740" t="s">
        <v>216</v>
      </c>
      <c r="E7" s="740" t="s">
        <v>216</v>
      </c>
      <c r="F7" s="740" t="s">
        <v>2950</v>
      </c>
      <c r="G7" s="740" t="s">
        <v>2951</v>
      </c>
      <c r="H7" s="740" t="s">
        <v>2951</v>
      </c>
      <c r="I7" s="740" t="s">
        <v>2950</v>
      </c>
      <c r="J7" s="740"/>
      <c r="K7" s="740"/>
      <c r="L7" s="740" t="s">
        <v>2950</v>
      </c>
      <c r="M7" s="740"/>
      <c r="N7" s="740" t="s">
        <v>2950</v>
      </c>
      <c r="O7" s="740"/>
      <c r="P7" s="740" t="s">
        <v>2950</v>
      </c>
      <c r="Q7" s="740"/>
      <c r="R7" s="740" t="s">
        <v>2950</v>
      </c>
      <c r="S7" s="740"/>
      <c r="T7" s="741"/>
    </row>
    <row r="8" spans="1:20">
      <c r="A8" s="9" t="s">
        <v>2506</v>
      </c>
      <c r="B8" s="7" t="s">
        <v>294</v>
      </c>
      <c r="C8" s="7">
        <v>1</v>
      </c>
      <c r="D8" s="740" t="s">
        <v>216</v>
      </c>
      <c r="E8" s="740" t="s">
        <v>216</v>
      </c>
      <c r="F8" s="740" t="s">
        <v>2950</v>
      </c>
      <c r="G8" s="740" t="s">
        <v>2951</v>
      </c>
      <c r="H8" s="740" t="s">
        <v>2950</v>
      </c>
      <c r="I8" s="740" t="s">
        <v>2951</v>
      </c>
      <c r="J8" s="740"/>
      <c r="K8" s="740"/>
      <c r="L8" s="740" t="s">
        <v>2950</v>
      </c>
      <c r="M8" s="740"/>
      <c r="N8" s="740" t="s">
        <v>2950</v>
      </c>
      <c r="O8" s="740"/>
      <c r="P8" s="740" t="s">
        <v>2950</v>
      </c>
      <c r="Q8" s="740"/>
      <c r="R8" s="740" t="s">
        <v>2950</v>
      </c>
      <c r="S8" s="740"/>
      <c r="T8" s="741"/>
    </row>
    <row r="9" spans="1:20">
      <c r="A9" s="7" t="s">
        <v>25</v>
      </c>
      <c r="B9" s="9" t="s">
        <v>222</v>
      </c>
      <c r="C9" s="9">
        <v>5</v>
      </c>
      <c r="D9" s="740" t="s">
        <v>216</v>
      </c>
      <c r="E9" s="740" t="s">
        <v>216</v>
      </c>
      <c r="F9" s="740" t="s">
        <v>2950</v>
      </c>
      <c r="G9" s="740" t="s">
        <v>2951</v>
      </c>
      <c r="H9" s="740" t="s">
        <v>2950</v>
      </c>
      <c r="I9" s="740" t="s">
        <v>2951</v>
      </c>
      <c r="J9" s="740"/>
      <c r="K9" s="740"/>
      <c r="L9" s="740" t="s">
        <v>2950</v>
      </c>
      <c r="M9" s="740"/>
      <c r="N9" s="740" t="s">
        <v>2950</v>
      </c>
      <c r="O9" s="740"/>
      <c r="P9" s="740" t="s">
        <v>2950</v>
      </c>
      <c r="Q9" s="740"/>
      <c r="R9" s="740" t="s">
        <v>2950</v>
      </c>
      <c r="S9" s="740"/>
      <c r="T9" s="741"/>
    </row>
    <row r="10" spans="1:20">
      <c r="A10" s="7" t="s">
        <v>9</v>
      </c>
      <c r="B10" s="9" t="s">
        <v>222</v>
      </c>
      <c r="C10" s="9">
        <v>5</v>
      </c>
      <c r="D10" s="740" t="s">
        <v>216</v>
      </c>
      <c r="E10" s="740" t="s">
        <v>216</v>
      </c>
      <c r="F10" s="742" t="s">
        <v>2950</v>
      </c>
      <c r="G10" s="742" t="s">
        <v>2951</v>
      </c>
      <c r="H10" s="742" t="s">
        <v>2950</v>
      </c>
      <c r="I10" s="742" t="s">
        <v>2950</v>
      </c>
      <c r="J10" s="740"/>
      <c r="K10" s="740"/>
      <c r="L10" s="742" t="s">
        <v>2950</v>
      </c>
      <c r="M10" s="752"/>
      <c r="N10" s="742" t="s">
        <v>2950</v>
      </c>
      <c r="O10" s="752"/>
      <c r="P10" s="742" t="s">
        <v>2950</v>
      </c>
      <c r="Q10" s="752"/>
      <c r="R10" s="742" t="s">
        <v>2950</v>
      </c>
      <c r="S10" s="752"/>
      <c r="T10" s="759"/>
    </row>
    <row r="11" spans="1:20" ht="29.25">
      <c r="A11" s="9" t="s">
        <v>2957</v>
      </c>
      <c r="B11" s="7" t="s">
        <v>247</v>
      </c>
      <c r="C11" s="7">
        <v>7</v>
      </c>
      <c r="D11" s="787" t="s">
        <v>216</v>
      </c>
      <c r="E11" s="787" t="s">
        <v>216</v>
      </c>
      <c r="F11" s="787" t="s">
        <v>2950</v>
      </c>
      <c r="G11" s="787" t="s">
        <v>2951</v>
      </c>
      <c r="H11" s="787" t="s">
        <v>2950</v>
      </c>
      <c r="I11" s="787" t="s">
        <v>2950</v>
      </c>
      <c r="J11" s="787"/>
      <c r="K11" s="787"/>
      <c r="L11" s="788" t="s">
        <v>2950</v>
      </c>
      <c r="M11" s="44"/>
      <c r="N11" s="789" t="s">
        <v>2950</v>
      </c>
      <c r="O11" s="44"/>
      <c r="P11" s="789" t="s">
        <v>2950</v>
      </c>
      <c r="Q11" s="44"/>
      <c r="R11" s="789" t="s">
        <v>2950</v>
      </c>
      <c r="S11" s="757"/>
      <c r="T11" s="44"/>
    </row>
    <row r="12" spans="1:20">
      <c r="A12" s="70"/>
      <c r="B12" s="70"/>
      <c r="C12" s="70"/>
      <c r="D12" s="736"/>
      <c r="E12" s="736"/>
      <c r="F12" s="736"/>
      <c r="G12" s="736"/>
      <c r="H12" s="736"/>
      <c r="I12" s="736"/>
      <c r="J12" s="736"/>
      <c r="K12" s="736"/>
      <c r="L12" s="736"/>
      <c r="N12" s="736"/>
      <c r="P12" s="736"/>
      <c r="R12" s="736"/>
    </row>
    <row r="13" spans="1:20">
      <c r="A13" s="70"/>
      <c r="B13" s="70"/>
      <c r="C13" s="70"/>
      <c r="D13" s="736"/>
      <c r="E13" s="736"/>
      <c r="F13" s="736"/>
      <c r="G13" s="736"/>
      <c r="H13" s="736"/>
      <c r="I13" s="736"/>
      <c r="J13" s="736"/>
      <c r="K13" s="736"/>
      <c r="L13" s="736"/>
      <c r="N13" s="736"/>
      <c r="P13" s="736"/>
      <c r="R13" s="736"/>
    </row>
  </sheetData>
  <mergeCells count="18">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s>
  <hyperlinks>
    <hyperlink ref="A1" location="Clases!A1" display="&lt;-Volver al inicio" xr:uid="{FC3109FB-7087-4DAC-8BD9-A4FE27B5910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B85142-8918-4AAB-AEEC-3C88954AB267}">
          <x14:formula1>
            <xm:f>'Valores '!$A$1:$A$19</xm:f>
          </x14:formula1>
          <xm:sqref>B11:B13 B7:B8</xm:sqref>
        </x14:dataValidation>
      </x14:dataValidations>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C4EAB-5BF0-46F2-AC73-0175168C4C33}">
  <dimension ref="A1:T13"/>
  <sheetViews>
    <sheetView topLeftCell="A10" workbookViewId="0">
      <selection activeCell="B16" sqref="B16:C18"/>
    </sheetView>
  </sheetViews>
  <sheetFormatPr defaultRowHeight="15"/>
  <cols>
    <col min="1" max="1" width="21.85546875" customWidth="1"/>
    <col min="2" max="2" width="20.85546875" customWidth="1"/>
    <col min="3" max="3" width="18.42578125" customWidth="1"/>
    <col min="4" max="4" width="15.85546875" customWidth="1"/>
    <col min="5" max="5" width="15.28515625" customWidth="1"/>
    <col min="6" max="6" width="14.28515625" customWidth="1"/>
    <col min="8" max="8" width="17" customWidth="1"/>
    <col min="9" max="9" width="15.85546875" customWidth="1"/>
    <col min="10" max="10" width="14" customWidth="1"/>
    <col min="11" max="11" width="12.85546875" customWidth="1"/>
    <col min="12" max="12" width="17.140625" customWidth="1"/>
    <col min="13" max="13" width="18.28515625" customWidth="1"/>
    <col min="14" max="14" width="18.7109375" customWidth="1"/>
    <col min="15" max="15" width="19.28515625" customWidth="1"/>
    <col min="16" max="16" width="18" customWidth="1"/>
    <col min="18" max="18" width="19.7109375" customWidth="1"/>
    <col min="20" max="20" width="41.710937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Clases!A20</f>
        <v>HistorialReclamo</v>
      </c>
      <c r="C2" s="2257"/>
      <c r="D2" s="2257"/>
      <c r="E2" s="2258"/>
      <c r="F2" s="736"/>
      <c r="G2" s="736"/>
      <c r="H2" s="736"/>
      <c r="I2" s="736"/>
      <c r="J2" s="736"/>
      <c r="K2" s="736"/>
      <c r="L2" s="736"/>
      <c r="M2" s="736"/>
      <c r="N2" s="736"/>
      <c r="O2" s="736"/>
      <c r="P2" s="736"/>
      <c r="Q2" s="736"/>
      <c r="R2" s="736"/>
      <c r="S2" s="736"/>
      <c r="T2" s="736"/>
    </row>
    <row r="3" spans="1:20">
      <c r="A3" s="738" t="s">
        <v>63</v>
      </c>
      <c r="B3" s="2259" t="str">
        <f>Clases!C20</f>
        <v>Clase que registra el historial de cambios de un reclamo.</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093" t="s">
        <v>2931</v>
      </c>
      <c r="E5" s="2093" t="s">
        <v>2932</v>
      </c>
      <c r="F5" s="2093" t="s">
        <v>2933</v>
      </c>
      <c r="G5" s="2093" t="s">
        <v>2934</v>
      </c>
      <c r="H5" s="2093" t="s">
        <v>2935</v>
      </c>
      <c r="I5" s="2095" t="s">
        <v>2936</v>
      </c>
      <c r="J5" s="2096"/>
      <c r="K5" s="2097"/>
      <c r="L5" s="2095" t="s">
        <v>2937</v>
      </c>
      <c r="M5" s="2097"/>
      <c r="N5" s="2095" t="s">
        <v>2938</v>
      </c>
      <c r="O5" s="2097"/>
      <c r="P5" s="2095" t="s">
        <v>2939</v>
      </c>
      <c r="Q5" s="2096"/>
      <c r="R5" s="2097"/>
      <c r="S5" s="2093" t="s">
        <v>2940</v>
      </c>
      <c r="T5" s="2091" t="s">
        <v>2941</v>
      </c>
    </row>
    <row r="6" spans="1:20" ht="15" customHeight="1">
      <c r="A6" s="2270"/>
      <c r="B6" s="2271"/>
      <c r="C6" s="2271"/>
      <c r="D6" s="2094"/>
      <c r="E6" s="2094"/>
      <c r="F6" s="2094"/>
      <c r="G6" s="2094"/>
      <c r="H6" s="2094"/>
      <c r="I6" s="743" t="s">
        <v>2942</v>
      </c>
      <c r="J6" s="743" t="s">
        <v>405</v>
      </c>
      <c r="K6" s="743" t="s">
        <v>2943</v>
      </c>
      <c r="L6" s="743" t="s">
        <v>2944</v>
      </c>
      <c r="M6" s="743" t="s">
        <v>2945</v>
      </c>
      <c r="N6" s="743" t="s">
        <v>2946</v>
      </c>
      <c r="O6" s="743" t="s">
        <v>2947</v>
      </c>
      <c r="P6" s="743" t="s">
        <v>2948</v>
      </c>
      <c r="Q6" s="743" t="s">
        <v>1888</v>
      </c>
      <c r="R6" s="743" t="s">
        <v>2949</v>
      </c>
      <c r="S6" s="2094"/>
      <c r="T6" s="2092"/>
    </row>
    <row r="7" spans="1:20" ht="60" customHeight="1">
      <c r="A7" s="9" t="s">
        <v>94</v>
      </c>
      <c r="B7" s="9" t="s">
        <v>215</v>
      </c>
      <c r="C7" s="9">
        <v>36</v>
      </c>
      <c r="D7" s="740" t="s">
        <v>216</v>
      </c>
      <c r="E7" s="740" t="s">
        <v>216</v>
      </c>
      <c r="F7" s="740" t="s">
        <v>2950</v>
      </c>
      <c r="G7" s="740" t="s">
        <v>2951</v>
      </c>
      <c r="H7" s="740" t="s">
        <v>2951</v>
      </c>
      <c r="I7" s="740" t="s">
        <v>2950</v>
      </c>
      <c r="J7" s="740"/>
      <c r="K7" s="740"/>
      <c r="L7" s="740" t="s">
        <v>2950</v>
      </c>
      <c r="M7" s="740"/>
      <c r="N7" s="740" t="s">
        <v>2950</v>
      </c>
      <c r="O7" s="740"/>
      <c r="P7" s="740" t="s">
        <v>2950</v>
      </c>
      <c r="Q7" s="740"/>
      <c r="R7" s="740" t="s">
        <v>2950</v>
      </c>
      <c r="S7" s="740"/>
      <c r="T7" s="9" t="s">
        <v>221</v>
      </c>
    </row>
    <row r="8" spans="1:20" ht="73.5" customHeight="1">
      <c r="A8" s="9" t="s">
        <v>1960</v>
      </c>
      <c r="B8" s="9" t="s">
        <v>215</v>
      </c>
      <c r="C8" s="9">
        <v>36</v>
      </c>
      <c r="D8" s="740" t="s">
        <v>216</v>
      </c>
      <c r="E8" s="740" t="s">
        <v>216</v>
      </c>
      <c r="F8" s="740" t="s">
        <v>2950</v>
      </c>
      <c r="G8" s="740" t="s">
        <v>2951</v>
      </c>
      <c r="H8" s="740" t="s">
        <v>2950</v>
      </c>
      <c r="I8" s="740" t="s">
        <v>2951</v>
      </c>
      <c r="J8" s="740"/>
      <c r="K8" s="740"/>
      <c r="L8" s="740" t="s">
        <v>2950</v>
      </c>
      <c r="M8" s="740"/>
      <c r="N8" s="740" t="s">
        <v>2950</v>
      </c>
      <c r="O8" s="740"/>
      <c r="P8" s="740" t="s">
        <v>2950</v>
      </c>
      <c r="Q8" s="740"/>
      <c r="R8" s="740" t="s">
        <v>2950</v>
      </c>
      <c r="S8" s="740"/>
      <c r="T8" s="9" t="s">
        <v>1974</v>
      </c>
    </row>
    <row r="9" spans="1:20" ht="66.75" customHeight="1">
      <c r="A9" s="9" t="s">
        <v>1961</v>
      </c>
      <c r="B9" s="9" t="s">
        <v>579</v>
      </c>
      <c r="C9" s="9">
        <v>10</v>
      </c>
      <c r="D9" s="740" t="s">
        <v>216</v>
      </c>
      <c r="E9" s="740" t="s">
        <v>216</v>
      </c>
      <c r="F9" s="740" t="s">
        <v>2950</v>
      </c>
      <c r="G9" s="740" t="s">
        <v>2951</v>
      </c>
      <c r="H9" s="740" t="s">
        <v>2950</v>
      </c>
      <c r="I9" s="742" t="s">
        <v>2950</v>
      </c>
      <c r="J9" s="740"/>
      <c r="K9" s="740"/>
      <c r="L9" s="740" t="s">
        <v>2950</v>
      </c>
      <c r="M9" s="740"/>
      <c r="N9" s="740" t="s">
        <v>2950</v>
      </c>
      <c r="O9" s="740"/>
      <c r="P9" s="740" t="s">
        <v>2950</v>
      </c>
      <c r="Q9" s="740"/>
      <c r="R9" s="740" t="s">
        <v>2950</v>
      </c>
      <c r="S9" s="740"/>
      <c r="T9" s="9" t="s">
        <v>1975</v>
      </c>
    </row>
    <row r="10" spans="1:20" ht="65.25" customHeight="1">
      <c r="A10" s="9" t="s">
        <v>1962</v>
      </c>
      <c r="B10" s="9" t="s">
        <v>1976</v>
      </c>
      <c r="C10" s="9">
        <v>255</v>
      </c>
      <c r="D10" s="740" t="s">
        <v>216</v>
      </c>
      <c r="E10" s="740" t="s">
        <v>216</v>
      </c>
      <c r="F10" s="742" t="s">
        <v>2950</v>
      </c>
      <c r="G10" s="742" t="s">
        <v>2951</v>
      </c>
      <c r="H10" s="742" t="s">
        <v>2950</v>
      </c>
      <c r="I10" s="742" t="s">
        <v>2950</v>
      </c>
      <c r="J10" s="740"/>
      <c r="K10" s="740"/>
      <c r="L10" s="742" t="s">
        <v>2950</v>
      </c>
      <c r="M10" s="752"/>
      <c r="N10" s="742" t="s">
        <v>2950</v>
      </c>
      <c r="O10" s="752"/>
      <c r="P10" s="742" t="s">
        <v>2950</v>
      </c>
      <c r="Q10" s="752"/>
      <c r="R10" s="742" t="s">
        <v>2950</v>
      </c>
      <c r="S10" s="752"/>
      <c r="T10" s="9" t="s">
        <v>1979</v>
      </c>
    </row>
    <row r="11" spans="1:20" ht="63.75" customHeight="1">
      <c r="A11" s="9" t="s">
        <v>1963</v>
      </c>
      <c r="B11" s="9" t="s">
        <v>1976</v>
      </c>
      <c r="C11" s="9">
        <v>255</v>
      </c>
      <c r="D11" s="740" t="s">
        <v>216</v>
      </c>
      <c r="E11" s="740" t="s">
        <v>216</v>
      </c>
      <c r="F11" s="742" t="s">
        <v>2950</v>
      </c>
      <c r="G11" s="742" t="s">
        <v>2951</v>
      </c>
      <c r="H11" s="742" t="s">
        <v>2950</v>
      </c>
      <c r="I11" s="742" t="s">
        <v>2950</v>
      </c>
      <c r="J11" s="740"/>
      <c r="K11" s="740"/>
      <c r="L11" s="751" t="s">
        <v>2950</v>
      </c>
      <c r="M11" s="561"/>
      <c r="N11" s="755" t="s">
        <v>2950</v>
      </c>
      <c r="O11" s="561"/>
      <c r="P11" s="755" t="s">
        <v>2950</v>
      </c>
      <c r="Q11" s="561"/>
      <c r="R11" s="755" t="s">
        <v>2950</v>
      </c>
      <c r="S11" s="756"/>
      <c r="T11" s="9" t="s">
        <v>1980</v>
      </c>
    </row>
    <row r="12" spans="1:20" ht="70.5" customHeight="1">
      <c r="A12" s="63" t="s">
        <v>1981</v>
      </c>
      <c r="B12" s="63" t="s">
        <v>1976</v>
      </c>
      <c r="C12" s="63">
        <v>255</v>
      </c>
      <c r="D12" s="752" t="s">
        <v>216</v>
      </c>
      <c r="E12" s="752" t="s">
        <v>216</v>
      </c>
      <c r="F12" s="752" t="s">
        <v>2950</v>
      </c>
      <c r="G12" s="752" t="s">
        <v>2951</v>
      </c>
      <c r="H12" s="752" t="s">
        <v>2950</v>
      </c>
      <c r="I12" s="752" t="s">
        <v>2950</v>
      </c>
      <c r="J12" s="752"/>
      <c r="K12" s="752"/>
      <c r="L12" s="779" t="s">
        <v>2950</v>
      </c>
      <c r="M12" s="561"/>
      <c r="N12" s="782" t="s">
        <v>2950</v>
      </c>
      <c r="O12" s="561"/>
      <c r="P12" s="782" t="s">
        <v>2950</v>
      </c>
      <c r="Q12" s="561"/>
      <c r="R12" s="782" t="s">
        <v>2950</v>
      </c>
      <c r="S12" s="756"/>
      <c r="T12" s="63" t="s">
        <v>1983</v>
      </c>
    </row>
    <row r="13" spans="1:20" ht="39.75" customHeight="1">
      <c r="A13" s="855"/>
      <c r="B13" s="418"/>
      <c r="C13" s="418"/>
      <c r="D13" s="847"/>
      <c r="E13" s="847"/>
      <c r="F13" s="847"/>
      <c r="G13" s="847"/>
      <c r="H13" s="847"/>
      <c r="I13" s="847"/>
      <c r="J13" s="847"/>
      <c r="K13" s="847"/>
      <c r="L13" s="847"/>
      <c r="M13" s="848"/>
      <c r="N13" s="847"/>
      <c r="O13" s="848"/>
      <c r="P13" s="847"/>
      <c r="Q13" s="848"/>
      <c r="R13" s="847"/>
      <c r="S13" s="848"/>
      <c r="T13" s="848"/>
    </row>
  </sheetData>
  <mergeCells count="18">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 ref="P5:R5"/>
  </mergeCells>
  <hyperlinks>
    <hyperlink ref="A1" location="Clases!A1" display="&lt;-Volver al inicio" xr:uid="{150A0D0F-E9C3-4701-B7BB-5DFECF37FD8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4FEF07-E2DC-4AA6-8466-EEBE91B50872}">
          <x14:formula1>
            <xm:f>'Valores '!$A$1:$A$19</xm:f>
          </x14:formula1>
          <xm:sqref>B7:B13</xm:sqref>
        </x14:dataValidation>
      </x14:dataValidations>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38BA-22C2-4647-A145-FE0D700D0510}">
  <dimension ref="A1:T13"/>
  <sheetViews>
    <sheetView workbookViewId="0"/>
  </sheetViews>
  <sheetFormatPr defaultRowHeight="15"/>
  <cols>
    <col min="1" max="1" width="20.7109375" customWidth="1"/>
    <col min="2" max="2" width="20" customWidth="1"/>
    <col min="3" max="3" width="10.5703125" customWidth="1"/>
    <col min="4" max="4" width="26.85546875" customWidth="1"/>
    <col min="5" max="5" width="38.140625" customWidth="1"/>
    <col min="6" max="6" width="21.85546875" customWidth="1"/>
    <col min="7" max="7" width="18.42578125" customWidth="1"/>
    <col min="8" max="8" width="20.5703125" customWidth="1"/>
    <col min="9" max="9" width="16.5703125" customWidth="1"/>
    <col min="10" max="10" width="13.5703125" customWidth="1"/>
    <col min="11" max="11" width="12.5703125" customWidth="1"/>
    <col min="12" max="12" width="19.42578125" customWidth="1"/>
    <col min="13" max="13" width="15.28515625" customWidth="1"/>
    <col min="14" max="14" width="16" customWidth="1"/>
    <col min="15" max="16" width="17.42578125" customWidth="1"/>
    <col min="17" max="17" width="16.7109375" customWidth="1"/>
    <col min="18" max="18" width="18.140625" customWidth="1"/>
    <col min="19" max="19" width="13.140625" customWidth="1"/>
    <col min="20" max="20" width="24.570312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Clases!A6</f>
        <v>DetalleCompra</v>
      </c>
      <c r="C2" s="2257"/>
      <c r="D2" s="2257"/>
      <c r="E2" s="2258"/>
      <c r="F2" s="736"/>
      <c r="G2" s="736"/>
      <c r="H2" s="736"/>
      <c r="I2" s="736"/>
      <c r="J2" s="736"/>
      <c r="K2" s="736"/>
      <c r="L2" s="736"/>
      <c r="M2" s="736"/>
      <c r="N2" s="736"/>
      <c r="O2" s="736"/>
      <c r="P2" s="736"/>
      <c r="Q2" s="736"/>
      <c r="R2" s="736"/>
      <c r="S2" s="736"/>
      <c r="T2" s="736"/>
    </row>
    <row r="3" spans="1:20">
      <c r="A3" s="738" t="s">
        <v>63</v>
      </c>
      <c r="B3" s="2259" t="str">
        <f>Clases!C6</f>
        <v>Clase que representa los productos que forman parte de una compra.</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60.75" customHeight="1">
      <c r="A6" s="2270"/>
      <c r="B6" s="2271"/>
      <c r="C6" s="2271"/>
      <c r="D6" s="2271"/>
      <c r="E6" s="2271"/>
      <c r="F6" s="2271"/>
      <c r="G6" s="2271"/>
      <c r="H6" s="2094"/>
      <c r="I6" s="739" t="s">
        <v>2942</v>
      </c>
      <c r="J6" s="739" t="s">
        <v>405</v>
      </c>
      <c r="K6" s="739" t="s">
        <v>2943</v>
      </c>
      <c r="L6" s="743" t="s">
        <v>2944</v>
      </c>
      <c r="M6" s="743" t="s">
        <v>2945</v>
      </c>
      <c r="N6" s="743" t="s">
        <v>2946</v>
      </c>
      <c r="O6" s="743" t="s">
        <v>2947</v>
      </c>
      <c r="P6" s="743" t="s">
        <v>2948</v>
      </c>
      <c r="Q6" s="743" t="s">
        <v>1888</v>
      </c>
      <c r="R6" s="743" t="s">
        <v>2949</v>
      </c>
      <c r="S6" s="2271"/>
      <c r="T6" s="2273"/>
    </row>
    <row r="7" spans="1:20" ht="37.5" customHeight="1">
      <c r="A7" s="12" t="s">
        <v>94</v>
      </c>
      <c r="B7" s="9" t="s">
        <v>215</v>
      </c>
      <c r="C7" s="9">
        <v>36</v>
      </c>
      <c r="D7" s="740" t="s">
        <v>216</v>
      </c>
      <c r="E7" s="740" t="s">
        <v>216</v>
      </c>
      <c r="F7" s="740" t="s">
        <v>2950</v>
      </c>
      <c r="G7" s="740" t="s">
        <v>2951</v>
      </c>
      <c r="H7" s="740" t="s">
        <v>2951</v>
      </c>
      <c r="I7" s="740" t="s">
        <v>2950</v>
      </c>
      <c r="J7" s="740"/>
      <c r="K7" s="740"/>
      <c r="L7" s="740" t="s">
        <v>2950</v>
      </c>
      <c r="M7" s="740"/>
      <c r="N7" s="740" t="s">
        <v>2950</v>
      </c>
      <c r="O7" s="740"/>
      <c r="P7" s="740" t="s">
        <v>2950</v>
      </c>
      <c r="Q7" s="740"/>
      <c r="R7" s="740" t="s">
        <v>2950</v>
      </c>
      <c r="S7" s="740"/>
      <c r="T7" s="741"/>
    </row>
    <row r="8" spans="1:20" ht="36.75" customHeight="1">
      <c r="A8" s="12" t="s">
        <v>436</v>
      </c>
      <c r="B8" s="9" t="s">
        <v>215</v>
      </c>
      <c r="C8" s="9">
        <v>36</v>
      </c>
      <c r="D8" s="740" t="s">
        <v>216</v>
      </c>
      <c r="E8" s="740" t="s">
        <v>216</v>
      </c>
      <c r="F8" s="740" t="s">
        <v>2950</v>
      </c>
      <c r="G8" s="740" t="s">
        <v>2951</v>
      </c>
      <c r="H8" s="740" t="s">
        <v>2950</v>
      </c>
      <c r="I8" s="740" t="s">
        <v>2951</v>
      </c>
      <c r="J8" s="740"/>
      <c r="K8" s="740"/>
      <c r="L8" s="740" t="s">
        <v>2950</v>
      </c>
      <c r="M8" s="740"/>
      <c r="N8" s="740" t="s">
        <v>2950</v>
      </c>
      <c r="O8" s="740"/>
      <c r="P8" s="740" t="s">
        <v>2950</v>
      </c>
      <c r="Q8" s="740"/>
      <c r="R8" s="740" t="s">
        <v>2950</v>
      </c>
      <c r="S8" s="740"/>
      <c r="T8" s="741"/>
    </row>
    <row r="9" spans="1:20" ht="35.25" customHeight="1">
      <c r="A9" s="12" t="s">
        <v>1700</v>
      </c>
      <c r="B9" s="9" t="s">
        <v>215</v>
      </c>
      <c r="C9" s="9">
        <v>100</v>
      </c>
      <c r="D9" s="740" t="s">
        <v>216</v>
      </c>
      <c r="E9" s="740" t="s">
        <v>216</v>
      </c>
      <c r="F9" s="740" t="s">
        <v>2950</v>
      </c>
      <c r="G9" s="740" t="s">
        <v>2951</v>
      </c>
      <c r="H9" s="740" t="s">
        <v>2950</v>
      </c>
      <c r="I9" s="740" t="s">
        <v>2951</v>
      </c>
      <c r="J9" s="740"/>
      <c r="K9" s="740"/>
      <c r="L9" s="740" t="s">
        <v>2950</v>
      </c>
      <c r="M9" s="740"/>
      <c r="N9" s="740" t="s">
        <v>2950</v>
      </c>
      <c r="O9" s="740"/>
      <c r="P9" s="740" t="s">
        <v>2950</v>
      </c>
      <c r="Q9" s="740"/>
      <c r="R9" s="740" t="s">
        <v>2950</v>
      </c>
      <c r="S9" s="740"/>
      <c r="T9" s="741"/>
    </row>
    <row r="10" spans="1:20" ht="35.25" customHeight="1">
      <c r="A10" s="12" t="s">
        <v>1701</v>
      </c>
      <c r="B10" s="9" t="s">
        <v>557</v>
      </c>
      <c r="C10" s="9">
        <v>999</v>
      </c>
      <c r="D10" s="740" t="s">
        <v>216</v>
      </c>
      <c r="E10" s="740" t="s">
        <v>216</v>
      </c>
      <c r="F10" s="742" t="s">
        <v>2950</v>
      </c>
      <c r="G10" s="742" t="s">
        <v>2951</v>
      </c>
      <c r="H10" s="742" t="s">
        <v>2950</v>
      </c>
      <c r="I10" s="742" t="s">
        <v>2950</v>
      </c>
      <c r="J10" s="740"/>
      <c r="K10" s="740"/>
      <c r="L10" s="742" t="s">
        <v>2950</v>
      </c>
      <c r="M10" s="752"/>
      <c r="N10" s="742" t="s">
        <v>2950</v>
      </c>
      <c r="O10" s="752"/>
      <c r="P10" s="742" t="s">
        <v>2950</v>
      </c>
      <c r="Q10" s="752"/>
      <c r="R10" s="742" t="s">
        <v>2950</v>
      </c>
      <c r="S10" s="752"/>
      <c r="T10" s="759"/>
    </row>
    <row r="11" spans="1:20" ht="33" customHeight="1">
      <c r="A11" s="12" t="s">
        <v>1702</v>
      </c>
      <c r="B11" s="9" t="s">
        <v>294</v>
      </c>
      <c r="C11" s="9" t="s">
        <v>1737</v>
      </c>
      <c r="D11" s="740" t="s">
        <v>216</v>
      </c>
      <c r="E11" s="740" t="s">
        <v>216</v>
      </c>
      <c r="F11" s="742" t="s">
        <v>2950</v>
      </c>
      <c r="G11" s="742" t="s">
        <v>2951</v>
      </c>
      <c r="H11" s="742" t="s">
        <v>2950</v>
      </c>
      <c r="I11" s="742" t="s">
        <v>2950</v>
      </c>
      <c r="J11" s="740"/>
      <c r="K11" s="740"/>
      <c r="L11" s="751" t="s">
        <v>2950</v>
      </c>
      <c r="M11" s="561"/>
      <c r="N11" s="755" t="s">
        <v>2950</v>
      </c>
      <c r="O11" s="561"/>
      <c r="P11" s="755" t="s">
        <v>2950</v>
      </c>
      <c r="Q11" s="561"/>
      <c r="R11" s="755" t="s">
        <v>2950</v>
      </c>
      <c r="S11" s="756"/>
      <c r="T11" s="561"/>
    </row>
    <row r="12" spans="1:20" ht="33" customHeight="1">
      <c r="A12" s="12" t="s">
        <v>2958</v>
      </c>
      <c r="B12" s="63" t="s">
        <v>579</v>
      </c>
      <c r="C12" s="63">
        <v>10</v>
      </c>
      <c r="D12" s="740" t="s">
        <v>216</v>
      </c>
      <c r="E12" s="740" t="s">
        <v>216</v>
      </c>
      <c r="F12" s="742" t="s">
        <v>2950</v>
      </c>
      <c r="G12" s="742" t="s">
        <v>2951</v>
      </c>
      <c r="H12" s="742" t="s">
        <v>2950</v>
      </c>
      <c r="I12" s="742" t="s">
        <v>2950</v>
      </c>
      <c r="J12" s="740"/>
      <c r="K12" s="740"/>
      <c r="L12" s="751" t="s">
        <v>2950</v>
      </c>
      <c r="M12" s="561"/>
      <c r="N12" s="755" t="s">
        <v>2950</v>
      </c>
      <c r="O12" s="44"/>
      <c r="P12" s="755" t="s">
        <v>2950</v>
      </c>
      <c r="Q12" s="44"/>
      <c r="R12" s="755" t="s">
        <v>2950</v>
      </c>
      <c r="S12" s="757"/>
      <c r="T12" s="561"/>
    </row>
    <row r="13" spans="1:20" ht="37.5" customHeight="1">
      <c r="A13" s="248" t="s">
        <v>2959</v>
      </c>
      <c r="B13" s="416" t="s">
        <v>215</v>
      </c>
      <c r="C13" s="416">
        <v>36</v>
      </c>
      <c r="D13" s="740" t="s">
        <v>216</v>
      </c>
      <c r="E13" s="740" t="s">
        <v>216</v>
      </c>
      <c r="F13" s="742" t="s">
        <v>2950</v>
      </c>
      <c r="G13" s="742" t="s">
        <v>2951</v>
      </c>
      <c r="H13" s="742" t="s">
        <v>2950</v>
      </c>
      <c r="I13" s="740" t="s">
        <v>2951</v>
      </c>
      <c r="J13" s="740"/>
      <c r="K13" s="740"/>
      <c r="L13" s="751" t="s">
        <v>2950</v>
      </c>
      <c r="M13" s="44"/>
      <c r="N13" s="755" t="s">
        <v>2950</v>
      </c>
      <c r="O13" s="754"/>
      <c r="P13" s="755" t="s">
        <v>2950</v>
      </c>
      <c r="Q13" s="754"/>
      <c r="R13" s="755" t="s">
        <v>2950</v>
      </c>
      <c r="S13" s="758"/>
      <c r="T13" s="44"/>
    </row>
  </sheetData>
  <mergeCells count="18">
    <mergeCell ref="G5:G6"/>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s>
  <hyperlinks>
    <hyperlink ref="A1" location="Clases!A1" display="&lt;-Volver al inicio" xr:uid="{34DFD810-3B58-4EBE-93D3-FB61132560CD}"/>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5547A33-3446-4294-83E6-FC06CDF7774E}">
          <x14:formula1>
            <xm:f>'Valores '!$A$1:$A$19</xm:f>
          </x14:formula1>
          <xm:sqref>B7:B13</xm:sqref>
        </x14:dataValidation>
      </x14:dataValidations>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FE20A-3650-48DB-B8E4-95EAFB0E67E1}">
  <dimension ref="A1:T31"/>
  <sheetViews>
    <sheetView workbookViewId="0"/>
  </sheetViews>
  <sheetFormatPr defaultRowHeight="15"/>
  <cols>
    <col min="1" max="1" width="20.85546875" customWidth="1"/>
    <col min="2" max="2" width="14.85546875" customWidth="1"/>
    <col min="3" max="3" width="18.7109375" customWidth="1"/>
    <col min="4" max="4" width="15.5703125" customWidth="1"/>
    <col min="5" max="5" width="17.5703125" customWidth="1"/>
    <col min="6" max="6" width="16.7109375" customWidth="1"/>
    <col min="7" max="7" width="15.28515625" customWidth="1"/>
    <col min="8" max="8" width="19.140625" customWidth="1"/>
    <col min="9" max="9" width="15" customWidth="1"/>
    <col min="10" max="10" width="14.7109375" customWidth="1"/>
    <col min="11" max="11" width="16.42578125" customWidth="1"/>
    <col min="12" max="13" width="18.85546875" customWidth="1"/>
    <col min="14" max="14" width="20.42578125" customWidth="1"/>
    <col min="15" max="15" width="19.85546875" customWidth="1"/>
    <col min="16" max="16" width="21.28515625" customWidth="1"/>
    <col min="17" max="17" width="22.85546875" customWidth="1"/>
    <col min="18" max="18" width="18.5703125" customWidth="1"/>
    <col min="19" max="19" width="19.42578125" customWidth="1"/>
    <col min="20" max="20" width="33.42578125" customWidth="1"/>
  </cols>
  <sheetData>
    <row r="1" spans="1:20">
      <c r="A1" s="2090"/>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Clases!A16</f>
        <v>Delivery</v>
      </c>
      <c r="C2" s="2257"/>
      <c r="D2" s="2257"/>
      <c r="E2" s="2258"/>
      <c r="F2" s="736"/>
      <c r="G2" s="736"/>
      <c r="H2" s="736"/>
      <c r="I2" s="736"/>
      <c r="J2" s="736"/>
      <c r="K2" s="736"/>
      <c r="L2" s="736"/>
      <c r="M2" s="736"/>
      <c r="N2" s="736"/>
      <c r="O2" s="736"/>
      <c r="P2" s="736"/>
      <c r="Q2" s="736"/>
      <c r="R2" s="736"/>
      <c r="S2" s="736"/>
      <c r="T2" s="736"/>
    </row>
    <row r="3" spans="1:20">
      <c r="A3" s="738" t="s">
        <v>63</v>
      </c>
      <c r="B3" s="2259" t="str">
        <f>Clases!C16</f>
        <v>Clase que representa el método de entrega o transporte.</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093" t="s">
        <v>2940</v>
      </c>
      <c r="T5" s="2091" t="s">
        <v>2941</v>
      </c>
    </row>
    <row r="6" spans="1:20" ht="15" customHeight="1">
      <c r="A6" s="2270"/>
      <c r="B6" s="2271"/>
      <c r="C6" s="2271"/>
      <c r="D6" s="2271"/>
      <c r="E6" s="2271"/>
      <c r="F6" s="2271"/>
      <c r="G6" s="2271"/>
      <c r="H6" s="2094"/>
      <c r="I6" s="739" t="s">
        <v>2942</v>
      </c>
      <c r="J6" s="739" t="s">
        <v>405</v>
      </c>
      <c r="K6" s="739" t="s">
        <v>2943</v>
      </c>
      <c r="L6" s="743" t="s">
        <v>2944</v>
      </c>
      <c r="M6" s="743" t="s">
        <v>2945</v>
      </c>
      <c r="N6" s="743" t="s">
        <v>2946</v>
      </c>
      <c r="O6" s="743" t="s">
        <v>2947</v>
      </c>
      <c r="P6" s="743" t="s">
        <v>2948</v>
      </c>
      <c r="Q6" s="743" t="s">
        <v>1888</v>
      </c>
      <c r="R6" s="743" t="s">
        <v>2949</v>
      </c>
      <c r="S6" s="2094"/>
      <c r="T6" s="2092"/>
    </row>
    <row r="7" spans="1:20" ht="84" customHeight="1">
      <c r="A7" s="17" t="s">
        <v>94</v>
      </c>
      <c r="B7" s="7" t="s">
        <v>215</v>
      </c>
      <c r="C7" s="7">
        <v>36</v>
      </c>
      <c r="D7" s="740" t="s">
        <v>216</v>
      </c>
      <c r="E7" s="740" t="s">
        <v>216</v>
      </c>
      <c r="F7" s="740" t="s">
        <v>2950</v>
      </c>
      <c r="G7" s="740" t="s">
        <v>2951</v>
      </c>
      <c r="H7" s="740" t="s">
        <v>2951</v>
      </c>
      <c r="I7" s="740" t="s">
        <v>2950</v>
      </c>
      <c r="J7" s="740"/>
      <c r="K7" s="740"/>
      <c r="L7" s="740" t="s">
        <v>2950</v>
      </c>
      <c r="M7" s="740"/>
      <c r="N7" s="740" t="s">
        <v>2950</v>
      </c>
      <c r="O7" s="740"/>
      <c r="P7" s="740" t="s">
        <v>2950</v>
      </c>
      <c r="Q7" s="740"/>
      <c r="R7" s="740" t="s">
        <v>2950</v>
      </c>
      <c r="S7" s="740"/>
      <c r="T7" s="74" t="s">
        <v>221</v>
      </c>
    </row>
    <row r="8" spans="1:20" ht="64.5" customHeight="1">
      <c r="A8" s="17" t="s">
        <v>1451</v>
      </c>
      <c r="B8" s="7" t="s">
        <v>222</v>
      </c>
      <c r="C8" s="7">
        <v>1</v>
      </c>
      <c r="D8" s="740" t="s">
        <v>216</v>
      </c>
      <c r="E8" s="740" t="s">
        <v>216</v>
      </c>
      <c r="F8" s="740" t="s">
        <v>2950</v>
      </c>
      <c r="G8" s="740" t="s">
        <v>2951</v>
      </c>
      <c r="H8" s="740" t="s">
        <v>2950</v>
      </c>
      <c r="I8" s="742" t="s">
        <v>2950</v>
      </c>
      <c r="J8" s="740"/>
      <c r="K8" s="740"/>
      <c r="L8" s="740" t="s">
        <v>2950</v>
      </c>
      <c r="M8" s="740"/>
      <c r="N8" s="740" t="s">
        <v>2950</v>
      </c>
      <c r="O8" s="740"/>
      <c r="P8" s="740" t="s">
        <v>2950</v>
      </c>
      <c r="Q8" s="740"/>
      <c r="R8" s="740" t="s">
        <v>2950</v>
      </c>
      <c r="S8" s="740"/>
      <c r="T8" s="74" t="s">
        <v>2960</v>
      </c>
    </row>
    <row r="9" spans="1:20" ht="71.25" customHeight="1">
      <c r="A9" s="14" t="s">
        <v>2394</v>
      </c>
      <c r="B9" s="9" t="s">
        <v>247</v>
      </c>
      <c r="C9" s="9">
        <v>36</v>
      </c>
      <c r="D9" s="740" t="s">
        <v>216</v>
      </c>
      <c r="E9" s="740" t="s">
        <v>216</v>
      </c>
      <c r="F9" s="740" t="s">
        <v>2950</v>
      </c>
      <c r="G9" s="740" t="s">
        <v>2951</v>
      </c>
      <c r="H9" s="740" t="s">
        <v>2950</v>
      </c>
      <c r="I9" s="742" t="s">
        <v>2950</v>
      </c>
      <c r="J9" s="740"/>
      <c r="K9" s="740"/>
      <c r="L9" s="740" t="s">
        <v>2950</v>
      </c>
      <c r="M9" s="740"/>
      <c r="N9" s="740" t="s">
        <v>2950</v>
      </c>
      <c r="O9" s="740"/>
      <c r="P9" s="740" t="s">
        <v>2950</v>
      </c>
      <c r="Q9" s="740"/>
      <c r="R9" s="740" t="s">
        <v>2950</v>
      </c>
      <c r="S9" s="740"/>
      <c r="T9" s="9" t="s">
        <v>2395</v>
      </c>
    </row>
    <row r="10" spans="1:20" ht="60" customHeight="1">
      <c r="A10" s="14" t="s">
        <v>2396</v>
      </c>
      <c r="B10" s="9" t="s">
        <v>247</v>
      </c>
      <c r="C10" s="9">
        <v>36</v>
      </c>
      <c r="D10" s="740" t="s">
        <v>216</v>
      </c>
      <c r="E10" s="740" t="s">
        <v>216</v>
      </c>
      <c r="F10" s="742" t="s">
        <v>2950</v>
      </c>
      <c r="G10" s="742" t="s">
        <v>2951</v>
      </c>
      <c r="H10" s="742" t="s">
        <v>2950</v>
      </c>
      <c r="I10" s="742" t="s">
        <v>2950</v>
      </c>
      <c r="J10" s="740"/>
      <c r="K10" s="740"/>
      <c r="L10" s="742" t="s">
        <v>2950</v>
      </c>
      <c r="M10" s="752"/>
      <c r="N10" s="742" t="s">
        <v>2950</v>
      </c>
      <c r="O10" s="752"/>
      <c r="P10" s="742" t="s">
        <v>2950</v>
      </c>
      <c r="Q10" s="752"/>
      <c r="R10" s="742" t="s">
        <v>2950</v>
      </c>
      <c r="S10" s="752"/>
      <c r="T10" s="9" t="s">
        <v>2397</v>
      </c>
    </row>
    <row r="11" spans="1:20" ht="51.75" customHeight="1">
      <c r="A11" s="14" t="s">
        <v>2047</v>
      </c>
      <c r="B11" s="9" t="s">
        <v>579</v>
      </c>
      <c r="C11" s="9">
        <v>10</v>
      </c>
      <c r="D11" s="740" t="s">
        <v>216</v>
      </c>
      <c r="E11" s="740" t="s">
        <v>216</v>
      </c>
      <c r="F11" s="742" t="s">
        <v>2950</v>
      </c>
      <c r="G11" s="742" t="s">
        <v>2951</v>
      </c>
      <c r="H11" s="742" t="s">
        <v>2950</v>
      </c>
      <c r="I11" s="742" t="s">
        <v>2950</v>
      </c>
      <c r="J11" s="740"/>
      <c r="K11" s="740"/>
      <c r="L11" s="751" t="s">
        <v>2950</v>
      </c>
      <c r="M11" s="561"/>
      <c r="N11" s="755" t="s">
        <v>2950</v>
      </c>
      <c r="O11" s="561"/>
      <c r="P11" s="755" t="s">
        <v>2950</v>
      </c>
      <c r="Q11" s="561"/>
      <c r="R11" s="755" t="s">
        <v>2950</v>
      </c>
      <c r="S11" s="756"/>
      <c r="T11" s="9" t="s">
        <v>2961</v>
      </c>
    </row>
    <row r="12" spans="1:20" ht="53.25" customHeight="1">
      <c r="A12" s="149" t="s">
        <v>2049</v>
      </c>
      <c r="B12" s="9" t="s">
        <v>579</v>
      </c>
      <c r="C12" s="9">
        <v>10</v>
      </c>
      <c r="D12" s="740" t="s">
        <v>216</v>
      </c>
      <c r="E12" s="740" t="s">
        <v>216</v>
      </c>
      <c r="F12" s="742" t="s">
        <v>2950</v>
      </c>
      <c r="G12" s="742" t="s">
        <v>2951</v>
      </c>
      <c r="H12" s="742" t="s">
        <v>2950</v>
      </c>
      <c r="I12" s="742" t="s">
        <v>2950</v>
      </c>
      <c r="J12" s="740"/>
      <c r="K12" s="740"/>
      <c r="L12" s="751" t="s">
        <v>2950</v>
      </c>
      <c r="M12" s="561"/>
      <c r="N12" s="755" t="s">
        <v>2950</v>
      </c>
      <c r="O12" s="44"/>
      <c r="P12" s="755" t="s">
        <v>2950</v>
      </c>
      <c r="Q12" s="44"/>
      <c r="R12" s="755" t="s">
        <v>2950</v>
      </c>
      <c r="S12" s="757"/>
      <c r="T12" s="9" t="s">
        <v>2962</v>
      </c>
    </row>
    <row r="13" spans="1:20" ht="58.5" customHeight="1">
      <c r="A13" s="150" t="s">
        <v>2963</v>
      </c>
      <c r="B13" s="7" t="s">
        <v>215</v>
      </c>
      <c r="C13" s="7">
        <v>36</v>
      </c>
      <c r="D13" s="740" t="s">
        <v>216</v>
      </c>
      <c r="E13" s="740" t="s">
        <v>216</v>
      </c>
      <c r="F13" s="742" t="s">
        <v>2950</v>
      </c>
      <c r="G13" s="742" t="s">
        <v>2951</v>
      </c>
      <c r="H13" s="742" t="s">
        <v>2950</v>
      </c>
      <c r="I13" s="742" t="s">
        <v>2950</v>
      </c>
      <c r="J13" s="740"/>
      <c r="K13" s="740"/>
      <c r="L13" s="751" t="s">
        <v>2950</v>
      </c>
      <c r="M13" s="44"/>
      <c r="N13" s="755" t="s">
        <v>2950</v>
      </c>
      <c r="O13" s="754"/>
      <c r="P13" s="755" t="s">
        <v>2950</v>
      </c>
      <c r="Q13" s="754"/>
      <c r="R13" s="755" t="s">
        <v>2950</v>
      </c>
      <c r="S13" s="758"/>
      <c r="T13" s="74" t="s">
        <v>2964</v>
      </c>
    </row>
    <row r="30" spans="4:5">
      <c r="D30" s="1"/>
      <c r="E30" s="1"/>
    </row>
    <row r="31" spans="4:5">
      <c r="D31" s="1"/>
      <c r="E31" s="1"/>
    </row>
  </sheetData>
  <mergeCells count="18">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 ref="P5:R5"/>
  </mergeCells>
  <hyperlinks>
    <hyperlink ref="A13" location="'Compra'!A1" display="id_compra" xr:uid="{0A83C28B-3810-4457-98C2-2636A0D6348A}"/>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A464532-4999-4F0A-A4AA-524D9260D508}">
          <x14:formula1>
            <xm:f>'Valores '!$A$1:$A$19</xm:f>
          </x14:formula1>
          <xm:sqref>B7:B13</xm:sqref>
        </x14:dataValidation>
      </x14:dataValidations>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5BEFC-5F27-4E10-B829-E453C6BA1243}">
  <dimension ref="A1:U13"/>
  <sheetViews>
    <sheetView workbookViewId="0"/>
  </sheetViews>
  <sheetFormatPr defaultRowHeight="15"/>
  <cols>
    <col min="3" max="4" width="14.28515625" customWidth="1"/>
    <col min="5" max="5" width="24" customWidth="1"/>
    <col min="6" max="6" width="18.5703125" customWidth="1"/>
    <col min="7" max="7" width="13.28515625" customWidth="1"/>
    <col min="8" max="8" width="17.42578125" customWidth="1"/>
    <col min="9" max="9" width="13.85546875" customWidth="1"/>
    <col min="10" max="10" width="14.85546875" customWidth="1"/>
    <col min="11" max="11" width="21.28515625" customWidth="1"/>
    <col min="12" max="12" width="17.7109375" customWidth="1"/>
    <col min="13" max="13" width="17.42578125" customWidth="1"/>
    <col min="14" max="14" width="18.85546875" customWidth="1"/>
    <col min="15" max="15" width="18.5703125" customWidth="1"/>
    <col min="16" max="17" width="17.7109375" customWidth="1"/>
    <col min="18" max="18" width="18.140625" customWidth="1"/>
    <col min="19" max="19" width="16.7109375" customWidth="1"/>
    <col min="20" max="20" width="35.140625" customWidth="1"/>
  </cols>
  <sheetData>
    <row r="1" spans="1:21">
      <c r="A1" s="2090"/>
      <c r="B1" s="2090"/>
      <c r="C1" s="2090"/>
      <c r="D1" s="2090"/>
      <c r="E1" s="2090"/>
      <c r="F1" s="736"/>
      <c r="G1" s="736"/>
      <c r="H1" s="736"/>
      <c r="I1" s="736"/>
      <c r="J1" s="736"/>
      <c r="K1" s="736"/>
      <c r="L1" s="736"/>
      <c r="M1" s="736"/>
      <c r="N1" s="736"/>
      <c r="O1" s="736"/>
      <c r="P1" s="736"/>
      <c r="Q1" s="736"/>
      <c r="R1" s="736"/>
      <c r="S1" s="736"/>
      <c r="T1" s="736"/>
    </row>
    <row r="2" spans="1:21">
      <c r="A2" s="737" t="s">
        <v>405</v>
      </c>
      <c r="B2" s="2256" t="str">
        <f>Clases!A12</f>
        <v>Categoria</v>
      </c>
      <c r="C2" s="2257"/>
      <c r="D2" s="2257"/>
      <c r="E2" s="2258"/>
      <c r="F2" s="736"/>
      <c r="G2" s="736"/>
      <c r="H2" s="736"/>
      <c r="I2" s="736"/>
      <c r="J2" s="736"/>
      <c r="K2" s="736"/>
      <c r="L2" s="736"/>
      <c r="M2" s="736"/>
      <c r="N2" s="736"/>
      <c r="O2" s="736"/>
      <c r="P2" s="736"/>
      <c r="Q2" s="736"/>
      <c r="R2" s="736"/>
      <c r="S2" s="736"/>
      <c r="T2" s="736"/>
    </row>
    <row r="3" spans="1:21">
      <c r="A3" s="738" t="s">
        <v>63</v>
      </c>
      <c r="B3" s="2259" t="str">
        <f>Clases!C12</f>
        <v>Clase que representa el tipo o grupo al que pertenece un producto.</v>
      </c>
      <c r="C3" s="2260"/>
      <c r="D3" s="2260"/>
      <c r="E3" s="2261"/>
      <c r="F3" s="736"/>
      <c r="G3" s="736"/>
      <c r="H3" s="736"/>
      <c r="I3" s="736"/>
      <c r="J3" s="736"/>
      <c r="K3" s="736"/>
      <c r="L3" s="736"/>
      <c r="M3" s="736"/>
      <c r="N3" s="736"/>
      <c r="O3" s="736"/>
      <c r="P3" s="736"/>
      <c r="Q3" s="736"/>
      <c r="R3" s="736"/>
      <c r="S3" s="736"/>
      <c r="T3" s="736"/>
    </row>
    <row r="4" spans="1:21">
      <c r="A4" s="2098" t="s">
        <v>693</v>
      </c>
      <c r="B4" s="2099"/>
      <c r="C4" s="2099"/>
      <c r="D4" s="2099"/>
      <c r="E4" s="2099"/>
      <c r="F4" s="2099"/>
      <c r="G4" s="2099"/>
      <c r="H4" s="2099"/>
      <c r="I4" s="2099"/>
      <c r="J4" s="2099"/>
      <c r="K4" s="2099"/>
      <c r="L4" s="2099"/>
      <c r="M4" s="2099"/>
      <c r="N4" s="2099"/>
      <c r="O4" s="2099"/>
      <c r="P4" s="2099"/>
      <c r="Q4" s="2099"/>
      <c r="R4" s="2099"/>
      <c r="S4" s="2099"/>
      <c r="T4" s="2100"/>
      <c r="U4" s="1"/>
    </row>
    <row r="5" spans="1:21" ht="15" customHeight="1">
      <c r="A5" s="2101" t="s">
        <v>3</v>
      </c>
      <c r="B5" s="2093" t="s">
        <v>234</v>
      </c>
      <c r="C5" s="2093" t="s">
        <v>2930</v>
      </c>
      <c r="D5" s="2093" t="s">
        <v>2931</v>
      </c>
      <c r="E5" s="2093" t="s">
        <v>2932</v>
      </c>
      <c r="F5" s="2093" t="s">
        <v>2933</v>
      </c>
      <c r="G5" s="2093" t="s">
        <v>2934</v>
      </c>
      <c r="H5" s="2093" t="s">
        <v>2935</v>
      </c>
      <c r="I5" s="2095" t="s">
        <v>2936</v>
      </c>
      <c r="J5" s="2096"/>
      <c r="K5" s="2097"/>
      <c r="L5" s="2095" t="s">
        <v>2937</v>
      </c>
      <c r="M5" s="2097"/>
      <c r="N5" s="2095" t="s">
        <v>2938</v>
      </c>
      <c r="O5" s="2097"/>
      <c r="P5" s="2095" t="s">
        <v>2939</v>
      </c>
      <c r="Q5" s="2096"/>
      <c r="R5" s="2097"/>
      <c r="S5" s="2093" t="s">
        <v>2940</v>
      </c>
      <c r="T5" s="2091" t="s">
        <v>2941</v>
      </c>
      <c r="U5" s="1"/>
    </row>
    <row r="6" spans="1:21" ht="63" customHeight="1">
      <c r="A6" s="2102"/>
      <c r="B6" s="2094"/>
      <c r="C6" s="2094"/>
      <c r="D6" s="2094"/>
      <c r="E6" s="2094"/>
      <c r="F6" s="2094"/>
      <c r="G6" s="2094"/>
      <c r="H6" s="2094"/>
      <c r="I6" s="743" t="s">
        <v>2942</v>
      </c>
      <c r="J6" s="743" t="s">
        <v>405</v>
      </c>
      <c r="K6" s="743" t="s">
        <v>2943</v>
      </c>
      <c r="L6" s="743" t="s">
        <v>2944</v>
      </c>
      <c r="M6" s="743" t="s">
        <v>2945</v>
      </c>
      <c r="N6" s="743" t="s">
        <v>2946</v>
      </c>
      <c r="O6" s="743" t="s">
        <v>2947</v>
      </c>
      <c r="P6" s="743" t="s">
        <v>2948</v>
      </c>
      <c r="Q6" s="743" t="s">
        <v>1888</v>
      </c>
      <c r="R6" s="743" t="s">
        <v>2949</v>
      </c>
      <c r="S6" s="2094"/>
      <c r="T6" s="2092"/>
      <c r="U6" s="1"/>
    </row>
    <row r="7" spans="1:21" ht="58.5" customHeight="1">
      <c r="A7" s="9" t="s">
        <v>94</v>
      </c>
      <c r="B7" s="9" t="s">
        <v>215</v>
      </c>
      <c r="C7" s="9">
        <v>36</v>
      </c>
      <c r="D7" s="850" t="s">
        <v>216</v>
      </c>
      <c r="E7" s="850" t="s">
        <v>216</v>
      </c>
      <c r="F7" s="850" t="s">
        <v>2950</v>
      </c>
      <c r="G7" s="850" t="s">
        <v>2951</v>
      </c>
      <c r="H7" s="850" t="s">
        <v>2951</v>
      </c>
      <c r="I7" s="850" t="s">
        <v>2950</v>
      </c>
      <c r="J7" s="850"/>
      <c r="K7" s="850"/>
      <c r="L7" s="850" t="s">
        <v>2950</v>
      </c>
      <c r="M7" s="850"/>
      <c r="N7" s="850" t="s">
        <v>2950</v>
      </c>
      <c r="O7" s="850"/>
      <c r="P7" s="850" t="s">
        <v>2950</v>
      </c>
      <c r="Q7" s="850"/>
      <c r="R7" s="850" t="s">
        <v>2950</v>
      </c>
      <c r="S7" s="850"/>
      <c r="T7" s="134" t="s">
        <v>770</v>
      </c>
      <c r="U7" s="1"/>
    </row>
    <row r="8" spans="1:21" ht="63" customHeight="1">
      <c r="A8" s="9" t="s">
        <v>771</v>
      </c>
      <c r="B8" s="9" t="s">
        <v>215</v>
      </c>
      <c r="C8" s="9">
        <v>1</v>
      </c>
      <c r="D8" s="851" t="s">
        <v>216</v>
      </c>
      <c r="E8" s="851" t="s">
        <v>216</v>
      </c>
      <c r="F8" s="851" t="s">
        <v>2950</v>
      </c>
      <c r="G8" s="851" t="s">
        <v>2951</v>
      </c>
      <c r="H8" s="851" t="s">
        <v>2950</v>
      </c>
      <c r="I8" s="851" t="s">
        <v>2950</v>
      </c>
      <c r="J8" s="851"/>
      <c r="K8" s="851"/>
      <c r="L8" s="851" t="s">
        <v>2950</v>
      </c>
      <c r="M8" s="851"/>
      <c r="N8" s="851" t="s">
        <v>2950</v>
      </c>
      <c r="O8" s="851"/>
      <c r="P8" s="851" t="s">
        <v>2950</v>
      </c>
      <c r="Q8" s="851"/>
      <c r="R8" s="851" t="s">
        <v>2950</v>
      </c>
      <c r="S8" s="851"/>
      <c r="T8" s="48" t="s">
        <v>776</v>
      </c>
      <c r="U8" s="1"/>
    </row>
    <row r="9" spans="1:21">
      <c r="A9" s="668"/>
      <c r="B9" s="70"/>
      <c r="C9" s="70"/>
      <c r="D9" s="852"/>
      <c r="E9" s="852"/>
      <c r="F9" s="852"/>
      <c r="G9" s="852"/>
      <c r="H9" s="852"/>
      <c r="I9" s="852"/>
      <c r="J9" s="852"/>
      <c r="K9" s="852"/>
      <c r="L9" s="852"/>
      <c r="M9" s="852"/>
      <c r="N9" s="852"/>
      <c r="O9" s="852"/>
      <c r="P9" s="852"/>
      <c r="Q9" s="852"/>
      <c r="R9" s="852"/>
      <c r="S9" s="852"/>
      <c r="T9" s="852"/>
      <c r="U9" s="1"/>
    </row>
    <row r="10" spans="1:21">
      <c r="A10" s="668"/>
      <c r="B10" s="70"/>
      <c r="C10" s="70"/>
      <c r="D10" s="852"/>
      <c r="E10" s="852"/>
      <c r="F10" s="852"/>
      <c r="G10" s="852"/>
      <c r="H10" s="852"/>
      <c r="I10" s="852"/>
      <c r="J10" s="852"/>
      <c r="K10" s="852"/>
      <c r="L10" s="852"/>
      <c r="M10" s="852"/>
      <c r="N10" s="852"/>
      <c r="O10" s="852"/>
      <c r="P10" s="852"/>
      <c r="Q10" s="852"/>
      <c r="R10" s="852"/>
      <c r="S10" s="852"/>
      <c r="T10" s="852"/>
      <c r="U10" s="1"/>
    </row>
    <row r="11" spans="1:21">
      <c r="A11" s="24"/>
      <c r="B11" s="70"/>
      <c r="C11" s="70"/>
      <c r="D11" s="736"/>
      <c r="E11" s="736"/>
      <c r="F11" s="736"/>
      <c r="G11" s="736"/>
      <c r="H11" s="736"/>
      <c r="I11" s="736"/>
      <c r="J11" s="736"/>
      <c r="K11" s="736"/>
      <c r="L11" s="736"/>
      <c r="N11" s="736"/>
      <c r="P11" s="736"/>
      <c r="R11" s="736"/>
    </row>
    <row r="12" spans="1:21">
      <c r="A12" s="24"/>
      <c r="B12" s="70"/>
      <c r="C12" s="70"/>
      <c r="D12" s="736"/>
      <c r="E12" s="736"/>
      <c r="F12" s="736"/>
      <c r="G12" s="736"/>
      <c r="H12" s="736"/>
      <c r="I12" s="736"/>
      <c r="J12" s="736"/>
      <c r="K12" s="736"/>
      <c r="L12" s="736"/>
      <c r="N12" s="736"/>
      <c r="P12" s="736"/>
      <c r="R12" s="736"/>
    </row>
    <row r="13" spans="1:21">
      <c r="A13" s="849"/>
      <c r="B13" s="68"/>
      <c r="C13" s="68"/>
      <c r="D13" s="736"/>
      <c r="E13" s="736"/>
      <c r="F13" s="736"/>
      <c r="G13" s="736"/>
      <c r="H13" s="736"/>
      <c r="I13" s="736"/>
      <c r="J13" s="736"/>
      <c r="K13" s="736"/>
      <c r="L13" s="736"/>
      <c r="N13" s="736"/>
      <c r="P13" s="736"/>
      <c r="R13" s="736"/>
    </row>
  </sheetData>
  <mergeCells count="18">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 ref="P5:R5"/>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E788A6D-4559-4A2B-B38F-7E310E477B4B}">
          <x14:formula1>
            <xm:f>'Valores '!$A$1:$A$19</xm:f>
          </x14:formula1>
          <xm:sqref>B7:B13</xm:sqref>
        </x14:dataValidation>
      </x14:dataValidations>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AEAD-DCBE-4A7A-B858-D8AA58377673}">
  <dimension ref="A1:T15"/>
  <sheetViews>
    <sheetView topLeftCell="A11" workbookViewId="0">
      <selection activeCell="I13" sqref="I13"/>
    </sheetView>
  </sheetViews>
  <sheetFormatPr defaultRowHeight="15"/>
  <cols>
    <col min="2" max="2" width="14.140625" customWidth="1"/>
    <col min="3" max="3" width="15.28515625" customWidth="1"/>
    <col min="4" max="4" width="28" customWidth="1"/>
    <col min="5" max="5" width="27" customWidth="1"/>
    <col min="6" max="6" width="22" customWidth="1"/>
    <col min="7" max="7" width="17" customWidth="1"/>
    <col min="8" max="8" width="19" customWidth="1"/>
    <col min="9" max="9" width="19.140625" customWidth="1"/>
    <col min="11" max="11" width="14.5703125" customWidth="1"/>
    <col min="12" max="12" width="14.140625" customWidth="1"/>
    <col min="13" max="13" width="16.85546875" customWidth="1"/>
    <col min="14" max="14" width="14.5703125" customWidth="1"/>
    <col min="15" max="15" width="14" customWidth="1"/>
    <col min="16" max="16" width="13.140625" customWidth="1"/>
    <col min="17" max="17" width="11.7109375" customWidth="1"/>
    <col min="18" max="18" width="13.5703125" customWidth="1"/>
    <col min="20" max="20" width="20.85546875" bestFit="1"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Clases!A10</f>
        <v>Vendedor</v>
      </c>
      <c r="C2" s="2257"/>
      <c r="D2" s="2257"/>
      <c r="E2" s="2258"/>
      <c r="F2" s="736"/>
      <c r="G2" s="736"/>
      <c r="H2" s="736"/>
      <c r="I2" s="736"/>
      <c r="J2" s="736"/>
      <c r="K2" s="736"/>
      <c r="L2" s="736"/>
      <c r="M2" s="736"/>
      <c r="N2" s="736"/>
      <c r="O2" s="736"/>
      <c r="P2" s="736"/>
      <c r="Q2" s="736"/>
      <c r="R2" s="736"/>
      <c r="S2" s="736"/>
      <c r="T2" s="736"/>
    </row>
    <row r="3" spans="1:20">
      <c r="A3" s="738" t="s">
        <v>63</v>
      </c>
      <c r="B3" s="2259" t="str">
        <f>Clases!C10</f>
        <v>Clase que representa al usuario que ofrece productos en venta.</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094"/>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9" t="s">
        <v>94</v>
      </c>
      <c r="B7" s="7" t="s">
        <v>247</v>
      </c>
      <c r="C7" s="7">
        <v>36</v>
      </c>
      <c r="D7" s="7" t="s">
        <v>216</v>
      </c>
      <c r="E7" s="7" t="s">
        <v>216</v>
      </c>
      <c r="F7" s="740" t="s">
        <v>2950</v>
      </c>
      <c r="G7" s="7" t="s">
        <v>775</v>
      </c>
      <c r="H7" s="740" t="s">
        <v>2951</v>
      </c>
      <c r="I7" s="740" t="s">
        <v>2951</v>
      </c>
      <c r="J7" s="740"/>
      <c r="K7" s="740"/>
      <c r="L7" s="740"/>
      <c r="M7" s="740"/>
      <c r="N7" s="740"/>
      <c r="O7" s="740"/>
      <c r="P7" s="740"/>
      <c r="Q7" s="740"/>
      <c r="R7" s="740"/>
      <c r="S7" s="740"/>
      <c r="T7" s="741"/>
    </row>
    <row r="8" spans="1:20" ht="43.5">
      <c r="A8" s="9" t="s">
        <v>1068</v>
      </c>
      <c r="B8" s="7" t="s">
        <v>222</v>
      </c>
      <c r="C8" s="7">
        <v>2</v>
      </c>
      <c r="D8" s="7" t="s">
        <v>216</v>
      </c>
      <c r="E8" s="7" t="s">
        <v>216</v>
      </c>
      <c r="F8" s="740" t="s">
        <v>2950</v>
      </c>
      <c r="G8" s="7" t="s">
        <v>775</v>
      </c>
      <c r="H8" s="740" t="s">
        <v>2950</v>
      </c>
      <c r="I8" s="740" t="s">
        <v>2950</v>
      </c>
      <c r="J8" s="740"/>
      <c r="K8" s="740"/>
      <c r="L8" s="740"/>
      <c r="M8" s="740"/>
      <c r="N8" s="740"/>
      <c r="O8" s="740"/>
      <c r="P8" s="740"/>
      <c r="Q8" s="740"/>
      <c r="R8" s="740"/>
      <c r="S8" s="740"/>
      <c r="T8" s="741"/>
    </row>
    <row r="9" spans="1:20">
      <c r="A9" s="9" t="s">
        <v>1071</v>
      </c>
      <c r="B9" s="7" t="s">
        <v>1072</v>
      </c>
      <c r="C9" s="7">
        <v>6</v>
      </c>
      <c r="D9" s="7" t="s">
        <v>216</v>
      </c>
      <c r="E9" s="7" t="s">
        <v>216</v>
      </c>
      <c r="F9" s="740" t="s">
        <v>2950</v>
      </c>
      <c r="G9" s="7" t="s">
        <v>775</v>
      </c>
      <c r="H9" s="740" t="s">
        <v>2950</v>
      </c>
      <c r="I9" s="740" t="s">
        <v>2950</v>
      </c>
      <c r="J9" s="740"/>
      <c r="K9" s="740"/>
      <c r="L9" s="740"/>
      <c r="M9" s="740"/>
      <c r="N9" s="740"/>
      <c r="O9" s="740"/>
      <c r="P9" s="740"/>
      <c r="Q9" s="740"/>
      <c r="R9" s="740"/>
      <c r="S9" s="740"/>
      <c r="T9" s="741"/>
    </row>
    <row r="10" spans="1:20" ht="29.25">
      <c r="A10" s="9" t="s">
        <v>1075</v>
      </c>
      <c r="B10" s="7" t="s">
        <v>1076</v>
      </c>
      <c r="C10" s="7" t="s">
        <v>1089</v>
      </c>
      <c r="D10" s="7" t="s">
        <v>216</v>
      </c>
      <c r="E10" s="83" t="s">
        <v>216</v>
      </c>
      <c r="F10" s="752" t="s">
        <v>2950</v>
      </c>
      <c r="G10" s="83" t="s">
        <v>775</v>
      </c>
      <c r="H10" s="742" t="s">
        <v>2950</v>
      </c>
      <c r="I10" s="742" t="s">
        <v>2950</v>
      </c>
      <c r="J10" s="740"/>
      <c r="K10" s="740"/>
      <c r="L10" s="742"/>
      <c r="M10" s="752"/>
      <c r="N10" s="742"/>
      <c r="O10" s="752"/>
      <c r="P10" s="742"/>
      <c r="Q10" s="752"/>
      <c r="R10" s="742"/>
      <c r="S10" s="752"/>
      <c r="T10" s="759"/>
    </row>
    <row r="11" spans="1:20" ht="43.5">
      <c r="A11" s="9" t="s">
        <v>1080</v>
      </c>
      <c r="B11" s="7" t="s">
        <v>222</v>
      </c>
      <c r="C11" s="7">
        <v>5</v>
      </c>
      <c r="D11" s="721" t="s">
        <v>216</v>
      </c>
      <c r="E11" s="7" t="s">
        <v>216</v>
      </c>
      <c r="F11" s="784" t="s">
        <v>2950</v>
      </c>
      <c r="G11" s="7" t="s">
        <v>775</v>
      </c>
      <c r="H11" s="898" t="s">
        <v>2950</v>
      </c>
      <c r="I11" s="752" t="s">
        <v>2950</v>
      </c>
      <c r="J11" s="752"/>
      <c r="K11" s="752"/>
      <c r="L11" s="779"/>
      <c r="M11" s="561"/>
      <c r="N11" s="782"/>
      <c r="O11" s="561"/>
      <c r="P11" s="782"/>
      <c r="Q11" s="561"/>
      <c r="R11" s="782"/>
      <c r="S11" s="756"/>
      <c r="T11" s="561"/>
    </row>
    <row r="12" spans="1:20" ht="43.5">
      <c r="A12" s="9" t="s">
        <v>1084</v>
      </c>
      <c r="B12" s="7" t="s">
        <v>1076</v>
      </c>
      <c r="C12" s="7" t="s">
        <v>1089</v>
      </c>
      <c r="D12" s="721" t="s">
        <v>216</v>
      </c>
      <c r="E12" s="7" t="s">
        <v>216</v>
      </c>
      <c r="F12" s="44" t="s">
        <v>2950</v>
      </c>
      <c r="G12" s="721" t="s">
        <v>775</v>
      </c>
      <c r="H12" s="757" t="s">
        <v>2950</v>
      </c>
      <c r="I12" s="44" t="s">
        <v>2950</v>
      </c>
      <c r="J12" s="44"/>
      <c r="K12" s="44"/>
      <c r="L12" s="44"/>
      <c r="M12" s="44"/>
      <c r="N12" s="44"/>
      <c r="O12" s="44"/>
      <c r="P12" s="44"/>
      <c r="Q12" s="44"/>
      <c r="R12" s="44"/>
      <c r="S12" s="44"/>
      <c r="T12" s="44"/>
    </row>
    <row r="13" spans="1:20">
      <c r="A13" s="9" t="s">
        <v>1087</v>
      </c>
      <c r="B13" s="7" t="s">
        <v>1072</v>
      </c>
      <c r="C13" s="7">
        <v>7</v>
      </c>
      <c r="D13" s="721" t="s">
        <v>216</v>
      </c>
      <c r="E13" s="7" t="s">
        <v>216</v>
      </c>
      <c r="F13" s="44" t="s">
        <v>2950</v>
      </c>
      <c r="G13" s="721" t="s">
        <v>775</v>
      </c>
      <c r="H13" s="757" t="s">
        <v>2950</v>
      </c>
      <c r="I13" s="44" t="s">
        <v>2950</v>
      </c>
      <c r="J13" s="44"/>
      <c r="K13" s="44"/>
      <c r="L13" s="44"/>
      <c r="M13" s="44"/>
      <c r="N13" s="44"/>
      <c r="O13" s="44"/>
      <c r="P13" s="44"/>
      <c r="Q13" s="44"/>
      <c r="R13" s="44"/>
      <c r="S13" s="44"/>
      <c r="T13" s="44"/>
    </row>
    <row r="14" spans="1:20" ht="43.5">
      <c r="A14" s="9" t="s">
        <v>1091</v>
      </c>
      <c r="B14" s="7" t="s">
        <v>1076</v>
      </c>
      <c r="C14" s="7" t="s">
        <v>1089</v>
      </c>
      <c r="D14" s="721" t="s">
        <v>216</v>
      </c>
      <c r="E14" s="7" t="s">
        <v>216</v>
      </c>
      <c r="F14" s="44" t="s">
        <v>2950</v>
      </c>
      <c r="G14" s="721" t="s">
        <v>775</v>
      </c>
      <c r="H14" s="757" t="s">
        <v>2950</v>
      </c>
      <c r="I14" s="44" t="s">
        <v>2950</v>
      </c>
      <c r="J14" s="44"/>
      <c r="K14" s="44"/>
      <c r="L14" s="44"/>
      <c r="M14" s="44"/>
      <c r="N14" s="44"/>
      <c r="O14" s="44"/>
      <c r="P14" s="44"/>
      <c r="Q14" s="44"/>
      <c r="R14" s="44"/>
      <c r="S14" s="44"/>
      <c r="T14" s="44"/>
    </row>
    <row r="15" spans="1:20" ht="43.5">
      <c r="A15" s="9" t="s">
        <v>1094</v>
      </c>
      <c r="B15" s="7" t="s">
        <v>318</v>
      </c>
      <c r="C15" s="7">
        <v>36</v>
      </c>
      <c r="D15" s="721" t="s">
        <v>216</v>
      </c>
      <c r="E15" s="7" t="s">
        <v>216</v>
      </c>
      <c r="F15" s="44" t="s">
        <v>2950</v>
      </c>
      <c r="G15" s="721" t="s">
        <v>775</v>
      </c>
      <c r="H15" s="757" t="s">
        <v>2950</v>
      </c>
      <c r="I15" s="44" t="s">
        <v>2950</v>
      </c>
      <c r="J15" s="44"/>
      <c r="K15" s="44"/>
      <c r="L15" s="44"/>
      <c r="M15" s="44"/>
      <c r="N15" s="44"/>
      <c r="O15" s="44"/>
      <c r="P15" s="44"/>
      <c r="Q15" s="44"/>
      <c r="R15" s="44"/>
      <c r="S15" s="44"/>
      <c r="T15" s="44"/>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658B5D4E-7EDA-4960-BD50-A088267CA96E}"/>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B85F4B6-17E6-4FD8-B549-5975C7C5F14D}">
          <x14:formula1>
            <xm:f>'Valores '!$A$1:$A$19</xm:f>
          </x14:formula1>
          <xm:sqref>B7:B15</xm:sqref>
        </x14:dataValidation>
        <x14:dataValidation type="list" allowBlank="1" showInputMessage="1" showErrorMessage="1" xr:uid="{B4811703-2D9A-4174-B7FF-CE79333DBDEB}">
          <x14:formula1>
            <xm:f>'Valores '!$D$2:$D$3</xm:f>
          </x14:formula1>
          <xm:sqref>G7:G15</xm:sqref>
        </x14:dataValidation>
      </x14:dataValidations>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BD7B-FC36-4618-805F-DF9ADFC0B5FD}">
  <dimension ref="A1:T12"/>
  <sheetViews>
    <sheetView workbookViewId="0"/>
  </sheetViews>
  <sheetFormatPr defaultRowHeight="15"/>
  <cols>
    <col min="2" max="2" width="20.7109375" customWidth="1"/>
    <col min="3" max="3" width="12.140625" customWidth="1"/>
    <col min="4" max="4" width="25.7109375" customWidth="1"/>
    <col min="5" max="5" width="26.7109375" customWidth="1"/>
    <col min="6" max="6" width="18.7109375" customWidth="1"/>
    <col min="7" max="7" width="15.7109375" customWidth="1"/>
    <col min="8" max="8" width="12.140625" customWidth="1"/>
    <col min="9" max="9" width="17.140625" customWidth="1"/>
    <col min="11" max="11" width="13.5703125" customWidth="1"/>
    <col min="20" max="20" width="20.85546875" bestFit="1"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Clases!A4</f>
        <v>Precio</v>
      </c>
      <c r="C2" s="2257"/>
      <c r="D2" s="2257"/>
      <c r="E2" s="2258"/>
      <c r="F2" s="736"/>
      <c r="G2" s="736"/>
      <c r="H2" s="736"/>
      <c r="I2" s="736"/>
      <c r="J2" s="736"/>
      <c r="K2" s="736"/>
      <c r="L2" s="736"/>
      <c r="M2" s="736"/>
      <c r="N2" s="736"/>
      <c r="O2" s="736"/>
      <c r="P2" s="736"/>
      <c r="Q2" s="736"/>
      <c r="R2" s="736"/>
      <c r="S2" s="736"/>
      <c r="T2" s="736"/>
    </row>
    <row r="3" spans="1:20">
      <c r="A3" s="738" t="s">
        <v>63</v>
      </c>
      <c r="B3" s="2259" t="str">
        <f>Clases!C4</f>
        <v>Clase que representa el precio asociado a un producto.</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106" t="s">
        <v>3</v>
      </c>
      <c r="B5" s="2108" t="s">
        <v>234</v>
      </c>
      <c r="C5" s="2108" t="s">
        <v>2930</v>
      </c>
      <c r="D5" s="2108" t="s">
        <v>2931</v>
      </c>
      <c r="E5" s="2108" t="s">
        <v>2932</v>
      </c>
      <c r="F5" s="2108" t="s">
        <v>2933</v>
      </c>
      <c r="G5" s="2108" t="s">
        <v>2934</v>
      </c>
      <c r="H5" s="2112" t="s">
        <v>2935</v>
      </c>
      <c r="I5" s="2103" t="s">
        <v>2936</v>
      </c>
      <c r="J5" s="2104"/>
      <c r="K5" s="2105"/>
      <c r="L5" s="2103" t="s">
        <v>2937</v>
      </c>
      <c r="M5" s="2105"/>
      <c r="N5" s="2103" t="s">
        <v>2938</v>
      </c>
      <c r="O5" s="2105"/>
      <c r="P5" s="2103" t="s">
        <v>2939</v>
      </c>
      <c r="Q5" s="2104"/>
      <c r="R5" s="2105"/>
      <c r="S5" s="2108" t="s">
        <v>2940</v>
      </c>
      <c r="T5" s="2110" t="s">
        <v>2941</v>
      </c>
    </row>
    <row r="6" spans="1:20" ht="15" customHeight="1">
      <c r="A6" s="2107"/>
      <c r="B6" s="2109"/>
      <c r="C6" s="2109"/>
      <c r="D6" s="2109"/>
      <c r="E6" s="2109"/>
      <c r="F6" s="2109"/>
      <c r="G6" s="2109"/>
      <c r="H6" s="2113"/>
      <c r="I6" s="899" t="s">
        <v>2942</v>
      </c>
      <c r="J6" s="899" t="s">
        <v>405</v>
      </c>
      <c r="K6" s="899" t="s">
        <v>2943</v>
      </c>
      <c r="L6" s="900" t="s">
        <v>2944</v>
      </c>
      <c r="M6" s="900" t="s">
        <v>2945</v>
      </c>
      <c r="N6" s="900" t="s">
        <v>2946</v>
      </c>
      <c r="O6" s="900" t="s">
        <v>2947</v>
      </c>
      <c r="P6" s="900" t="s">
        <v>2948</v>
      </c>
      <c r="Q6" s="900" t="s">
        <v>1888</v>
      </c>
      <c r="R6" s="900" t="s">
        <v>2949</v>
      </c>
      <c r="S6" s="2109"/>
      <c r="T6" s="2111"/>
    </row>
    <row r="7" spans="1:20">
      <c r="A7" s="9" t="s">
        <v>435</v>
      </c>
      <c r="B7" s="9" t="s">
        <v>215</v>
      </c>
      <c r="C7" s="9">
        <v>36</v>
      </c>
      <c r="D7" s="9" t="s">
        <v>216</v>
      </c>
      <c r="E7" s="9" t="s">
        <v>216</v>
      </c>
      <c r="F7" s="44" t="s">
        <v>2950</v>
      </c>
      <c r="G7" s="9" t="s">
        <v>220</v>
      </c>
      <c r="H7" s="44" t="s">
        <v>2951</v>
      </c>
      <c r="I7" s="44" t="s">
        <v>2950</v>
      </c>
      <c r="J7" s="44"/>
      <c r="K7" s="44"/>
      <c r="L7" s="44"/>
      <c r="M7" s="44"/>
      <c r="N7" s="44"/>
      <c r="O7" s="44"/>
      <c r="P7" s="44"/>
      <c r="Q7" s="44"/>
      <c r="R7" s="44"/>
      <c r="S7" s="44"/>
      <c r="T7" s="44"/>
    </row>
    <row r="8" spans="1:20">
      <c r="A8" s="9" t="s">
        <v>2506</v>
      </c>
      <c r="B8" s="9" t="s">
        <v>294</v>
      </c>
      <c r="C8" s="9">
        <v>11</v>
      </c>
      <c r="D8" s="9" t="s">
        <v>216</v>
      </c>
      <c r="E8" s="9">
        <v>2</v>
      </c>
      <c r="F8" s="44" t="s">
        <v>2950</v>
      </c>
      <c r="G8" s="9" t="s">
        <v>220</v>
      </c>
      <c r="H8" s="44" t="s">
        <v>2950</v>
      </c>
      <c r="I8" s="44" t="s">
        <v>2950</v>
      </c>
      <c r="J8" s="44"/>
      <c r="K8" s="44"/>
      <c r="L8" s="44"/>
      <c r="M8" s="44"/>
      <c r="N8" s="44"/>
      <c r="O8" s="44"/>
      <c r="P8" s="44"/>
      <c r="Q8" s="44"/>
      <c r="R8" s="44"/>
      <c r="S8" s="44"/>
      <c r="T8" s="44"/>
    </row>
    <row r="9" spans="1:20" ht="29.25">
      <c r="A9" s="9" t="s">
        <v>1193</v>
      </c>
      <c r="B9" s="9" t="s">
        <v>247</v>
      </c>
      <c r="C9" s="9">
        <v>36</v>
      </c>
      <c r="D9" s="9" t="s">
        <v>216</v>
      </c>
      <c r="E9" s="9" t="s">
        <v>216</v>
      </c>
      <c r="F9" s="44" t="s">
        <v>2950</v>
      </c>
      <c r="G9" s="9" t="s">
        <v>220</v>
      </c>
      <c r="H9" s="44" t="s">
        <v>2950</v>
      </c>
      <c r="I9" s="44" t="s">
        <v>2951</v>
      </c>
      <c r="J9" s="44"/>
      <c r="K9" s="44"/>
      <c r="L9" s="44"/>
      <c r="M9" s="44"/>
      <c r="N9" s="44"/>
      <c r="O9" s="44"/>
      <c r="P9" s="44"/>
      <c r="Q9" s="44"/>
      <c r="R9" s="44"/>
      <c r="S9" s="44"/>
      <c r="T9" s="44"/>
    </row>
    <row r="10" spans="1:20" ht="43.5">
      <c r="A10" s="9" t="s">
        <v>1230</v>
      </c>
      <c r="B10" s="9" t="s">
        <v>222</v>
      </c>
      <c r="C10" s="9">
        <v>60</v>
      </c>
      <c r="D10" s="9" t="s">
        <v>216</v>
      </c>
      <c r="E10" s="9" t="s">
        <v>216</v>
      </c>
      <c r="F10" s="44" t="s">
        <v>2950</v>
      </c>
      <c r="G10" s="9" t="s">
        <v>220</v>
      </c>
      <c r="H10" s="44" t="s">
        <v>2950</v>
      </c>
      <c r="I10" s="44" t="s">
        <v>2950</v>
      </c>
      <c r="J10" s="44"/>
      <c r="K10" s="44"/>
      <c r="L10" s="44"/>
      <c r="M10" s="44"/>
      <c r="N10" s="44"/>
      <c r="O10" s="44"/>
      <c r="P10" s="44"/>
      <c r="Q10" s="44"/>
      <c r="R10" s="44"/>
      <c r="S10" s="44"/>
      <c r="T10" s="44"/>
    </row>
    <row r="11" spans="1:20" ht="43.5">
      <c r="A11" s="9" t="s">
        <v>2965</v>
      </c>
      <c r="B11" s="9" t="s">
        <v>222</v>
      </c>
      <c r="C11" s="9">
        <v>60</v>
      </c>
      <c r="D11" s="9" t="s">
        <v>216</v>
      </c>
      <c r="E11" s="9" t="s">
        <v>216</v>
      </c>
      <c r="F11" s="44" t="s">
        <v>2950</v>
      </c>
      <c r="G11" s="9" t="s">
        <v>220</v>
      </c>
      <c r="H11" s="44" t="s">
        <v>2950</v>
      </c>
      <c r="I11" s="44" t="s">
        <v>2950</v>
      </c>
      <c r="J11" s="44"/>
      <c r="K11" s="44"/>
      <c r="L11" s="44"/>
      <c r="M11" s="44"/>
      <c r="N11" s="44"/>
      <c r="O11" s="44"/>
      <c r="P11" s="44"/>
      <c r="Q11" s="44"/>
      <c r="R11" s="44"/>
      <c r="S11" s="44"/>
      <c r="T11" s="44"/>
    </row>
    <row r="12" spans="1:20" ht="29.25">
      <c r="A12" s="9" t="s">
        <v>2966</v>
      </c>
      <c r="B12" s="9" t="s">
        <v>247</v>
      </c>
      <c r="C12" s="9">
        <v>255</v>
      </c>
      <c r="D12" s="9" t="s">
        <v>216</v>
      </c>
      <c r="E12" s="9" t="s">
        <v>216</v>
      </c>
      <c r="F12" s="44" t="s">
        <v>2950</v>
      </c>
      <c r="G12" s="9" t="s">
        <v>220</v>
      </c>
      <c r="H12" s="44" t="s">
        <v>2950</v>
      </c>
      <c r="I12" s="44" t="s">
        <v>2950</v>
      </c>
      <c r="J12" s="44"/>
      <c r="K12" s="44"/>
      <c r="L12" s="44"/>
      <c r="M12" s="44"/>
      <c r="N12" s="44"/>
      <c r="O12" s="44"/>
      <c r="P12" s="44"/>
      <c r="Q12" s="44"/>
      <c r="R12" s="44"/>
      <c r="S12" s="44"/>
      <c r="T12" s="44"/>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BB5327FF-1849-4957-9583-014E0113AD25}"/>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AD714508-F1D5-4AD9-AE70-35B3F32B96BF}">
          <x14:formula1>
            <xm:f>'Valores '!$A$1:$A$19</xm:f>
          </x14:formula1>
          <xm:sqref>B12 B7:B9</xm:sqref>
        </x14:dataValidation>
        <x14:dataValidation type="list" allowBlank="1" showInputMessage="1" showErrorMessage="1" xr:uid="{0F53AD0D-7578-4034-A304-7BC4348A0F22}">
          <x14:formula1>
            <xm:f>'Valores '!$C$2:$C$5</xm:f>
          </x14:formula1>
          <xm:sqref>D7</xm:sqref>
        </x14:dataValidation>
        <x14:dataValidation type="list" allowBlank="1" showInputMessage="1" showErrorMessage="1" xr:uid="{CA23BFD7-5C53-4B53-B55A-E943799C236B}">
          <x14:formula1>
            <xm:f>'Valores '!$C$2:$C$4</xm:f>
          </x14:formula1>
          <xm:sqref>D8:D12</xm:sqref>
        </x14:dataValidation>
        <x14:dataValidation type="list" allowBlank="1" showInputMessage="1" showErrorMessage="1" xr:uid="{4CBDBAE0-5DDD-4246-8F0C-A846AE5F3E8A}">
          <x14:formula1>
            <xm:f>'Valores '!$D$2:$D$3</xm:f>
          </x14:formula1>
          <xm:sqref>G7:G12</xm:sqref>
        </x14:dataValidation>
      </x14:dataValidations>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80854-F8C6-4042-BA06-B6CE02E80E53}">
  <dimension ref="A1:T16"/>
  <sheetViews>
    <sheetView workbookViewId="0">
      <selection activeCell="E5" sqref="E5:E6"/>
    </sheetView>
  </sheetViews>
  <sheetFormatPr defaultRowHeight="15"/>
  <cols>
    <col min="1" max="1" width="14.7109375" customWidth="1"/>
    <col min="2" max="2" width="14.85546875" customWidth="1"/>
    <col min="4" max="4" width="29.28515625" customWidth="1"/>
    <col min="5" max="5" width="29.42578125" customWidth="1"/>
    <col min="6" max="6" width="19.42578125" customWidth="1"/>
    <col min="7" max="7" width="16" customWidth="1"/>
    <col min="8" max="8" width="13" customWidth="1"/>
    <col min="9" max="9" width="20.85546875" customWidth="1"/>
    <col min="11" max="11" width="12.85546875" customWidth="1"/>
  </cols>
  <sheetData>
    <row r="1" spans="1:20">
      <c r="A1" s="2143" t="s">
        <v>2771</v>
      </c>
      <c r="B1" s="2143"/>
      <c r="C1" s="2143"/>
      <c r="D1" s="2143"/>
      <c r="E1" s="2143"/>
      <c r="F1" s="2143"/>
      <c r="G1" s="2143"/>
      <c r="H1" s="2143"/>
      <c r="I1" s="2143"/>
      <c r="J1" s="2143"/>
      <c r="K1" s="2143"/>
      <c r="L1" s="2143"/>
      <c r="M1" s="2143"/>
      <c r="N1" s="2143"/>
      <c r="O1" s="2143"/>
      <c r="P1" s="2143"/>
      <c r="Q1" s="2143"/>
      <c r="R1" s="2143"/>
      <c r="S1" s="2143"/>
      <c r="T1" s="2143"/>
    </row>
    <row r="2" spans="1:20">
      <c r="A2" s="2144" t="s">
        <v>405</v>
      </c>
      <c r="B2" s="2145" t="str">
        <f>Clases!A2</f>
        <v>Pais</v>
      </c>
      <c r="C2" s="2146"/>
      <c r="D2" s="2146"/>
      <c r="E2" s="2146"/>
      <c r="F2" s="2146"/>
      <c r="G2" s="2146"/>
      <c r="H2" s="2146"/>
      <c r="I2" s="2146"/>
      <c r="J2" s="2146"/>
      <c r="K2" s="2146"/>
      <c r="L2" s="2146"/>
      <c r="M2" s="2146"/>
      <c r="N2" s="2146"/>
      <c r="O2" s="2146"/>
      <c r="P2" s="2146"/>
      <c r="Q2" s="2146"/>
      <c r="R2" s="2146"/>
      <c r="S2" s="2146"/>
      <c r="T2" s="2147"/>
    </row>
    <row r="3" spans="1:20">
      <c r="A3" s="2144" t="s">
        <v>63</v>
      </c>
      <c r="B3" s="2145" t="str">
        <f>Clases!C2</f>
        <v>Clase que representa el país donde se realiza una compra.</v>
      </c>
      <c r="C3" s="2146"/>
      <c r="D3" s="2146"/>
      <c r="E3" s="2146"/>
      <c r="F3" s="2146"/>
      <c r="G3" s="2146"/>
      <c r="H3" s="2146"/>
      <c r="I3" s="2146"/>
      <c r="J3" s="2146"/>
      <c r="K3" s="2146"/>
      <c r="L3" s="2146"/>
      <c r="M3" s="2146"/>
      <c r="N3" s="2146"/>
      <c r="O3" s="2146"/>
      <c r="P3" s="2146"/>
      <c r="Q3" s="2146"/>
      <c r="R3" s="2146"/>
      <c r="S3" s="2146"/>
      <c r="T3" s="2147"/>
    </row>
    <row r="4" spans="1:20">
      <c r="A4" s="2274" t="s">
        <v>693</v>
      </c>
      <c r="B4" s="2274"/>
      <c r="C4" s="2274"/>
      <c r="D4" s="2274"/>
      <c r="E4" s="2274"/>
      <c r="F4" s="2274"/>
      <c r="G4" s="2274"/>
      <c r="H4" s="2274"/>
      <c r="I4" s="2274"/>
      <c r="J4" s="2274"/>
      <c r="K4" s="2274"/>
      <c r="L4" s="2274"/>
      <c r="M4" s="2274"/>
      <c r="N4" s="2274"/>
      <c r="O4" s="2274"/>
      <c r="P4" s="2274"/>
      <c r="Q4" s="2274"/>
      <c r="R4" s="2274"/>
      <c r="S4" s="2274"/>
      <c r="T4" s="2274"/>
    </row>
    <row r="5" spans="1:20" ht="15" customHeight="1">
      <c r="A5" s="2114" t="s">
        <v>3</v>
      </c>
      <c r="B5" s="2114" t="s">
        <v>234</v>
      </c>
      <c r="C5" s="2114" t="s">
        <v>2930</v>
      </c>
      <c r="D5" s="2114" t="s">
        <v>2931</v>
      </c>
      <c r="E5" s="2114" t="s">
        <v>2932</v>
      </c>
      <c r="F5" s="2114" t="s">
        <v>2933</v>
      </c>
      <c r="G5" s="2114" t="s">
        <v>2934</v>
      </c>
      <c r="H5" s="2115" t="s">
        <v>2935</v>
      </c>
      <c r="I5" s="2114" t="s">
        <v>2936</v>
      </c>
      <c r="J5" s="2114"/>
      <c r="K5" s="2114"/>
      <c r="L5" s="2114" t="s">
        <v>2937</v>
      </c>
      <c r="M5" s="2114"/>
      <c r="N5" s="2114" t="s">
        <v>2938</v>
      </c>
      <c r="O5" s="2114"/>
      <c r="P5" s="2114" t="s">
        <v>2939</v>
      </c>
      <c r="Q5" s="2114"/>
      <c r="R5" s="2114"/>
      <c r="S5" s="2114" t="s">
        <v>2940</v>
      </c>
      <c r="T5" s="2114" t="s">
        <v>2941</v>
      </c>
    </row>
    <row r="6" spans="1:20" ht="106.5">
      <c r="A6" s="2114"/>
      <c r="B6" s="2114"/>
      <c r="C6" s="2114"/>
      <c r="D6" s="2114"/>
      <c r="E6" s="2114"/>
      <c r="F6" s="2114"/>
      <c r="G6" s="2114"/>
      <c r="H6" s="2115"/>
      <c r="I6" s="901" t="s">
        <v>2942</v>
      </c>
      <c r="J6" s="901" t="s">
        <v>405</v>
      </c>
      <c r="K6" s="901" t="s">
        <v>2943</v>
      </c>
      <c r="L6" s="902" t="s">
        <v>2944</v>
      </c>
      <c r="M6" s="902" t="s">
        <v>2945</v>
      </c>
      <c r="N6" s="902" t="s">
        <v>2946</v>
      </c>
      <c r="O6" s="902" t="s">
        <v>2947</v>
      </c>
      <c r="P6" s="902" t="s">
        <v>2948</v>
      </c>
      <c r="Q6" s="902" t="s">
        <v>1888</v>
      </c>
      <c r="R6" s="902" t="s">
        <v>2949</v>
      </c>
      <c r="S6" s="2114"/>
      <c r="T6" s="2114"/>
    </row>
    <row r="7" spans="1:20">
      <c r="A7" s="9" t="s">
        <v>94</v>
      </c>
      <c r="B7" s="9" t="s">
        <v>215</v>
      </c>
      <c r="C7" s="9">
        <v>36</v>
      </c>
      <c r="D7" s="9" t="s">
        <v>216</v>
      </c>
      <c r="E7" s="9" t="s">
        <v>216</v>
      </c>
      <c r="F7" s="44" t="s">
        <v>2950</v>
      </c>
      <c r="G7" s="9" t="s">
        <v>220</v>
      </c>
      <c r="H7" s="44"/>
      <c r="I7" s="44"/>
      <c r="J7" s="44"/>
      <c r="K7" s="44"/>
      <c r="L7" s="44"/>
      <c r="M7" s="44"/>
      <c r="N7" s="44"/>
      <c r="O7" s="44"/>
      <c r="P7" s="44"/>
      <c r="Q7" s="44"/>
      <c r="R7" s="44"/>
      <c r="S7" s="44"/>
      <c r="T7" s="44"/>
    </row>
    <row r="8" spans="1:20">
      <c r="A8" s="9" t="s">
        <v>1822</v>
      </c>
      <c r="B8" s="9" t="s">
        <v>222</v>
      </c>
      <c r="C8" s="9">
        <v>50</v>
      </c>
      <c r="D8" s="9" t="s">
        <v>216</v>
      </c>
      <c r="E8" s="9" t="s">
        <v>216</v>
      </c>
      <c r="F8" s="44" t="s">
        <v>2950</v>
      </c>
      <c r="G8" s="9" t="s">
        <v>220</v>
      </c>
      <c r="H8" s="44"/>
      <c r="I8" s="44"/>
      <c r="J8" s="44"/>
      <c r="K8" s="44"/>
      <c r="L8" s="44"/>
      <c r="M8" s="44"/>
      <c r="N8" s="44"/>
      <c r="O8" s="44"/>
      <c r="P8" s="44"/>
      <c r="Q8" s="44"/>
      <c r="R8" s="44"/>
      <c r="S8" s="44"/>
      <c r="T8" s="44"/>
    </row>
    <row r="9" spans="1:20">
      <c r="A9" s="9" t="s">
        <v>1825</v>
      </c>
      <c r="B9" s="9" t="s">
        <v>222</v>
      </c>
      <c r="C9" s="9">
        <v>60</v>
      </c>
      <c r="D9" s="9" t="s">
        <v>216</v>
      </c>
      <c r="E9" s="9" t="s">
        <v>216</v>
      </c>
      <c r="F9" s="44" t="s">
        <v>2950</v>
      </c>
      <c r="G9" s="9" t="s">
        <v>220</v>
      </c>
      <c r="H9" s="44"/>
      <c r="I9" s="44"/>
      <c r="J9" s="44"/>
      <c r="K9" s="44"/>
      <c r="L9" s="44"/>
      <c r="M9" s="44"/>
      <c r="N9" s="44"/>
      <c r="O9" s="44"/>
      <c r="P9" s="44"/>
      <c r="Q9" s="44"/>
      <c r="R9" s="44"/>
      <c r="S9" s="44"/>
      <c r="T9" s="44"/>
    </row>
    <row r="10" spans="1:20" ht="29.25">
      <c r="A10" s="9" t="s">
        <v>1828</v>
      </c>
      <c r="B10" s="9" t="s">
        <v>222</v>
      </c>
      <c r="C10" s="9">
        <v>60</v>
      </c>
      <c r="D10" s="9" t="s">
        <v>216</v>
      </c>
      <c r="E10" s="9" t="s">
        <v>216</v>
      </c>
      <c r="F10" s="44" t="s">
        <v>2950</v>
      </c>
      <c r="G10" s="9" t="s">
        <v>220</v>
      </c>
      <c r="H10" s="44"/>
      <c r="I10" s="44"/>
      <c r="J10" s="44"/>
      <c r="K10" s="44"/>
      <c r="L10" s="44"/>
      <c r="M10" s="44"/>
      <c r="N10" s="44"/>
      <c r="O10" s="44"/>
      <c r="P10" s="44"/>
      <c r="Q10" s="44"/>
      <c r="R10" s="44"/>
      <c r="S10" s="44"/>
      <c r="T10" s="44"/>
    </row>
    <row r="11" spans="1:20">
      <c r="A11" s="9" t="s">
        <v>1964</v>
      </c>
      <c r="B11" s="9" t="s">
        <v>579</v>
      </c>
      <c r="C11" s="9">
        <v>10</v>
      </c>
      <c r="D11" s="9" t="s">
        <v>216</v>
      </c>
      <c r="E11" s="9" t="s">
        <v>216</v>
      </c>
      <c r="F11" s="44" t="s">
        <v>2950</v>
      </c>
      <c r="G11" s="9" t="s">
        <v>220</v>
      </c>
      <c r="H11" s="44"/>
      <c r="I11" s="44"/>
      <c r="J11" s="44"/>
      <c r="K11" s="44"/>
      <c r="L11" s="44"/>
      <c r="M11" s="44"/>
      <c r="N11" s="44"/>
      <c r="O11" s="44"/>
      <c r="P11" s="44"/>
      <c r="Q11" s="44"/>
      <c r="R11" s="44"/>
      <c r="S11" s="44"/>
      <c r="T11" s="44"/>
    </row>
    <row r="12" spans="1:20" ht="29.25">
      <c r="A12" s="9" t="s">
        <v>2967</v>
      </c>
      <c r="B12" s="9" t="s">
        <v>247</v>
      </c>
      <c r="C12" s="9">
        <v>7</v>
      </c>
      <c r="D12" s="9" t="s">
        <v>216</v>
      </c>
      <c r="E12" s="9" t="s">
        <v>216</v>
      </c>
      <c r="F12" s="44" t="s">
        <v>2950</v>
      </c>
      <c r="G12" s="9" t="s">
        <v>220</v>
      </c>
      <c r="H12" s="44"/>
      <c r="I12" s="44"/>
      <c r="J12" s="44"/>
      <c r="K12" s="44"/>
      <c r="L12" s="44"/>
      <c r="M12" s="44"/>
      <c r="N12" s="44"/>
      <c r="O12" s="44"/>
      <c r="P12" s="44"/>
      <c r="Q12" s="44"/>
      <c r="R12" s="44"/>
      <c r="S12" s="44"/>
      <c r="T12" s="44"/>
    </row>
    <row r="13" spans="1:20" ht="29.25">
      <c r="A13" s="9" t="s">
        <v>2968</v>
      </c>
      <c r="B13" s="9" t="s">
        <v>222</v>
      </c>
      <c r="C13" s="9">
        <v>50</v>
      </c>
      <c r="D13" s="9" t="s">
        <v>216</v>
      </c>
      <c r="E13" s="9" t="s">
        <v>216</v>
      </c>
      <c r="F13" s="44" t="s">
        <v>2950</v>
      </c>
      <c r="G13" s="9" t="s">
        <v>220</v>
      </c>
      <c r="H13" s="44"/>
      <c r="I13" s="44"/>
      <c r="J13" s="44"/>
      <c r="K13" s="44"/>
      <c r="L13" s="44"/>
      <c r="M13" s="44"/>
      <c r="N13" s="44"/>
      <c r="O13" s="44"/>
      <c r="P13" s="44"/>
      <c r="Q13" s="44"/>
      <c r="R13" s="44"/>
      <c r="S13" s="44"/>
      <c r="T13" s="44"/>
    </row>
    <row r="14" spans="1:20">
      <c r="A14" s="9" t="s">
        <v>2969</v>
      </c>
      <c r="B14" s="9" t="s">
        <v>222</v>
      </c>
      <c r="C14" s="7">
        <v>50</v>
      </c>
      <c r="D14" s="9" t="s">
        <v>216</v>
      </c>
      <c r="E14" s="9" t="s">
        <v>216</v>
      </c>
      <c r="F14" s="44" t="s">
        <v>2950</v>
      </c>
      <c r="G14" s="9" t="s">
        <v>220</v>
      </c>
      <c r="H14" s="44"/>
      <c r="I14" s="44"/>
      <c r="J14" s="44"/>
      <c r="K14" s="44"/>
      <c r="L14" s="44"/>
      <c r="M14" s="44"/>
      <c r="N14" s="44"/>
      <c r="O14" s="44"/>
      <c r="P14" s="44"/>
      <c r="Q14" s="44"/>
      <c r="R14" s="44"/>
      <c r="S14" s="44"/>
      <c r="T14" s="44"/>
    </row>
    <row r="15" spans="1:20">
      <c r="A15" s="9" t="s">
        <v>2970</v>
      </c>
      <c r="B15" s="9" t="s">
        <v>579</v>
      </c>
      <c r="C15" s="9">
        <v>10</v>
      </c>
      <c r="D15" s="9" t="s">
        <v>216</v>
      </c>
      <c r="E15" s="9" t="s">
        <v>216</v>
      </c>
      <c r="F15" s="44" t="s">
        <v>2950</v>
      </c>
      <c r="G15" s="9" t="s">
        <v>220</v>
      </c>
      <c r="H15" s="44"/>
      <c r="I15" s="44"/>
      <c r="J15" s="44"/>
      <c r="K15" s="44"/>
      <c r="L15" s="44"/>
      <c r="M15" s="44"/>
      <c r="N15" s="44"/>
      <c r="O15" s="44"/>
      <c r="P15" s="44"/>
      <c r="Q15" s="44"/>
      <c r="R15" s="44"/>
      <c r="S15" s="44"/>
      <c r="T15" s="44"/>
    </row>
    <row r="16" spans="1:20" ht="29.25">
      <c r="A16" s="9" t="s">
        <v>2971</v>
      </c>
      <c r="B16" s="9" t="s">
        <v>579</v>
      </c>
      <c r="C16" s="9">
        <v>10</v>
      </c>
      <c r="D16" s="9" t="s">
        <v>216</v>
      </c>
      <c r="E16" s="9" t="s">
        <v>216</v>
      </c>
      <c r="F16" s="44" t="s">
        <v>2950</v>
      </c>
      <c r="G16" s="9" t="s">
        <v>220</v>
      </c>
      <c r="H16" s="44"/>
      <c r="I16" s="44"/>
      <c r="J16" s="44"/>
      <c r="K16" s="44"/>
      <c r="L16" s="44"/>
      <c r="M16" s="44"/>
      <c r="N16" s="44"/>
      <c r="O16" s="44"/>
      <c r="P16" s="44"/>
      <c r="Q16" s="44"/>
      <c r="R16" s="44"/>
      <c r="S16" s="44"/>
      <c r="T16" s="44"/>
    </row>
  </sheetData>
  <mergeCells count="18">
    <mergeCell ref="A1:T1"/>
    <mergeCell ref="B2:T2"/>
    <mergeCell ref="B3:T3"/>
    <mergeCell ref="G5:G6"/>
    <mergeCell ref="H5:H6"/>
    <mergeCell ref="I5:K5"/>
    <mergeCell ref="L5:M5"/>
    <mergeCell ref="N5:O5"/>
    <mergeCell ref="P5:R5"/>
    <mergeCell ref="A4:T4"/>
    <mergeCell ref="A5:A6"/>
    <mergeCell ref="B5:B6"/>
    <mergeCell ref="C5:C6"/>
    <mergeCell ref="D5:D6"/>
    <mergeCell ref="E5:E6"/>
    <mergeCell ref="F5:F6"/>
    <mergeCell ref="S5:S6"/>
    <mergeCell ref="T5:T6"/>
  </mergeCells>
  <hyperlinks>
    <hyperlink ref="A1" location="Clases!A1" display="&lt;-Volver al inicio" xr:uid="{77200FDB-33C2-476F-A511-25F332CF1E3A}"/>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CE3F8AA-EFAA-4D21-B6DD-48B42BD9E879}">
          <x14:formula1>
            <xm:f>'Valores '!$A$1:$A$19</xm:f>
          </x14:formula1>
          <xm:sqref>B7:B8 B11:B16</xm:sqref>
        </x14:dataValidation>
        <x14:dataValidation type="list" allowBlank="1" showInputMessage="1" showErrorMessage="1" xr:uid="{A5009527-4F7E-4875-BD02-4E9426ACB6A9}">
          <x14:formula1>
            <xm:f>'Valores '!$D$2:$D$3</xm:f>
          </x14:formula1>
          <xm:sqref>G7:G16</xm:sqref>
        </x14:dataValidation>
      </x14:dataValidations>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C9ACF-B4C7-486D-B3C8-FDFDF324C3E5}">
  <dimension ref="A1:T8"/>
  <sheetViews>
    <sheetView workbookViewId="0"/>
  </sheetViews>
  <sheetFormatPr defaultRowHeight="15"/>
  <cols>
    <col min="1" max="1" width="12.42578125" customWidth="1"/>
    <col min="2" max="2" width="14.28515625" customWidth="1"/>
    <col min="4" max="4" width="27.5703125" customWidth="1"/>
    <col min="5" max="5" width="26.5703125" customWidth="1"/>
    <col min="6" max="6" width="17.5703125" customWidth="1"/>
    <col min="7" max="7" width="19.7109375" customWidth="1"/>
    <col min="8" max="8" width="11.8554687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Clases!A5</f>
        <v>Producto</v>
      </c>
      <c r="C2" s="2257"/>
      <c r="D2" s="2257"/>
      <c r="E2" s="2258"/>
      <c r="F2" s="736"/>
      <c r="G2" s="736"/>
      <c r="H2" s="736"/>
      <c r="I2" s="736"/>
      <c r="J2" s="736"/>
      <c r="K2" s="736"/>
      <c r="L2" s="736"/>
      <c r="M2" s="736"/>
      <c r="N2" s="736"/>
      <c r="O2" s="736"/>
      <c r="P2" s="736"/>
      <c r="Q2" s="736"/>
      <c r="R2" s="736"/>
      <c r="S2" s="736"/>
      <c r="T2" s="736"/>
    </row>
    <row r="3" spans="1:20">
      <c r="A3" s="738" t="s">
        <v>63</v>
      </c>
      <c r="B3" s="2259" t="str">
        <f>Clases!C5</f>
        <v>Clase que representa un producto disponible para la venta.</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9" t="s">
        <v>94</v>
      </c>
      <c r="B7" s="7" t="s">
        <v>215</v>
      </c>
      <c r="C7">
        <v>36</v>
      </c>
      <c r="D7" s="7" t="s">
        <v>216</v>
      </c>
      <c r="E7" s="7" t="s">
        <v>216</v>
      </c>
      <c r="G7" s="7" t="s">
        <v>220</v>
      </c>
    </row>
    <row r="8" spans="1:20">
      <c r="A8" s="7" t="s">
        <v>214</v>
      </c>
      <c r="B8" s="7" t="s">
        <v>215</v>
      </c>
      <c r="C8">
        <v>100</v>
      </c>
      <c r="D8" s="7" t="s">
        <v>218</v>
      </c>
      <c r="E8" s="7" t="s">
        <v>218</v>
      </c>
      <c r="G8" s="7" t="s">
        <v>220</v>
      </c>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E85CD769-09DA-4BC4-9294-338BA964027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8BDDB7A-154E-4D07-8A5B-928C3B829F39}">
          <x14:formula1>
            <xm:f>'Valores '!$A$1:$A$19</xm:f>
          </x14:formula1>
          <xm:sqref>B7:B8</xm:sqref>
        </x14:dataValidation>
        <x14:dataValidation type="list" allowBlank="1" showInputMessage="1" showErrorMessage="1" xr:uid="{0714F880-D598-4046-A06F-A313FA6F6322}">
          <x14:formula1>
            <xm:f>'Valores '!$D$2:$D$3</xm:f>
          </x14:formula1>
          <xm:sqref>G7:G8</xm:sqref>
        </x14:dataValidation>
      </x14:dataValidations>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0E473-2FA7-4A80-895D-54D7AF4A6909}">
  <dimension ref="A1:T9"/>
  <sheetViews>
    <sheetView workbookViewId="0"/>
  </sheetViews>
  <sheetFormatPr defaultRowHeight="15"/>
  <cols>
    <col min="1" max="1" width="10.7109375" customWidth="1"/>
    <col min="2" max="2" width="13.5703125" customWidth="1"/>
    <col min="4" max="4" width="27.140625" customWidth="1"/>
    <col min="5" max="5" width="29.140625" customWidth="1"/>
    <col min="6" max="6" width="15.140625" customWidth="1"/>
    <col min="7" max="7" width="15.2851562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Clases!A9</f>
        <v>VendedorProducto</v>
      </c>
      <c r="C2" s="2257"/>
      <c r="D2" s="2257"/>
      <c r="E2" s="2258"/>
      <c r="F2" s="736"/>
      <c r="G2" s="736"/>
      <c r="H2" s="736"/>
      <c r="I2" s="736"/>
      <c r="J2" s="736"/>
      <c r="K2" s="736"/>
      <c r="L2" s="736"/>
      <c r="M2" s="736"/>
      <c r="N2" s="736"/>
      <c r="O2" s="736"/>
      <c r="P2" s="736"/>
      <c r="Q2" s="736"/>
      <c r="R2" s="736"/>
      <c r="S2" s="736"/>
      <c r="T2" s="736"/>
    </row>
    <row r="3" spans="1:20">
      <c r="A3" s="738" t="s">
        <v>63</v>
      </c>
      <c r="B3" s="2259" t="str">
        <f>Clases!C9</f>
        <v>Clase que representa información adicional del vendedor.</v>
      </c>
      <c r="C3" s="2260"/>
      <c r="D3" s="2260"/>
      <c r="E3" s="2261"/>
      <c r="F3" s="736"/>
      <c r="G3" s="736"/>
      <c r="H3" s="736"/>
      <c r="I3" s="736"/>
      <c r="J3" s="736"/>
      <c r="K3" s="736"/>
      <c r="L3" s="736"/>
      <c r="M3" s="736"/>
      <c r="N3" s="736"/>
      <c r="O3" s="736"/>
      <c r="P3" s="736"/>
      <c r="Q3" s="736"/>
      <c r="R3" s="736"/>
      <c r="S3" s="736"/>
      <c r="T3" s="736"/>
    </row>
    <row r="4" spans="1:20" ht="15" customHeight="1">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803" t="s">
        <v>435</v>
      </c>
      <c r="B7" s="9" t="s">
        <v>215</v>
      </c>
      <c r="C7" s="9">
        <v>36</v>
      </c>
      <c r="D7" s="9" t="s">
        <v>216</v>
      </c>
      <c r="E7" s="9" t="s">
        <v>216</v>
      </c>
      <c r="F7" s="9"/>
      <c r="G7" s="9" t="s">
        <v>220</v>
      </c>
    </row>
    <row r="8" spans="1:20" ht="29.25">
      <c r="A8" s="803" t="s">
        <v>1192</v>
      </c>
      <c r="B8" s="9" t="s">
        <v>215</v>
      </c>
      <c r="C8" s="9">
        <v>36</v>
      </c>
      <c r="D8" s="9" t="s">
        <v>216</v>
      </c>
      <c r="E8" s="9" t="s">
        <v>216</v>
      </c>
      <c r="F8" s="9"/>
      <c r="G8" s="9" t="s">
        <v>220</v>
      </c>
    </row>
    <row r="9" spans="1:20">
      <c r="A9" s="804" t="s">
        <v>1193</v>
      </c>
      <c r="B9" s="9" t="s">
        <v>215</v>
      </c>
      <c r="C9" s="9">
        <v>36</v>
      </c>
      <c r="D9" s="9" t="s">
        <v>216</v>
      </c>
      <c r="E9" s="9" t="s">
        <v>216</v>
      </c>
      <c r="F9" s="9"/>
      <c r="G9" s="9" t="s">
        <v>220</v>
      </c>
    </row>
  </sheetData>
  <mergeCells count="18">
    <mergeCell ref="L5:M5"/>
    <mergeCell ref="N5:O5"/>
    <mergeCell ref="P5:R5"/>
    <mergeCell ref="A1:E1"/>
    <mergeCell ref="B3:E3"/>
    <mergeCell ref="A4:T4"/>
    <mergeCell ref="A5:A6"/>
    <mergeCell ref="B5:B6"/>
    <mergeCell ref="C5:C6"/>
    <mergeCell ref="D5:D6"/>
    <mergeCell ref="E5:E6"/>
    <mergeCell ref="F5:F6"/>
    <mergeCell ref="S5:S6"/>
    <mergeCell ref="B2:E2"/>
    <mergeCell ref="T5:T6"/>
    <mergeCell ref="G5:G6"/>
    <mergeCell ref="H5:H6"/>
    <mergeCell ref="I5:K5"/>
  </mergeCells>
  <hyperlinks>
    <hyperlink ref="A1" location="Clases!A1" display="&lt;-Volver al inicio" xr:uid="{CB8E0A48-054D-4BA3-88AB-ECABD38AA701}"/>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6EBAA5E-AC78-41FF-9E5D-9D4E51E20CF0}">
          <x14:formula1>
            <xm:f>'Valores '!$A$1:$A$19</xm:f>
          </x14:formula1>
          <xm:sqref>A8 B7:B9</xm:sqref>
        </x14:dataValidation>
        <x14:dataValidation type="list" allowBlank="1" showInputMessage="1" showErrorMessage="1" xr:uid="{225CD609-AF8B-4EFF-ADC3-6419B0213E80}">
          <x14:formula1>
            <xm:f>'Valores '!$D$2:$D$3</xm:f>
          </x14:formula1>
          <xm:sqref>G7:G9</xm:sqref>
        </x14:dataValidation>
      </x14:dataValidations>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4CE9A-ACAC-4880-AFEA-3902B523893C}">
  <dimension ref="A1:T14"/>
  <sheetViews>
    <sheetView workbookViewId="0"/>
  </sheetViews>
  <sheetFormatPr defaultRowHeight="15"/>
  <cols>
    <col min="1" max="1" width="12.42578125" customWidth="1"/>
    <col min="2" max="2" width="25.5703125" customWidth="1"/>
    <col min="3" max="3" width="15.28515625" customWidth="1"/>
    <col min="4" max="4" width="27.85546875" customWidth="1"/>
    <col min="5" max="5" width="35.140625" customWidth="1"/>
    <col min="6" max="6" width="14.140625" customWidth="1"/>
    <col min="7" max="7" width="14.710937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Clases!A6</f>
        <v>DetalleCompra</v>
      </c>
      <c r="C2" s="2257"/>
      <c r="D2" s="2257"/>
      <c r="E2" s="2258"/>
      <c r="F2" s="736"/>
      <c r="G2" s="736"/>
      <c r="H2" s="736"/>
      <c r="I2" s="736"/>
      <c r="J2" s="736"/>
      <c r="K2" s="736"/>
      <c r="L2" s="736"/>
      <c r="M2" s="736"/>
      <c r="N2" s="736"/>
      <c r="O2" s="736"/>
      <c r="P2" s="736"/>
      <c r="Q2" s="736"/>
      <c r="R2" s="736"/>
      <c r="S2" s="736"/>
      <c r="T2" s="736"/>
    </row>
    <row r="3" spans="1:20">
      <c r="A3" s="738" t="s">
        <v>63</v>
      </c>
      <c r="B3" s="2259" t="str">
        <f>Clases!C6</f>
        <v>Clase que representa los productos que forman parte de una compra.</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12" t="s">
        <v>94</v>
      </c>
      <c r="B7" s="9" t="s">
        <v>215</v>
      </c>
      <c r="C7" s="9">
        <v>36</v>
      </c>
      <c r="D7" s="9" t="s">
        <v>216</v>
      </c>
      <c r="E7" s="9" t="s">
        <v>218</v>
      </c>
      <c r="G7" s="9" t="s">
        <v>220</v>
      </c>
    </row>
    <row r="8" spans="1:20">
      <c r="A8" s="12" t="s">
        <v>436</v>
      </c>
      <c r="B8" s="9" t="s">
        <v>215</v>
      </c>
      <c r="C8" s="9">
        <v>36</v>
      </c>
      <c r="D8" s="9" t="s">
        <v>216</v>
      </c>
      <c r="E8" s="9" t="s">
        <v>218</v>
      </c>
      <c r="G8" s="9" t="s">
        <v>220</v>
      </c>
    </row>
    <row r="9" spans="1:20">
      <c r="A9" s="12" t="s">
        <v>1700</v>
      </c>
      <c r="B9" s="9" t="s">
        <v>215</v>
      </c>
      <c r="C9" s="9">
        <v>100</v>
      </c>
      <c r="D9" s="9" t="s">
        <v>216</v>
      </c>
      <c r="E9" s="9" t="s">
        <v>218</v>
      </c>
      <c r="G9" s="9" t="s">
        <v>220</v>
      </c>
    </row>
    <row r="10" spans="1:20">
      <c r="A10" s="12" t="s">
        <v>1701</v>
      </c>
      <c r="B10" s="9" t="s">
        <v>557</v>
      </c>
      <c r="C10" s="9">
        <v>999</v>
      </c>
      <c r="D10" s="9" t="s">
        <v>216</v>
      </c>
      <c r="E10" s="9" t="s">
        <v>218</v>
      </c>
      <c r="G10" s="9" t="s">
        <v>220</v>
      </c>
    </row>
    <row r="11" spans="1:20" ht="29.25">
      <c r="A11" s="129" t="s">
        <v>1702</v>
      </c>
      <c r="B11" s="63" t="s">
        <v>294</v>
      </c>
      <c r="C11" s="63" t="s">
        <v>1737</v>
      </c>
      <c r="D11" s="63" t="s">
        <v>216</v>
      </c>
      <c r="E11" s="63">
        <v>2</v>
      </c>
      <c r="G11" s="63" t="s">
        <v>220</v>
      </c>
    </row>
    <row r="12" spans="1:20" ht="29.25">
      <c r="A12" s="453" t="s">
        <v>2972</v>
      </c>
      <c r="B12" s="9" t="s">
        <v>579</v>
      </c>
      <c r="C12" s="9">
        <v>10</v>
      </c>
      <c r="D12" s="9" t="s">
        <v>216</v>
      </c>
      <c r="E12" s="9" t="s">
        <v>216</v>
      </c>
      <c r="G12" s="9" t="s">
        <v>220</v>
      </c>
    </row>
    <row r="13" spans="1:20" ht="29.25">
      <c r="A13" s="453" t="s">
        <v>2973</v>
      </c>
      <c r="B13" s="9" t="s">
        <v>579</v>
      </c>
      <c r="C13" s="9">
        <v>10</v>
      </c>
      <c r="D13" s="9" t="s">
        <v>216</v>
      </c>
      <c r="E13" s="9" t="s">
        <v>216</v>
      </c>
      <c r="G13" s="9" t="s">
        <v>220</v>
      </c>
    </row>
    <row r="14" spans="1:20" ht="29.25">
      <c r="A14" s="9" t="s">
        <v>1703</v>
      </c>
      <c r="B14" s="7" t="s">
        <v>222</v>
      </c>
      <c r="C14" s="7">
        <v>150</v>
      </c>
      <c r="D14" s="7" t="s">
        <v>216</v>
      </c>
      <c r="E14" s="7" t="s">
        <v>216</v>
      </c>
      <c r="G14" s="9" t="s">
        <v>775</v>
      </c>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BAD224DE-583A-4FC5-BF96-D530C4660ECA}"/>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4A65AF4-338E-4B69-A737-2BD8F7876C7C}">
          <x14:formula1>
            <xm:f>'Valores '!$A$1:$A$19</xm:f>
          </x14:formula1>
          <xm:sqref>B7:B13</xm:sqref>
        </x14:dataValidation>
        <x14:dataValidation type="list" allowBlank="1" showInputMessage="1" showErrorMessage="1" xr:uid="{2D9B8F16-C1AF-4179-9152-3A9FF7BBB4A2}">
          <x14:formula1>
            <xm:f>'Valores '!$D$2:$D$3</xm:f>
          </x14:formula1>
          <xm:sqref>G7:G13</xm:sqref>
        </x14:dataValidation>
      </x14:dataValidations>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E9B70-6B48-49AA-8382-AECDF460D87B}">
  <dimension ref="A1:T11"/>
  <sheetViews>
    <sheetView workbookViewId="0"/>
  </sheetViews>
  <sheetFormatPr defaultRowHeight="15"/>
  <cols>
    <col min="1" max="1" width="18" customWidth="1"/>
    <col min="2" max="2" width="15.7109375" customWidth="1"/>
    <col min="4" max="4" width="27.7109375" customWidth="1"/>
    <col min="5" max="5" width="32.140625" customWidth="1"/>
    <col min="6" max="6" width="20.140625" customWidth="1"/>
    <col min="7" max="7" width="18" customWidth="1"/>
    <col min="8" max="8" width="19.14062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Clases!A11</f>
        <v>DetalleCategoria</v>
      </c>
      <c r="C2" s="2257"/>
      <c r="D2" s="2257"/>
      <c r="E2" s="2258"/>
      <c r="F2" s="736"/>
      <c r="G2" s="736"/>
      <c r="H2" s="736"/>
      <c r="I2" s="736"/>
      <c r="J2" s="736"/>
      <c r="K2" s="736"/>
      <c r="L2" s="736"/>
      <c r="M2" s="736"/>
      <c r="N2" s="736"/>
      <c r="O2" s="736"/>
      <c r="P2" s="736"/>
      <c r="Q2" s="736"/>
      <c r="R2" s="736"/>
      <c r="S2" s="736"/>
      <c r="T2" s="736"/>
    </row>
    <row r="3" spans="1:20">
      <c r="A3" s="738" t="s">
        <v>63</v>
      </c>
      <c r="B3" s="2259" t="str">
        <f>Clases!C11</f>
        <v>Clase que representa los detalles de clasificación de un producto.</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7" t="s">
        <v>94</v>
      </c>
      <c r="B7" s="7" t="s">
        <v>247</v>
      </c>
      <c r="C7" s="7">
        <v>36</v>
      </c>
      <c r="D7" s="7" t="s">
        <v>216</v>
      </c>
      <c r="E7" s="7" t="s">
        <v>216</v>
      </c>
      <c r="G7" s="7" t="s">
        <v>775</v>
      </c>
    </row>
    <row r="8" spans="1:20">
      <c r="A8" s="7" t="s">
        <v>813</v>
      </c>
      <c r="B8" s="7" t="s">
        <v>247</v>
      </c>
      <c r="C8" s="7">
        <v>36</v>
      </c>
      <c r="D8" s="7" t="s">
        <v>216</v>
      </c>
      <c r="E8" s="7" t="s">
        <v>216</v>
      </c>
      <c r="G8" s="7" t="s">
        <v>775</v>
      </c>
    </row>
    <row r="9" spans="1:20">
      <c r="A9" s="7" t="s">
        <v>816</v>
      </c>
      <c r="B9" s="7" t="s">
        <v>247</v>
      </c>
      <c r="C9" s="7">
        <v>36</v>
      </c>
      <c r="D9" s="7" t="s">
        <v>216</v>
      </c>
      <c r="E9" s="7" t="s">
        <v>216</v>
      </c>
      <c r="G9" s="7" t="s">
        <v>775</v>
      </c>
    </row>
    <row r="10" spans="1:20">
      <c r="A10" s="7" t="s">
        <v>819</v>
      </c>
      <c r="B10" s="7" t="s">
        <v>247</v>
      </c>
      <c r="C10" s="7">
        <v>255</v>
      </c>
      <c r="D10" s="7" t="s">
        <v>216</v>
      </c>
      <c r="E10" s="7" t="s">
        <v>216</v>
      </c>
      <c r="G10" s="7" t="s">
        <v>775</v>
      </c>
    </row>
    <row r="11" spans="1:20">
      <c r="A11" s="7" t="s">
        <v>823</v>
      </c>
      <c r="B11" s="7" t="s">
        <v>247</v>
      </c>
      <c r="C11" s="7">
        <v>50</v>
      </c>
      <c r="D11" s="7" t="s">
        <v>216</v>
      </c>
      <c r="E11" s="7" t="s">
        <v>216</v>
      </c>
      <c r="G11" s="7" t="s">
        <v>219</v>
      </c>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62A5E98F-1535-4186-A837-14E9CE209E87}"/>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1A08D-E126-46FB-A6C9-563BC36AA777}">
  <dimension ref="A1:T12"/>
  <sheetViews>
    <sheetView workbookViewId="0">
      <selection activeCell="F1" sqref="F1"/>
    </sheetView>
  </sheetViews>
  <sheetFormatPr defaultRowHeight="15"/>
  <cols>
    <col min="1" max="1" width="22.7109375" customWidth="1"/>
    <col min="2" max="2" width="17.28515625" customWidth="1"/>
    <col min="4" max="4" width="26.7109375" customWidth="1"/>
    <col min="5" max="5" width="25.42578125" customWidth="1"/>
    <col min="6" max="6" width="19.5703125" customWidth="1"/>
    <col min="7" max="7" width="15.570312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Clases!A7</f>
        <v>Compra</v>
      </c>
      <c r="C2" s="2257"/>
      <c r="D2" s="2257"/>
      <c r="E2" s="2258"/>
      <c r="F2" s="736"/>
      <c r="G2" s="736"/>
      <c r="H2" s="736"/>
      <c r="I2" s="736"/>
      <c r="J2" s="736"/>
      <c r="K2" s="736"/>
      <c r="L2" s="736"/>
      <c r="M2" s="736"/>
      <c r="N2" s="736"/>
      <c r="O2" s="736"/>
      <c r="P2" s="736"/>
      <c r="Q2" s="736"/>
      <c r="R2" s="736"/>
      <c r="S2" s="736"/>
      <c r="T2" s="736"/>
    </row>
    <row r="3" spans="1:20">
      <c r="A3" s="738" t="s">
        <v>63</v>
      </c>
      <c r="B3" s="2259" t="str">
        <f>Clases!C7</f>
        <v>Clase que representa la transacción realizada por un comprador.</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9" t="str">
        <f>Compra_Caracterizacion!A6</f>
        <v>id</v>
      </c>
      <c r="B7" s="7" t="s">
        <v>215</v>
      </c>
      <c r="C7" s="7">
        <v>36</v>
      </c>
      <c r="D7" s="7" t="s">
        <v>216</v>
      </c>
      <c r="E7" s="7" t="s">
        <v>216</v>
      </c>
      <c r="G7" s="7" t="s">
        <v>220</v>
      </c>
    </row>
    <row r="8" spans="1:20">
      <c r="A8" s="9" t="s">
        <v>2974</v>
      </c>
      <c r="B8" s="7" t="s">
        <v>247</v>
      </c>
      <c r="C8" s="7">
        <v>36</v>
      </c>
      <c r="D8" s="7" t="s">
        <v>216</v>
      </c>
      <c r="E8" s="7" t="s">
        <v>216</v>
      </c>
      <c r="G8" s="7" t="s">
        <v>220</v>
      </c>
    </row>
    <row r="9" spans="1:20">
      <c r="A9" s="9" t="s">
        <v>2506</v>
      </c>
      <c r="B9" s="7" t="s">
        <v>294</v>
      </c>
      <c r="C9" s="7">
        <v>11</v>
      </c>
      <c r="D9" s="7" t="s">
        <v>216</v>
      </c>
      <c r="E9" s="7">
        <v>2</v>
      </c>
      <c r="G9" s="7" t="s">
        <v>220</v>
      </c>
    </row>
    <row r="10" spans="1:20">
      <c r="A10" s="9" t="s">
        <v>2972</v>
      </c>
      <c r="B10" s="63" t="s">
        <v>579</v>
      </c>
      <c r="C10" s="63">
        <v>10</v>
      </c>
      <c r="D10" s="63" t="s">
        <v>216</v>
      </c>
      <c r="E10" s="63" t="s">
        <v>216</v>
      </c>
      <c r="G10" s="63" t="s">
        <v>220</v>
      </c>
    </row>
    <row r="11" spans="1:20">
      <c r="A11" s="9" t="s">
        <v>2973</v>
      </c>
      <c r="B11" s="63" t="s">
        <v>579</v>
      </c>
      <c r="C11" s="63">
        <v>10</v>
      </c>
      <c r="D11" s="63" t="s">
        <v>216</v>
      </c>
      <c r="E11" s="63" t="s">
        <v>216</v>
      </c>
      <c r="G11" s="63" t="s">
        <v>220</v>
      </c>
    </row>
    <row r="12" spans="1:20">
      <c r="A12" s="9" t="s">
        <v>2957</v>
      </c>
      <c r="B12" s="7" t="s">
        <v>247</v>
      </c>
      <c r="C12" s="7">
        <v>7</v>
      </c>
      <c r="D12" s="7" t="s">
        <v>216</v>
      </c>
      <c r="E12" s="7" t="s">
        <v>216</v>
      </c>
      <c r="G12" s="7" t="s">
        <v>220</v>
      </c>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0E913183-0723-4B9F-9C1D-619B3430D5CD}"/>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9920AE0-47AA-4AD8-8566-B95E8E665283}">
          <x14:formula1>
            <xm:f>'Valores '!$A$1:$A$19</xm:f>
          </x14:formula1>
          <xm:sqref>B7:B12</xm:sqref>
        </x14:dataValidation>
        <x14:dataValidation type="list" allowBlank="1" showInputMessage="1" showErrorMessage="1" xr:uid="{AAB1A806-ABC4-4738-A071-14ACBD72A06B}">
          <x14:formula1>
            <xm:f>'Valores '!$D$2:$D$3</xm:f>
          </x14:formula1>
          <xm:sqref>G7:G12</xm:sqref>
        </x14:dataValidation>
      </x14:dataValidations>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8B593-5B01-4E35-BC15-364C81576A2E}">
  <dimension ref="A1:T13"/>
  <sheetViews>
    <sheetView workbookViewId="0"/>
  </sheetViews>
  <sheetFormatPr defaultRowHeight="15"/>
  <cols>
    <col min="1" max="1" width="18.7109375" customWidth="1"/>
    <col min="2" max="2" width="26.28515625" customWidth="1"/>
    <col min="3" max="3" width="21.42578125" customWidth="1"/>
    <col min="4" max="4" width="29.7109375" customWidth="1"/>
    <col min="5" max="5" width="24" customWidth="1"/>
    <col min="6" max="6" width="19.85546875" customWidth="1"/>
    <col min="7" max="7" width="15.710937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Clases!A14</f>
        <v>Verificador</v>
      </c>
      <c r="C2" s="2257"/>
      <c r="D2" s="2257"/>
      <c r="E2" s="2258"/>
      <c r="F2" s="736"/>
      <c r="G2" s="736"/>
      <c r="H2" s="736"/>
      <c r="I2" s="736"/>
      <c r="J2" s="736"/>
      <c r="K2" s="736"/>
      <c r="L2" s="736"/>
      <c r="M2" s="736"/>
      <c r="N2" s="736"/>
      <c r="O2" s="736"/>
      <c r="P2" s="736"/>
      <c r="Q2" s="736"/>
      <c r="R2" s="736"/>
      <c r="S2" s="736"/>
      <c r="T2" s="736"/>
    </row>
    <row r="3" spans="1:20">
      <c r="A3" s="738" t="s">
        <v>63</v>
      </c>
      <c r="B3" s="2259" t="str">
        <f>Clases!C14</f>
        <v>Clase que representa al encargado o sistema que verifica un pago.</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9" t="str">
        <f>Verificador_Caracterizacion!A6</f>
        <v>id</v>
      </c>
      <c r="B7" s="9" t="s">
        <v>215</v>
      </c>
      <c r="C7" s="9">
        <v>36</v>
      </c>
      <c r="D7" s="9" t="s">
        <v>216</v>
      </c>
      <c r="E7" s="9" t="s">
        <v>216</v>
      </c>
      <c r="G7" s="9" t="s">
        <v>220</v>
      </c>
    </row>
    <row r="8" spans="1:20">
      <c r="A8" s="83" t="s">
        <v>924</v>
      </c>
      <c r="B8" s="9" t="s">
        <v>247</v>
      </c>
      <c r="C8" s="9">
        <v>36</v>
      </c>
      <c r="D8" s="9" t="s">
        <v>216</v>
      </c>
      <c r="E8" s="9" t="s">
        <v>216</v>
      </c>
      <c r="G8" s="9" t="s">
        <v>220</v>
      </c>
    </row>
    <row r="9" spans="1:20">
      <c r="A9" s="83" t="s">
        <v>925</v>
      </c>
      <c r="B9" s="9" t="s">
        <v>247</v>
      </c>
      <c r="C9" s="9">
        <v>36</v>
      </c>
      <c r="D9" s="9" t="s">
        <v>216</v>
      </c>
      <c r="E9" s="9" t="s">
        <v>216</v>
      </c>
      <c r="G9" s="9" t="s">
        <v>220</v>
      </c>
    </row>
    <row r="10" spans="1:20">
      <c r="A10" s="9" t="s">
        <v>926</v>
      </c>
      <c r="B10" s="9" t="s">
        <v>247</v>
      </c>
      <c r="C10" s="9">
        <v>36</v>
      </c>
      <c r="D10" s="9" t="s">
        <v>216</v>
      </c>
      <c r="E10" s="9" t="s">
        <v>216</v>
      </c>
      <c r="G10" s="9" t="s">
        <v>220</v>
      </c>
    </row>
    <row r="11" spans="1:20">
      <c r="A11" s="63" t="s">
        <v>927</v>
      </c>
      <c r="B11" s="63" t="s">
        <v>247</v>
      </c>
      <c r="C11" s="63">
        <v>36</v>
      </c>
      <c r="D11" s="63" t="s">
        <v>216</v>
      </c>
      <c r="E11" s="63" t="s">
        <v>216</v>
      </c>
      <c r="G11" s="63" t="s">
        <v>220</v>
      </c>
    </row>
    <row r="12" spans="1:20">
      <c r="A12" s="9" t="s">
        <v>928</v>
      </c>
      <c r="B12" s="9" t="s">
        <v>247</v>
      </c>
      <c r="C12" s="9">
        <v>36</v>
      </c>
      <c r="D12" s="9" t="s">
        <v>216</v>
      </c>
      <c r="E12" s="9" t="s">
        <v>216</v>
      </c>
      <c r="G12" s="9" t="s">
        <v>220</v>
      </c>
    </row>
    <row r="13" spans="1:20">
      <c r="A13" s="9" t="s">
        <v>966</v>
      </c>
      <c r="B13" s="9" t="s">
        <v>247</v>
      </c>
      <c r="C13" s="9">
        <v>20</v>
      </c>
      <c r="D13" s="9" t="s">
        <v>216</v>
      </c>
      <c r="E13" s="9" t="s">
        <v>216</v>
      </c>
      <c r="G13" s="9" t="s">
        <v>775</v>
      </c>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61E047BE-CABD-4C1F-98E6-E333E48B8E9D}"/>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7B40C37-5C55-4C45-B2BA-436385FF8C94}">
          <x14:formula1>
            <xm:f>'Valores '!$A$1:$A$19</xm:f>
          </x14:formula1>
          <xm:sqref>B7:B13</xm:sqref>
        </x14:dataValidation>
        <x14:dataValidation type="list" allowBlank="1" showInputMessage="1" showErrorMessage="1" xr:uid="{1D4AFDE4-58D8-41B6-BFCF-56217AD274FA}">
          <x14:formula1>
            <xm:f>'Valores '!$C$2:$C$5</xm:f>
          </x14:formula1>
          <xm:sqref>D7:E13</xm:sqref>
        </x14:dataValidation>
        <x14:dataValidation type="list" allowBlank="1" showInputMessage="1" showErrorMessage="1" xr:uid="{F2679872-0685-481F-9C15-A9AA5FA808C5}">
          <x14:formula1>
            <xm:f>'Valores '!$D$2:$D$3</xm:f>
          </x14:formula1>
          <xm:sqref>G7:G13</xm:sqref>
        </x14:dataValidation>
      </x14:dataValidations>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D2765-EBCD-47E2-BFA4-55E061BC2FAF}">
  <dimension ref="A1:T14"/>
  <sheetViews>
    <sheetView workbookViewId="0"/>
  </sheetViews>
  <sheetFormatPr defaultRowHeight="15"/>
  <cols>
    <col min="1" max="1" width="13.140625" customWidth="1"/>
    <col min="2" max="2" width="29.140625" customWidth="1"/>
    <col min="3" max="3" width="14.5703125" customWidth="1"/>
    <col min="4" max="4" width="26.7109375" customWidth="1"/>
    <col min="5" max="5" width="27.85546875" customWidth="1"/>
    <col min="6" max="6" width="15.85546875" customWidth="1"/>
    <col min="7" max="7" width="17.570312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Clases!A17</f>
        <v>DireccionEntrega</v>
      </c>
      <c r="C2" s="2257"/>
      <c r="D2" s="2257"/>
      <c r="E2" s="2258"/>
      <c r="F2" s="736"/>
      <c r="G2" s="736"/>
      <c r="H2" s="736"/>
      <c r="I2" s="736"/>
      <c r="J2" s="736"/>
      <c r="K2" s="736"/>
      <c r="L2" s="736"/>
      <c r="M2" s="736"/>
      <c r="N2" s="736"/>
      <c r="O2" s="736"/>
      <c r="P2" s="736"/>
      <c r="Q2" s="736"/>
      <c r="R2" s="736"/>
      <c r="S2" s="736"/>
      <c r="T2" s="736"/>
    </row>
    <row r="3" spans="1:20">
      <c r="A3" s="738" t="s">
        <v>63</v>
      </c>
      <c r="B3" s="2259" t="str">
        <f>Clases!C17</f>
        <v>Clase que representa la dirección donde se realiza la entrega.</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63" t="s">
        <v>94</v>
      </c>
      <c r="B7" s="63" t="s">
        <v>247</v>
      </c>
      <c r="C7" s="63">
        <v>36</v>
      </c>
      <c r="D7" s="63" t="s">
        <v>216</v>
      </c>
      <c r="E7" s="63" t="s">
        <v>216</v>
      </c>
      <c r="G7" s="63" t="s">
        <v>220</v>
      </c>
    </row>
    <row r="8" spans="1:20">
      <c r="A8" s="9" t="s">
        <v>1624</v>
      </c>
      <c r="B8" s="63" t="s">
        <v>215</v>
      </c>
      <c r="C8" s="63">
        <v>36</v>
      </c>
      <c r="D8" s="63" t="s">
        <v>216</v>
      </c>
      <c r="E8" s="63" t="s">
        <v>216</v>
      </c>
      <c r="G8" s="63" t="s">
        <v>220</v>
      </c>
    </row>
    <row r="9" spans="1:20">
      <c r="A9" s="9" t="s">
        <v>2975</v>
      </c>
      <c r="B9" s="63" t="s">
        <v>215</v>
      </c>
      <c r="C9" s="63">
        <v>36</v>
      </c>
      <c r="D9" s="63" t="s">
        <v>216</v>
      </c>
      <c r="E9" s="63" t="s">
        <v>216</v>
      </c>
      <c r="G9" s="63" t="s">
        <v>220</v>
      </c>
    </row>
    <row r="10" spans="1:20">
      <c r="A10" s="9" t="s">
        <v>139</v>
      </c>
      <c r="B10" s="9" t="s">
        <v>247</v>
      </c>
      <c r="C10" s="9">
        <v>100</v>
      </c>
      <c r="D10" s="9" t="s">
        <v>216</v>
      </c>
      <c r="E10" s="9" t="s">
        <v>216</v>
      </c>
      <c r="G10" s="9" t="s">
        <v>775</v>
      </c>
    </row>
    <row r="11" spans="1:20" ht="57.75">
      <c r="A11" s="9" t="s">
        <v>2976</v>
      </c>
      <c r="B11" s="7" t="s">
        <v>247</v>
      </c>
      <c r="C11" s="7">
        <v>100</v>
      </c>
      <c r="D11" s="7" t="s">
        <v>216</v>
      </c>
      <c r="E11" s="7" t="s">
        <v>216</v>
      </c>
      <c r="G11" s="7" t="s">
        <v>775</v>
      </c>
    </row>
    <row r="12" spans="1:20">
      <c r="A12" s="9" t="s">
        <v>1626</v>
      </c>
      <c r="B12" s="7" t="s">
        <v>247</v>
      </c>
      <c r="C12" s="7">
        <v>10</v>
      </c>
      <c r="D12" s="7" t="s">
        <v>216</v>
      </c>
      <c r="E12" s="7" t="s">
        <v>216</v>
      </c>
      <c r="G12" s="7" t="s">
        <v>775</v>
      </c>
    </row>
    <row r="13" spans="1:20">
      <c r="A13" s="9" t="s">
        <v>1630</v>
      </c>
      <c r="B13" s="7" t="s">
        <v>247</v>
      </c>
      <c r="C13" s="7">
        <v>150</v>
      </c>
      <c r="D13" s="7" t="s">
        <v>216</v>
      </c>
      <c r="E13" s="7" t="s">
        <v>216</v>
      </c>
      <c r="G13" s="7" t="s">
        <v>775</v>
      </c>
    </row>
    <row r="14" spans="1:20" ht="29.25">
      <c r="A14" s="9" t="s">
        <v>1632</v>
      </c>
      <c r="B14" s="7" t="s">
        <v>247</v>
      </c>
      <c r="C14" s="7">
        <v>250</v>
      </c>
      <c r="D14" s="7" t="s">
        <v>216</v>
      </c>
      <c r="E14" s="7" t="s">
        <v>216</v>
      </c>
      <c r="G14" s="7" t="s">
        <v>219</v>
      </c>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06BC01CF-7B1C-4764-959A-A135B0AE30E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3CDFDF7-7A9F-48EF-B5C6-E30A2F3541E9}">
          <x14:formula1>
            <xm:f>'Valores '!$A$1:$A$19</xm:f>
          </x14:formula1>
          <xm:sqref>B7:B10</xm:sqref>
        </x14:dataValidation>
        <x14:dataValidation type="list" allowBlank="1" showInputMessage="1" showErrorMessage="1" xr:uid="{1872DC8B-66DD-49F6-B106-9E1340255D21}">
          <x14:formula1>
            <xm:f>'Valores '!$D$2:$D$3</xm:f>
          </x14:formula1>
          <xm:sqref>G7:G10</xm:sqref>
        </x14:dataValidation>
      </x14:dataValidations>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A3E5C-FC67-4BE8-9F95-BD9FC0353680}">
  <dimension ref="A1:T11"/>
  <sheetViews>
    <sheetView workbookViewId="0"/>
  </sheetViews>
  <sheetFormatPr defaultRowHeight="15"/>
  <cols>
    <col min="2" max="2" width="13.28515625" customWidth="1"/>
    <col min="4" max="4" width="29.7109375" customWidth="1"/>
    <col min="5" max="5" width="27.5703125" customWidth="1"/>
    <col min="6" max="6" width="20" customWidth="1"/>
    <col min="7" max="7" width="21" customWidth="1"/>
    <col min="8" max="8" width="12.28515625" customWidth="1"/>
    <col min="9" max="9" width="17.710937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Clases!A22</f>
        <v>InfoReclamoMotivo</v>
      </c>
      <c r="C2" s="2257"/>
      <c r="D2" s="2257"/>
      <c r="E2" s="2258"/>
      <c r="F2" s="736"/>
      <c r="G2" s="736"/>
      <c r="H2" s="736"/>
      <c r="I2" s="736"/>
      <c r="J2" s="736"/>
      <c r="K2" s="736"/>
      <c r="L2" s="736"/>
      <c r="M2" s="736"/>
      <c r="N2" s="736"/>
      <c r="O2" s="736"/>
      <c r="P2" s="736"/>
      <c r="Q2" s="736"/>
      <c r="R2" s="736"/>
      <c r="S2" s="736"/>
      <c r="T2" s="736"/>
    </row>
    <row r="3" spans="1:20">
      <c r="A3" s="738" t="s">
        <v>63</v>
      </c>
      <c r="B3" s="2259" t="str">
        <f>Clases!C22</f>
        <v>Clase que relaciona un reclamo con un motivo específico.</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c r="A7" s="9" t="s">
        <v>435</v>
      </c>
      <c r="B7" s="9" t="s">
        <v>215</v>
      </c>
      <c r="C7" s="9">
        <v>36</v>
      </c>
      <c r="D7" s="9" t="s">
        <v>216</v>
      </c>
      <c r="E7" s="9" t="s">
        <v>216</v>
      </c>
      <c r="G7" s="9" t="s">
        <v>220</v>
      </c>
    </row>
    <row r="8" spans="1:20">
      <c r="A8" s="452" t="s">
        <v>1443</v>
      </c>
      <c r="B8" s="9" t="s">
        <v>215</v>
      </c>
      <c r="C8" s="9">
        <v>36</v>
      </c>
      <c r="D8" s="9" t="s">
        <v>216</v>
      </c>
      <c r="E8" s="9" t="s">
        <v>216</v>
      </c>
      <c r="G8" s="9" t="s">
        <v>775</v>
      </c>
    </row>
    <row r="9" spans="1:20" ht="29.25">
      <c r="A9" s="452" t="s">
        <v>1445</v>
      </c>
      <c r="B9" s="9" t="s">
        <v>215</v>
      </c>
      <c r="C9" s="9">
        <v>36</v>
      </c>
      <c r="D9" s="9" t="s">
        <v>216</v>
      </c>
      <c r="E9" s="9" t="s">
        <v>216</v>
      </c>
      <c r="G9" s="9" t="s">
        <v>775</v>
      </c>
    </row>
    <row r="10" spans="1:20" ht="29.25">
      <c r="A10" s="9" t="s">
        <v>1447</v>
      </c>
      <c r="B10" s="9" t="s">
        <v>1076</v>
      </c>
      <c r="C10" s="9" t="s">
        <v>216</v>
      </c>
      <c r="D10" s="9" t="s">
        <v>216</v>
      </c>
      <c r="E10" s="9" t="s">
        <v>216</v>
      </c>
      <c r="G10" s="9" t="s">
        <v>775</v>
      </c>
    </row>
    <row r="11" spans="1:20">
      <c r="A11" s="9" t="s">
        <v>1451</v>
      </c>
      <c r="B11" s="9" t="s">
        <v>247</v>
      </c>
      <c r="C11" s="9">
        <v>20</v>
      </c>
      <c r="D11" s="9" t="s">
        <v>216</v>
      </c>
      <c r="E11" s="9" t="s">
        <v>216</v>
      </c>
      <c r="G11" s="9" t="s">
        <v>775</v>
      </c>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A31E204D-DED4-4646-978B-AE62001906A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FD8A447-8F41-4ACE-B129-4B0240DE908D}">
          <x14:formula1>
            <xm:f>'Valores '!$A$1:$A$19</xm:f>
          </x14:formula1>
          <xm:sqref>B11 B7:B9</xm:sqref>
        </x14:dataValidation>
        <x14:dataValidation type="list" allowBlank="1" showInputMessage="1" showErrorMessage="1" xr:uid="{3D796B36-6199-4540-8E92-43E15104DEAD}">
          <x14:formula1>
            <xm:f>'Valores '!$D$2:$D$3</xm:f>
          </x14:formula1>
          <xm:sqref>G7:G11</xm:sqref>
        </x14:dataValidation>
      </x14:dataValidations>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EA61A-078E-450A-965B-E83079C3ED48}">
  <dimension ref="A1:T12"/>
  <sheetViews>
    <sheetView workbookViewId="0"/>
  </sheetViews>
  <sheetFormatPr defaultRowHeight="15"/>
  <cols>
    <col min="2" max="3" width="12.5703125" customWidth="1"/>
    <col min="4" max="4" width="27.28515625" customWidth="1"/>
    <col min="5" max="5" width="26.85546875" customWidth="1"/>
    <col min="6" max="6" width="19.140625" customWidth="1"/>
    <col min="7" max="7" width="23.710937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Clases!A19</f>
        <v>EstadoReclamo</v>
      </c>
      <c r="C2" s="2257"/>
      <c r="D2" s="2257"/>
      <c r="E2" s="2258"/>
      <c r="F2" s="736"/>
      <c r="G2" s="736"/>
      <c r="H2" s="736"/>
      <c r="I2" s="736"/>
      <c r="J2" s="736"/>
      <c r="K2" s="736"/>
      <c r="L2" s="736"/>
      <c r="M2" s="736"/>
      <c r="N2" s="736"/>
      <c r="O2" s="736"/>
      <c r="P2" s="736"/>
      <c r="Q2" s="736"/>
      <c r="R2" s="736"/>
      <c r="S2" s="736"/>
      <c r="T2" s="736"/>
    </row>
    <row r="3" spans="1:20">
      <c r="A3" s="738" t="s">
        <v>63</v>
      </c>
      <c r="B3" s="2259" t="str">
        <f>Clases!C19</f>
        <v>Clase que representa el estado actual de un reclamo.</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row r="7" spans="1:20" ht="29.25">
      <c r="A7" s="9" t="s">
        <v>94</v>
      </c>
      <c r="B7" s="9" t="s">
        <v>215</v>
      </c>
      <c r="C7" s="9">
        <v>36</v>
      </c>
      <c r="D7" s="9" t="s">
        <v>216</v>
      </c>
      <c r="E7" s="9" t="s">
        <v>216</v>
      </c>
      <c r="G7" s="9" t="s">
        <v>220</v>
      </c>
    </row>
    <row r="8" spans="1:20" ht="29.25">
      <c r="A8" s="9" t="s">
        <v>1960</v>
      </c>
      <c r="B8" s="9" t="s">
        <v>215</v>
      </c>
      <c r="C8" s="9">
        <v>36</v>
      </c>
      <c r="D8" s="9" t="s">
        <v>216</v>
      </c>
      <c r="E8" s="9" t="s">
        <v>216</v>
      </c>
      <c r="G8" s="9" t="s">
        <v>220</v>
      </c>
    </row>
    <row r="9" spans="1:20">
      <c r="A9" s="9" t="s">
        <v>1451</v>
      </c>
      <c r="B9" s="7" t="s">
        <v>222</v>
      </c>
      <c r="C9" s="9">
        <v>50</v>
      </c>
      <c r="D9" s="9" t="s">
        <v>216</v>
      </c>
      <c r="E9" s="9" t="s">
        <v>216</v>
      </c>
      <c r="G9" s="9" t="s">
        <v>220</v>
      </c>
    </row>
    <row r="10" spans="1:20" ht="29.25">
      <c r="A10" s="9" t="s">
        <v>2977</v>
      </c>
      <c r="B10" s="9" t="s">
        <v>579</v>
      </c>
      <c r="C10" s="9">
        <v>10</v>
      </c>
      <c r="D10" s="9" t="s">
        <v>216</v>
      </c>
      <c r="E10" s="9" t="s">
        <v>216</v>
      </c>
      <c r="G10" s="9" t="s">
        <v>220</v>
      </c>
    </row>
    <row r="11" spans="1:20" ht="43.5">
      <c r="A11" s="9" t="s">
        <v>2978</v>
      </c>
      <c r="B11" s="9" t="s">
        <v>579</v>
      </c>
      <c r="C11" s="9">
        <v>10</v>
      </c>
      <c r="D11" s="9" t="s">
        <v>216</v>
      </c>
      <c r="E11" s="9" t="s">
        <v>216</v>
      </c>
      <c r="G11" s="9" t="s">
        <v>220</v>
      </c>
    </row>
    <row r="12" spans="1:20">
      <c r="A12" s="9" t="s">
        <v>2979</v>
      </c>
      <c r="B12" s="9" t="s">
        <v>579</v>
      </c>
      <c r="C12" s="9">
        <v>10</v>
      </c>
      <c r="D12" s="9" t="s">
        <v>216</v>
      </c>
      <c r="E12" s="9" t="s">
        <v>216</v>
      </c>
      <c r="G12" s="9" t="s">
        <v>220</v>
      </c>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59014129-E334-4EAD-8A24-D89B2D4D0D48}"/>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F2FAF6C7-58B7-4D94-AF82-45D646247D38}">
          <x14:formula1>
            <xm:f>'Valores '!$A$1:$A$19</xm:f>
          </x14:formula1>
          <xm:sqref>B7:B8 B10:B12</xm:sqref>
        </x14:dataValidation>
        <x14:dataValidation type="list" allowBlank="1" showInputMessage="1" showErrorMessage="1" xr:uid="{CEE27D98-F867-4FB5-A1C1-A69DE9AD10CC}">
          <x14:formula1>
            <xm:f>'Valores '!$D$2:$D$3</xm:f>
          </x14:formula1>
          <xm:sqref>G7:G12</xm:sqref>
        </x14:dataValidation>
      </x14:dataValidations>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1736-3323-4AC1-8660-842DFB77D581}">
  <dimension ref="A1:T6"/>
  <sheetViews>
    <sheetView workbookViewId="0"/>
  </sheetViews>
  <sheetFormatPr defaultRowHeight="15"/>
  <cols>
    <col min="2" max="2" width="17.5703125" customWidth="1"/>
    <col min="3" max="3" width="13" customWidth="1"/>
    <col min="4" max="4" width="25.42578125" customWidth="1"/>
    <col min="5" max="5" width="26.140625" customWidth="1"/>
    <col min="6" max="6" width="25.85546875" customWidth="1"/>
    <col min="7" max="7" width="18.28515625" customWidth="1"/>
    <col min="8" max="8" width="17.85546875" customWidth="1"/>
    <col min="9" max="9" width="19.7109375" customWidth="1"/>
  </cols>
  <sheetData>
    <row r="1" spans="1:20">
      <c r="A1" s="2090" t="s">
        <v>2771</v>
      </c>
      <c r="B1" s="2090"/>
      <c r="C1" s="2090"/>
      <c r="D1" s="2090"/>
      <c r="E1" s="2090"/>
      <c r="F1" s="736"/>
      <c r="G1" s="736"/>
      <c r="H1" s="736"/>
      <c r="I1" s="736"/>
      <c r="J1" s="736"/>
      <c r="K1" s="736"/>
      <c r="L1" s="736"/>
      <c r="M1" s="736"/>
      <c r="N1" s="736"/>
      <c r="O1" s="736"/>
      <c r="P1" s="736"/>
      <c r="Q1" s="736"/>
      <c r="R1" s="736"/>
      <c r="S1" s="736"/>
      <c r="T1" s="736"/>
    </row>
    <row r="2" spans="1:20">
      <c r="A2" s="737" t="s">
        <v>405</v>
      </c>
      <c r="B2" s="2256" t="str">
        <f>Clases!A3</f>
        <v>Moneda</v>
      </c>
      <c r="C2" s="2257"/>
      <c r="D2" s="2257"/>
      <c r="E2" s="2258"/>
      <c r="F2" s="736"/>
      <c r="G2" s="736"/>
      <c r="H2" s="736"/>
      <c r="I2" s="736"/>
      <c r="J2" s="736"/>
      <c r="K2" s="736"/>
      <c r="L2" s="736"/>
      <c r="M2" s="736"/>
      <c r="N2" s="736"/>
      <c r="O2" s="736"/>
      <c r="P2" s="736"/>
      <c r="Q2" s="736"/>
      <c r="R2" s="736"/>
      <c r="S2" s="736"/>
      <c r="T2" s="736"/>
    </row>
    <row r="3" spans="1:20">
      <c r="A3" s="738" t="s">
        <v>63</v>
      </c>
      <c r="B3" s="2259" t="str">
        <f>Clases!C3</f>
        <v>Clase que representa la moneda usada en un país.</v>
      </c>
      <c r="C3" s="2260"/>
      <c r="D3" s="2260"/>
      <c r="E3" s="2261"/>
      <c r="F3" s="736"/>
      <c r="G3" s="736"/>
      <c r="H3" s="736"/>
      <c r="I3" s="736"/>
      <c r="J3" s="736"/>
      <c r="K3" s="736"/>
      <c r="L3" s="736"/>
      <c r="M3" s="736"/>
      <c r="N3" s="736"/>
      <c r="O3" s="736"/>
      <c r="P3" s="736"/>
      <c r="Q3" s="736"/>
      <c r="R3" s="736"/>
      <c r="S3" s="736"/>
      <c r="T3" s="736"/>
    </row>
    <row r="4" spans="1:20">
      <c r="A4" s="2262" t="s">
        <v>693</v>
      </c>
      <c r="B4" s="2263"/>
      <c r="C4" s="2263"/>
      <c r="D4" s="2263"/>
      <c r="E4" s="2263"/>
      <c r="F4" s="2263"/>
      <c r="G4" s="2263"/>
      <c r="H4" s="2263"/>
      <c r="I4" s="2263"/>
      <c r="J4" s="2263"/>
      <c r="K4" s="2263"/>
      <c r="L4" s="2263"/>
      <c r="M4" s="2263"/>
      <c r="N4" s="2263"/>
      <c r="O4" s="2263"/>
      <c r="P4" s="2263"/>
      <c r="Q4" s="2263"/>
      <c r="R4" s="2263"/>
      <c r="S4" s="2263"/>
      <c r="T4" s="2264"/>
    </row>
    <row r="5" spans="1:20" ht="15" customHeight="1">
      <c r="A5" s="2265" t="s">
        <v>3</v>
      </c>
      <c r="B5" s="2266" t="s">
        <v>234</v>
      </c>
      <c r="C5" s="2266" t="s">
        <v>2930</v>
      </c>
      <c r="D5" s="2266" t="s">
        <v>2931</v>
      </c>
      <c r="E5" s="2266" t="s">
        <v>2932</v>
      </c>
      <c r="F5" s="2266" t="s">
        <v>2933</v>
      </c>
      <c r="G5" s="2266" t="s">
        <v>2934</v>
      </c>
      <c r="H5" s="2093" t="s">
        <v>2935</v>
      </c>
      <c r="I5" s="2267" t="s">
        <v>2936</v>
      </c>
      <c r="J5" s="2268"/>
      <c r="K5" s="2269"/>
      <c r="L5" s="2267" t="s">
        <v>2937</v>
      </c>
      <c r="M5" s="2269"/>
      <c r="N5" s="2267" t="s">
        <v>2938</v>
      </c>
      <c r="O5" s="2269"/>
      <c r="P5" s="2267" t="s">
        <v>2939</v>
      </c>
      <c r="Q5" s="2268"/>
      <c r="R5" s="2269"/>
      <c r="S5" s="2266" t="s">
        <v>2940</v>
      </c>
      <c r="T5" s="2272" t="s">
        <v>2941</v>
      </c>
    </row>
    <row r="6" spans="1:20" ht="15" customHeight="1">
      <c r="A6" s="2270"/>
      <c r="B6" s="2271"/>
      <c r="C6" s="2271"/>
      <c r="D6" s="2271"/>
      <c r="E6" s="2271"/>
      <c r="F6" s="2271"/>
      <c r="G6" s="2271"/>
      <c r="H6" s="2116"/>
      <c r="I6" s="739" t="s">
        <v>2942</v>
      </c>
      <c r="J6" s="739" t="s">
        <v>405</v>
      </c>
      <c r="K6" s="739" t="s">
        <v>2943</v>
      </c>
      <c r="L6" s="743" t="s">
        <v>2944</v>
      </c>
      <c r="M6" s="743" t="s">
        <v>2945</v>
      </c>
      <c r="N6" s="743" t="s">
        <v>2946</v>
      </c>
      <c r="O6" s="743" t="s">
        <v>2947</v>
      </c>
      <c r="P6" s="743" t="s">
        <v>2948</v>
      </c>
      <c r="Q6" s="743" t="s">
        <v>1888</v>
      </c>
      <c r="R6" s="743" t="s">
        <v>2949</v>
      </c>
      <c r="S6" s="2271"/>
      <c r="T6" s="2273"/>
    </row>
  </sheetData>
  <mergeCells count="18">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s>
  <hyperlinks>
    <hyperlink ref="A1" location="Clases!A1" display="&lt;-Volver al inicio" xr:uid="{2F72F77D-8C29-4B77-B778-82951FDE967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Santiago Buitrago  Alzate</dc:creator>
  <cp:keywords/>
  <dc:description/>
  <cp:lastModifiedBy/>
  <cp:revision/>
  <dcterms:created xsi:type="dcterms:W3CDTF">2025-03-06T21:30:08Z</dcterms:created>
  <dcterms:modified xsi:type="dcterms:W3CDTF">2025-05-14T07:26:35Z</dcterms:modified>
  <cp:category/>
  <cp:contentStatus/>
</cp:coreProperties>
</file>