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hua's_curcuit\data_process\"/>
    </mc:Choice>
  </mc:AlternateContent>
  <xr:revisionPtr revIDLastSave="0" documentId="13_ncr:1_{D6EAC36F-E7CB-4E1B-8BDD-126A3D2788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Состояние системы" sheetId="1" r:id="rId1"/>
    <sheet name="Амплидуты аттрактора Рёсслера" sheetId="2" r:id="rId2"/>
    <sheet name="Характерный размер для одного R" sheetId="3" r:id="rId3"/>
    <sheet name="Постоянные Фейгельбаума" sheetId="4" r:id="rId4"/>
  </sheets>
  <calcPr calcId="191029"/>
</workbook>
</file>

<file path=xl/calcChain.xml><?xml version="1.0" encoding="utf-8"?>
<calcChain xmlns="http://schemas.openxmlformats.org/spreadsheetml/2006/main">
  <c r="B34" i="1" l="1"/>
  <c r="B33" i="1"/>
  <c r="B37" i="1"/>
  <c r="B36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I2" i="2"/>
  <c r="H2" i="2"/>
  <c r="B40" i="1" l="1"/>
  <c r="B41" i="1"/>
  <c r="B38" i="1"/>
  <c r="B42" i="1" s="1"/>
</calcChain>
</file>

<file path=xl/sharedStrings.xml><?xml version="1.0" encoding="utf-8"?>
<sst xmlns="http://schemas.openxmlformats.org/spreadsheetml/2006/main" count="89" uniqueCount="48">
  <si>
    <t>Переход БПЦ к ДПА</t>
  </si>
  <si>
    <t>Переход от ДПА к АР</t>
  </si>
  <si>
    <t>Переход от ДПЦ к МПЦ</t>
  </si>
  <si>
    <t>Переход от МПЦ к точке</t>
  </si>
  <si>
    <t>Переход от точки к МПЦ</t>
  </si>
  <si>
    <t>Переход от МПЦ к БПЦ</t>
  </si>
  <si>
    <t>Переход от БПЦ к МПЦ</t>
  </si>
  <si>
    <t>R</t>
  </si>
  <si>
    <t>RL</t>
  </si>
  <si>
    <t>БПЦ - большой предельный цикл</t>
  </si>
  <si>
    <t>ДПА - двухпетлевой аттрактор</t>
  </si>
  <si>
    <t>АР - аттрактор Рёсслера</t>
  </si>
  <si>
    <t>ДПЦ - двойной предельный цикл</t>
  </si>
  <si>
    <t>МПЦ - малый предельный цикл</t>
  </si>
  <si>
    <t>R_L</t>
  </si>
  <si>
    <t>Ux</t>
  </si>
  <si>
    <t>Uy</t>
  </si>
  <si>
    <t>h</t>
  </si>
  <si>
    <t>scaley</t>
  </si>
  <si>
    <t>scalex</t>
  </si>
  <si>
    <t>RL 2 петли</t>
  </si>
  <si>
    <t>RL 3 петли</t>
  </si>
  <si>
    <t>Ux_norm</t>
  </si>
  <si>
    <t>Uy_norm</t>
  </si>
  <si>
    <t>h_norm</t>
  </si>
  <si>
    <t>R_true</t>
  </si>
  <si>
    <t>RL_true</t>
  </si>
  <si>
    <t>RL_max</t>
  </si>
  <si>
    <t>R_max</t>
  </si>
  <si>
    <t>Diameter</t>
  </si>
  <si>
    <t>Для схемы</t>
  </si>
  <si>
    <t>Ga</t>
  </si>
  <si>
    <t>Gb</t>
  </si>
  <si>
    <t>E</t>
  </si>
  <si>
    <t>C1</t>
  </si>
  <si>
    <t>C2</t>
  </si>
  <si>
    <t>C</t>
  </si>
  <si>
    <t>alpha</t>
  </si>
  <si>
    <t>m0/m1</t>
  </si>
  <si>
    <t>L_coef</t>
  </si>
  <si>
    <t>БПЦ к ДПА</t>
  </si>
  <si>
    <t>ДПА к АР</t>
  </si>
  <si>
    <t>АР к МПЦ</t>
  </si>
  <si>
    <t>МПЦ к точке</t>
  </si>
  <si>
    <t>Симуляция</t>
  </si>
  <si>
    <t>Точка к МПЦ</t>
  </si>
  <si>
    <t>БПЦ к МПЦ</t>
  </si>
  <si>
    <t>Переход в финальный БПЦ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</si>
</sst>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'Состояние системы'!$U$2</c:f>
              <c:strCache>
                <c:ptCount val="1"/>
                <c:pt idx="0">
                  <c:v>БПЦ к ДПА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'Состояние системы'!$U$4:$U$17</c:f>
              <c:numCache>
                <c:formatCode>General</c:formatCode>
                <c:ptCount val="14"/>
                <c:pt idx="0">
                  <c:v>2.0099999999999998</c:v>
                </c:pt>
                <c:pt idx="1">
                  <c:v>1.96</c:v>
                </c:pt>
                <c:pt idx="2">
                  <c:v>1.91</c:v>
                </c:pt>
                <c:pt idx="3">
                  <c:v>1.86</c:v>
                </c:pt>
                <c:pt idx="4">
                  <c:v>1.81</c:v>
                </c:pt>
                <c:pt idx="5">
                  <c:v>1.76</c:v>
                </c:pt>
                <c:pt idx="6">
                  <c:v>1.71</c:v>
                </c:pt>
                <c:pt idx="7">
                  <c:v>1.67</c:v>
                </c:pt>
                <c:pt idx="8">
                  <c:v>1.62</c:v>
                </c:pt>
                <c:pt idx="9">
                  <c:v>1.57</c:v>
                </c:pt>
                <c:pt idx="10">
                  <c:v>1.52</c:v>
                </c:pt>
                <c:pt idx="11">
                  <c:v>1.47</c:v>
                </c:pt>
                <c:pt idx="12">
                  <c:v>1.42</c:v>
                </c:pt>
                <c:pt idx="13">
                  <c:v>1.37</c:v>
                </c:pt>
              </c:numCache>
            </c:numRef>
          </c:xVal>
          <c:yVal>
            <c:numRef>
              <c:f>'Состояние системы'!$V$4:$V$17</c:f>
              <c:numCache>
                <c:formatCode>General</c:formatCode>
                <c:ptCount val="14"/>
                <c:pt idx="0">
                  <c:v>9.7100000000000009</c:v>
                </c:pt>
                <c:pt idx="1">
                  <c:v>8.99</c:v>
                </c:pt>
                <c:pt idx="2">
                  <c:v>8.6999999999999993</c:v>
                </c:pt>
                <c:pt idx="3">
                  <c:v>8.1199999999999992</c:v>
                </c:pt>
                <c:pt idx="4">
                  <c:v>7.68</c:v>
                </c:pt>
                <c:pt idx="5">
                  <c:v>7.39</c:v>
                </c:pt>
                <c:pt idx="6">
                  <c:v>7.1</c:v>
                </c:pt>
                <c:pt idx="7">
                  <c:v>6.81</c:v>
                </c:pt>
                <c:pt idx="8">
                  <c:v>6.38</c:v>
                </c:pt>
                <c:pt idx="9">
                  <c:v>6.09</c:v>
                </c:pt>
                <c:pt idx="10">
                  <c:v>5.95</c:v>
                </c:pt>
                <c:pt idx="11">
                  <c:v>5.66</c:v>
                </c:pt>
                <c:pt idx="12">
                  <c:v>5.51</c:v>
                </c:pt>
                <c:pt idx="13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4-4FBC-9ED9-62574478644F}"/>
            </c:ext>
          </c:extLst>
        </c:ser>
        <c:ser>
          <c:idx val="1"/>
          <c:order val="1"/>
          <c:tx>
            <c:strRef>
              <c:f>'Состояние системы'!$W$2</c:f>
              <c:strCache>
                <c:ptCount val="1"/>
                <c:pt idx="0">
                  <c:v>ДПА к АР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'Состояние системы'!$W$4:$W$20</c:f>
              <c:numCache>
                <c:formatCode>General</c:formatCode>
                <c:ptCount val="17"/>
                <c:pt idx="0">
                  <c:v>2.15</c:v>
                </c:pt>
                <c:pt idx="1">
                  <c:v>2.11</c:v>
                </c:pt>
                <c:pt idx="2">
                  <c:v>2.06</c:v>
                </c:pt>
                <c:pt idx="3">
                  <c:v>2.0099999999999998</c:v>
                </c:pt>
                <c:pt idx="4">
                  <c:v>1.96</c:v>
                </c:pt>
                <c:pt idx="5">
                  <c:v>1.91</c:v>
                </c:pt>
                <c:pt idx="6">
                  <c:v>1.86</c:v>
                </c:pt>
                <c:pt idx="7">
                  <c:v>1.81</c:v>
                </c:pt>
                <c:pt idx="8">
                  <c:v>1.76</c:v>
                </c:pt>
                <c:pt idx="9">
                  <c:v>1.71</c:v>
                </c:pt>
                <c:pt idx="10">
                  <c:v>1.67</c:v>
                </c:pt>
                <c:pt idx="11">
                  <c:v>1.62</c:v>
                </c:pt>
                <c:pt idx="12">
                  <c:v>1.57</c:v>
                </c:pt>
                <c:pt idx="13">
                  <c:v>1.52</c:v>
                </c:pt>
                <c:pt idx="14">
                  <c:v>1.47</c:v>
                </c:pt>
                <c:pt idx="15">
                  <c:v>1.42</c:v>
                </c:pt>
                <c:pt idx="16">
                  <c:v>1.37</c:v>
                </c:pt>
              </c:numCache>
            </c:numRef>
          </c:xVal>
          <c:yVal>
            <c:numRef>
              <c:f>'Состояние системы'!$X$4:$X$20</c:f>
              <c:numCache>
                <c:formatCode>General</c:formatCode>
                <c:ptCount val="17"/>
                <c:pt idx="0">
                  <c:v>8.41</c:v>
                </c:pt>
                <c:pt idx="1">
                  <c:v>7.68</c:v>
                </c:pt>
                <c:pt idx="2">
                  <c:v>6.96</c:v>
                </c:pt>
                <c:pt idx="3">
                  <c:v>6.67</c:v>
                </c:pt>
                <c:pt idx="4">
                  <c:v>6.38</c:v>
                </c:pt>
                <c:pt idx="5">
                  <c:v>5.95</c:v>
                </c:pt>
                <c:pt idx="6">
                  <c:v>5.66</c:v>
                </c:pt>
                <c:pt idx="7">
                  <c:v>5.37</c:v>
                </c:pt>
                <c:pt idx="8">
                  <c:v>5.08</c:v>
                </c:pt>
                <c:pt idx="9">
                  <c:v>4.93</c:v>
                </c:pt>
                <c:pt idx="10">
                  <c:v>4.79</c:v>
                </c:pt>
                <c:pt idx="11">
                  <c:v>4.6399999999999997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4-4FBC-9ED9-62574478644F}"/>
            </c:ext>
          </c:extLst>
        </c:ser>
        <c:ser>
          <c:idx val="2"/>
          <c:order val="2"/>
          <c:tx>
            <c:strRef>
              <c:f>'Состояние системы'!$Y$2</c:f>
              <c:strCache>
                <c:ptCount val="1"/>
                <c:pt idx="0">
                  <c:v>АР к МПЦ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'Состояние системы'!$Y$4:$Y$20</c:f>
              <c:numCache>
                <c:formatCode>General</c:formatCode>
                <c:ptCount val="17"/>
                <c:pt idx="0">
                  <c:v>2.15</c:v>
                </c:pt>
                <c:pt idx="1">
                  <c:v>2.11</c:v>
                </c:pt>
                <c:pt idx="2">
                  <c:v>2.06</c:v>
                </c:pt>
                <c:pt idx="3">
                  <c:v>2.0099999999999998</c:v>
                </c:pt>
                <c:pt idx="4">
                  <c:v>1.96</c:v>
                </c:pt>
                <c:pt idx="5">
                  <c:v>1.91</c:v>
                </c:pt>
                <c:pt idx="6">
                  <c:v>1.86</c:v>
                </c:pt>
                <c:pt idx="7">
                  <c:v>1.81</c:v>
                </c:pt>
                <c:pt idx="8">
                  <c:v>1.76</c:v>
                </c:pt>
                <c:pt idx="9">
                  <c:v>1.71</c:v>
                </c:pt>
                <c:pt idx="10">
                  <c:v>1.67</c:v>
                </c:pt>
                <c:pt idx="11">
                  <c:v>1.62</c:v>
                </c:pt>
                <c:pt idx="12">
                  <c:v>1.57</c:v>
                </c:pt>
                <c:pt idx="13">
                  <c:v>1.52</c:v>
                </c:pt>
                <c:pt idx="14">
                  <c:v>1.47</c:v>
                </c:pt>
                <c:pt idx="15">
                  <c:v>1.42</c:v>
                </c:pt>
                <c:pt idx="16">
                  <c:v>1.37</c:v>
                </c:pt>
              </c:numCache>
            </c:numRef>
          </c:xVal>
          <c:yVal>
            <c:numRef>
              <c:f>'Состояние системы'!$Z$4:$Z$20</c:f>
              <c:numCache>
                <c:formatCode>General</c:formatCode>
                <c:ptCount val="17"/>
                <c:pt idx="0">
                  <c:v>7.54</c:v>
                </c:pt>
                <c:pt idx="1">
                  <c:v>7.25</c:v>
                </c:pt>
                <c:pt idx="2">
                  <c:v>6.53</c:v>
                </c:pt>
                <c:pt idx="3">
                  <c:v>5.95</c:v>
                </c:pt>
                <c:pt idx="4">
                  <c:v>5.37</c:v>
                </c:pt>
                <c:pt idx="5">
                  <c:v>4.93</c:v>
                </c:pt>
                <c:pt idx="6">
                  <c:v>5.08</c:v>
                </c:pt>
                <c:pt idx="7">
                  <c:v>4.93</c:v>
                </c:pt>
                <c:pt idx="8">
                  <c:v>4.6399999999999997</c:v>
                </c:pt>
                <c:pt idx="9">
                  <c:v>4.3499999999999996</c:v>
                </c:pt>
                <c:pt idx="10">
                  <c:v>4.21</c:v>
                </c:pt>
                <c:pt idx="11">
                  <c:v>4.0599999999999996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4.0599999999999996</c:v>
                </c:pt>
                <c:pt idx="16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4-4FBC-9ED9-62574478644F}"/>
            </c:ext>
          </c:extLst>
        </c:ser>
        <c:ser>
          <c:idx val="3"/>
          <c:order val="3"/>
          <c:tx>
            <c:strRef>
              <c:f>'Состояние системы'!$AA$2</c:f>
              <c:strCache>
                <c:ptCount val="1"/>
                <c:pt idx="0">
                  <c:v>МПЦ к точке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'Состояние системы'!$AA$4:$AA$31</c:f>
              <c:numCache>
                <c:formatCode>General</c:formatCode>
                <c:ptCount val="28"/>
                <c:pt idx="0">
                  <c:v>2.15</c:v>
                </c:pt>
                <c:pt idx="1">
                  <c:v>2.11</c:v>
                </c:pt>
                <c:pt idx="2">
                  <c:v>2.06</c:v>
                </c:pt>
                <c:pt idx="3">
                  <c:v>2.0099999999999998</c:v>
                </c:pt>
                <c:pt idx="4">
                  <c:v>1.96</c:v>
                </c:pt>
                <c:pt idx="5">
                  <c:v>1.91</c:v>
                </c:pt>
                <c:pt idx="6">
                  <c:v>1.86</c:v>
                </c:pt>
                <c:pt idx="7">
                  <c:v>1.81</c:v>
                </c:pt>
                <c:pt idx="8">
                  <c:v>1.76</c:v>
                </c:pt>
                <c:pt idx="9">
                  <c:v>1.71</c:v>
                </c:pt>
                <c:pt idx="10">
                  <c:v>1.67</c:v>
                </c:pt>
                <c:pt idx="11">
                  <c:v>1.62</c:v>
                </c:pt>
                <c:pt idx="12">
                  <c:v>1.57</c:v>
                </c:pt>
                <c:pt idx="13">
                  <c:v>1.52</c:v>
                </c:pt>
                <c:pt idx="14">
                  <c:v>1.47</c:v>
                </c:pt>
                <c:pt idx="15">
                  <c:v>1.42</c:v>
                </c:pt>
                <c:pt idx="16">
                  <c:v>1.37</c:v>
                </c:pt>
                <c:pt idx="17">
                  <c:v>1.27</c:v>
                </c:pt>
                <c:pt idx="18">
                  <c:v>1.23</c:v>
                </c:pt>
                <c:pt idx="19">
                  <c:v>1.18</c:v>
                </c:pt>
                <c:pt idx="20">
                  <c:v>1.1299999999999999</c:v>
                </c:pt>
                <c:pt idx="21">
                  <c:v>1.08</c:v>
                </c:pt>
                <c:pt idx="22">
                  <c:v>1.03</c:v>
                </c:pt>
                <c:pt idx="23">
                  <c:v>0.98</c:v>
                </c:pt>
                <c:pt idx="24">
                  <c:v>0.88</c:v>
                </c:pt>
                <c:pt idx="25">
                  <c:v>0.84</c:v>
                </c:pt>
                <c:pt idx="26">
                  <c:v>0.79</c:v>
                </c:pt>
                <c:pt idx="27">
                  <c:v>0.74</c:v>
                </c:pt>
              </c:numCache>
            </c:numRef>
          </c:xVal>
          <c:yVal>
            <c:numRef>
              <c:f>'Состояние системы'!$AB$4:$AB$31</c:f>
              <c:numCache>
                <c:formatCode>General</c:formatCode>
                <c:ptCount val="28"/>
                <c:pt idx="0">
                  <c:v>6.67</c:v>
                </c:pt>
                <c:pt idx="1">
                  <c:v>5.8</c:v>
                </c:pt>
                <c:pt idx="2">
                  <c:v>5.22</c:v>
                </c:pt>
                <c:pt idx="3">
                  <c:v>4.79</c:v>
                </c:pt>
                <c:pt idx="4">
                  <c:v>4.3499999999999996</c:v>
                </c:pt>
                <c:pt idx="5">
                  <c:v>3.92</c:v>
                </c:pt>
                <c:pt idx="6">
                  <c:v>3.63</c:v>
                </c:pt>
                <c:pt idx="7">
                  <c:v>3.34</c:v>
                </c:pt>
                <c:pt idx="8">
                  <c:v>3.05</c:v>
                </c:pt>
                <c:pt idx="9">
                  <c:v>2.91</c:v>
                </c:pt>
                <c:pt idx="10">
                  <c:v>2.62</c:v>
                </c:pt>
                <c:pt idx="11">
                  <c:v>2.4700000000000002</c:v>
                </c:pt>
                <c:pt idx="12">
                  <c:v>2.33</c:v>
                </c:pt>
                <c:pt idx="13">
                  <c:v>2.1800000000000002</c:v>
                </c:pt>
                <c:pt idx="14">
                  <c:v>1.89</c:v>
                </c:pt>
                <c:pt idx="15">
                  <c:v>1.89</c:v>
                </c:pt>
                <c:pt idx="16">
                  <c:v>1.75</c:v>
                </c:pt>
                <c:pt idx="17">
                  <c:v>3.63</c:v>
                </c:pt>
                <c:pt idx="18">
                  <c:v>2.4700000000000002</c:v>
                </c:pt>
                <c:pt idx="19">
                  <c:v>1.89</c:v>
                </c:pt>
                <c:pt idx="20">
                  <c:v>1.75</c:v>
                </c:pt>
                <c:pt idx="21">
                  <c:v>1.46</c:v>
                </c:pt>
                <c:pt idx="22">
                  <c:v>1.17</c:v>
                </c:pt>
                <c:pt idx="23">
                  <c:v>1.02</c:v>
                </c:pt>
                <c:pt idx="24">
                  <c:v>0.88</c:v>
                </c:pt>
                <c:pt idx="25">
                  <c:v>0.73</c:v>
                </c:pt>
                <c:pt idx="26">
                  <c:v>0.73</c:v>
                </c:pt>
                <c:pt idx="27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4-4FBC-9ED9-62574478644F}"/>
            </c:ext>
          </c:extLst>
        </c:ser>
        <c:ser>
          <c:idx val="4"/>
          <c:order val="4"/>
          <c:tx>
            <c:strRef>
              <c:f>'Состояние системы'!$AC$2</c:f>
              <c:strCache>
                <c:ptCount val="1"/>
                <c:pt idx="0">
                  <c:v>Точка к МПЦ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'Состояние системы'!$AC$4:$AC$21</c:f>
              <c:numCache>
                <c:formatCode>General</c:formatCode>
                <c:ptCount val="18"/>
                <c:pt idx="0">
                  <c:v>2.15</c:v>
                </c:pt>
                <c:pt idx="1">
                  <c:v>2.11</c:v>
                </c:pt>
                <c:pt idx="2">
                  <c:v>2.06</c:v>
                </c:pt>
                <c:pt idx="3">
                  <c:v>2.0099999999999998</c:v>
                </c:pt>
                <c:pt idx="4">
                  <c:v>1.96</c:v>
                </c:pt>
                <c:pt idx="5">
                  <c:v>1.91</c:v>
                </c:pt>
                <c:pt idx="6">
                  <c:v>1.86</c:v>
                </c:pt>
                <c:pt idx="7">
                  <c:v>1.81</c:v>
                </c:pt>
                <c:pt idx="8">
                  <c:v>1.76</c:v>
                </c:pt>
                <c:pt idx="9">
                  <c:v>1.71</c:v>
                </c:pt>
                <c:pt idx="10">
                  <c:v>1.67</c:v>
                </c:pt>
                <c:pt idx="11">
                  <c:v>1.62</c:v>
                </c:pt>
                <c:pt idx="12">
                  <c:v>1.57</c:v>
                </c:pt>
                <c:pt idx="13">
                  <c:v>1.52</c:v>
                </c:pt>
                <c:pt idx="14">
                  <c:v>1.47</c:v>
                </c:pt>
                <c:pt idx="15">
                  <c:v>1.42</c:v>
                </c:pt>
                <c:pt idx="16">
                  <c:v>1.37</c:v>
                </c:pt>
                <c:pt idx="17">
                  <c:v>1.27</c:v>
                </c:pt>
              </c:numCache>
            </c:numRef>
          </c:xVal>
          <c:yVal>
            <c:numRef>
              <c:f>'Состояние системы'!$AD$4:$AD$21</c:f>
              <c:numCache>
                <c:formatCode>General</c:formatCode>
                <c:ptCount val="18"/>
                <c:pt idx="0">
                  <c:v>1.89</c:v>
                </c:pt>
                <c:pt idx="1">
                  <c:v>1.89</c:v>
                </c:pt>
                <c:pt idx="2">
                  <c:v>1.75</c:v>
                </c:pt>
                <c:pt idx="3">
                  <c:v>1.75</c:v>
                </c:pt>
                <c:pt idx="4">
                  <c:v>1.6</c:v>
                </c:pt>
                <c:pt idx="5">
                  <c:v>1.46</c:v>
                </c:pt>
                <c:pt idx="6">
                  <c:v>1.31</c:v>
                </c:pt>
                <c:pt idx="7">
                  <c:v>1.31</c:v>
                </c:pt>
                <c:pt idx="8">
                  <c:v>1.17</c:v>
                </c:pt>
                <c:pt idx="9">
                  <c:v>1.17</c:v>
                </c:pt>
                <c:pt idx="10">
                  <c:v>1.02</c:v>
                </c:pt>
                <c:pt idx="11">
                  <c:v>1.02</c:v>
                </c:pt>
                <c:pt idx="12">
                  <c:v>1.31</c:v>
                </c:pt>
                <c:pt idx="13">
                  <c:v>1.17</c:v>
                </c:pt>
                <c:pt idx="14">
                  <c:v>1.02</c:v>
                </c:pt>
                <c:pt idx="15">
                  <c:v>1.02</c:v>
                </c:pt>
                <c:pt idx="16">
                  <c:v>1.17</c:v>
                </c:pt>
                <c:pt idx="17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64-4FBC-9ED9-62574478644F}"/>
            </c:ext>
          </c:extLst>
        </c:ser>
        <c:ser>
          <c:idx val="5"/>
          <c:order val="5"/>
          <c:tx>
            <c:strRef>
              <c:f>'Состояние системы'!$AE$2</c:f>
              <c:strCache>
                <c:ptCount val="1"/>
                <c:pt idx="0">
                  <c:v>БПЦ к МПЦ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'Состояние системы'!$AE$4:$AE$20</c:f>
              <c:numCache>
                <c:formatCode>General</c:formatCode>
                <c:ptCount val="17"/>
                <c:pt idx="0">
                  <c:v>1.27</c:v>
                </c:pt>
                <c:pt idx="1">
                  <c:v>1.23</c:v>
                </c:pt>
                <c:pt idx="2">
                  <c:v>1.18</c:v>
                </c:pt>
                <c:pt idx="3">
                  <c:v>1.1299999999999999</c:v>
                </c:pt>
                <c:pt idx="4">
                  <c:v>1.08</c:v>
                </c:pt>
                <c:pt idx="5">
                  <c:v>1.03</c:v>
                </c:pt>
                <c:pt idx="6">
                  <c:v>0.98</c:v>
                </c:pt>
                <c:pt idx="7">
                  <c:v>0.88</c:v>
                </c:pt>
                <c:pt idx="8">
                  <c:v>0.84</c:v>
                </c:pt>
                <c:pt idx="9">
                  <c:v>0.79</c:v>
                </c:pt>
                <c:pt idx="10">
                  <c:v>0.74</c:v>
                </c:pt>
                <c:pt idx="11">
                  <c:v>0.69</c:v>
                </c:pt>
                <c:pt idx="12">
                  <c:v>0.64</c:v>
                </c:pt>
                <c:pt idx="13">
                  <c:v>0.59</c:v>
                </c:pt>
                <c:pt idx="14">
                  <c:v>0.54</c:v>
                </c:pt>
                <c:pt idx="15">
                  <c:v>0.49</c:v>
                </c:pt>
                <c:pt idx="16">
                  <c:v>0.44</c:v>
                </c:pt>
              </c:numCache>
            </c:numRef>
          </c:xVal>
          <c:yVal>
            <c:numRef>
              <c:f>'Состояние системы'!$AF$4:$AF$20</c:f>
              <c:numCache>
                <c:formatCode>General</c:formatCode>
                <c:ptCount val="17"/>
                <c:pt idx="0">
                  <c:v>4.5</c:v>
                </c:pt>
                <c:pt idx="1">
                  <c:v>3.34</c:v>
                </c:pt>
                <c:pt idx="2">
                  <c:v>2.62</c:v>
                </c:pt>
                <c:pt idx="3">
                  <c:v>2.33</c:v>
                </c:pt>
                <c:pt idx="4">
                  <c:v>1.89</c:v>
                </c:pt>
                <c:pt idx="5">
                  <c:v>1.75</c:v>
                </c:pt>
                <c:pt idx="6">
                  <c:v>1.46</c:v>
                </c:pt>
                <c:pt idx="7">
                  <c:v>1.31</c:v>
                </c:pt>
                <c:pt idx="8">
                  <c:v>1.17</c:v>
                </c:pt>
                <c:pt idx="9">
                  <c:v>1.02</c:v>
                </c:pt>
                <c:pt idx="10">
                  <c:v>0.88</c:v>
                </c:pt>
                <c:pt idx="11">
                  <c:v>0.73</c:v>
                </c:pt>
                <c:pt idx="12">
                  <c:v>0.59</c:v>
                </c:pt>
                <c:pt idx="13">
                  <c:v>0.73</c:v>
                </c:pt>
                <c:pt idx="14">
                  <c:v>0.44</c:v>
                </c:pt>
                <c:pt idx="15">
                  <c:v>0.3</c:v>
                </c:pt>
                <c:pt idx="1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64-4FBC-9ED9-62574478644F}"/>
            </c:ext>
          </c:extLst>
        </c:ser>
        <c:ser>
          <c:idx val="6"/>
          <c:order val="6"/>
          <c:tx>
            <c:strRef>
              <c:f>'Состояние системы'!$AG$2</c:f>
              <c:strCache>
                <c:ptCount val="1"/>
                <c:pt idx="0">
                  <c:v>Переход в финальный БПЦ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системы'!$AG$4:$AG$19</c:f>
              <c:numCache>
                <c:formatCode>General</c:formatCode>
                <c:ptCount val="16"/>
                <c:pt idx="0">
                  <c:v>1.23</c:v>
                </c:pt>
                <c:pt idx="1">
                  <c:v>1.18</c:v>
                </c:pt>
                <c:pt idx="2">
                  <c:v>1.1299999999999999</c:v>
                </c:pt>
                <c:pt idx="3">
                  <c:v>1.08</c:v>
                </c:pt>
                <c:pt idx="4">
                  <c:v>1.03</c:v>
                </c:pt>
                <c:pt idx="5">
                  <c:v>0.98</c:v>
                </c:pt>
                <c:pt idx="6">
                  <c:v>0.88</c:v>
                </c:pt>
                <c:pt idx="7">
                  <c:v>0.84</c:v>
                </c:pt>
                <c:pt idx="8">
                  <c:v>0.79</c:v>
                </c:pt>
                <c:pt idx="9">
                  <c:v>0.74</c:v>
                </c:pt>
                <c:pt idx="10">
                  <c:v>0.69</c:v>
                </c:pt>
                <c:pt idx="11">
                  <c:v>0.64</c:v>
                </c:pt>
                <c:pt idx="12">
                  <c:v>0.59</c:v>
                </c:pt>
                <c:pt idx="13">
                  <c:v>0.54</c:v>
                </c:pt>
                <c:pt idx="14">
                  <c:v>0.49</c:v>
                </c:pt>
                <c:pt idx="15">
                  <c:v>0.44</c:v>
                </c:pt>
              </c:numCache>
            </c:numRef>
          </c:xVal>
          <c:yVal>
            <c:numRef>
              <c:f>'Состояние системы'!$AH$4:$AH$19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64-4FBC-9ED9-62574478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7551"/>
        <c:axId val="1921239471"/>
      </c:scatterChart>
      <c:valAx>
        <c:axId val="19212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39471"/>
        <c:crosses val="autoZero"/>
        <c:crossBetween val="midCat"/>
      </c:valAx>
      <c:valAx>
        <c:axId val="19212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3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'Амплидуты аттрактора Рёсслера'!$L$1</c:f>
              <c:strCache>
                <c:ptCount val="1"/>
                <c:pt idx="0">
                  <c:v>RL_true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'Амплидуты аттрактора Рёсслера'!$K$2:$K$16</c:f>
              <c:numCache>
                <c:formatCode>General</c:formatCode>
                <c:ptCount val="15"/>
                <c:pt idx="0">
                  <c:v>1.2800000000000002</c:v>
                </c:pt>
                <c:pt idx="1">
                  <c:v>1.3600000000000003</c:v>
                </c:pt>
                <c:pt idx="2">
                  <c:v>1.4700000000000002</c:v>
                </c:pt>
                <c:pt idx="3">
                  <c:v>1.5100000000000002</c:v>
                </c:pt>
                <c:pt idx="4">
                  <c:v>1.5700000000000003</c:v>
                </c:pt>
                <c:pt idx="5">
                  <c:v>1.35</c:v>
                </c:pt>
                <c:pt idx="6">
                  <c:v>1.2000000000000002</c:v>
                </c:pt>
                <c:pt idx="7">
                  <c:v>1.37</c:v>
                </c:pt>
                <c:pt idx="8">
                  <c:v>1.5500000000000003</c:v>
                </c:pt>
                <c:pt idx="9">
                  <c:v>1.5500000000000003</c:v>
                </c:pt>
                <c:pt idx="10">
                  <c:v>1.4400000000000004</c:v>
                </c:pt>
                <c:pt idx="11">
                  <c:v>1.4400000000000004</c:v>
                </c:pt>
                <c:pt idx="12">
                  <c:v>1.31</c:v>
                </c:pt>
                <c:pt idx="13">
                  <c:v>1.31</c:v>
                </c:pt>
                <c:pt idx="14">
                  <c:v>1.1500000000000004</c:v>
                </c:pt>
              </c:numCache>
            </c:numRef>
          </c:xVal>
          <c:yVal>
            <c:numRef>
              <c:f>'Амплидуты аттрактора Рёсслера'!$L$2:$L$16</c:f>
              <c:numCache>
                <c:formatCode>General</c:formatCode>
                <c:ptCount val="15"/>
                <c:pt idx="0">
                  <c:v>7.82</c:v>
                </c:pt>
                <c:pt idx="1">
                  <c:v>7.8100000000000005</c:v>
                </c:pt>
                <c:pt idx="2">
                  <c:v>8.32</c:v>
                </c:pt>
                <c:pt idx="3">
                  <c:v>10</c:v>
                </c:pt>
                <c:pt idx="4">
                  <c:v>10</c:v>
                </c:pt>
                <c:pt idx="5">
                  <c:v>9.14</c:v>
                </c:pt>
                <c:pt idx="6">
                  <c:v>8.14</c:v>
                </c:pt>
                <c:pt idx="7">
                  <c:v>10</c:v>
                </c:pt>
                <c:pt idx="8">
                  <c:v>8.69</c:v>
                </c:pt>
                <c:pt idx="9">
                  <c:v>9.44</c:v>
                </c:pt>
                <c:pt idx="10">
                  <c:v>10</c:v>
                </c:pt>
                <c:pt idx="11">
                  <c:v>9.16</c:v>
                </c:pt>
                <c:pt idx="12">
                  <c:v>10</c:v>
                </c:pt>
                <c:pt idx="13">
                  <c:v>7.93</c:v>
                </c:pt>
                <c:pt idx="14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1-4D22-AC89-306D83EB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06272"/>
        <c:axId val="1459223072"/>
      </c:scatterChart>
      <c:valAx>
        <c:axId val="1459206272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23072"/>
        <c:crosses val="autoZero"/>
        <c:crossBetween val="midCat"/>
      </c:valAx>
      <c:valAx>
        <c:axId val="1459223072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'Характерный размер для одного R'!$K$1</c:f>
              <c:strCache>
                <c:ptCount val="1"/>
                <c:pt idx="0">
                  <c:v>Diameter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'Характерный размер для одного R'!$I$2:$I$17</c:f>
              <c:numCache>
                <c:formatCode>General</c:formatCode>
                <c:ptCount val="16"/>
                <c:pt idx="0">
                  <c:v>10</c:v>
                </c:pt>
                <c:pt idx="1">
                  <c:v>8.8000000000000007</c:v>
                </c:pt>
                <c:pt idx="2">
                  <c:v>7.9</c:v>
                </c:pt>
                <c:pt idx="3">
                  <c:v>7.15</c:v>
                </c:pt>
                <c:pt idx="4">
                  <c:v>7.1400000000000006</c:v>
                </c:pt>
                <c:pt idx="5">
                  <c:v>1.08</c:v>
                </c:pt>
                <c:pt idx="6">
                  <c:v>1.0700000000000003</c:v>
                </c:pt>
                <c:pt idx="7">
                  <c:v>0.86999999999999922</c:v>
                </c:pt>
                <c:pt idx="8">
                  <c:v>0.83000000000000007</c:v>
                </c:pt>
                <c:pt idx="9">
                  <c:v>0.74000000000000021</c:v>
                </c:pt>
                <c:pt idx="10">
                  <c:v>0.69999999999999929</c:v>
                </c:pt>
                <c:pt idx="11">
                  <c:v>0.67999999999999972</c:v>
                </c:pt>
                <c:pt idx="12">
                  <c:v>0.36999999999999922</c:v>
                </c:pt>
                <c:pt idx="13">
                  <c:v>0.22000000000000064</c:v>
                </c:pt>
                <c:pt idx="14">
                  <c:v>0.16999999999999993</c:v>
                </c:pt>
                <c:pt idx="15">
                  <c:v>0.14000000000000057</c:v>
                </c:pt>
              </c:numCache>
            </c:numRef>
          </c:xVal>
          <c:yVal>
            <c:numRef>
              <c:f>'Характерный размер для одного R'!$K$2:$K$17</c:f>
              <c:numCache>
                <c:formatCode>General</c:formatCode>
                <c:ptCount val="16"/>
                <c:pt idx="0">
                  <c:v>3.4985711369071804</c:v>
                </c:pt>
                <c:pt idx="1">
                  <c:v>3.0232432915661951</c:v>
                </c:pt>
                <c:pt idx="2">
                  <c:v>1.6401219466856727</c:v>
                </c:pt>
                <c:pt idx="3">
                  <c:v>1.3</c:v>
                </c:pt>
                <c:pt idx="4">
                  <c:v>0</c:v>
                </c:pt>
                <c:pt idx="5">
                  <c:v>0</c:v>
                </c:pt>
                <c:pt idx="6">
                  <c:v>1.4000000000000001</c:v>
                </c:pt>
                <c:pt idx="7">
                  <c:v>1.8681541692269406</c:v>
                </c:pt>
                <c:pt idx="8">
                  <c:v>2.5495097567963922</c:v>
                </c:pt>
                <c:pt idx="9">
                  <c:v>3.3354160160315836</c:v>
                </c:pt>
                <c:pt idx="10">
                  <c:v>4.0311288741492746</c:v>
                </c:pt>
                <c:pt idx="11">
                  <c:v>12.854960132182441</c:v>
                </c:pt>
                <c:pt idx="12">
                  <c:v>11.771151175649729</c:v>
                </c:pt>
                <c:pt idx="13">
                  <c:v>10.04987562112089</c:v>
                </c:pt>
                <c:pt idx="14">
                  <c:v>8.0099937578003146</c:v>
                </c:pt>
                <c:pt idx="15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A-4321-A0F0-3D67F143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24032"/>
        <c:axId val="1459195712"/>
      </c:scatterChart>
      <c:valAx>
        <c:axId val="14592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195712"/>
        <c:crosses val="autoZero"/>
        <c:crossBetween val="midCat"/>
      </c:valAx>
      <c:valAx>
        <c:axId val="14591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169659</xdr:colOff>
      <xdr:row>23</xdr:row>
      <xdr:rowOff>132698</xdr:rowOff>
    </xdr:from>
    <xdr:to>
      <xdr:col>15</xdr:col>
      <xdr:colOff>720968</xdr:colOff>
      <xdr:row>50</xdr:row>
      <xdr:rowOff>37123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8846993-E7EF-93F9-5B9C-AA9B29BB4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16</xdr:row>
      <xdr:rowOff>170331</xdr:rowOff>
    </xdr:from>
    <xdr:to>
      <xdr:col>7</xdr:col>
      <xdr:colOff>452718</xdr:colOff>
      <xdr:row>30</xdr:row>
      <xdr:rowOff>152401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B3E844-DE6D-8D96-E6F5-4C06B7FE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17</xdr:row>
      <xdr:rowOff>106680</xdr:rowOff>
    </xdr:from>
    <xdr:to>
      <xdr:col>7</xdr:col>
      <xdr:colOff>38100</xdr:colOff>
      <xdr:row>33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C55CD9-2F10-9993-7559-27421E71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42"/>
  <sheetViews>
    <sheetView tabSelected="1" topLeftCell="L1" zoomScale="72" zoomScaleNormal="87" workbookViewId="0">
      <selection activeCell="Y29" sqref="Y29"/>
    </sheetView>
  </sheetViews>
  <sheetFormatPr defaultColWidth="12.6640625" defaultRowHeight="15.75" customHeight="1" x14ac:dyDescent="0.25"/>
  <sheetData>
    <row r="1" spans="1:34" ht="13.2" x14ac:dyDescent="0.25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6</v>
      </c>
      <c r="U1" t="s">
        <v>44</v>
      </c>
    </row>
    <row r="2" spans="1:34" ht="13.2" x14ac:dyDescent="0.2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8</v>
      </c>
      <c r="K2" s="1" t="s">
        <v>7</v>
      </c>
      <c r="L2" s="1" t="s">
        <v>8</v>
      </c>
      <c r="M2" s="1" t="s">
        <v>7</v>
      </c>
      <c r="N2" s="1" t="s">
        <v>8</v>
      </c>
      <c r="O2" s="1" t="s">
        <v>7</v>
      </c>
      <c r="P2" s="1" t="s">
        <v>8</v>
      </c>
      <c r="U2" t="s">
        <v>40</v>
      </c>
      <c r="W2" t="s">
        <v>41</v>
      </c>
      <c r="Y2" t="s">
        <v>42</v>
      </c>
      <c r="AA2" t="s">
        <v>43</v>
      </c>
      <c r="AC2" t="s">
        <v>45</v>
      </c>
      <c r="AE2" t="s">
        <v>46</v>
      </c>
      <c r="AG2" t="s">
        <v>47</v>
      </c>
    </row>
    <row r="3" spans="1:34" ht="13.2" x14ac:dyDescent="0.25">
      <c r="A3" s="1">
        <v>3.4</v>
      </c>
      <c r="B3" s="1">
        <v>0</v>
      </c>
      <c r="C3" s="1">
        <v>3.43</v>
      </c>
      <c r="D3" s="1">
        <v>2.0699999999999998</v>
      </c>
      <c r="E3" s="1">
        <v>3.06</v>
      </c>
      <c r="F3" s="1">
        <v>0</v>
      </c>
      <c r="G3" s="1">
        <v>3</v>
      </c>
      <c r="H3" s="1">
        <v>0</v>
      </c>
      <c r="I3" s="1">
        <v>3.24</v>
      </c>
      <c r="J3" s="1">
        <v>8.86</v>
      </c>
      <c r="K3" s="1">
        <v>2.95</v>
      </c>
      <c r="L3" s="1">
        <v>9.26</v>
      </c>
      <c r="M3" s="1">
        <v>3</v>
      </c>
      <c r="N3" s="1">
        <v>9.8800000000000008</v>
      </c>
      <c r="O3" s="1">
        <v>3.65</v>
      </c>
      <c r="P3" s="1">
        <v>5.4</v>
      </c>
      <c r="U3" t="s">
        <v>7</v>
      </c>
      <c r="V3" t="s">
        <v>8</v>
      </c>
      <c r="W3" t="s">
        <v>7</v>
      </c>
      <c r="X3" t="s">
        <v>8</v>
      </c>
      <c r="Y3" t="s">
        <v>7</v>
      </c>
      <c r="Z3" t="s">
        <v>8</v>
      </c>
      <c r="AA3" t="s">
        <v>7</v>
      </c>
      <c r="AB3" t="s">
        <v>8</v>
      </c>
      <c r="AC3" t="s">
        <v>7</v>
      </c>
      <c r="AD3" t="s">
        <v>8</v>
      </c>
      <c r="AE3" t="s">
        <v>7</v>
      </c>
      <c r="AF3" t="s">
        <v>8</v>
      </c>
      <c r="AG3" t="s">
        <v>7</v>
      </c>
      <c r="AH3" t="s">
        <v>8</v>
      </c>
    </row>
    <row r="4" spans="1:34" ht="13.2" x14ac:dyDescent="0.25">
      <c r="A4" s="1">
        <v>3.43</v>
      </c>
      <c r="B4" s="1">
        <v>0.85</v>
      </c>
      <c r="C4" s="1">
        <v>3.46</v>
      </c>
      <c r="D4" s="1">
        <v>2.2400000000000002</v>
      </c>
      <c r="E4" s="1">
        <v>3.12</v>
      </c>
      <c r="F4" s="1">
        <v>1.02</v>
      </c>
      <c r="G4" s="1">
        <v>3.09</v>
      </c>
      <c r="H4" s="1">
        <v>2.89</v>
      </c>
      <c r="I4" s="1">
        <v>3.53</v>
      </c>
      <c r="J4" s="1">
        <v>8.7100000000000009</v>
      </c>
      <c r="K4" s="1">
        <v>3.06</v>
      </c>
      <c r="L4" s="1">
        <v>9.33</v>
      </c>
      <c r="M4" s="1">
        <v>3.1</v>
      </c>
      <c r="N4" s="1">
        <v>9.8800000000000008</v>
      </c>
      <c r="O4" s="1">
        <v>3.75</v>
      </c>
      <c r="P4" s="1">
        <v>6.83</v>
      </c>
      <c r="U4">
        <v>2.0099999999999998</v>
      </c>
      <c r="V4">
        <v>9.7100000000000009</v>
      </c>
      <c r="W4">
        <v>2.15</v>
      </c>
      <c r="X4">
        <v>8.41</v>
      </c>
      <c r="Y4">
        <v>2.15</v>
      </c>
      <c r="Z4">
        <v>7.54</v>
      </c>
      <c r="AA4">
        <v>2.15</v>
      </c>
      <c r="AB4">
        <v>6.67</v>
      </c>
      <c r="AC4">
        <v>2.15</v>
      </c>
      <c r="AD4">
        <v>1.89</v>
      </c>
      <c r="AE4">
        <v>1.27</v>
      </c>
      <c r="AF4">
        <v>4.5</v>
      </c>
      <c r="AG4">
        <v>1.23</v>
      </c>
      <c r="AH4">
        <v>0.01</v>
      </c>
    </row>
    <row r="5" spans="1:34" ht="13.2" x14ac:dyDescent="0.25">
      <c r="A5" s="1">
        <v>3.46</v>
      </c>
      <c r="B5" s="1">
        <v>1.04</v>
      </c>
      <c r="C5" s="1">
        <v>3.39</v>
      </c>
      <c r="D5" s="1">
        <v>2.34</v>
      </c>
      <c r="E5" s="1">
        <v>3.15</v>
      </c>
      <c r="F5" s="1">
        <v>1.45</v>
      </c>
      <c r="G5" s="1">
        <v>3.17</v>
      </c>
      <c r="H5" s="1">
        <v>3.26</v>
      </c>
      <c r="I5" s="1">
        <v>3.35</v>
      </c>
      <c r="J5" s="1">
        <v>8.66</v>
      </c>
      <c r="K5" s="1">
        <v>3.18</v>
      </c>
      <c r="L5" s="1">
        <v>9.34</v>
      </c>
      <c r="M5" s="1">
        <v>3.3</v>
      </c>
      <c r="N5" s="1">
        <v>9.8800000000000008</v>
      </c>
      <c r="O5" s="1">
        <v>3.86</v>
      </c>
      <c r="P5" s="1">
        <v>7</v>
      </c>
      <c r="U5">
        <v>1.96</v>
      </c>
      <c r="V5">
        <v>8.99</v>
      </c>
      <c r="W5">
        <v>2.11</v>
      </c>
      <c r="X5">
        <v>7.68</v>
      </c>
      <c r="Y5">
        <v>2.11</v>
      </c>
      <c r="Z5">
        <v>7.25</v>
      </c>
      <c r="AA5">
        <v>2.11</v>
      </c>
      <c r="AB5">
        <v>5.8</v>
      </c>
      <c r="AC5">
        <v>2.11</v>
      </c>
      <c r="AD5">
        <v>1.89</v>
      </c>
      <c r="AE5">
        <v>1.23</v>
      </c>
      <c r="AF5">
        <v>3.34</v>
      </c>
      <c r="AG5">
        <v>1.18</v>
      </c>
      <c r="AH5">
        <v>0.01</v>
      </c>
    </row>
    <row r="6" spans="1:34" ht="13.2" x14ac:dyDescent="0.25">
      <c r="A6" s="1">
        <v>3.48</v>
      </c>
      <c r="B6" s="1">
        <v>1.45</v>
      </c>
      <c r="C6" s="1">
        <v>3.32</v>
      </c>
      <c r="D6" s="1">
        <v>2.2000000000000002</v>
      </c>
      <c r="E6" s="1">
        <v>3.2</v>
      </c>
      <c r="F6" s="1">
        <v>2.25</v>
      </c>
      <c r="G6" s="1">
        <v>3.26</v>
      </c>
      <c r="H6" s="1">
        <v>4.45</v>
      </c>
      <c r="I6" s="1">
        <v>3.17</v>
      </c>
      <c r="J6" s="1">
        <v>8.9600000000000009</v>
      </c>
      <c r="K6" s="1">
        <v>3.26</v>
      </c>
      <c r="L6" s="1">
        <v>9.36</v>
      </c>
      <c r="M6" s="1">
        <v>3.51</v>
      </c>
      <c r="N6" s="1">
        <v>9.8699999999999992</v>
      </c>
      <c r="O6" s="1">
        <v>3.96</v>
      </c>
      <c r="P6" s="1">
        <v>7.91</v>
      </c>
      <c r="U6">
        <v>1.91</v>
      </c>
      <c r="V6">
        <v>8.6999999999999993</v>
      </c>
      <c r="W6">
        <v>2.06</v>
      </c>
      <c r="X6">
        <v>6.96</v>
      </c>
      <c r="Y6">
        <v>2.06</v>
      </c>
      <c r="Z6">
        <v>6.53</v>
      </c>
      <c r="AA6">
        <v>2.06</v>
      </c>
      <c r="AB6">
        <v>5.22</v>
      </c>
      <c r="AC6">
        <v>2.06</v>
      </c>
      <c r="AD6">
        <v>1.75</v>
      </c>
      <c r="AE6">
        <v>1.18</v>
      </c>
      <c r="AF6">
        <v>2.62</v>
      </c>
      <c r="AG6">
        <v>1.1299999999999999</v>
      </c>
      <c r="AH6">
        <v>0.01</v>
      </c>
    </row>
    <row r="7" spans="1:34" ht="13.2" x14ac:dyDescent="0.25">
      <c r="C7" s="1">
        <v>3.25</v>
      </c>
      <c r="D7" s="1">
        <v>1.85</v>
      </c>
      <c r="E7" s="1">
        <v>3.25</v>
      </c>
      <c r="F7" s="1">
        <v>2.4500000000000002</v>
      </c>
      <c r="G7" s="1">
        <v>3.47</v>
      </c>
      <c r="H7" s="1">
        <v>6.14</v>
      </c>
      <c r="I7" s="1">
        <v>3.04</v>
      </c>
      <c r="J7" s="1">
        <v>9.0299999999999994</v>
      </c>
      <c r="K7" s="1">
        <v>3.51</v>
      </c>
      <c r="L7" s="1">
        <v>9.39</v>
      </c>
      <c r="M7" s="1">
        <v>3.71</v>
      </c>
      <c r="N7" s="1">
        <v>9.8800000000000008</v>
      </c>
      <c r="O7" s="1">
        <v>4.08</v>
      </c>
      <c r="P7" s="1">
        <v>8.18</v>
      </c>
      <c r="U7">
        <v>1.86</v>
      </c>
      <c r="V7">
        <v>8.1199999999999992</v>
      </c>
      <c r="W7">
        <v>2.0099999999999998</v>
      </c>
      <c r="X7">
        <v>6.67</v>
      </c>
      <c r="Y7">
        <v>2.0099999999999998</v>
      </c>
      <c r="Z7">
        <v>5.95</v>
      </c>
      <c r="AA7">
        <v>2.0099999999999998</v>
      </c>
      <c r="AB7">
        <v>4.79</v>
      </c>
      <c r="AC7">
        <v>2.0099999999999998</v>
      </c>
      <c r="AD7">
        <v>1.75</v>
      </c>
      <c r="AE7">
        <v>1.1299999999999999</v>
      </c>
      <c r="AF7">
        <v>2.33</v>
      </c>
      <c r="AG7">
        <v>1.08</v>
      </c>
      <c r="AH7">
        <v>0.01</v>
      </c>
    </row>
    <row r="8" spans="1:34" ht="13.2" x14ac:dyDescent="0.25">
      <c r="C8" s="1">
        <v>3.22</v>
      </c>
      <c r="D8" s="1">
        <v>1.68</v>
      </c>
      <c r="E8" s="1">
        <v>3.3</v>
      </c>
      <c r="F8" s="1">
        <v>3.12</v>
      </c>
      <c r="G8" s="1">
        <v>3.37</v>
      </c>
      <c r="H8" s="1">
        <v>5.81</v>
      </c>
      <c r="I8" s="1">
        <v>2.95</v>
      </c>
      <c r="J8" s="1">
        <v>9.1</v>
      </c>
      <c r="K8" s="1">
        <v>3.68</v>
      </c>
      <c r="L8" s="1">
        <v>9.44</v>
      </c>
      <c r="M8" s="1">
        <v>3.9</v>
      </c>
      <c r="N8" s="1">
        <v>9.8800000000000008</v>
      </c>
      <c r="O8" s="5">
        <v>3.55</v>
      </c>
      <c r="P8" s="5">
        <v>3.42</v>
      </c>
      <c r="U8">
        <v>1.81</v>
      </c>
      <c r="V8">
        <v>7.68</v>
      </c>
      <c r="W8">
        <v>1.96</v>
      </c>
      <c r="X8">
        <v>6.38</v>
      </c>
      <c r="Y8">
        <v>1.96</v>
      </c>
      <c r="Z8">
        <v>5.37</v>
      </c>
      <c r="AA8">
        <v>1.96</v>
      </c>
      <c r="AB8">
        <v>4.3499999999999996</v>
      </c>
      <c r="AC8">
        <v>1.96</v>
      </c>
      <c r="AD8">
        <v>1.6</v>
      </c>
      <c r="AE8">
        <v>1.08</v>
      </c>
      <c r="AF8">
        <v>1.89</v>
      </c>
      <c r="AG8">
        <v>1.03</v>
      </c>
      <c r="AH8">
        <v>0.01</v>
      </c>
    </row>
    <row r="9" spans="1:34" ht="13.2" x14ac:dyDescent="0.25">
      <c r="C9" s="1">
        <v>3.15</v>
      </c>
      <c r="D9" s="1">
        <v>0.91</v>
      </c>
      <c r="E9" s="1">
        <v>3.35</v>
      </c>
      <c r="F9" s="1">
        <v>3.64</v>
      </c>
      <c r="G9" s="1">
        <v>3.6</v>
      </c>
      <c r="H9" s="1">
        <v>6.97</v>
      </c>
      <c r="K9" s="1">
        <v>3.9</v>
      </c>
      <c r="L9" s="1">
        <v>9.44</v>
      </c>
      <c r="M9" s="1">
        <v>4</v>
      </c>
      <c r="N9" s="1">
        <v>9.8800000000000008</v>
      </c>
      <c r="O9" s="5">
        <v>3.59</v>
      </c>
      <c r="P9" s="5">
        <v>4.1900000000000004</v>
      </c>
      <c r="U9">
        <v>1.76</v>
      </c>
      <c r="V9">
        <v>7.39</v>
      </c>
      <c r="W9">
        <v>1.91</v>
      </c>
      <c r="X9">
        <v>5.95</v>
      </c>
      <c r="Y9">
        <v>1.91</v>
      </c>
      <c r="Z9">
        <v>4.93</v>
      </c>
      <c r="AA9">
        <v>1.91</v>
      </c>
      <c r="AB9">
        <v>3.92</v>
      </c>
      <c r="AC9">
        <v>1.91</v>
      </c>
      <c r="AD9">
        <v>1.46</v>
      </c>
      <c r="AE9">
        <v>1.03</v>
      </c>
      <c r="AF9">
        <v>1.75</v>
      </c>
      <c r="AG9">
        <v>0.98</v>
      </c>
      <c r="AH9">
        <v>0.01</v>
      </c>
    </row>
    <row r="10" spans="1:34" ht="13.2" x14ac:dyDescent="0.25">
      <c r="C10" s="1">
        <v>3.13</v>
      </c>
      <c r="D10" s="1">
        <v>0</v>
      </c>
      <c r="E10" s="1">
        <v>3.49</v>
      </c>
      <c r="F10" s="1">
        <v>3.12</v>
      </c>
      <c r="K10" s="1">
        <v>4.03</v>
      </c>
      <c r="L10" s="1">
        <v>9.44</v>
      </c>
      <c r="M10" s="1">
        <v>4.21</v>
      </c>
      <c r="N10" s="1">
        <v>9.8800000000000008</v>
      </c>
      <c r="U10">
        <v>1.71</v>
      </c>
      <c r="V10">
        <v>7.1</v>
      </c>
      <c r="W10">
        <v>1.86</v>
      </c>
      <c r="X10">
        <v>5.66</v>
      </c>
      <c r="Y10">
        <v>1.86</v>
      </c>
      <c r="Z10">
        <v>5.08</v>
      </c>
      <c r="AA10">
        <v>1.86</v>
      </c>
      <c r="AB10">
        <v>3.63</v>
      </c>
      <c r="AC10">
        <v>1.86</v>
      </c>
      <c r="AD10">
        <v>1.31</v>
      </c>
      <c r="AE10">
        <v>0.98</v>
      </c>
      <c r="AF10">
        <v>1.46</v>
      </c>
      <c r="AG10">
        <v>0.88</v>
      </c>
      <c r="AH10">
        <v>0.01</v>
      </c>
    </row>
    <row r="11" spans="1:34" ht="13.2" x14ac:dyDescent="0.25">
      <c r="C11" s="1">
        <v>3.19</v>
      </c>
      <c r="D11" s="1">
        <v>1.65</v>
      </c>
      <c r="E11" s="1">
        <v>3.4</v>
      </c>
      <c r="F11" s="1">
        <v>2.84</v>
      </c>
      <c r="U11">
        <v>1.67</v>
      </c>
      <c r="V11">
        <v>6.81</v>
      </c>
      <c r="W11">
        <v>1.81</v>
      </c>
      <c r="X11">
        <v>5.37</v>
      </c>
      <c r="Y11">
        <v>1.81</v>
      </c>
      <c r="Z11">
        <v>4.93</v>
      </c>
      <c r="AA11">
        <v>1.81</v>
      </c>
      <c r="AB11">
        <v>3.34</v>
      </c>
      <c r="AC11">
        <v>1.81</v>
      </c>
      <c r="AD11">
        <v>1.31</v>
      </c>
      <c r="AE11">
        <v>0.88</v>
      </c>
      <c r="AF11">
        <v>1.31</v>
      </c>
      <c r="AG11">
        <v>0.84</v>
      </c>
      <c r="AH11">
        <v>0.01</v>
      </c>
    </row>
    <row r="12" spans="1:34" ht="13.2" x14ac:dyDescent="0.25">
      <c r="E12" s="1">
        <v>3.18</v>
      </c>
      <c r="F12" s="1">
        <v>2.48</v>
      </c>
      <c r="U12">
        <v>1.62</v>
      </c>
      <c r="V12">
        <v>6.38</v>
      </c>
      <c r="W12">
        <v>1.76</v>
      </c>
      <c r="X12">
        <v>5.08</v>
      </c>
      <c r="Y12">
        <v>1.76</v>
      </c>
      <c r="Z12">
        <v>4.6399999999999997</v>
      </c>
      <c r="AA12">
        <v>1.76</v>
      </c>
      <c r="AB12">
        <v>3.05</v>
      </c>
      <c r="AC12">
        <v>1.76</v>
      </c>
      <c r="AD12">
        <v>1.17</v>
      </c>
      <c r="AE12">
        <v>0.84</v>
      </c>
      <c r="AF12">
        <v>1.17</v>
      </c>
      <c r="AG12">
        <v>0.79</v>
      </c>
      <c r="AH12">
        <v>0.01</v>
      </c>
    </row>
    <row r="13" spans="1:34" ht="13.2" x14ac:dyDescent="0.25">
      <c r="E13" s="1">
        <v>3.07</v>
      </c>
      <c r="F13" s="1">
        <v>0</v>
      </c>
      <c r="U13">
        <v>1.57</v>
      </c>
      <c r="V13">
        <v>6.09</v>
      </c>
      <c r="W13">
        <v>1.71</v>
      </c>
      <c r="X13">
        <v>4.93</v>
      </c>
      <c r="Y13">
        <v>1.71</v>
      </c>
      <c r="Z13">
        <v>4.3499999999999996</v>
      </c>
      <c r="AA13">
        <v>1.71</v>
      </c>
      <c r="AB13">
        <v>2.91</v>
      </c>
      <c r="AC13">
        <v>1.71</v>
      </c>
      <c r="AD13">
        <v>1.17</v>
      </c>
      <c r="AE13">
        <v>0.79</v>
      </c>
      <c r="AF13">
        <v>1.02</v>
      </c>
      <c r="AG13">
        <v>0.74</v>
      </c>
      <c r="AH13">
        <v>0.01</v>
      </c>
    </row>
    <row r="14" spans="1:34" ht="13.2" x14ac:dyDescent="0.25">
      <c r="E14" s="1">
        <v>3.12</v>
      </c>
      <c r="F14" s="1">
        <v>0.73</v>
      </c>
      <c r="U14">
        <v>1.52</v>
      </c>
      <c r="V14">
        <v>5.95</v>
      </c>
      <c r="W14">
        <v>1.67</v>
      </c>
      <c r="X14">
        <v>4.79</v>
      </c>
      <c r="Y14">
        <v>1.67</v>
      </c>
      <c r="Z14">
        <v>4.21</v>
      </c>
      <c r="AA14">
        <v>1.67</v>
      </c>
      <c r="AB14">
        <v>2.62</v>
      </c>
      <c r="AC14">
        <v>1.67</v>
      </c>
      <c r="AD14">
        <v>1.02</v>
      </c>
      <c r="AE14">
        <v>0.74</v>
      </c>
      <c r="AF14">
        <v>0.88</v>
      </c>
      <c r="AG14">
        <v>0.69</v>
      </c>
      <c r="AH14">
        <v>0.01</v>
      </c>
    </row>
    <row r="15" spans="1:34" ht="13.2" x14ac:dyDescent="0.25">
      <c r="E15" s="1">
        <v>3.23</v>
      </c>
      <c r="F15" s="1">
        <v>2.48</v>
      </c>
      <c r="U15">
        <v>1.47</v>
      </c>
      <c r="V15">
        <v>5.66</v>
      </c>
      <c r="W15">
        <v>1.62</v>
      </c>
      <c r="X15">
        <v>4.6399999999999997</v>
      </c>
      <c r="Y15">
        <v>1.62</v>
      </c>
      <c r="Z15">
        <v>4.0599999999999996</v>
      </c>
      <c r="AA15">
        <v>1.62</v>
      </c>
      <c r="AB15">
        <v>2.4700000000000002</v>
      </c>
      <c r="AC15">
        <v>1.62</v>
      </c>
      <c r="AD15">
        <v>1.02</v>
      </c>
      <c r="AE15">
        <v>0.69</v>
      </c>
      <c r="AF15">
        <v>0.73</v>
      </c>
      <c r="AG15">
        <v>0.64</v>
      </c>
      <c r="AH15">
        <v>0.01</v>
      </c>
    </row>
    <row r="16" spans="1:34" ht="13.2" x14ac:dyDescent="0.25">
      <c r="E16" s="1">
        <v>3.27</v>
      </c>
      <c r="F16" s="1">
        <v>2.89</v>
      </c>
      <c r="U16">
        <v>1.42</v>
      </c>
      <c r="V16">
        <v>5.51</v>
      </c>
      <c r="W16">
        <v>1.57</v>
      </c>
      <c r="X16">
        <v>4.5</v>
      </c>
      <c r="Y16">
        <v>1.57</v>
      </c>
      <c r="Z16">
        <v>3.92</v>
      </c>
      <c r="AA16">
        <v>1.57</v>
      </c>
      <c r="AB16">
        <v>2.33</v>
      </c>
      <c r="AC16">
        <v>1.57</v>
      </c>
      <c r="AD16">
        <v>1.31</v>
      </c>
      <c r="AE16">
        <v>0.64</v>
      </c>
      <c r="AF16">
        <v>0.59</v>
      </c>
      <c r="AG16">
        <v>0.59</v>
      </c>
      <c r="AH16">
        <v>0.01</v>
      </c>
    </row>
    <row r="17" spans="1:34" ht="13.2" x14ac:dyDescent="0.25">
      <c r="E17" s="1">
        <v>3.34</v>
      </c>
      <c r="F17" s="1">
        <v>3.36</v>
      </c>
      <c r="U17">
        <v>1.37</v>
      </c>
      <c r="V17">
        <v>5.37</v>
      </c>
      <c r="W17">
        <v>1.52</v>
      </c>
      <c r="X17">
        <v>4.5</v>
      </c>
      <c r="Y17">
        <v>1.52</v>
      </c>
      <c r="Z17">
        <v>3.92</v>
      </c>
      <c r="AA17">
        <v>1.52</v>
      </c>
      <c r="AB17">
        <v>2.1800000000000002</v>
      </c>
      <c r="AC17">
        <v>1.52</v>
      </c>
      <c r="AD17">
        <v>1.17</v>
      </c>
      <c r="AE17">
        <v>0.59</v>
      </c>
      <c r="AF17">
        <v>0.73</v>
      </c>
      <c r="AG17">
        <v>0.54</v>
      </c>
      <c r="AH17">
        <v>0.01</v>
      </c>
    </row>
    <row r="18" spans="1:34" ht="13.2" x14ac:dyDescent="0.25">
      <c r="E18" s="1">
        <v>3.27</v>
      </c>
      <c r="F18" s="1">
        <v>2.89</v>
      </c>
      <c r="W18">
        <v>1.47</v>
      </c>
      <c r="X18">
        <v>4.5</v>
      </c>
      <c r="Y18">
        <v>1.47</v>
      </c>
      <c r="Z18">
        <v>3.92</v>
      </c>
      <c r="AA18">
        <v>1.47</v>
      </c>
      <c r="AB18">
        <v>1.89</v>
      </c>
      <c r="AC18">
        <v>1.47</v>
      </c>
      <c r="AD18">
        <v>1.02</v>
      </c>
      <c r="AE18">
        <v>0.54</v>
      </c>
      <c r="AF18">
        <v>0.44</v>
      </c>
      <c r="AG18">
        <v>0.49</v>
      </c>
      <c r="AH18">
        <v>0.01</v>
      </c>
    </row>
    <row r="19" spans="1:34" ht="13.2" x14ac:dyDescent="0.25">
      <c r="E19" s="1">
        <v>3.34</v>
      </c>
      <c r="F19" s="1">
        <v>3.36</v>
      </c>
      <c r="W19">
        <v>1.42</v>
      </c>
      <c r="X19">
        <v>4.5</v>
      </c>
      <c r="Y19">
        <v>1.42</v>
      </c>
      <c r="Z19">
        <v>4.0599999999999996</v>
      </c>
      <c r="AA19">
        <v>1.42</v>
      </c>
      <c r="AB19">
        <v>1.89</v>
      </c>
      <c r="AC19">
        <v>1.42</v>
      </c>
      <c r="AD19">
        <v>1.02</v>
      </c>
      <c r="AE19">
        <v>0.49</v>
      </c>
      <c r="AF19">
        <v>0.3</v>
      </c>
      <c r="AG19">
        <v>0.44</v>
      </c>
      <c r="AH19">
        <v>0.01</v>
      </c>
    </row>
    <row r="20" spans="1:34" ht="13.2" x14ac:dyDescent="0.25">
      <c r="W20">
        <v>1.37</v>
      </c>
      <c r="X20">
        <v>4.79</v>
      </c>
      <c r="Y20">
        <v>1.37</v>
      </c>
      <c r="Z20">
        <v>4.21</v>
      </c>
      <c r="AA20">
        <v>1.37</v>
      </c>
      <c r="AB20">
        <v>1.75</v>
      </c>
      <c r="AC20">
        <v>1.37</v>
      </c>
      <c r="AD20">
        <v>1.17</v>
      </c>
      <c r="AE20">
        <v>0.44</v>
      </c>
      <c r="AF20">
        <v>0.3</v>
      </c>
    </row>
    <row r="21" spans="1:34" ht="15.75" customHeight="1" x14ac:dyDescent="0.25">
      <c r="AA21">
        <v>1.27</v>
      </c>
      <c r="AB21">
        <v>3.63</v>
      </c>
      <c r="AC21">
        <v>1.27</v>
      </c>
      <c r="AD21">
        <v>1.02</v>
      </c>
    </row>
    <row r="22" spans="1:34" ht="15.75" customHeight="1" x14ac:dyDescent="0.25">
      <c r="A22" s="1" t="s">
        <v>9</v>
      </c>
      <c r="AA22">
        <v>1.23</v>
      </c>
      <c r="AB22">
        <v>2.4700000000000002</v>
      </c>
    </row>
    <row r="23" spans="1:34" ht="15.75" customHeight="1" x14ac:dyDescent="0.25">
      <c r="A23" s="1" t="s">
        <v>10</v>
      </c>
      <c r="C23" s="1"/>
      <c r="E23" s="1"/>
      <c r="G23" s="1"/>
      <c r="I23" s="1"/>
      <c r="K23" s="1"/>
      <c r="M23" s="1"/>
      <c r="O23" s="1"/>
      <c r="Q23" s="1"/>
      <c r="AA23">
        <v>1.18</v>
      </c>
      <c r="AB23">
        <v>1.89</v>
      </c>
    </row>
    <row r="24" spans="1:34" ht="15.75" customHeight="1" x14ac:dyDescent="0.25">
      <c r="A24" s="1" t="s">
        <v>11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AA24">
        <v>1.1299999999999999</v>
      </c>
      <c r="AB24">
        <v>1.75</v>
      </c>
    </row>
    <row r="25" spans="1:34" ht="15.75" customHeight="1" x14ac:dyDescent="0.25">
      <c r="A25" s="1" t="s">
        <v>12</v>
      </c>
      <c r="C25" s="1"/>
      <c r="D25" s="1"/>
      <c r="E25" s="1"/>
      <c r="F25" s="1"/>
      <c r="I25" s="1"/>
      <c r="J25" s="1"/>
      <c r="K25" s="1"/>
      <c r="L25" s="1"/>
      <c r="M25" s="1"/>
      <c r="N25" s="1"/>
      <c r="O25" s="1"/>
      <c r="P25" s="1"/>
      <c r="Q25" s="1"/>
      <c r="R25" s="1"/>
      <c r="AA25">
        <v>1.08</v>
      </c>
      <c r="AB25">
        <v>1.46</v>
      </c>
    </row>
    <row r="26" spans="1:34" ht="15.75" customHeight="1" x14ac:dyDescent="0.25">
      <c r="A26" s="1" t="s">
        <v>13</v>
      </c>
      <c r="C26" s="1"/>
      <c r="D26" s="1"/>
      <c r="E26" s="1"/>
      <c r="F26" s="1"/>
      <c r="I26" s="1"/>
      <c r="J26" s="1"/>
      <c r="K26" s="1"/>
      <c r="L26" s="1"/>
      <c r="M26" s="1"/>
      <c r="N26" s="1"/>
      <c r="O26" s="1"/>
      <c r="P26" s="1"/>
      <c r="Q26" s="1"/>
      <c r="R26" s="1"/>
      <c r="AA26">
        <v>1.03</v>
      </c>
      <c r="AB26">
        <v>1.17</v>
      </c>
    </row>
    <row r="27" spans="1:34" ht="15.75" customHeight="1" x14ac:dyDescent="0.25">
      <c r="C27" s="1"/>
      <c r="D27" s="1"/>
      <c r="E27" s="1"/>
      <c r="F27" s="1"/>
      <c r="I27" s="1"/>
      <c r="J27" s="1"/>
      <c r="K27" s="1"/>
      <c r="L27" s="1"/>
      <c r="M27" s="1"/>
      <c r="N27" s="1"/>
      <c r="O27" s="1"/>
      <c r="P27" s="1"/>
      <c r="Q27" s="1"/>
      <c r="R27" s="1"/>
      <c r="AA27">
        <v>0.98</v>
      </c>
      <c r="AB27">
        <v>1.02</v>
      </c>
    </row>
    <row r="28" spans="1:34" ht="15.75" customHeight="1" x14ac:dyDescent="0.25">
      <c r="C28" s="1"/>
      <c r="D28" s="1"/>
      <c r="E28" s="1"/>
      <c r="F28" s="1"/>
      <c r="I28" s="1"/>
      <c r="J28" s="1"/>
      <c r="K28" s="1"/>
      <c r="L28" s="1"/>
      <c r="M28" s="1"/>
      <c r="N28" s="1"/>
      <c r="O28" s="1"/>
      <c r="P28" s="1"/>
      <c r="Q28" s="1"/>
      <c r="R28" s="1"/>
      <c r="AA28">
        <v>0.88</v>
      </c>
      <c r="AB28">
        <v>0.88</v>
      </c>
    </row>
    <row r="29" spans="1:34" ht="15.75" customHeight="1" x14ac:dyDescent="0.3">
      <c r="A29" s="4" t="s">
        <v>27</v>
      </c>
      <c r="B29" s="3">
        <v>10</v>
      </c>
      <c r="C29" s="1"/>
      <c r="D29" s="1"/>
      <c r="E29" s="1"/>
      <c r="F29" s="1"/>
      <c r="I29" s="1"/>
      <c r="J29" s="1"/>
      <c r="K29" s="1"/>
      <c r="L29" s="1"/>
      <c r="M29" s="1"/>
      <c r="N29" s="1"/>
      <c r="O29" s="1"/>
      <c r="P29" s="1"/>
      <c r="Q29" s="1"/>
      <c r="R29" s="1"/>
      <c r="AA29">
        <v>0.84</v>
      </c>
      <c r="AB29">
        <v>0.73</v>
      </c>
    </row>
    <row r="30" spans="1:34" ht="15.75" customHeight="1" x14ac:dyDescent="0.3">
      <c r="A30" s="4" t="s">
        <v>28</v>
      </c>
      <c r="B30" s="3">
        <v>4.7</v>
      </c>
      <c r="C30" s="1"/>
      <c r="D30" s="1"/>
      <c r="E30" s="1"/>
      <c r="F30" s="1"/>
      <c r="I30" s="1"/>
      <c r="J30" s="1"/>
      <c r="K30" s="1"/>
      <c r="L30" s="1"/>
      <c r="M30" s="1"/>
      <c r="N30" s="1"/>
      <c r="O30" s="1"/>
      <c r="P30" s="1"/>
      <c r="AA30">
        <v>0.79</v>
      </c>
      <c r="AB30">
        <v>0.73</v>
      </c>
    </row>
    <row r="31" spans="1:34" ht="15.75" customHeight="1" x14ac:dyDescent="0.25">
      <c r="C31" s="1"/>
      <c r="D31" s="1"/>
      <c r="E31" s="1"/>
      <c r="F31" s="1"/>
      <c r="I31" s="1"/>
      <c r="J31" s="1"/>
      <c r="K31" s="1"/>
      <c r="M31" s="1"/>
      <c r="N31" s="1"/>
      <c r="O31" s="1"/>
      <c r="P31" s="1"/>
      <c r="AA31">
        <v>0.74</v>
      </c>
      <c r="AB31">
        <v>0.59</v>
      </c>
    </row>
    <row r="32" spans="1:34" ht="15.75" customHeight="1" x14ac:dyDescent="0.25">
      <c r="A32" t="s">
        <v>30</v>
      </c>
      <c r="C32" s="1"/>
      <c r="D32" s="1"/>
      <c r="E32" s="1"/>
      <c r="F32" s="1"/>
      <c r="I32" s="1"/>
      <c r="K32" s="1"/>
      <c r="M32" s="1"/>
      <c r="N32" s="1"/>
      <c r="O32" s="1"/>
      <c r="P32" s="1"/>
    </row>
    <row r="33" spans="1:8" ht="15.75" customHeight="1" x14ac:dyDescent="0.25">
      <c r="A33" t="s">
        <v>31</v>
      </c>
      <c r="B33">
        <f>1/2250</f>
        <v>4.4444444444444447E-4</v>
      </c>
      <c r="C33" s="1"/>
      <c r="D33" s="1"/>
      <c r="E33" s="1"/>
      <c r="F33" s="1"/>
    </row>
    <row r="34" spans="1:8" ht="15.75" customHeight="1" x14ac:dyDescent="0.25">
      <c r="A34" t="s">
        <v>32</v>
      </c>
      <c r="B34">
        <f>1/-226</f>
        <v>-4.4247787610619468E-3</v>
      </c>
      <c r="E34" s="1"/>
      <c r="F34" s="1"/>
    </row>
    <row r="35" spans="1:8" ht="15.75" customHeight="1" x14ac:dyDescent="0.25">
      <c r="A35" t="s">
        <v>33</v>
      </c>
      <c r="B35">
        <v>8.68</v>
      </c>
      <c r="E35" s="1"/>
      <c r="F35" s="1"/>
    </row>
    <row r="36" spans="1:8" ht="15.75" customHeight="1" x14ac:dyDescent="0.25">
      <c r="A36" t="s">
        <v>34</v>
      </c>
      <c r="B36">
        <f>10/10^9</f>
        <v>1E-8</v>
      </c>
      <c r="E36" s="1"/>
      <c r="F36" s="1"/>
      <c r="H36" s="1"/>
    </row>
    <row r="37" spans="1:8" ht="15.75" customHeight="1" x14ac:dyDescent="0.25">
      <c r="A37" t="s">
        <v>35</v>
      </c>
      <c r="B37">
        <f>100/10^9</f>
        <v>9.9999999999999995E-8</v>
      </c>
      <c r="E37" s="1"/>
      <c r="F37" s="1"/>
    </row>
    <row r="38" spans="1:8" ht="15.75" customHeight="1" x14ac:dyDescent="0.25">
      <c r="A38" t="s">
        <v>36</v>
      </c>
      <c r="B38">
        <f>B37</f>
        <v>9.9999999999999995E-8</v>
      </c>
      <c r="E38" s="1"/>
      <c r="F38" s="1"/>
    </row>
    <row r="39" spans="1:8" ht="15.75" customHeight="1" x14ac:dyDescent="0.25">
      <c r="E39" s="1"/>
      <c r="F39" s="1"/>
    </row>
    <row r="40" spans="1:8" ht="15.75" customHeight="1" x14ac:dyDescent="0.25">
      <c r="A40" t="s">
        <v>37</v>
      </c>
      <c r="B40">
        <f>B37/B36</f>
        <v>10</v>
      </c>
      <c r="E40" s="1"/>
      <c r="F40" s="1"/>
    </row>
    <row r="41" spans="1:8" ht="15.75" customHeight="1" x14ac:dyDescent="0.25">
      <c r="A41" t="s">
        <v>38</v>
      </c>
      <c r="B41">
        <f>B33/B34</f>
        <v>-0.10044444444444445</v>
      </c>
      <c r="E41" s="1"/>
      <c r="F41" s="1"/>
    </row>
    <row r="42" spans="1:8" ht="15.75" customHeight="1" x14ac:dyDescent="0.25">
      <c r="A42" t="s">
        <v>39</v>
      </c>
      <c r="B42">
        <f>100*1000*B38/3300</f>
        <v>3.0303030303030305E-6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6"/>
  <sheetViews>
    <sheetView zoomScale="85" workbookViewId="0">
      <selection activeCell="J23" sqref="J23"/>
    </sheetView>
  </sheetViews>
  <sheetFormatPr defaultColWidth="12.6640625" defaultRowHeight="15.75" customHeight="1" x14ac:dyDescent="0.25"/>
  <sheetData>
    <row r="1" spans="1:12" ht="15.75" customHeight="1" x14ac:dyDescent="0.3">
      <c r="A1" s="2" t="s">
        <v>7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</row>
    <row r="2" spans="1:12" ht="15.75" customHeight="1" x14ac:dyDescent="0.3">
      <c r="A2" s="3">
        <v>3.42</v>
      </c>
      <c r="B2" s="3">
        <v>2.1800000000000002</v>
      </c>
      <c r="C2" s="3">
        <v>6.4</v>
      </c>
      <c r="D2" s="3">
        <v>1.5</v>
      </c>
      <c r="E2" s="3">
        <v>6</v>
      </c>
      <c r="F2" s="2">
        <v>0.5</v>
      </c>
      <c r="G2" s="2">
        <v>0.1</v>
      </c>
      <c r="H2">
        <f>G2*C2</f>
        <v>0.64000000000000012</v>
      </c>
      <c r="I2">
        <f>D2*F2</f>
        <v>0.75</v>
      </c>
      <c r="J2">
        <f>F2*E2</f>
        <v>3</v>
      </c>
      <c r="K2">
        <f>'Состояние системы'!$B$30 - A2</f>
        <v>1.2800000000000002</v>
      </c>
      <c r="L2">
        <f>'Состояние системы'!$B$29-B2</f>
        <v>7.82</v>
      </c>
    </row>
    <row r="3" spans="1:12" ht="15.75" customHeight="1" x14ac:dyDescent="0.3">
      <c r="A3" s="3">
        <v>3.34</v>
      </c>
      <c r="B3" s="3">
        <v>2.19</v>
      </c>
      <c r="C3" s="3">
        <v>5.5</v>
      </c>
      <c r="D3" s="3">
        <v>1.5</v>
      </c>
      <c r="E3" s="3">
        <v>4</v>
      </c>
      <c r="F3" s="3">
        <v>1</v>
      </c>
      <c r="G3" s="3">
        <v>0.2</v>
      </c>
      <c r="H3">
        <f t="shared" ref="H3:H16" si="0">G3*C3</f>
        <v>1.1000000000000001</v>
      </c>
      <c r="I3">
        <f t="shared" ref="I3:I16" si="1">D3*F3</f>
        <v>1.5</v>
      </c>
      <c r="J3">
        <f t="shared" ref="J3:J16" si="2">F3*E3</f>
        <v>4</v>
      </c>
      <c r="K3">
        <f>'Состояние системы'!$B$30 - A3</f>
        <v>1.3600000000000003</v>
      </c>
      <c r="L3">
        <f>'Состояние системы'!$B$29-B3</f>
        <v>7.8100000000000005</v>
      </c>
    </row>
    <row r="4" spans="1:12" ht="15.75" customHeight="1" x14ac:dyDescent="0.3">
      <c r="A4" s="3">
        <v>3.23</v>
      </c>
      <c r="B4" s="3">
        <v>1.68</v>
      </c>
      <c r="C4" s="3">
        <v>7.4</v>
      </c>
      <c r="D4" s="3">
        <v>2</v>
      </c>
      <c r="E4" s="3">
        <v>6.5</v>
      </c>
      <c r="F4" s="3">
        <v>1</v>
      </c>
      <c r="G4" s="3">
        <v>0.2</v>
      </c>
      <c r="H4">
        <f t="shared" si="0"/>
        <v>1.4800000000000002</v>
      </c>
      <c r="I4">
        <f t="shared" si="1"/>
        <v>2</v>
      </c>
      <c r="J4">
        <f t="shared" si="2"/>
        <v>6.5</v>
      </c>
      <c r="K4">
        <f>'Состояние системы'!$B$30 - A4</f>
        <v>1.4700000000000002</v>
      </c>
      <c r="L4">
        <f>'Состояние системы'!$B$29-B4</f>
        <v>8.32</v>
      </c>
    </row>
    <row r="5" spans="1:12" ht="15.75" customHeight="1" x14ac:dyDescent="0.3">
      <c r="A5" s="3">
        <v>3.19</v>
      </c>
      <c r="B5" s="3">
        <v>0</v>
      </c>
      <c r="C5" s="3">
        <v>7.8</v>
      </c>
      <c r="D5" s="3">
        <v>2</v>
      </c>
      <c r="E5" s="3">
        <v>5.5</v>
      </c>
      <c r="F5" s="3">
        <v>1</v>
      </c>
      <c r="G5" s="3">
        <v>0.2</v>
      </c>
      <c r="H5">
        <f t="shared" si="0"/>
        <v>1.56</v>
      </c>
      <c r="I5">
        <f t="shared" si="1"/>
        <v>2</v>
      </c>
      <c r="J5">
        <f t="shared" si="2"/>
        <v>5.5</v>
      </c>
      <c r="K5">
        <f>'Состояние системы'!$B$30 - A5</f>
        <v>1.5100000000000002</v>
      </c>
      <c r="L5">
        <f>'Состояние системы'!$B$29-B5</f>
        <v>10</v>
      </c>
    </row>
    <row r="6" spans="1:12" ht="15.75" customHeight="1" x14ac:dyDescent="0.3">
      <c r="A6" s="3">
        <v>3.13</v>
      </c>
      <c r="B6" s="3">
        <v>0</v>
      </c>
      <c r="C6" s="3">
        <v>8.8000000000000007</v>
      </c>
      <c r="D6" s="3">
        <v>2.4</v>
      </c>
      <c r="E6" s="3">
        <v>6.5</v>
      </c>
      <c r="F6" s="3">
        <v>1</v>
      </c>
      <c r="G6" s="3">
        <v>0.2</v>
      </c>
      <c r="H6">
        <f t="shared" si="0"/>
        <v>1.7600000000000002</v>
      </c>
      <c r="I6">
        <f t="shared" si="1"/>
        <v>2.4</v>
      </c>
      <c r="J6">
        <f t="shared" si="2"/>
        <v>6.5</v>
      </c>
      <c r="K6">
        <f>'Состояние системы'!$B$30 - A6</f>
        <v>1.5700000000000003</v>
      </c>
      <c r="L6">
        <f>'Состояние системы'!$B$29-B6</f>
        <v>10</v>
      </c>
    </row>
    <row r="7" spans="1:12" ht="15.75" customHeight="1" x14ac:dyDescent="0.3">
      <c r="A7" s="3">
        <v>3.35</v>
      </c>
      <c r="B7" s="3">
        <v>0.86</v>
      </c>
      <c r="C7" s="3">
        <v>5</v>
      </c>
      <c r="D7" s="3">
        <v>1.4</v>
      </c>
      <c r="E7" s="3">
        <v>4</v>
      </c>
      <c r="F7" s="3">
        <v>1</v>
      </c>
      <c r="G7" s="3">
        <v>0.2</v>
      </c>
      <c r="H7">
        <f t="shared" si="0"/>
        <v>1</v>
      </c>
      <c r="I7">
        <f t="shared" si="1"/>
        <v>1.4</v>
      </c>
      <c r="J7">
        <f t="shared" si="2"/>
        <v>4</v>
      </c>
      <c r="K7">
        <f>'Состояние системы'!$B$30 - A7</f>
        <v>1.35</v>
      </c>
      <c r="L7">
        <f>'Состояние системы'!$B$29-B7</f>
        <v>9.14</v>
      </c>
    </row>
    <row r="8" spans="1:12" ht="15.75" customHeight="1" x14ac:dyDescent="0.3">
      <c r="A8" s="3">
        <v>3.5</v>
      </c>
      <c r="B8" s="3">
        <v>1.86</v>
      </c>
      <c r="C8" s="3">
        <v>4.8</v>
      </c>
      <c r="D8" s="3">
        <v>1.4</v>
      </c>
      <c r="E8" s="3">
        <v>5.2</v>
      </c>
      <c r="F8" s="3">
        <v>0.5</v>
      </c>
      <c r="G8" s="3">
        <v>0.1</v>
      </c>
      <c r="H8">
        <f t="shared" si="0"/>
        <v>0.48</v>
      </c>
      <c r="I8">
        <f t="shared" si="1"/>
        <v>0.7</v>
      </c>
      <c r="J8">
        <f t="shared" si="2"/>
        <v>2.6</v>
      </c>
      <c r="K8">
        <f>'Состояние системы'!$B$30 - A8</f>
        <v>1.2000000000000002</v>
      </c>
      <c r="L8">
        <f>'Состояние системы'!$B$29-B8</f>
        <v>8.14</v>
      </c>
    </row>
    <row r="9" spans="1:12" ht="15.75" customHeight="1" x14ac:dyDescent="0.3">
      <c r="A9" s="3">
        <v>3.33</v>
      </c>
      <c r="B9" s="3">
        <v>0</v>
      </c>
      <c r="C9" s="3">
        <v>5.4</v>
      </c>
      <c r="D9" s="3">
        <v>1.5</v>
      </c>
      <c r="E9" s="3">
        <v>4</v>
      </c>
      <c r="F9" s="3">
        <v>1</v>
      </c>
      <c r="G9" s="3">
        <v>0.2</v>
      </c>
      <c r="H9">
        <f t="shared" si="0"/>
        <v>1.08</v>
      </c>
      <c r="I9">
        <f t="shared" si="1"/>
        <v>1.5</v>
      </c>
      <c r="J9">
        <f t="shared" si="2"/>
        <v>4</v>
      </c>
      <c r="K9">
        <f>'Состояние системы'!$B$30 - A9</f>
        <v>1.37</v>
      </c>
      <c r="L9">
        <f>'Состояние системы'!$B$29-B9</f>
        <v>10</v>
      </c>
    </row>
    <row r="10" spans="1:12" ht="15.75" customHeight="1" x14ac:dyDescent="0.3">
      <c r="A10" s="3">
        <v>3.15</v>
      </c>
      <c r="B10" s="3">
        <v>1.31</v>
      </c>
      <c r="C10" s="3">
        <v>7.8</v>
      </c>
      <c r="D10" s="3">
        <v>2</v>
      </c>
      <c r="E10" s="3">
        <v>5.8</v>
      </c>
      <c r="F10" s="3">
        <v>1</v>
      </c>
      <c r="G10" s="3">
        <v>0.2</v>
      </c>
      <c r="H10">
        <f t="shared" si="0"/>
        <v>1.56</v>
      </c>
      <c r="I10">
        <f t="shared" si="1"/>
        <v>2</v>
      </c>
      <c r="J10">
        <f t="shared" si="2"/>
        <v>5.8</v>
      </c>
      <c r="K10">
        <f>'Состояние системы'!$B$30 - A10</f>
        <v>1.5500000000000003</v>
      </c>
      <c r="L10">
        <f>'Состояние системы'!$B$29-B10</f>
        <v>8.69</v>
      </c>
    </row>
    <row r="11" spans="1:12" ht="15.75" customHeight="1" x14ac:dyDescent="0.3">
      <c r="A11" s="3">
        <v>3.15</v>
      </c>
      <c r="B11" s="3">
        <v>0.56000000000000005</v>
      </c>
      <c r="C11" s="3">
        <v>7.8</v>
      </c>
      <c r="D11" s="3">
        <v>2</v>
      </c>
      <c r="E11" s="3">
        <v>5.8</v>
      </c>
      <c r="F11" s="3">
        <v>1</v>
      </c>
      <c r="G11" s="3">
        <v>0.2</v>
      </c>
      <c r="H11">
        <f t="shared" si="0"/>
        <v>1.56</v>
      </c>
      <c r="I11">
        <f t="shared" si="1"/>
        <v>2</v>
      </c>
      <c r="J11">
        <f t="shared" si="2"/>
        <v>5.8</v>
      </c>
      <c r="K11">
        <f>'Состояние системы'!$B$30 - A11</f>
        <v>1.5500000000000003</v>
      </c>
      <c r="L11">
        <f>'Состояние системы'!$B$29-B11</f>
        <v>9.44</v>
      </c>
    </row>
    <row r="12" spans="1:12" ht="15.75" customHeight="1" x14ac:dyDescent="0.3">
      <c r="A12" s="3">
        <v>3.26</v>
      </c>
      <c r="B12" s="3">
        <v>0</v>
      </c>
      <c r="C12" s="3">
        <v>6.5</v>
      </c>
      <c r="D12" s="3">
        <v>1.8</v>
      </c>
      <c r="E12" s="3">
        <v>4.8</v>
      </c>
      <c r="F12" s="3">
        <v>1</v>
      </c>
      <c r="G12" s="3">
        <v>0.2</v>
      </c>
      <c r="H12">
        <f t="shared" si="0"/>
        <v>1.3</v>
      </c>
      <c r="I12">
        <f t="shared" si="1"/>
        <v>1.8</v>
      </c>
      <c r="J12">
        <f t="shared" si="2"/>
        <v>4.8</v>
      </c>
      <c r="K12">
        <f>'Состояние системы'!$B$30 - A12</f>
        <v>1.4400000000000004</v>
      </c>
      <c r="L12">
        <f>'Состояние системы'!$B$29-B12</f>
        <v>10</v>
      </c>
    </row>
    <row r="13" spans="1:12" ht="15.75" customHeight="1" x14ac:dyDescent="0.3">
      <c r="A13" s="3">
        <v>3.26</v>
      </c>
      <c r="B13" s="3">
        <v>0.84</v>
      </c>
      <c r="C13" s="3">
        <v>6.5</v>
      </c>
      <c r="D13" s="3">
        <v>1.8</v>
      </c>
      <c r="E13" s="3">
        <v>4.5999999999999996</v>
      </c>
      <c r="F13" s="3">
        <v>1</v>
      </c>
      <c r="G13" s="3">
        <v>0.2</v>
      </c>
      <c r="H13">
        <f t="shared" si="0"/>
        <v>1.3</v>
      </c>
      <c r="I13">
        <f t="shared" si="1"/>
        <v>1.8</v>
      </c>
      <c r="J13">
        <f t="shared" si="2"/>
        <v>4.5999999999999996</v>
      </c>
      <c r="K13">
        <f>'Состояние системы'!$B$30 - A13</f>
        <v>1.4400000000000004</v>
      </c>
      <c r="L13">
        <f>'Состояние системы'!$B$29-B13</f>
        <v>9.16</v>
      </c>
    </row>
    <row r="14" spans="1:12" ht="15.75" customHeight="1" x14ac:dyDescent="0.3">
      <c r="A14" s="3">
        <v>3.39</v>
      </c>
      <c r="B14" s="3">
        <v>0</v>
      </c>
      <c r="C14" s="3">
        <v>5</v>
      </c>
      <c r="D14" s="3">
        <v>1.5</v>
      </c>
      <c r="E14" s="3">
        <v>4</v>
      </c>
      <c r="F14" s="3">
        <v>1</v>
      </c>
      <c r="G14" s="3">
        <v>0.2</v>
      </c>
      <c r="H14">
        <f t="shared" si="0"/>
        <v>1</v>
      </c>
      <c r="I14">
        <f t="shared" si="1"/>
        <v>1.5</v>
      </c>
      <c r="J14">
        <f t="shared" si="2"/>
        <v>4</v>
      </c>
      <c r="K14">
        <f>'Состояние системы'!$B$30 - A14</f>
        <v>1.31</v>
      </c>
      <c r="L14">
        <f>'Состояние системы'!$B$29-B14</f>
        <v>10</v>
      </c>
    </row>
    <row r="15" spans="1:12" ht="15.75" customHeight="1" x14ac:dyDescent="0.3">
      <c r="A15" s="3">
        <v>3.39</v>
      </c>
      <c r="B15" s="3">
        <v>2.0699999999999998</v>
      </c>
      <c r="C15" s="3">
        <v>4.8</v>
      </c>
      <c r="D15" s="3">
        <v>1.4</v>
      </c>
      <c r="E15" s="3">
        <v>3.8</v>
      </c>
      <c r="F15" s="3">
        <v>1</v>
      </c>
      <c r="G15" s="3">
        <v>0.2</v>
      </c>
      <c r="H15">
        <f t="shared" si="0"/>
        <v>0.96</v>
      </c>
      <c r="I15">
        <f t="shared" si="1"/>
        <v>1.4</v>
      </c>
      <c r="J15">
        <f t="shared" si="2"/>
        <v>3.8</v>
      </c>
      <c r="K15">
        <f>'Состояние системы'!$B$30 - A15</f>
        <v>1.31</v>
      </c>
      <c r="L15">
        <f>'Состояние системы'!$B$29-B15</f>
        <v>7.93</v>
      </c>
    </row>
    <row r="16" spans="1:12" ht="15.75" customHeight="1" x14ac:dyDescent="0.3">
      <c r="A16" s="3">
        <v>3.55</v>
      </c>
      <c r="B16" s="3">
        <v>1.73</v>
      </c>
      <c r="C16" s="3">
        <v>4</v>
      </c>
      <c r="D16" s="3">
        <v>0.8</v>
      </c>
      <c r="E16" s="3">
        <v>4.5999999999999996</v>
      </c>
      <c r="F16" s="3">
        <v>0.5</v>
      </c>
      <c r="G16" s="3">
        <v>0.1</v>
      </c>
      <c r="H16">
        <f t="shared" si="0"/>
        <v>0.4</v>
      </c>
      <c r="I16">
        <f t="shared" si="1"/>
        <v>0.4</v>
      </c>
      <c r="J16">
        <f t="shared" si="2"/>
        <v>2.2999999999999998</v>
      </c>
      <c r="K16">
        <f>'Состояние системы'!$B$30 - A16</f>
        <v>1.1500000000000004</v>
      </c>
      <c r="L16">
        <f>'Состояние системы'!$B$29-B16</f>
        <v>8.27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topLeftCell="A11" workbookViewId="0">
      <selection activeCell="I25" sqref="I25"/>
    </sheetView>
  </sheetViews>
  <sheetFormatPr defaultColWidth="12.6640625" defaultRowHeight="15.75" customHeight="1" x14ac:dyDescent="0.25"/>
  <sheetData>
    <row r="1" spans="1:11" ht="15.75" customHeight="1" x14ac:dyDescent="0.3">
      <c r="A1" s="2" t="s">
        <v>7</v>
      </c>
      <c r="B1" s="2" t="s">
        <v>8</v>
      </c>
      <c r="C1" s="2" t="s">
        <v>15</v>
      </c>
      <c r="D1" s="2" t="s">
        <v>16</v>
      </c>
      <c r="E1" s="2" t="s">
        <v>18</v>
      </c>
      <c r="F1" s="2" t="s">
        <v>19</v>
      </c>
      <c r="G1" s="2" t="s">
        <v>22</v>
      </c>
      <c r="H1" s="2" t="s">
        <v>23</v>
      </c>
      <c r="I1" s="4" t="s">
        <v>26</v>
      </c>
      <c r="J1" s="4" t="s">
        <v>25</v>
      </c>
      <c r="K1" s="4" t="s">
        <v>29</v>
      </c>
    </row>
    <row r="2" spans="1:11" ht="15.75" customHeight="1" x14ac:dyDescent="0.3">
      <c r="A2" s="2">
        <v>3.15</v>
      </c>
      <c r="B2" s="3">
        <v>0</v>
      </c>
      <c r="C2" s="3">
        <v>9</v>
      </c>
      <c r="D2" s="3">
        <v>3</v>
      </c>
      <c r="E2" s="3">
        <v>1</v>
      </c>
      <c r="F2" s="3">
        <v>0.2</v>
      </c>
      <c r="G2" s="3">
        <f>C2*F2</f>
        <v>1.8</v>
      </c>
      <c r="H2" s="3">
        <f>D2*E2</f>
        <v>3</v>
      </c>
      <c r="I2">
        <f>'Состояние системы'!$B$29 - B2</f>
        <v>10</v>
      </c>
      <c r="J2">
        <f>'Состояние системы'!$B$30-A2</f>
        <v>1.5500000000000003</v>
      </c>
      <c r="K2">
        <f>(G2*G2+H2*H2)^0.5</f>
        <v>3.4985711369071804</v>
      </c>
    </row>
    <row r="3" spans="1:11" ht="15.75" customHeight="1" x14ac:dyDescent="0.3">
      <c r="A3" s="2"/>
      <c r="B3" s="3">
        <v>1.2</v>
      </c>
      <c r="C3" s="3">
        <v>8.5</v>
      </c>
      <c r="D3" s="3">
        <v>2.5</v>
      </c>
      <c r="E3" s="3">
        <v>1</v>
      </c>
      <c r="F3" s="3">
        <v>0.2</v>
      </c>
      <c r="G3" s="3">
        <f t="shared" ref="G3:G17" si="0">C3*F3</f>
        <v>1.7000000000000002</v>
      </c>
      <c r="H3" s="3">
        <f t="shared" ref="H3:H17" si="1">D3*E3</f>
        <v>2.5</v>
      </c>
      <c r="I3">
        <f>'Состояние системы'!$B$29 - B3</f>
        <v>8.8000000000000007</v>
      </c>
      <c r="K3">
        <f t="shared" ref="K3:K17" si="2">(G3*G3+H3*H3)^0.5</f>
        <v>3.0232432915661951</v>
      </c>
    </row>
    <row r="4" spans="1:11" ht="15.75" customHeight="1" x14ac:dyDescent="0.3">
      <c r="A4" s="2"/>
      <c r="B4" s="3">
        <v>2.1</v>
      </c>
      <c r="C4" s="3">
        <v>6.5</v>
      </c>
      <c r="D4" s="3">
        <v>1</v>
      </c>
      <c r="E4" s="3">
        <v>1</v>
      </c>
      <c r="F4" s="3">
        <v>0.2</v>
      </c>
      <c r="G4" s="3">
        <f t="shared" si="0"/>
        <v>1.3</v>
      </c>
      <c r="H4" s="3">
        <f t="shared" si="1"/>
        <v>1</v>
      </c>
      <c r="I4">
        <f>'Состояние системы'!$B$29 - B4</f>
        <v>7.9</v>
      </c>
      <c r="K4">
        <f t="shared" si="2"/>
        <v>1.6401219466856727</v>
      </c>
    </row>
    <row r="5" spans="1:11" ht="15.75" customHeight="1" x14ac:dyDescent="0.3">
      <c r="A5" s="2"/>
      <c r="B5" s="3">
        <v>2.85</v>
      </c>
      <c r="C5" s="3">
        <v>6</v>
      </c>
      <c r="D5" s="3">
        <v>0.5</v>
      </c>
      <c r="E5" s="3">
        <v>1</v>
      </c>
      <c r="F5" s="3">
        <v>0.2</v>
      </c>
      <c r="G5" s="3">
        <f t="shared" si="0"/>
        <v>1.2000000000000002</v>
      </c>
      <c r="H5" s="3">
        <f t="shared" si="1"/>
        <v>0.5</v>
      </c>
      <c r="I5">
        <f>'Состояние системы'!$B$29 - B5</f>
        <v>7.15</v>
      </c>
      <c r="K5">
        <f t="shared" si="2"/>
        <v>1.3</v>
      </c>
    </row>
    <row r="6" spans="1:11" ht="15.75" customHeight="1" x14ac:dyDescent="0.3">
      <c r="A6" s="2"/>
      <c r="B6" s="3">
        <v>2.86</v>
      </c>
      <c r="C6" s="3">
        <v>0</v>
      </c>
      <c r="D6" s="3">
        <v>0</v>
      </c>
      <c r="E6" s="3">
        <v>1</v>
      </c>
      <c r="F6" s="3">
        <v>0.2</v>
      </c>
      <c r="G6" s="3">
        <f t="shared" si="0"/>
        <v>0</v>
      </c>
      <c r="H6" s="3">
        <f t="shared" si="1"/>
        <v>0</v>
      </c>
      <c r="I6">
        <f>'Состояние системы'!$B$29 - B6</f>
        <v>7.1400000000000006</v>
      </c>
      <c r="K6">
        <f t="shared" si="2"/>
        <v>0</v>
      </c>
    </row>
    <row r="7" spans="1:11" ht="15.75" customHeight="1" x14ac:dyDescent="0.3">
      <c r="A7" s="2"/>
      <c r="B7" s="3">
        <v>8.92</v>
      </c>
      <c r="C7" s="3">
        <v>0</v>
      </c>
      <c r="D7" s="3">
        <v>0</v>
      </c>
      <c r="E7" s="3">
        <v>1</v>
      </c>
      <c r="F7" s="3">
        <v>0.2</v>
      </c>
      <c r="G7" s="3">
        <f t="shared" si="0"/>
        <v>0</v>
      </c>
      <c r="H7" s="3">
        <f t="shared" si="1"/>
        <v>0</v>
      </c>
      <c r="I7">
        <f>'Состояние системы'!$B$29 - B7</f>
        <v>1.08</v>
      </c>
      <c r="K7">
        <f t="shared" si="2"/>
        <v>0</v>
      </c>
    </row>
    <row r="8" spans="1:11" ht="15.75" customHeight="1" x14ac:dyDescent="0.3">
      <c r="A8" s="2"/>
      <c r="B8" s="3">
        <v>8.93</v>
      </c>
      <c r="C8" s="3">
        <v>7</v>
      </c>
      <c r="D8" s="3">
        <v>0</v>
      </c>
      <c r="E8" s="3">
        <v>1</v>
      </c>
      <c r="F8" s="3">
        <v>0.2</v>
      </c>
      <c r="G8" s="3">
        <f t="shared" si="0"/>
        <v>1.4000000000000001</v>
      </c>
      <c r="H8" s="3">
        <f t="shared" si="1"/>
        <v>0</v>
      </c>
      <c r="I8">
        <f>'Состояние системы'!$B$29 - B8</f>
        <v>1.0700000000000003</v>
      </c>
      <c r="K8">
        <f t="shared" si="2"/>
        <v>1.4000000000000001</v>
      </c>
    </row>
    <row r="9" spans="1:11" ht="15.75" customHeight="1" x14ac:dyDescent="0.3">
      <c r="A9" s="2"/>
      <c r="B9" s="3">
        <v>9.1300000000000008</v>
      </c>
      <c r="C9" s="3">
        <v>9</v>
      </c>
      <c r="D9" s="3">
        <v>0.5</v>
      </c>
      <c r="E9" s="3">
        <v>1</v>
      </c>
      <c r="F9" s="3">
        <v>0.2</v>
      </c>
      <c r="G9" s="3">
        <f t="shared" si="0"/>
        <v>1.8</v>
      </c>
      <c r="H9" s="3">
        <f t="shared" si="1"/>
        <v>0.5</v>
      </c>
      <c r="I9">
        <f>'Состояние системы'!$B$29 - B9</f>
        <v>0.86999999999999922</v>
      </c>
      <c r="K9">
        <f t="shared" si="2"/>
        <v>1.8681541692269406</v>
      </c>
    </row>
    <row r="10" spans="1:11" ht="15.75" customHeight="1" x14ac:dyDescent="0.3">
      <c r="A10" s="2"/>
      <c r="B10" s="3">
        <v>9.17</v>
      </c>
      <c r="C10" s="3">
        <v>5</v>
      </c>
      <c r="D10" s="3">
        <v>0.5</v>
      </c>
      <c r="E10" s="3">
        <v>1</v>
      </c>
      <c r="F10" s="3">
        <v>0.5</v>
      </c>
      <c r="G10" s="3">
        <f t="shared" si="0"/>
        <v>2.5</v>
      </c>
      <c r="H10" s="3">
        <f t="shared" si="1"/>
        <v>0.5</v>
      </c>
      <c r="I10">
        <f>'Состояние системы'!$B$29 - B10</f>
        <v>0.83000000000000007</v>
      </c>
      <c r="K10">
        <f t="shared" si="2"/>
        <v>2.5495097567963922</v>
      </c>
    </row>
    <row r="11" spans="1:11" ht="15.75" customHeight="1" x14ac:dyDescent="0.3">
      <c r="A11" s="2"/>
      <c r="B11" s="3">
        <v>9.26</v>
      </c>
      <c r="C11" s="3">
        <v>6.5</v>
      </c>
      <c r="D11" s="3">
        <v>0.75</v>
      </c>
      <c r="E11" s="3">
        <v>1</v>
      </c>
      <c r="F11" s="3">
        <v>0.5</v>
      </c>
      <c r="G11" s="3">
        <f t="shared" si="0"/>
        <v>3.25</v>
      </c>
      <c r="H11" s="3">
        <f t="shared" si="1"/>
        <v>0.75</v>
      </c>
      <c r="I11">
        <f>'Состояние системы'!$B$29 - B11</f>
        <v>0.74000000000000021</v>
      </c>
      <c r="K11">
        <f t="shared" si="2"/>
        <v>3.3354160160315836</v>
      </c>
    </row>
    <row r="12" spans="1:11" ht="15.75" customHeight="1" x14ac:dyDescent="0.3">
      <c r="A12" s="2"/>
      <c r="B12" s="3">
        <v>9.3000000000000007</v>
      </c>
      <c r="C12" s="3">
        <v>8</v>
      </c>
      <c r="D12" s="3">
        <v>0.5</v>
      </c>
      <c r="E12" s="3">
        <v>1</v>
      </c>
      <c r="F12" s="3">
        <v>0.5</v>
      </c>
      <c r="G12" s="3">
        <f t="shared" si="0"/>
        <v>4</v>
      </c>
      <c r="H12" s="3">
        <f t="shared" si="1"/>
        <v>0.5</v>
      </c>
      <c r="I12">
        <f>'Состояние системы'!$B$29 - B12</f>
        <v>0.69999999999999929</v>
      </c>
      <c r="K12">
        <f t="shared" si="2"/>
        <v>4.0311288741492746</v>
      </c>
    </row>
    <row r="13" spans="1:11" ht="15.75" customHeight="1" x14ac:dyDescent="0.3">
      <c r="A13" s="2"/>
      <c r="B13" s="3">
        <v>9.32</v>
      </c>
      <c r="C13" s="3">
        <v>6.25</v>
      </c>
      <c r="D13" s="3">
        <v>1.5</v>
      </c>
      <c r="E13" s="3">
        <v>2</v>
      </c>
      <c r="F13" s="3">
        <v>2</v>
      </c>
      <c r="G13" s="3">
        <f t="shared" si="0"/>
        <v>12.5</v>
      </c>
      <c r="H13" s="3">
        <f t="shared" si="1"/>
        <v>3</v>
      </c>
      <c r="I13">
        <f>'Состояние системы'!$B$29 - B13</f>
        <v>0.67999999999999972</v>
      </c>
      <c r="K13">
        <f t="shared" si="2"/>
        <v>12.854960132182441</v>
      </c>
    </row>
    <row r="14" spans="1:11" ht="15.75" customHeight="1" x14ac:dyDescent="0.3">
      <c r="A14" s="2"/>
      <c r="B14" s="3">
        <v>9.6300000000000008</v>
      </c>
      <c r="C14" s="3">
        <v>5.8</v>
      </c>
      <c r="D14" s="3">
        <v>1</v>
      </c>
      <c r="E14" s="3">
        <v>2</v>
      </c>
      <c r="F14" s="3">
        <v>2</v>
      </c>
      <c r="G14" s="3">
        <f t="shared" si="0"/>
        <v>11.6</v>
      </c>
      <c r="H14" s="3">
        <f t="shared" si="1"/>
        <v>2</v>
      </c>
      <c r="I14">
        <f>'Состояние системы'!$B$29 - B14</f>
        <v>0.36999999999999922</v>
      </c>
      <c r="K14">
        <f t="shared" si="2"/>
        <v>11.771151175649729</v>
      </c>
    </row>
    <row r="15" spans="1:11" ht="15.75" customHeight="1" x14ac:dyDescent="0.3">
      <c r="A15" s="2"/>
      <c r="B15" s="3">
        <v>9.7799999999999994</v>
      </c>
      <c r="C15" s="3">
        <v>5</v>
      </c>
      <c r="D15" s="3">
        <v>0.5</v>
      </c>
      <c r="E15" s="3">
        <v>2</v>
      </c>
      <c r="F15" s="3">
        <v>2</v>
      </c>
      <c r="G15" s="3">
        <f t="shared" si="0"/>
        <v>10</v>
      </c>
      <c r="H15" s="3">
        <f t="shared" si="1"/>
        <v>1</v>
      </c>
      <c r="I15">
        <f>'Состояние системы'!$B$29 - B15</f>
        <v>0.22000000000000064</v>
      </c>
      <c r="K15">
        <f t="shared" si="2"/>
        <v>10.04987562112089</v>
      </c>
    </row>
    <row r="16" spans="1:11" ht="15.75" customHeight="1" x14ac:dyDescent="0.3">
      <c r="A16" s="2"/>
      <c r="B16" s="3">
        <v>9.83</v>
      </c>
      <c r="C16" s="3">
        <v>4</v>
      </c>
      <c r="D16" s="3">
        <v>0.2</v>
      </c>
      <c r="E16" s="3">
        <v>2</v>
      </c>
      <c r="F16" s="3">
        <v>2</v>
      </c>
      <c r="G16" s="3">
        <f t="shared" si="0"/>
        <v>8</v>
      </c>
      <c r="H16" s="3">
        <f t="shared" si="1"/>
        <v>0.4</v>
      </c>
      <c r="I16">
        <f>'Состояние системы'!$B$29 - B16</f>
        <v>0.16999999999999993</v>
      </c>
      <c r="K16">
        <f t="shared" si="2"/>
        <v>8.0099937578003146</v>
      </c>
    </row>
    <row r="17" spans="1:11" ht="15.75" customHeight="1" x14ac:dyDescent="0.3">
      <c r="A17" s="2"/>
      <c r="B17" s="3">
        <v>9.86</v>
      </c>
      <c r="C17" s="3">
        <v>2.4</v>
      </c>
      <c r="D17" s="3">
        <v>0</v>
      </c>
      <c r="E17" s="3">
        <v>2</v>
      </c>
      <c r="F17" s="3">
        <v>2</v>
      </c>
      <c r="G17" s="3">
        <f t="shared" si="0"/>
        <v>4.8</v>
      </c>
      <c r="H17" s="3">
        <f t="shared" si="1"/>
        <v>0</v>
      </c>
      <c r="I17">
        <f>'Состояние системы'!$B$29 - B17</f>
        <v>0.14000000000000057</v>
      </c>
      <c r="K17">
        <f t="shared" si="2"/>
        <v>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workbookViewId="0">
      <selection activeCell="H18" sqref="H18"/>
    </sheetView>
  </sheetViews>
  <sheetFormatPr defaultColWidth="12.6640625" defaultRowHeight="15.75" customHeight="1" x14ac:dyDescent="0.25"/>
  <sheetData>
    <row r="1" spans="1:3" x14ac:dyDescent="0.25">
      <c r="A1" s="1" t="s">
        <v>7</v>
      </c>
      <c r="B1" s="1" t="s">
        <v>20</v>
      </c>
      <c r="C1" s="1" t="s">
        <v>21</v>
      </c>
    </row>
    <row r="2" spans="1:3" x14ac:dyDescent="0.25">
      <c r="A2" s="1">
        <v>3.31</v>
      </c>
      <c r="B2" s="1">
        <v>3.51</v>
      </c>
      <c r="C2" s="1">
        <v>2.85</v>
      </c>
    </row>
    <row r="3" spans="1:3" x14ac:dyDescent="0.25">
      <c r="A3" s="1">
        <v>3.38</v>
      </c>
      <c r="B3" s="1">
        <v>3.37</v>
      </c>
      <c r="C3" s="1">
        <v>2.89</v>
      </c>
    </row>
    <row r="4" spans="1:3" x14ac:dyDescent="0.25">
      <c r="A4" s="1">
        <v>3.24</v>
      </c>
      <c r="B4" s="1">
        <v>2.97</v>
      </c>
      <c r="C4" s="1">
        <v>2.41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Состояние системы</vt:lpstr>
      <vt:lpstr>Амплидуты аттрактора Рёсслера</vt:lpstr>
      <vt:lpstr>Характерный размер для одного R</vt:lpstr>
      <vt:lpstr>Постоянные Фейгельбаума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Шахматов</cp:lastModifiedBy>
  <dcterms:modified xsi:type="dcterms:W3CDTF">2024-12-09T21:57:19Z</dcterms:modified>
</cp:coreProperties>
</file>