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ipt_edu\2sem\labs\1.3.3\process\"/>
    </mc:Choice>
  </mc:AlternateContent>
  <xr:revisionPtr revIDLastSave="0" documentId="13_ncr:1_{FF81AD2E-27C3-4487-85D8-80BE303289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F3" i="1"/>
  <c r="D3" i="1"/>
  <c r="B3" i="1"/>
  <c r="C3" i="1"/>
  <c r="F4" i="1"/>
  <c r="D4" i="1"/>
  <c r="B4" i="1"/>
  <c r="E4" i="1"/>
  <c r="C4" i="1"/>
  <c r="AO11" i="1"/>
  <c r="AO12" i="1"/>
  <c r="AO13" i="1"/>
  <c r="AO10" i="1"/>
  <c r="AO3" i="1"/>
  <c r="AO5" i="1"/>
  <c r="AO6" i="1"/>
  <c r="AO7" i="1"/>
  <c r="AO8" i="1"/>
  <c r="AO9" i="1"/>
  <c r="AO4" i="1"/>
  <c r="AI17" i="1"/>
  <c r="S3" i="1"/>
  <c r="S4" i="1"/>
  <c r="AD3" i="1"/>
  <c r="X3" i="1"/>
  <c r="X4" i="1"/>
  <c r="AI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4" i="1"/>
  <c r="X5" i="1"/>
  <c r="X6" i="1"/>
  <c r="X7" i="1"/>
  <c r="X8" i="1"/>
  <c r="X9" i="1"/>
  <c r="X10" i="1"/>
  <c r="X11" i="1"/>
  <c r="X12" i="1"/>
  <c r="X13" i="1"/>
  <c r="X14" i="1"/>
  <c r="X15" i="1"/>
  <c r="X16" i="1"/>
  <c r="AD8" i="1"/>
  <c r="AD9" i="1"/>
  <c r="AD4" i="1"/>
  <c r="AD7" i="1"/>
  <c r="AD6" i="1"/>
  <c r="AD5" i="1"/>
  <c r="S7" i="1"/>
  <c r="S8" i="1"/>
  <c r="S9" i="1"/>
  <c r="S10" i="1"/>
  <c r="S11" i="1"/>
  <c r="S12" i="1"/>
  <c r="S6" i="1"/>
  <c r="S5" i="1"/>
  <c r="M3" i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8" i="1"/>
  <c r="M8" i="1" s="1"/>
  <c r="L9" i="1"/>
  <c r="M9" i="1" s="1"/>
  <c r="L10" i="1"/>
  <c r="M10" i="1" s="1"/>
  <c r="L7" i="1"/>
  <c r="M7" i="1" s="1"/>
  <c r="L5" i="1"/>
  <c r="M5" i="1" s="1"/>
  <c r="L6" i="1"/>
  <c r="M6" i="1" s="1"/>
  <c r="L4" i="1"/>
  <c r="M4" i="1" s="1"/>
</calcChain>
</file>

<file path=xl/sharedStrings.xml><?xml version="1.0" encoding="utf-8"?>
<sst xmlns="http://schemas.openxmlformats.org/spreadsheetml/2006/main" count="68" uniqueCount="25">
  <si>
    <t>Values</t>
  </si>
  <si>
    <t>Name</t>
  </si>
  <si>
    <t>Error</t>
  </si>
  <si>
    <t>Exp</t>
  </si>
  <si>
    <t>d</t>
  </si>
  <si>
    <t>Q</t>
  </si>
  <si>
    <t>x1</t>
  </si>
  <si>
    <t>x2</t>
  </si>
  <si>
    <t>PP</t>
  </si>
  <si>
    <t>P</t>
  </si>
  <si>
    <t>T11</t>
  </si>
  <si>
    <t>T12</t>
  </si>
  <si>
    <t>T21</t>
  </si>
  <si>
    <t>T22</t>
  </si>
  <si>
    <t>T31</t>
  </si>
  <si>
    <t>T32</t>
  </si>
  <si>
    <t>T41</t>
  </si>
  <si>
    <t>T42</t>
  </si>
  <si>
    <t>PPP</t>
  </si>
  <si>
    <t>d1</t>
  </si>
  <si>
    <t>l1</t>
  </si>
  <si>
    <t>d2</t>
  </si>
  <si>
    <t>l2</t>
  </si>
  <si>
    <t>d3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</si>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</sst>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tabSelected="1" topLeftCell="I1" zoomScale="115" zoomScaleNormal="42" workbookViewId="0">
      <selection activeCell="U17" sqref="U17"/>
    </sheetView>
  </sheetViews>
  <sheetFormatPr defaultRowHeight="14.4" x14ac:dyDescent="0.3"/>
  <cols>
    <col min="3" max="3" width="10.88671875" bestFit="1" customWidth="1"/>
    <col min="17" max="17" width="9.109375" customWidth="1"/>
    <col min="18" max="18" width="11" customWidth="1"/>
  </cols>
  <sheetData>
    <row r="1" spans="1:49" x14ac:dyDescent="0.3">
      <c r="A1" t="s">
        <v>3</v>
      </c>
      <c r="I1" t="s">
        <v>10</v>
      </c>
      <c r="O1" t="s">
        <v>11</v>
      </c>
      <c r="U1" t="s">
        <v>12</v>
      </c>
      <c r="Z1" t="s">
        <v>13</v>
      </c>
      <c r="AF1" t="s">
        <v>14</v>
      </c>
      <c r="AK1" t="s">
        <v>15</v>
      </c>
      <c r="AQ1" t="s">
        <v>16</v>
      </c>
      <c r="AU1" t="s">
        <v>17</v>
      </c>
    </row>
    <row r="2" spans="1:49" x14ac:dyDescent="0.3">
      <c r="A2" t="s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1</v>
      </c>
      <c r="J2" t="s">
        <v>18</v>
      </c>
      <c r="K2" t="s">
        <v>5</v>
      </c>
      <c r="L2" t="s">
        <v>8</v>
      </c>
      <c r="M2" t="s">
        <v>9</v>
      </c>
      <c r="O2" t="s">
        <v>1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8</v>
      </c>
      <c r="W2" t="s">
        <v>5</v>
      </c>
      <c r="X2" t="s">
        <v>9</v>
      </c>
      <c r="Z2" t="s">
        <v>1</v>
      </c>
      <c r="AA2" t="s">
        <v>6</v>
      </c>
      <c r="AB2" t="s">
        <v>7</v>
      </c>
      <c r="AC2" t="s">
        <v>8</v>
      </c>
      <c r="AD2" t="s">
        <v>9</v>
      </c>
      <c r="AF2" t="s">
        <v>1</v>
      </c>
      <c r="AG2" t="s">
        <v>8</v>
      </c>
      <c r="AH2" t="s">
        <v>5</v>
      </c>
      <c r="AI2" t="s">
        <v>9</v>
      </c>
      <c r="AK2" t="s">
        <v>1</v>
      </c>
      <c r="AL2" t="s">
        <v>6</v>
      </c>
      <c r="AM2" t="s">
        <v>7</v>
      </c>
      <c r="AN2" t="s">
        <v>8</v>
      </c>
      <c r="AO2" t="s">
        <v>9</v>
      </c>
      <c r="AQ2" t="s">
        <v>1</v>
      </c>
      <c r="AR2" t="s">
        <v>4</v>
      </c>
      <c r="AS2" t="s">
        <v>5</v>
      </c>
      <c r="AU2" t="s">
        <v>1</v>
      </c>
      <c r="AV2" t="s">
        <v>4</v>
      </c>
      <c r="AW2" t="s">
        <v>5</v>
      </c>
    </row>
    <row r="3" spans="1:49" x14ac:dyDescent="0.3">
      <c r="A3" t="s">
        <v>2</v>
      </c>
      <c r="B3">
        <f>0.01 / 1000</f>
        <v>1.0000000000000001E-5</v>
      </c>
      <c r="C3">
        <f>0.1 / 100</f>
        <v>1E-3</v>
      </c>
      <c r="D3">
        <f>0.01 / 1000</f>
        <v>1.0000000000000001E-5</v>
      </c>
      <c r="E3">
        <f>0.1 / 100</f>
        <v>1E-3</v>
      </c>
      <c r="F3">
        <f>0.01 / 1000</f>
        <v>1.0000000000000001E-5</v>
      </c>
      <c r="G3">
        <f>0.1 / 100</f>
        <v>1E-3</v>
      </c>
      <c r="I3" t="s">
        <v>2</v>
      </c>
      <c r="J3">
        <v>0.5</v>
      </c>
      <c r="K3">
        <v>0.05</v>
      </c>
      <c r="L3">
        <v>0.5</v>
      </c>
      <c r="M3">
        <f>L3*0.2*9.80665</f>
        <v>0.98066500000000001</v>
      </c>
      <c r="O3" t="s">
        <v>2</v>
      </c>
      <c r="P3">
        <v>0.1</v>
      </c>
      <c r="Q3">
        <v>0.1</v>
      </c>
      <c r="R3">
        <v>0.5</v>
      </c>
      <c r="S3">
        <f>(R3)*0.4*9.8</f>
        <v>1.9600000000000002</v>
      </c>
      <c r="U3" t="s">
        <v>2</v>
      </c>
      <c r="V3">
        <v>0.5</v>
      </c>
      <c r="W3">
        <v>0.05</v>
      </c>
      <c r="X3">
        <f>(V3)*0.3*9.80665</f>
        <v>1.4709975</v>
      </c>
      <c r="Z3" t="s">
        <v>2</v>
      </c>
      <c r="AA3">
        <v>0.1</v>
      </c>
      <c r="AB3">
        <v>0.1</v>
      </c>
      <c r="AC3">
        <v>0.5</v>
      </c>
      <c r="AD3">
        <f>(AC3)*0.3*9.8</f>
        <v>1.47</v>
      </c>
      <c r="AF3" t="s">
        <v>2</v>
      </c>
      <c r="AG3">
        <v>0.5</v>
      </c>
      <c r="AH3">
        <v>0.05</v>
      </c>
      <c r="AI3">
        <f>(AG3)*0.2*9.80665</f>
        <v>0.98066500000000001</v>
      </c>
      <c r="AK3" t="s">
        <v>2</v>
      </c>
      <c r="AL3">
        <v>0.1</v>
      </c>
      <c r="AM3">
        <v>0.1</v>
      </c>
      <c r="AN3">
        <v>0.5</v>
      </c>
      <c r="AO3">
        <f>(AN3)*0.2*9.8</f>
        <v>0.98000000000000009</v>
      </c>
      <c r="AQ3" t="s">
        <v>2</v>
      </c>
      <c r="AR3">
        <v>0.01</v>
      </c>
      <c r="AS3">
        <v>0.01</v>
      </c>
      <c r="AU3" t="s">
        <v>2</v>
      </c>
      <c r="AV3">
        <v>0.01</v>
      </c>
      <c r="AW3">
        <v>0.01</v>
      </c>
    </row>
    <row r="4" spans="1:49" x14ac:dyDescent="0.3">
      <c r="A4" t="s">
        <v>0</v>
      </c>
      <c r="B4">
        <f>3.95 / 1000</f>
        <v>3.9500000000000004E-3</v>
      </c>
      <c r="C4">
        <f>50 / 100</f>
        <v>0.5</v>
      </c>
      <c r="D4">
        <f>3 / 1000</f>
        <v>3.0000000000000001E-3</v>
      </c>
      <c r="E4">
        <f>30 / 100</f>
        <v>0.3</v>
      </c>
      <c r="F4">
        <f>5.3 / 1000</f>
        <v>5.3E-3</v>
      </c>
      <c r="G4">
        <v>0.5</v>
      </c>
      <c r="I4" t="s">
        <v>0</v>
      </c>
      <c r="J4">
        <v>9</v>
      </c>
      <c r="K4">
        <v>0.5</v>
      </c>
      <c r="L4">
        <f>J4-2</f>
        <v>7</v>
      </c>
      <c r="M4">
        <f>L4*0.2*9.80665</f>
        <v>13.72931</v>
      </c>
      <c r="O4" t="s">
        <v>0</v>
      </c>
      <c r="P4">
        <v>40.9</v>
      </c>
      <c r="Q4">
        <v>130.9</v>
      </c>
      <c r="R4">
        <v>60</v>
      </c>
      <c r="S4">
        <f>(R4-2)*0.4*9.8</f>
        <v>227.36000000000004</v>
      </c>
      <c r="U4" t="s">
        <v>0</v>
      </c>
      <c r="V4">
        <v>7</v>
      </c>
      <c r="W4">
        <v>0.4</v>
      </c>
      <c r="X4">
        <f>(V4-2)*0.3*9.80665</f>
        <v>14.709975</v>
      </c>
      <c r="Z4" t="s">
        <v>0</v>
      </c>
      <c r="AA4">
        <v>31</v>
      </c>
      <c r="AB4">
        <v>61</v>
      </c>
      <c r="AC4">
        <v>83</v>
      </c>
      <c r="AD4">
        <f>(AC4-2)*0.3*9.8</f>
        <v>238.14000000000001</v>
      </c>
      <c r="AF4" t="s">
        <v>0</v>
      </c>
      <c r="AG4">
        <v>4</v>
      </c>
      <c r="AH4">
        <v>0.6</v>
      </c>
      <c r="AI4">
        <f>(AG4-2)*0.2*9.80665</f>
        <v>3.92266</v>
      </c>
      <c r="AK4" t="s">
        <v>0</v>
      </c>
      <c r="AL4">
        <v>80.7</v>
      </c>
      <c r="AM4">
        <v>130.69999999999999</v>
      </c>
      <c r="AN4">
        <v>31</v>
      </c>
      <c r="AO4">
        <f>(AN4-2)*0.2*9.8</f>
        <v>56.840000000000011</v>
      </c>
      <c r="AQ4" t="s">
        <v>0</v>
      </c>
      <c r="AR4">
        <v>3</v>
      </c>
      <c r="AS4">
        <v>6.91</v>
      </c>
      <c r="AU4" t="s">
        <v>0</v>
      </c>
      <c r="AV4">
        <v>3</v>
      </c>
      <c r="AW4">
        <v>13.5</v>
      </c>
    </row>
    <row r="5" spans="1:49" x14ac:dyDescent="0.3">
      <c r="J5">
        <v>15</v>
      </c>
      <c r="K5">
        <v>0.95</v>
      </c>
      <c r="L5">
        <f t="shared" ref="L5:L17" si="0">J5-2</f>
        <v>13</v>
      </c>
      <c r="M5">
        <f t="shared" ref="M5:M17" si="1">L5*0.2*9.80665</f>
        <v>25.49729</v>
      </c>
      <c r="P5">
        <v>10.9</v>
      </c>
      <c r="Q5">
        <v>130.9</v>
      </c>
      <c r="R5">
        <v>109</v>
      </c>
      <c r="S5">
        <f>(R5-2)*0.3*9.8</f>
        <v>314.58000000000004</v>
      </c>
      <c r="V5">
        <v>17</v>
      </c>
      <c r="W5">
        <v>1</v>
      </c>
      <c r="X5">
        <f t="shared" ref="X5:X16" si="2">(V5-2)*0.3*9.80665</f>
        <v>44.129925</v>
      </c>
      <c r="AA5">
        <v>11</v>
      </c>
      <c r="AB5">
        <v>61</v>
      </c>
      <c r="AC5">
        <v>162</v>
      </c>
      <c r="AD5">
        <f>(AC5-2)*0.3*9.8</f>
        <v>470.40000000000003</v>
      </c>
      <c r="AG5">
        <v>6</v>
      </c>
      <c r="AH5">
        <v>1</v>
      </c>
      <c r="AI5">
        <f t="shared" ref="AI5:AI17" si="3">(AG5-2)*0.2*9.80665</f>
        <v>7.8453200000000001</v>
      </c>
      <c r="AL5">
        <v>40.700000000000003</v>
      </c>
      <c r="AM5">
        <v>130.69999999999999</v>
      </c>
      <c r="AN5">
        <v>58</v>
      </c>
      <c r="AO5">
        <f t="shared" ref="AO5:AO13" si="4">(AN5-2)*0.2*9.8</f>
        <v>109.76000000000002</v>
      </c>
      <c r="AR5">
        <v>3.95</v>
      </c>
      <c r="AS5">
        <v>2.1</v>
      </c>
    </row>
    <row r="6" spans="1:49" x14ac:dyDescent="0.3">
      <c r="J6">
        <v>20</v>
      </c>
      <c r="K6">
        <v>1.3</v>
      </c>
      <c r="L6">
        <f t="shared" si="0"/>
        <v>18</v>
      </c>
      <c r="M6">
        <f t="shared" si="1"/>
        <v>35.303939999999997</v>
      </c>
      <c r="P6">
        <v>0</v>
      </c>
      <c r="Q6">
        <v>130.9</v>
      </c>
      <c r="R6">
        <v>131</v>
      </c>
      <c r="S6">
        <f>(R6-2)*0.3*9.8</f>
        <v>379.26</v>
      </c>
      <c r="V6">
        <v>30</v>
      </c>
      <c r="W6">
        <v>1.9</v>
      </c>
      <c r="X6">
        <f t="shared" si="2"/>
        <v>82.375860000000003</v>
      </c>
      <c r="AA6">
        <v>11</v>
      </c>
      <c r="AB6">
        <v>31</v>
      </c>
      <c r="AC6">
        <v>80</v>
      </c>
      <c r="AD6">
        <f>(AC6-2)*0.3*9.8</f>
        <v>229.32</v>
      </c>
      <c r="AG6">
        <v>10</v>
      </c>
      <c r="AH6">
        <v>2</v>
      </c>
      <c r="AI6">
        <f t="shared" si="3"/>
        <v>15.69064</v>
      </c>
      <c r="AL6">
        <v>10.7</v>
      </c>
      <c r="AM6">
        <v>130.69999999999999</v>
      </c>
      <c r="AN6">
        <v>85</v>
      </c>
      <c r="AO6">
        <f t="shared" si="4"/>
        <v>162.68000000000004</v>
      </c>
    </row>
    <row r="7" spans="1:49" x14ac:dyDescent="0.3">
      <c r="J7">
        <v>33</v>
      </c>
      <c r="K7">
        <v>2.2599999999999998</v>
      </c>
      <c r="L7">
        <f t="shared" si="0"/>
        <v>31</v>
      </c>
      <c r="M7">
        <f t="shared" si="1"/>
        <v>60.801229999999997</v>
      </c>
      <c r="P7">
        <v>0</v>
      </c>
      <c r="Q7">
        <v>80.900000000000006</v>
      </c>
      <c r="R7">
        <v>94</v>
      </c>
      <c r="S7">
        <f t="shared" ref="S7:S12" si="5">(R7-2)*0.3*9.8</f>
        <v>270.48</v>
      </c>
      <c r="V7">
        <v>37</v>
      </c>
      <c r="W7">
        <v>2.2000000000000002</v>
      </c>
      <c r="X7">
        <f t="shared" si="2"/>
        <v>102.969825</v>
      </c>
      <c r="AA7">
        <v>0</v>
      </c>
      <c r="AB7">
        <v>61</v>
      </c>
      <c r="AC7">
        <v>284</v>
      </c>
      <c r="AD7">
        <f t="shared" ref="AD7:AD9" si="6">(AC7-2)*0.3*9.8</f>
        <v>829.08</v>
      </c>
      <c r="AG7">
        <v>18</v>
      </c>
      <c r="AH7">
        <v>3.6</v>
      </c>
      <c r="AI7">
        <f t="shared" si="3"/>
        <v>31.38128</v>
      </c>
      <c r="AL7">
        <v>0</v>
      </c>
      <c r="AM7">
        <v>130.69999999999999</v>
      </c>
      <c r="AN7">
        <v>120</v>
      </c>
      <c r="AO7">
        <f t="shared" si="4"/>
        <v>231.28000000000003</v>
      </c>
    </row>
    <row r="8" spans="1:49" x14ac:dyDescent="0.3">
      <c r="J8">
        <v>41</v>
      </c>
      <c r="K8">
        <v>2.8</v>
      </c>
      <c r="L8">
        <f t="shared" si="0"/>
        <v>39</v>
      </c>
      <c r="M8">
        <f t="shared" si="1"/>
        <v>76.491870000000006</v>
      </c>
      <c r="P8">
        <v>0</v>
      </c>
      <c r="Q8">
        <v>40.9</v>
      </c>
      <c r="R8">
        <v>57</v>
      </c>
      <c r="S8">
        <f t="shared" si="5"/>
        <v>161.70000000000002</v>
      </c>
      <c r="V8">
        <v>50</v>
      </c>
      <c r="W8">
        <v>2.8</v>
      </c>
      <c r="X8">
        <f t="shared" si="2"/>
        <v>141.21575999999999</v>
      </c>
      <c r="AA8">
        <v>0</v>
      </c>
      <c r="AB8">
        <v>31</v>
      </c>
      <c r="AC8">
        <v>198</v>
      </c>
      <c r="AD8">
        <f t="shared" si="6"/>
        <v>576.24</v>
      </c>
      <c r="AG8">
        <v>21</v>
      </c>
      <c r="AH8">
        <v>4.5999999999999996</v>
      </c>
      <c r="AI8">
        <f t="shared" si="3"/>
        <v>37.265270000000001</v>
      </c>
      <c r="AL8">
        <v>40.700000000000003</v>
      </c>
      <c r="AM8">
        <v>80.7</v>
      </c>
      <c r="AN8">
        <v>26</v>
      </c>
      <c r="AO8">
        <f t="shared" si="4"/>
        <v>47.040000000000013</v>
      </c>
    </row>
    <row r="9" spans="1:49" x14ac:dyDescent="0.3">
      <c r="J9">
        <v>61</v>
      </c>
      <c r="K9">
        <v>4.2</v>
      </c>
      <c r="L9">
        <f t="shared" si="0"/>
        <v>59</v>
      </c>
      <c r="M9">
        <f t="shared" si="1"/>
        <v>115.71847</v>
      </c>
      <c r="P9">
        <v>0</v>
      </c>
      <c r="Q9">
        <v>10.9</v>
      </c>
      <c r="R9">
        <v>29</v>
      </c>
      <c r="S9">
        <f t="shared" si="5"/>
        <v>79.38</v>
      </c>
      <c r="V9">
        <v>62</v>
      </c>
      <c r="W9">
        <v>3.3</v>
      </c>
      <c r="X9">
        <f t="shared" si="2"/>
        <v>176.5197</v>
      </c>
      <c r="AA9">
        <v>0</v>
      </c>
      <c r="AB9">
        <v>11</v>
      </c>
      <c r="AC9">
        <v>122</v>
      </c>
      <c r="AD9">
        <f t="shared" si="6"/>
        <v>352.8</v>
      </c>
      <c r="AG9">
        <v>25</v>
      </c>
      <c r="AH9">
        <v>5.4</v>
      </c>
      <c r="AI9">
        <f t="shared" si="3"/>
        <v>45.110590000000002</v>
      </c>
      <c r="AL9">
        <v>10.7</v>
      </c>
      <c r="AM9">
        <v>80.7</v>
      </c>
      <c r="AN9">
        <v>54</v>
      </c>
      <c r="AO9">
        <f t="shared" si="4"/>
        <v>101.92000000000002</v>
      </c>
    </row>
    <row r="10" spans="1:49" x14ac:dyDescent="0.3">
      <c r="J10">
        <v>74</v>
      </c>
      <c r="K10">
        <v>5</v>
      </c>
      <c r="L10">
        <f t="shared" si="0"/>
        <v>72</v>
      </c>
      <c r="M10">
        <f t="shared" si="1"/>
        <v>141.21575999999999</v>
      </c>
      <c r="P10">
        <v>40.9</v>
      </c>
      <c r="Q10">
        <v>80.900000000000006</v>
      </c>
      <c r="R10">
        <v>39</v>
      </c>
      <c r="S10">
        <f t="shared" si="5"/>
        <v>108.78</v>
      </c>
      <c r="V10">
        <v>71</v>
      </c>
      <c r="W10">
        <v>3.7</v>
      </c>
      <c r="X10">
        <f t="shared" si="2"/>
        <v>202.99765499999998</v>
      </c>
      <c r="AG10">
        <v>31</v>
      </c>
      <c r="AH10">
        <v>6.8</v>
      </c>
      <c r="AI10">
        <f t="shared" si="3"/>
        <v>56.878570000000003</v>
      </c>
      <c r="AL10">
        <v>0</v>
      </c>
      <c r="AM10">
        <v>80.7</v>
      </c>
      <c r="AN10">
        <v>89</v>
      </c>
      <c r="AO10">
        <f t="shared" si="4"/>
        <v>170.52000000000004</v>
      </c>
    </row>
    <row r="11" spans="1:49" x14ac:dyDescent="0.3">
      <c r="J11">
        <v>91</v>
      </c>
      <c r="K11">
        <v>5.9</v>
      </c>
      <c r="L11">
        <f t="shared" si="0"/>
        <v>89</v>
      </c>
      <c r="M11">
        <f t="shared" si="1"/>
        <v>174.55837</v>
      </c>
      <c r="P11">
        <v>10.9</v>
      </c>
      <c r="Q11">
        <v>80.900000000000006</v>
      </c>
      <c r="R11">
        <v>68</v>
      </c>
      <c r="S11">
        <f t="shared" si="5"/>
        <v>194.04000000000002</v>
      </c>
      <c r="V11">
        <v>85</v>
      </c>
      <c r="W11">
        <v>4.3</v>
      </c>
      <c r="X11">
        <f t="shared" si="2"/>
        <v>244.18558499999997</v>
      </c>
      <c r="AG11">
        <v>39</v>
      </c>
      <c r="AH11">
        <v>7.7</v>
      </c>
      <c r="AI11">
        <f t="shared" si="3"/>
        <v>72.569209999999998</v>
      </c>
      <c r="AL11">
        <v>10.7</v>
      </c>
      <c r="AM11">
        <v>40.700000000000003</v>
      </c>
      <c r="AN11">
        <v>29</v>
      </c>
      <c r="AO11">
        <f t="shared" si="4"/>
        <v>52.920000000000009</v>
      </c>
    </row>
    <row r="12" spans="1:49" x14ac:dyDescent="0.3">
      <c r="J12">
        <v>133</v>
      </c>
      <c r="K12">
        <v>6.7</v>
      </c>
      <c r="L12">
        <f t="shared" si="0"/>
        <v>131</v>
      </c>
      <c r="M12">
        <f t="shared" si="1"/>
        <v>256.93423000000001</v>
      </c>
      <c r="P12">
        <v>10.9</v>
      </c>
      <c r="Q12">
        <v>40.9</v>
      </c>
      <c r="R12">
        <v>30</v>
      </c>
      <c r="S12">
        <f t="shared" si="5"/>
        <v>82.320000000000007</v>
      </c>
      <c r="V12">
        <v>99</v>
      </c>
      <c r="W12">
        <v>4.8</v>
      </c>
      <c r="X12">
        <f t="shared" si="2"/>
        <v>285.37351499999994</v>
      </c>
      <c r="AG12">
        <v>46</v>
      </c>
      <c r="AH12">
        <v>8.6</v>
      </c>
      <c r="AI12">
        <f t="shared" si="3"/>
        <v>86.298519999999996</v>
      </c>
      <c r="AL12">
        <v>0</v>
      </c>
      <c r="AM12">
        <v>40.700000000000003</v>
      </c>
      <c r="AN12">
        <v>64</v>
      </c>
      <c r="AO12">
        <f t="shared" si="4"/>
        <v>121.52000000000001</v>
      </c>
    </row>
    <row r="13" spans="1:49" x14ac:dyDescent="0.3">
      <c r="J13">
        <v>188</v>
      </c>
      <c r="K13">
        <v>7.5</v>
      </c>
      <c r="L13">
        <f t="shared" si="0"/>
        <v>186</v>
      </c>
      <c r="M13">
        <f t="shared" si="1"/>
        <v>364.80738000000002</v>
      </c>
      <c r="V13">
        <v>122</v>
      </c>
      <c r="W13">
        <v>5.5</v>
      </c>
      <c r="X13">
        <f t="shared" si="2"/>
        <v>353.0394</v>
      </c>
      <c r="AG13">
        <v>60</v>
      </c>
      <c r="AH13">
        <v>9.3000000000000007</v>
      </c>
      <c r="AI13">
        <f t="shared" si="3"/>
        <v>113.75714000000001</v>
      </c>
      <c r="AL13">
        <v>0</v>
      </c>
      <c r="AM13">
        <v>10.7</v>
      </c>
      <c r="AN13">
        <v>36</v>
      </c>
      <c r="AO13">
        <f t="shared" si="4"/>
        <v>66.640000000000015</v>
      </c>
    </row>
    <row r="14" spans="1:49" x14ac:dyDescent="0.3">
      <c r="J14">
        <v>206</v>
      </c>
      <c r="K14">
        <v>7.9</v>
      </c>
      <c r="L14">
        <f t="shared" si="0"/>
        <v>204</v>
      </c>
      <c r="M14">
        <f t="shared" si="1"/>
        <v>400.11132000000003</v>
      </c>
      <c r="V14">
        <v>149</v>
      </c>
      <c r="W14">
        <v>6.1</v>
      </c>
      <c r="X14">
        <f t="shared" si="2"/>
        <v>432.47326499999997</v>
      </c>
      <c r="AG14">
        <v>67</v>
      </c>
      <c r="AH14">
        <v>9.6999999999999993</v>
      </c>
      <c r="AI14">
        <f t="shared" si="3"/>
        <v>127.48644999999999</v>
      </c>
    </row>
    <row r="15" spans="1:49" x14ac:dyDescent="0.3">
      <c r="J15">
        <v>229</v>
      </c>
      <c r="K15">
        <v>8.4</v>
      </c>
      <c r="L15">
        <f t="shared" si="0"/>
        <v>227</v>
      </c>
      <c r="M15">
        <f t="shared" si="1"/>
        <v>445.22191000000004</v>
      </c>
      <c r="V15">
        <v>201</v>
      </c>
      <c r="W15">
        <v>7.1</v>
      </c>
      <c r="X15">
        <f t="shared" si="2"/>
        <v>585.45700499999987</v>
      </c>
      <c r="AG15">
        <v>80</v>
      </c>
      <c r="AH15">
        <v>10.4</v>
      </c>
      <c r="AI15">
        <f t="shared" si="3"/>
        <v>152.98374000000001</v>
      </c>
    </row>
    <row r="16" spans="1:49" x14ac:dyDescent="0.3">
      <c r="J16">
        <v>258</v>
      </c>
      <c r="K16">
        <v>8.9</v>
      </c>
      <c r="L16">
        <f t="shared" si="0"/>
        <v>256</v>
      </c>
      <c r="M16">
        <f t="shared" si="1"/>
        <v>502.10048</v>
      </c>
      <c r="V16">
        <v>228</v>
      </c>
      <c r="W16">
        <v>7.6</v>
      </c>
      <c r="X16">
        <f t="shared" si="2"/>
        <v>664.89086999999995</v>
      </c>
      <c r="AG16">
        <v>89</v>
      </c>
      <c r="AH16">
        <v>11.1</v>
      </c>
      <c r="AI16">
        <f t="shared" si="3"/>
        <v>170.63571000000002</v>
      </c>
    </row>
    <row r="17" spans="10:35" x14ac:dyDescent="0.3">
      <c r="J17">
        <v>289</v>
      </c>
      <c r="K17">
        <v>9.4</v>
      </c>
      <c r="L17">
        <f t="shared" si="0"/>
        <v>287</v>
      </c>
      <c r="M17">
        <f t="shared" si="1"/>
        <v>562.90170999999998</v>
      </c>
      <c r="AG17">
        <v>100</v>
      </c>
      <c r="AH17">
        <v>11.8</v>
      </c>
      <c r="AI17">
        <f t="shared" si="3"/>
        <v>192.21034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'L1'!P18:P18</xm:f>
              <xm:sqref>O18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'L1'!O18:O18</xm:f>
              <xm:sqref>P18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2024-04-11T08:35:05Z</dcterms:modified>
</cp:coreProperties>
</file>