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d75b86a96314281/Desktop/"/>
    </mc:Choice>
  </mc:AlternateContent>
  <xr:revisionPtr revIDLastSave="3" documentId="13_ncr:1_{FDBCFEC2-4FC5-4058-A63B-E12EBA488380}" xr6:coauthVersionLast="47" xr6:coauthVersionMax="47" xr10:uidLastSave="{8EDFFB0A-6876-4A85-8EF3-637BBD5AEA2F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4" i="1"/>
  <c r="C3" i="1"/>
  <c r="B3" i="1"/>
  <c r="B4" i="1"/>
  <c r="BA13" i="1"/>
  <c r="AZ13" i="1"/>
  <c r="BA12" i="1"/>
  <c r="AZ12" i="1"/>
  <c r="BA11" i="1"/>
  <c r="AZ11" i="1"/>
  <c r="BA10" i="1"/>
  <c r="AZ10" i="1"/>
  <c r="BA9" i="1"/>
  <c r="AZ9" i="1"/>
  <c r="BA8" i="1"/>
  <c r="AZ8" i="1"/>
  <c r="BA7" i="1"/>
  <c r="AZ7" i="1"/>
  <c r="BA6" i="1"/>
  <c r="AZ6" i="1"/>
  <c r="BA5" i="1"/>
  <c r="AZ5" i="1"/>
  <c r="BA4" i="1"/>
  <c r="AZ4" i="1"/>
  <c r="AT13" i="1"/>
  <c r="AS13" i="1"/>
  <c r="AT12" i="1"/>
  <c r="AS12" i="1"/>
  <c r="AT11" i="1"/>
  <c r="AS11" i="1"/>
  <c r="AT10" i="1"/>
  <c r="AS10" i="1"/>
  <c r="AT9" i="1"/>
  <c r="AS9" i="1"/>
  <c r="AT8" i="1"/>
  <c r="AS8" i="1"/>
  <c r="AT7" i="1"/>
  <c r="AS7" i="1"/>
  <c r="AT6" i="1"/>
  <c r="AS6" i="1"/>
  <c r="AT5" i="1"/>
  <c r="AS5" i="1"/>
  <c r="AT4" i="1"/>
  <c r="AS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F13" i="1"/>
  <c r="AE13" i="1"/>
  <c r="AF12" i="1"/>
  <c r="AE12" i="1"/>
  <c r="AF11" i="1"/>
  <c r="AE11" i="1"/>
  <c r="AF10" i="1"/>
  <c r="AE10" i="1"/>
  <c r="AF9" i="1"/>
  <c r="AE9" i="1"/>
  <c r="AF8" i="1"/>
  <c r="AE8" i="1"/>
  <c r="AF7" i="1"/>
  <c r="AE7" i="1"/>
  <c r="AF6" i="1"/>
  <c r="AE6" i="1"/>
  <c r="AF5" i="1"/>
  <c r="AE5" i="1"/>
  <c r="AF4" i="1"/>
  <c r="AE4" i="1"/>
  <c r="X13" i="1"/>
  <c r="Y13" i="1"/>
  <c r="X12" i="1"/>
  <c r="Y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K5" i="1"/>
  <c r="K6" i="1"/>
  <c r="K7" i="1"/>
  <c r="K8" i="1"/>
  <c r="K9" i="1"/>
  <c r="K10" i="1"/>
  <c r="K11" i="1"/>
  <c r="K4" i="1"/>
  <c r="J5" i="1"/>
  <c r="J6" i="1"/>
  <c r="J7" i="1"/>
  <c r="J8" i="1"/>
  <c r="J9" i="1"/>
  <c r="J10" i="1"/>
  <c r="J11" i="1"/>
  <c r="J4" i="1"/>
</calcChain>
</file>

<file path=xl/sharedStrings.xml><?xml version="1.0" encoding="utf-8"?>
<sst xmlns="http://schemas.openxmlformats.org/spreadsheetml/2006/main" count="77" uniqueCount="26">
  <si>
    <t>Values</t>
  </si>
  <si>
    <t>Q</t>
  </si>
  <si>
    <t>Name</t>
  </si>
  <si>
    <t>Error</t>
  </si>
  <si>
    <t>Exp</t>
  </si>
  <si>
    <t>Q_max</t>
  </si>
  <si>
    <t>I_max</t>
  </si>
  <si>
    <t>U_max</t>
  </si>
  <si>
    <t>I, мА</t>
  </si>
  <si>
    <t>R_м, Ом</t>
  </si>
  <si>
    <t>U, В</t>
  </si>
  <si>
    <t>R_н</t>
  </si>
  <si>
    <t>Диапазон вольтметра</t>
  </si>
  <si>
    <t>Диапазон амперметра</t>
  </si>
  <si>
    <t>10 В</t>
  </si>
  <si>
    <t>100 мА</t>
  </si>
  <si>
    <t>T_70_0</t>
  </si>
  <si>
    <t>T_60_1</t>
  </si>
  <si>
    <t>T_50_1</t>
  </si>
  <si>
    <t>T_40_1</t>
  </si>
  <si>
    <t>T_30_1</t>
  </si>
  <si>
    <t>T_23_1</t>
  </si>
  <si>
    <t>T_80_1</t>
  </si>
  <si>
    <t>d1</t>
  </si>
  <si>
    <t>d2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</si>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</sst>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994896451374414"/>
          <c:y val="0.16803200358260997"/>
          <c:w val="0.82363302363164903"/>
          <c:h val="0.6938543844988144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'L1'!$J$4:$J$11</c:f>
              <c:numCache>
                <c:formatCode>General</c:formatCode>
                <c:ptCount val="8"/>
                <c:pt idx="0">
                  <c:v>3.5051045999999995E-3</c:v>
                </c:pt>
                <c:pt idx="1">
                  <c:v>1.3774025399999999E-2</c:v>
                </c:pt>
                <c:pt idx="2">
                  <c:v>3.1173652020000001E-2</c:v>
                </c:pt>
                <c:pt idx="3">
                  <c:v>6.6031972799999991E-2</c:v>
                </c:pt>
                <c:pt idx="4">
                  <c:v>0.10174314</c:v>
                </c:pt>
                <c:pt idx="5">
                  <c:v>0.14396725199999999</c:v>
                </c:pt>
                <c:pt idx="6">
                  <c:v>0.20059283499999997</c:v>
                </c:pt>
                <c:pt idx="7">
                  <c:v>0.260381896</c:v>
                </c:pt>
              </c:numCache>
            </c:numRef>
          </c:xVal>
          <c:yVal>
            <c:numRef>
              <c:f>'L1'!$K$4:$K$11</c:f>
              <c:numCache>
                <c:formatCode>General</c:formatCode>
                <c:ptCount val="8"/>
                <c:pt idx="0">
                  <c:v>2.0156214453628574E-2</c:v>
                </c:pt>
                <c:pt idx="1">
                  <c:v>2.0216841621331697E-2</c:v>
                </c:pt>
                <c:pt idx="2">
                  <c:v>2.0320263073238733E-2</c:v>
                </c:pt>
                <c:pt idx="3">
                  <c:v>2.0504687389863961E-2</c:v>
                </c:pt>
                <c:pt idx="4">
                  <c:v>2.0704707560627676E-2</c:v>
                </c:pt>
                <c:pt idx="5">
                  <c:v>2.0928381962864721E-2</c:v>
                </c:pt>
                <c:pt idx="6">
                  <c:v>2.1227239995885196E-2</c:v>
                </c:pt>
                <c:pt idx="7">
                  <c:v>2.1542659632526832E-2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B-4D84-9568-CEF8E4CC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310591"/>
        <c:axId val="2015441119"/>
      </c:scatterChart>
      <c:valAx>
        <c:axId val="199531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5441119"/>
        <c:crosses val="autoZero"/>
        <c:crossBetween val="midCat"/>
      </c:valAx>
      <c:valAx>
        <c:axId val="201544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531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'L1'!$Q$4:$Q$11</c:f>
              <c:numCache>
                <c:formatCode>General</c:formatCode>
                <c:ptCount val="8"/>
                <c:pt idx="0">
                  <c:v>3.9259219999999992E-3</c:v>
                </c:pt>
                <c:pt idx="1">
                  <c:v>1.5591212E-2</c:v>
                </c:pt>
                <c:pt idx="2">
                  <c:v>3.5148048000000001E-2</c:v>
                </c:pt>
                <c:pt idx="3">
                  <c:v>6.3076967999999997E-2</c:v>
                </c:pt>
                <c:pt idx="4">
                  <c:v>9.9415667999999999E-2</c:v>
                </c:pt>
                <c:pt idx="5">
                  <c:v>0.14550659999999999</c:v>
                </c:pt>
                <c:pt idx="6">
                  <c:v>0.19980627999999998</c:v>
                </c:pt>
                <c:pt idx="7">
                  <c:v>0.264819996</c:v>
                </c:pt>
              </c:numCache>
            </c:numRef>
          </c:xVal>
          <c:yVal>
            <c:numRef>
              <c:f>'L1'!$R$4:$R$11</c:f>
              <c:numCache>
                <c:formatCode>General</c:formatCode>
                <c:ptCount val="8"/>
                <c:pt idx="0">
                  <c:v>2.0674891146589259E-2</c:v>
                </c:pt>
                <c:pt idx="1">
                  <c:v>2.0721837404301859E-2</c:v>
                </c:pt>
                <c:pt idx="2">
                  <c:v>2.0827653359298929E-2</c:v>
                </c:pt>
                <c:pt idx="3">
                  <c:v>2.0973741794310719E-2</c:v>
                </c:pt>
                <c:pt idx="4">
                  <c:v>2.1174839462930535E-2</c:v>
                </c:pt>
                <c:pt idx="5">
                  <c:v>2.1409509946627849E-2</c:v>
                </c:pt>
                <c:pt idx="6">
                  <c:v>2.1702970297029701E-2</c:v>
                </c:pt>
                <c:pt idx="7">
                  <c:v>2.2037949279328589E-2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9-4605-A6A4-116B64B60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748447"/>
        <c:axId val="1887406959"/>
      </c:scatterChart>
      <c:valAx>
        <c:axId val="207774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7406959"/>
        <c:crosses val="autoZero"/>
        <c:crossBetween val="midCat"/>
      </c:valAx>
      <c:valAx>
        <c:axId val="18874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74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'L1'!$X$4:$X$11</c:f>
              <c:numCache>
                <c:formatCode>General</c:formatCode>
                <c:ptCount val="8"/>
                <c:pt idx="0">
                  <c:v>2.1294E-2</c:v>
                </c:pt>
                <c:pt idx="1">
                  <c:v>4.315550399999999E-2</c:v>
                </c:pt>
                <c:pt idx="2">
                  <c:v>6.4981853999999992E-2</c:v>
                </c:pt>
                <c:pt idx="3">
                  <c:v>8.7037905999999998E-2</c:v>
                </c:pt>
                <c:pt idx="4">
                  <c:v>0.10945369599999999</c:v>
                </c:pt>
                <c:pt idx="5">
                  <c:v>0.13170688799999999</c:v>
                </c:pt>
                <c:pt idx="6">
                  <c:v>0.15460927499999999</c:v>
                </c:pt>
                <c:pt idx="7">
                  <c:v>0.17733975000000002</c:v>
                </c:pt>
              </c:numCache>
            </c:numRef>
          </c:xVal>
          <c:yVal>
            <c:numRef>
              <c:f>'L1'!$Y$4:$Y$11</c:f>
              <c:numCache>
                <c:formatCode>General</c:formatCode>
                <c:ptCount val="8"/>
                <c:pt idx="0">
                  <c:v>2.1460317460317461E-2</c:v>
                </c:pt>
                <c:pt idx="1">
                  <c:v>2.1569416498993965E-2</c:v>
                </c:pt>
                <c:pt idx="2">
                  <c:v>2.1686152721958347E-2</c:v>
                </c:pt>
                <c:pt idx="3">
                  <c:v>2.1797752808988765E-2</c:v>
                </c:pt>
                <c:pt idx="4">
                  <c:v>2.1915947360973537E-2</c:v>
                </c:pt>
                <c:pt idx="5">
                  <c:v>2.2030522503879983E-2</c:v>
                </c:pt>
                <c:pt idx="6">
                  <c:v>2.2148414123279475E-2</c:v>
                </c:pt>
                <c:pt idx="7">
                  <c:v>2.2263305322128852E-2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5-4D3F-A2A3-468A62DB9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379775"/>
        <c:axId val="2015445087"/>
      </c:scatterChart>
      <c:valAx>
        <c:axId val="185537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5445087"/>
        <c:crosses val="autoZero"/>
        <c:crossBetween val="midCat"/>
      </c:valAx>
      <c:valAx>
        <c:axId val="20154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537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470603674540683"/>
          <c:y val="0.17634259259259263"/>
          <c:w val="0.8365091863517060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'L1'!$AE$4:$AE$13</c:f>
              <c:numCache>
                <c:formatCode>General</c:formatCode>
                <c:ptCount val="10"/>
                <c:pt idx="0">
                  <c:v>2.1983169E-2</c:v>
                </c:pt>
                <c:pt idx="1">
                  <c:v>4.4422284999999999E-2</c:v>
                </c:pt>
                <c:pt idx="2">
                  <c:v>6.7088033999999991E-2</c:v>
                </c:pt>
                <c:pt idx="3">
                  <c:v>9.0643072000000005E-2</c:v>
                </c:pt>
                <c:pt idx="4">
                  <c:v>0.11393337599999998</c:v>
                </c:pt>
                <c:pt idx="5">
                  <c:v>0.138103266</c:v>
                </c:pt>
                <c:pt idx="6">
                  <c:v>0.159475476</c:v>
                </c:pt>
                <c:pt idx="7">
                  <c:v>0.183749158</c:v>
                </c:pt>
                <c:pt idx="8">
                  <c:v>0.20252030399999998</c:v>
                </c:pt>
                <c:pt idx="9">
                  <c:v>0.23344538399999998</c:v>
                </c:pt>
              </c:numCache>
            </c:numRef>
          </c:xVal>
          <c:yVal>
            <c:numRef>
              <c:f>'L1'!$AF$4:$AF$13</c:f>
              <c:numCache>
                <c:formatCode>General</c:formatCode>
                <c:ptCount val="10"/>
                <c:pt idx="0">
                  <c:v>2.2168942521435378E-2</c:v>
                </c:pt>
                <c:pt idx="1">
                  <c:v>2.228219484882419E-2</c:v>
                </c:pt>
                <c:pt idx="2">
                  <c:v>2.2397222729764299E-2</c:v>
                </c:pt>
                <c:pt idx="3">
                  <c:v>2.252206809583859E-2</c:v>
                </c:pt>
                <c:pt idx="4">
                  <c:v>2.2626832018038331E-2</c:v>
                </c:pt>
                <c:pt idx="5">
                  <c:v>2.2751893210114234E-2</c:v>
                </c:pt>
                <c:pt idx="6">
                  <c:v>2.2856458757332696E-2</c:v>
                </c:pt>
                <c:pt idx="7">
                  <c:v>2.2980317602326099E-2</c:v>
                </c:pt>
                <c:pt idx="8">
                  <c:v>2.3071832639555982E-2</c:v>
                </c:pt>
                <c:pt idx="9">
                  <c:v>2.3223618591661676E-2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D-4CB3-827E-6D86BBC2D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438879"/>
        <c:axId val="2012203583"/>
      </c:scatterChart>
      <c:valAx>
        <c:axId val="207643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203583"/>
        <c:crosses val="autoZero"/>
        <c:crossBetween val="midCat"/>
      </c:valAx>
      <c:valAx>
        <c:axId val="20122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643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'L1'!$AL$4:$AL$13</c:f>
              <c:numCache>
                <c:formatCode>General</c:formatCode>
                <c:ptCount val="10"/>
                <c:pt idx="0">
                  <c:v>2.2655252999999997E-2</c:v>
                </c:pt>
                <c:pt idx="1">
                  <c:v>4.5951600000000009E-2</c:v>
                </c:pt>
                <c:pt idx="2">
                  <c:v>6.9398719999999997E-2</c:v>
                </c:pt>
                <c:pt idx="3">
                  <c:v>9.2954244000000005E-2</c:v>
                </c:pt>
                <c:pt idx="4">
                  <c:v>0.11457379199999999</c:v>
                </c:pt>
                <c:pt idx="5">
                  <c:v>0.141203358</c:v>
                </c:pt>
                <c:pt idx="6">
                  <c:v>0.16504444799999998</c:v>
                </c:pt>
                <c:pt idx="7">
                  <c:v>0.18931014199999999</c:v>
                </c:pt>
                <c:pt idx="8">
                  <c:v>0.214349278</c:v>
                </c:pt>
                <c:pt idx="9">
                  <c:v>0.239094324</c:v>
                </c:pt>
              </c:numCache>
            </c:numRef>
          </c:xVal>
          <c:yVal>
            <c:numRef>
              <c:f>'L1'!$AM$4:$AM$13</c:f>
              <c:numCache>
                <c:formatCode>General</c:formatCode>
                <c:ptCount val="10"/>
                <c:pt idx="0">
                  <c:v>2.2875754687003497E-2</c:v>
                </c:pt>
                <c:pt idx="1">
                  <c:v>2.2997762863534676E-2</c:v>
                </c:pt>
                <c:pt idx="2">
                  <c:v>2.3109489051094893E-2</c:v>
                </c:pt>
                <c:pt idx="3">
                  <c:v>2.3227948150490042E-2</c:v>
                </c:pt>
                <c:pt idx="4">
                  <c:v>2.3329052511415527E-2</c:v>
                </c:pt>
                <c:pt idx="5">
                  <c:v>2.3460943542150038E-2</c:v>
                </c:pt>
                <c:pt idx="6">
                  <c:v>2.3581161845565385E-2</c:v>
                </c:pt>
                <c:pt idx="7">
                  <c:v>2.3691688108289515E-2</c:v>
                </c:pt>
                <c:pt idx="8">
                  <c:v>2.3815747865500156E-2</c:v>
                </c:pt>
                <c:pt idx="9">
                  <c:v>2.3928571428571431E-2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D-4D25-880A-186DF6E17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799519"/>
        <c:axId val="1862449007"/>
      </c:scatterChart>
      <c:valAx>
        <c:axId val="18857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2449007"/>
        <c:crosses val="autoZero"/>
        <c:crossBetween val="midCat"/>
      </c:valAx>
      <c:valAx>
        <c:axId val="186244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7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'L1'!$AS$4:$AS$13</c:f>
              <c:numCache>
                <c:formatCode>General</c:formatCode>
                <c:ptCount val="10"/>
                <c:pt idx="0">
                  <c:v>2.3571577E-2</c:v>
                </c:pt>
                <c:pt idx="1">
                  <c:v>4.7373060000000008E-2</c:v>
                </c:pt>
                <c:pt idx="2">
                  <c:v>7.1231636000000001E-2</c:v>
                </c:pt>
                <c:pt idx="3">
                  <c:v>9.5773150000000001E-2</c:v>
                </c:pt>
                <c:pt idx="4">
                  <c:v>0.12039240599999999</c:v>
                </c:pt>
                <c:pt idx="5">
                  <c:v>0.14547801599999999</c:v>
                </c:pt>
                <c:pt idx="6">
                  <c:v>0.16998038800000001</c:v>
                </c:pt>
                <c:pt idx="7">
                  <c:v>0.19001387200000003</c:v>
                </c:pt>
                <c:pt idx="8">
                  <c:v>0.220584063</c:v>
                </c:pt>
                <c:pt idx="9">
                  <c:v>0.24735443800000001</c:v>
                </c:pt>
              </c:numCache>
            </c:numRef>
          </c:xVal>
          <c:yVal>
            <c:numRef>
              <c:f>'L1'!$AT$4:$AT$13</c:f>
              <c:numCache>
                <c:formatCode>General</c:formatCode>
                <c:ptCount val="10"/>
                <c:pt idx="0">
                  <c:v>2.3590635874723192E-2</c:v>
                </c:pt>
                <c:pt idx="1">
                  <c:v>2.3709172259507829E-2</c:v>
                </c:pt>
                <c:pt idx="2">
                  <c:v>2.3824067300658374E-2</c:v>
                </c:pt>
                <c:pt idx="3">
                  <c:v>2.3939920948616602E-2</c:v>
                </c:pt>
                <c:pt idx="4">
                  <c:v>2.4058524173027993E-2</c:v>
                </c:pt>
                <c:pt idx="5">
                  <c:v>2.4171178138695539E-2</c:v>
                </c:pt>
                <c:pt idx="6">
                  <c:v>2.4286397322495819E-2</c:v>
                </c:pt>
                <c:pt idx="7">
                  <c:v>2.4381513366560942E-2</c:v>
                </c:pt>
                <c:pt idx="8">
                  <c:v>2.4529157439628808E-2</c:v>
                </c:pt>
                <c:pt idx="9">
                  <c:v>2.4646636055100819E-2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2-4372-A927-4395A1765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147951"/>
        <c:axId val="1862468351"/>
      </c:scatterChart>
      <c:valAx>
        <c:axId val="207814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2468351"/>
        <c:crosses val="autoZero"/>
        <c:crossBetween val="midCat"/>
      </c:valAx>
      <c:valAx>
        <c:axId val="186246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814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'L1'!$AZ$4:$AZ$13</c:f>
              <c:numCache>
                <c:formatCode>General</c:formatCode>
                <c:ptCount val="10"/>
                <c:pt idx="0">
                  <c:v>2.4361005000000002E-2</c:v>
                </c:pt>
                <c:pt idx="1">
                  <c:v>4.8770196999999994E-2</c:v>
                </c:pt>
                <c:pt idx="2">
                  <c:v>7.362979800000001E-2</c:v>
                </c:pt>
                <c:pt idx="3">
                  <c:v>9.8578512000000007E-2</c:v>
                </c:pt>
                <c:pt idx="4">
                  <c:v>0.12388729600000001</c:v>
                </c:pt>
                <c:pt idx="5">
                  <c:v>0.14965599000000002</c:v>
                </c:pt>
                <c:pt idx="6">
                  <c:v>0.17486196699999998</c:v>
                </c:pt>
                <c:pt idx="7">
                  <c:v>0.20041621599999995</c:v>
                </c:pt>
                <c:pt idx="8">
                  <c:v>0.226842406</c:v>
                </c:pt>
                <c:pt idx="9">
                  <c:v>0.25445183400000004</c:v>
                </c:pt>
              </c:numCache>
            </c:numRef>
          </c:xVal>
          <c:yVal>
            <c:numRef>
              <c:f>'L1'!$BA$4:$BA$13</c:f>
              <c:numCache>
                <c:formatCode>General</c:formatCode>
                <c:ptCount val="10"/>
                <c:pt idx="0">
                  <c:v>2.4319115323854664E-2</c:v>
                </c:pt>
                <c:pt idx="1">
                  <c:v>2.4419333184157531E-2</c:v>
                </c:pt>
                <c:pt idx="2">
                  <c:v>2.4536327126688573E-2</c:v>
                </c:pt>
                <c:pt idx="3">
                  <c:v>2.4648956356736241E-2</c:v>
                </c:pt>
                <c:pt idx="4">
                  <c:v>2.4770927601809954E-2</c:v>
                </c:pt>
                <c:pt idx="5">
                  <c:v>2.4884590586718245E-2</c:v>
                </c:pt>
                <c:pt idx="6">
                  <c:v>2.5001793614731555E-2</c:v>
                </c:pt>
                <c:pt idx="7">
                  <c:v>2.512091356918943E-2</c:v>
                </c:pt>
                <c:pt idx="8">
                  <c:v>2.5235734627149033E-2</c:v>
                </c:pt>
                <c:pt idx="9">
                  <c:v>2.5358889887191774E-2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D-4258-9153-D3AC9007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195199"/>
        <c:axId val="1862468847"/>
      </c:scatterChart>
      <c:valAx>
        <c:axId val="201519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2468847"/>
        <c:crosses val="autoZero"/>
        <c:crossBetween val="midCat"/>
      </c:valAx>
      <c:valAx>
        <c:axId val="186246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519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98079</xdr:colOff>
      <xdr:row>12</xdr:row>
      <xdr:rowOff>45265</xdr:rowOff>
    </xdr:from>
    <xdr:to>
      <xdr:col>11</xdr:col>
      <xdr:colOff>150859</xdr:colOff>
      <xdr:row>26</xdr:row>
      <xdr:rowOff>143346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A21AFE-E21D-A5C6-820B-26914FD18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471535</xdr:colOff>
      <xdr:row>11</xdr:row>
      <xdr:rowOff>171261</xdr:rowOff>
    </xdr:from>
    <xdr:to>
      <xdr:col>18</xdr:col>
      <xdr:colOff>177297</xdr:colOff>
      <xdr:row>27</xdr:row>
      <xdr:rowOff>17352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8D95E87-4062-83BC-9CF9-FBF726CBE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339506</xdr:colOff>
      <xdr:row>14</xdr:row>
      <xdr:rowOff>110905</xdr:rowOff>
    </xdr:from>
    <xdr:to>
      <xdr:col>25</xdr:col>
      <xdr:colOff>60356</xdr:colOff>
      <xdr:row>27</xdr:row>
      <xdr:rowOff>128258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7B7AC84-D4C5-A16F-8C3C-7A35A4B8B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177298</xdr:colOff>
      <xdr:row>14</xdr:row>
      <xdr:rowOff>20371</xdr:rowOff>
    </xdr:from>
    <xdr:to>
      <xdr:col>32</xdr:col>
      <xdr:colOff>181070</xdr:colOff>
      <xdr:row>27</xdr:row>
      <xdr:rowOff>143347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B1B5A8B-CB55-FF92-0D5B-80FC09416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418723</xdr:colOff>
      <xdr:row>13</xdr:row>
      <xdr:rowOff>156173</xdr:rowOff>
    </xdr:from>
    <xdr:to>
      <xdr:col>39</xdr:col>
      <xdr:colOff>565841</xdr:colOff>
      <xdr:row>27</xdr:row>
      <xdr:rowOff>173525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33B61A8-42A1-5DEA-FB65-0A7875003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132030</xdr:colOff>
      <xdr:row>13</xdr:row>
      <xdr:rowOff>148628</xdr:rowOff>
    </xdr:from>
    <xdr:to>
      <xdr:col>47</xdr:col>
      <xdr:colOff>113168</xdr:colOff>
      <xdr:row>27</xdr:row>
      <xdr:rowOff>165980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EA4BFDE-5440-06F9-6DB9-9E6B2549C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350821</xdr:colOff>
      <xdr:row>13</xdr:row>
      <xdr:rowOff>156172</xdr:rowOff>
    </xdr:from>
    <xdr:to>
      <xdr:col>55</xdr:col>
      <xdr:colOff>33950</xdr:colOff>
      <xdr:row>29</xdr:row>
      <xdr:rowOff>2263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0DCEF05-9F65-E097-041C-7B3B778E7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101" zoomScaleNormal="42" workbookViewId="0">
      <selection activeCell="E8" sqref="E8"/>
    </sheetView>
  </sheetViews>
  <sheetFormatPr defaultRowHeight="14.4" x14ac:dyDescent="0.3"/>
  <cols>
    <col min="3" max="3" width="10.88671875" bestFit="1" customWidth="1"/>
    <col min="17" max="17" width="15.44140625" customWidth="1"/>
    <col min="18" max="18" width="11" customWidth="1"/>
  </cols>
  <sheetData>
    <row r="1" spans="1:53" x14ac:dyDescent="0.3">
      <c r="A1" t="s">
        <v>4</v>
      </c>
      <c r="F1" t="s">
        <v>21</v>
      </c>
      <c r="M1" t="s">
        <v>20</v>
      </c>
      <c r="T1" t="s">
        <v>19</v>
      </c>
      <c r="AA1" t="s">
        <v>18</v>
      </c>
      <c r="AH1" t="s">
        <v>17</v>
      </c>
      <c r="AO1" t="s">
        <v>16</v>
      </c>
      <c r="AV1" t="s">
        <v>22</v>
      </c>
    </row>
    <row r="2" spans="1:53" x14ac:dyDescent="0.3">
      <c r="A2" t="s">
        <v>2</v>
      </c>
      <c r="B2" t="s">
        <v>23</v>
      </c>
      <c r="C2" t="s">
        <v>24</v>
      </c>
      <c r="D2" t="s">
        <v>25</v>
      </c>
      <c r="F2" t="s">
        <v>2</v>
      </c>
      <c r="G2" t="s">
        <v>9</v>
      </c>
      <c r="H2" t="s">
        <v>10</v>
      </c>
      <c r="I2" t="s">
        <v>8</v>
      </c>
      <c r="J2" t="s">
        <v>1</v>
      </c>
      <c r="K2" t="s">
        <v>11</v>
      </c>
      <c r="M2" t="s">
        <v>2</v>
      </c>
      <c r="N2" t="s">
        <v>9</v>
      </c>
      <c r="O2" t="s">
        <v>10</v>
      </c>
      <c r="P2" t="s">
        <v>8</v>
      </c>
      <c r="Q2" t="s">
        <v>1</v>
      </c>
      <c r="R2" t="s">
        <v>11</v>
      </c>
      <c r="T2" t="s">
        <v>2</v>
      </c>
      <c r="U2" t="s">
        <v>9</v>
      </c>
      <c r="V2" t="s">
        <v>10</v>
      </c>
      <c r="W2" t="s">
        <v>8</v>
      </c>
      <c r="X2" t="s">
        <v>1</v>
      </c>
      <c r="Y2" t="s">
        <v>11</v>
      </c>
      <c r="AA2" t="s">
        <v>2</v>
      </c>
      <c r="AB2" t="s">
        <v>9</v>
      </c>
      <c r="AC2" t="s">
        <v>10</v>
      </c>
      <c r="AD2" t="s">
        <v>8</v>
      </c>
      <c r="AE2" t="s">
        <v>1</v>
      </c>
      <c r="AF2" t="s">
        <v>11</v>
      </c>
      <c r="AH2" t="s">
        <v>2</v>
      </c>
      <c r="AI2" t="s">
        <v>9</v>
      </c>
      <c r="AJ2" t="s">
        <v>10</v>
      </c>
      <c r="AK2" t="s">
        <v>8</v>
      </c>
      <c r="AL2" t="s">
        <v>1</v>
      </c>
      <c r="AM2" t="s">
        <v>11</v>
      </c>
      <c r="AO2" t="s">
        <v>2</v>
      </c>
      <c r="AP2" t="s">
        <v>9</v>
      </c>
      <c r="AQ2" t="s">
        <v>10</v>
      </c>
      <c r="AR2" t="s">
        <v>8</v>
      </c>
      <c r="AS2" t="s">
        <v>1</v>
      </c>
      <c r="AT2" t="s">
        <v>11</v>
      </c>
      <c r="AV2" t="s">
        <v>2</v>
      </c>
      <c r="AW2" t="s">
        <v>9</v>
      </c>
      <c r="AX2" t="s">
        <v>10</v>
      </c>
      <c r="AY2" t="s">
        <v>8</v>
      </c>
      <c r="AZ2" t="s">
        <v>1</v>
      </c>
      <c r="BA2" t="s">
        <v>11</v>
      </c>
    </row>
    <row r="3" spans="1:53" x14ac:dyDescent="0.3">
      <c r="A3" t="s">
        <v>3</v>
      </c>
      <c r="B3" s="1">
        <f>3/1000000</f>
        <v>3.0000000000000001E-6</v>
      </c>
      <c r="C3">
        <f>0.1/1000000</f>
        <v>1.0000000000000001E-7</v>
      </c>
      <c r="D3">
        <f>2/1000</f>
        <v>2E-3</v>
      </c>
      <c r="F3" t="s">
        <v>3</v>
      </c>
      <c r="G3">
        <v>0.05</v>
      </c>
      <c r="H3">
        <v>1E-4</v>
      </c>
      <c r="I3">
        <v>0.01</v>
      </c>
      <c r="M3" t="s">
        <v>3</v>
      </c>
      <c r="N3">
        <v>0.05</v>
      </c>
      <c r="O3">
        <v>1E-4</v>
      </c>
      <c r="P3">
        <v>0.01</v>
      </c>
      <c r="T3" t="s">
        <v>3</v>
      </c>
      <c r="U3">
        <v>0.05</v>
      </c>
      <c r="V3">
        <v>1E-4</v>
      </c>
      <c r="W3">
        <v>0.01</v>
      </c>
      <c r="AA3" t="s">
        <v>3</v>
      </c>
      <c r="AB3">
        <v>0.05</v>
      </c>
      <c r="AC3">
        <v>1E-4</v>
      </c>
      <c r="AD3">
        <v>0.01</v>
      </c>
      <c r="AH3" t="s">
        <v>3</v>
      </c>
      <c r="AI3">
        <v>0.05</v>
      </c>
      <c r="AJ3">
        <v>1E-4</v>
      </c>
      <c r="AK3">
        <v>0.01</v>
      </c>
      <c r="AO3" t="s">
        <v>3</v>
      </c>
      <c r="AP3">
        <v>0.05</v>
      </c>
      <c r="AQ3">
        <v>1E-4</v>
      </c>
      <c r="AR3">
        <v>0.01</v>
      </c>
      <c r="AV3" t="s">
        <v>3</v>
      </c>
      <c r="AW3">
        <v>0.05</v>
      </c>
      <c r="AX3">
        <v>1E-4</v>
      </c>
      <c r="AY3">
        <v>0.01</v>
      </c>
    </row>
    <row r="4" spans="1:53" x14ac:dyDescent="0.3">
      <c r="A4" t="s">
        <v>0</v>
      </c>
      <c r="B4">
        <f>50/1000000</f>
        <v>5.0000000000000002E-5</v>
      </c>
      <c r="C4">
        <f>7/1000000</f>
        <v>6.9999999999999999E-6</v>
      </c>
      <c r="D4">
        <v>0.4</v>
      </c>
      <c r="F4" t="s">
        <v>0</v>
      </c>
      <c r="G4">
        <v>241</v>
      </c>
      <c r="H4">
        <v>0.26579999999999998</v>
      </c>
      <c r="I4">
        <v>13.186999999999999</v>
      </c>
      <c r="J4">
        <f>H4*I4/1000</f>
        <v>3.5051045999999995E-3</v>
      </c>
      <c r="K4">
        <f>H4/I4</f>
        <v>2.0156214453628574E-2</v>
      </c>
      <c r="M4" t="s">
        <v>0</v>
      </c>
      <c r="N4">
        <v>229</v>
      </c>
      <c r="O4">
        <v>0.28489999999999999</v>
      </c>
      <c r="P4">
        <v>13.78</v>
      </c>
      <c r="Q4">
        <f>O4*P4/1000</f>
        <v>3.9259219999999992E-3</v>
      </c>
      <c r="R4">
        <f>O4/P4</f>
        <v>2.0674891146589259E-2</v>
      </c>
      <c r="T4" t="s">
        <v>0</v>
      </c>
      <c r="U4">
        <v>84.7</v>
      </c>
      <c r="V4">
        <v>0.67600000000000005</v>
      </c>
      <c r="W4">
        <v>31.5</v>
      </c>
      <c r="X4">
        <f>V4*W4/1000</f>
        <v>2.1294E-2</v>
      </c>
      <c r="Y4">
        <f>V4/W4</f>
        <v>2.1460317460317461E-2</v>
      </c>
      <c r="AA4" t="s">
        <v>0</v>
      </c>
      <c r="AB4">
        <v>84</v>
      </c>
      <c r="AC4">
        <v>0.69810000000000005</v>
      </c>
      <c r="AD4">
        <v>31.49</v>
      </c>
      <c r="AE4">
        <f>AC4*AD4/1000</f>
        <v>2.1983169E-2</v>
      </c>
      <c r="AF4">
        <f>AC4/AD4</f>
        <v>2.2168942521435378E-2</v>
      </c>
      <c r="AH4" t="s">
        <v>0</v>
      </c>
      <c r="AI4">
        <v>83.4</v>
      </c>
      <c r="AJ4">
        <v>0.71989999999999998</v>
      </c>
      <c r="AK4">
        <v>31.47</v>
      </c>
      <c r="AL4">
        <f>AJ4*AK4/1000</f>
        <v>2.2655252999999997E-2</v>
      </c>
      <c r="AM4">
        <f>AJ4/AK4</f>
        <v>2.2875754687003497E-2</v>
      </c>
      <c r="AO4" t="s">
        <v>0</v>
      </c>
      <c r="AP4">
        <v>82.2</v>
      </c>
      <c r="AQ4">
        <v>0.74570000000000003</v>
      </c>
      <c r="AR4">
        <v>31.61</v>
      </c>
      <c r="AS4">
        <f>AQ4*AR4/1000</f>
        <v>2.3571577E-2</v>
      </c>
      <c r="AT4">
        <f>AQ4/AR4</f>
        <v>2.3590635874723192E-2</v>
      </c>
      <c r="AV4" t="s">
        <v>0</v>
      </c>
      <c r="AW4">
        <v>81.3</v>
      </c>
      <c r="AX4">
        <v>0.76970000000000005</v>
      </c>
      <c r="AY4">
        <v>31.65</v>
      </c>
      <c r="AZ4">
        <f>AX4*AY4/1000</f>
        <v>2.4361005000000002E-2</v>
      </c>
      <c r="BA4">
        <f>AX4/AY4</f>
        <v>2.4319115323854664E-2</v>
      </c>
    </row>
    <row r="5" spans="1:53" x14ac:dyDescent="0.3">
      <c r="G5">
        <v>109</v>
      </c>
      <c r="H5">
        <v>0.52769999999999995</v>
      </c>
      <c r="I5">
        <v>26.102</v>
      </c>
      <c r="J5">
        <f t="shared" ref="J5:J11" si="0">H5*I5/1000</f>
        <v>1.3774025399999999E-2</v>
      </c>
      <c r="K5">
        <f t="shared" ref="K5:K11" si="1">H5/I5</f>
        <v>2.0216841621331697E-2</v>
      </c>
      <c r="N5">
        <v>102</v>
      </c>
      <c r="O5">
        <v>0.56840000000000002</v>
      </c>
      <c r="P5">
        <v>27.43</v>
      </c>
      <c r="Q5">
        <f t="shared" ref="Q5:Q11" si="2">O5*P5/1000</f>
        <v>1.5591212E-2</v>
      </c>
      <c r="R5">
        <f t="shared" ref="R5:R11" si="3">O5/P5</f>
        <v>2.0721837404301859E-2</v>
      </c>
      <c r="U5">
        <v>51.6</v>
      </c>
      <c r="V5">
        <v>0.96479999999999999</v>
      </c>
      <c r="W5">
        <v>44.73</v>
      </c>
      <c r="X5">
        <f t="shared" ref="X5:X13" si="4">V5*W5/1000</f>
        <v>4.315550399999999E-2</v>
      </c>
      <c r="Y5">
        <f t="shared" ref="Y5:Y13" si="5">V5/W5</f>
        <v>2.1569416498993965E-2</v>
      </c>
      <c r="AB5">
        <v>51</v>
      </c>
      <c r="AC5">
        <v>0.99490000000000001</v>
      </c>
      <c r="AD5">
        <v>44.65</v>
      </c>
      <c r="AE5">
        <f t="shared" ref="AE5:AE13" si="6">AC5*AD5/1000</f>
        <v>4.4422284999999999E-2</v>
      </c>
      <c r="AF5">
        <f t="shared" ref="AF5:AF13" si="7">AC5/AD5</f>
        <v>2.228219484882419E-2</v>
      </c>
      <c r="AI5">
        <v>50.2</v>
      </c>
      <c r="AJ5">
        <v>1.028</v>
      </c>
      <c r="AK5">
        <v>44.7</v>
      </c>
      <c r="AL5">
        <f t="shared" ref="AL5:AL13" si="8">AJ5*AK5/1000</f>
        <v>4.5951600000000009E-2</v>
      </c>
      <c r="AM5">
        <f t="shared" ref="AM5:AM13" si="9">AJ5/AK5</f>
        <v>2.2997762863534676E-2</v>
      </c>
      <c r="AP5">
        <v>49.5</v>
      </c>
      <c r="AQ5">
        <v>1.0598000000000001</v>
      </c>
      <c r="AR5">
        <v>44.7</v>
      </c>
      <c r="AS5">
        <f t="shared" ref="AS5:AS13" si="10">AQ5*AR5/1000</f>
        <v>4.7373060000000008E-2</v>
      </c>
      <c r="AT5">
        <f t="shared" ref="AT5:AT13" si="11">AQ5/AR5</f>
        <v>2.3709172259507829E-2</v>
      </c>
      <c r="AW5">
        <v>48.8</v>
      </c>
      <c r="AX5">
        <v>1.0912999999999999</v>
      </c>
      <c r="AY5">
        <v>44.69</v>
      </c>
      <c r="AZ5">
        <f t="shared" ref="AZ5:AZ13" si="12">AX5*AY5/1000</f>
        <v>4.8770196999999994E-2</v>
      </c>
      <c r="BA5">
        <f t="shared" ref="BA5:BA13" si="13">AX5/AY5</f>
        <v>2.4419333184157531E-2</v>
      </c>
    </row>
    <row r="6" spans="1:53" x14ac:dyDescent="0.3">
      <c r="G6">
        <v>64</v>
      </c>
      <c r="H6">
        <v>0.79590000000000005</v>
      </c>
      <c r="I6">
        <v>39.1678</v>
      </c>
      <c r="J6">
        <f t="shared" si="0"/>
        <v>3.1173652020000001E-2</v>
      </c>
      <c r="K6">
        <f t="shared" si="1"/>
        <v>2.0320263073238733E-2</v>
      </c>
      <c r="N6">
        <v>59.3</v>
      </c>
      <c r="O6">
        <v>0.85560000000000003</v>
      </c>
      <c r="P6">
        <v>41.08</v>
      </c>
      <c r="Q6">
        <f t="shared" si="2"/>
        <v>3.5148048000000001E-2</v>
      </c>
      <c r="R6">
        <f t="shared" si="3"/>
        <v>2.0827653359298929E-2</v>
      </c>
      <c r="U6">
        <v>37.1</v>
      </c>
      <c r="V6">
        <v>1.1871</v>
      </c>
      <c r="W6">
        <v>54.74</v>
      </c>
      <c r="X6">
        <f t="shared" si="4"/>
        <v>6.4981853999999992E-2</v>
      </c>
      <c r="Y6">
        <f t="shared" si="5"/>
        <v>2.1686152721958347E-2</v>
      </c>
      <c r="AB6">
        <v>36.4</v>
      </c>
      <c r="AC6">
        <v>1.2258</v>
      </c>
      <c r="AD6">
        <v>54.73</v>
      </c>
      <c r="AE6">
        <f t="shared" si="6"/>
        <v>6.7088033999999991E-2</v>
      </c>
      <c r="AF6">
        <f t="shared" si="7"/>
        <v>2.2397222729764299E-2</v>
      </c>
      <c r="AI6">
        <v>35.6</v>
      </c>
      <c r="AJ6">
        <v>1.2664</v>
      </c>
      <c r="AK6">
        <v>54.8</v>
      </c>
      <c r="AL6">
        <f t="shared" si="8"/>
        <v>6.9398719999999997E-2</v>
      </c>
      <c r="AM6">
        <f t="shared" si="9"/>
        <v>2.3109489051094893E-2</v>
      </c>
      <c r="AP6">
        <v>35</v>
      </c>
      <c r="AQ6">
        <v>1.3027</v>
      </c>
      <c r="AR6">
        <v>54.68</v>
      </c>
      <c r="AS6">
        <f t="shared" si="10"/>
        <v>7.1231636000000001E-2</v>
      </c>
      <c r="AT6">
        <f t="shared" si="11"/>
        <v>2.3824067300658374E-2</v>
      </c>
      <c r="AW6">
        <v>34.200000000000003</v>
      </c>
      <c r="AX6">
        <v>1.3441000000000001</v>
      </c>
      <c r="AY6">
        <v>54.78</v>
      </c>
      <c r="AZ6">
        <f t="shared" si="12"/>
        <v>7.362979800000001E-2</v>
      </c>
      <c r="BA6">
        <f t="shared" si="13"/>
        <v>2.4536327126688573E-2</v>
      </c>
    </row>
    <row r="7" spans="1:53" x14ac:dyDescent="0.3">
      <c r="G7">
        <v>36</v>
      </c>
      <c r="H7">
        <v>1.1636</v>
      </c>
      <c r="I7">
        <v>56.747999999999998</v>
      </c>
      <c r="J7">
        <f t="shared" si="0"/>
        <v>6.6031972799999991E-2</v>
      </c>
      <c r="K7">
        <f t="shared" si="1"/>
        <v>2.0504687389863961E-2</v>
      </c>
      <c r="N7">
        <v>37.700000000000003</v>
      </c>
      <c r="O7">
        <v>1.1501999999999999</v>
      </c>
      <c r="P7">
        <v>54.84</v>
      </c>
      <c r="Q7">
        <f t="shared" si="2"/>
        <v>6.3076967999999997E-2</v>
      </c>
      <c r="R7">
        <f t="shared" si="3"/>
        <v>2.0973741794310719E-2</v>
      </c>
      <c r="U7">
        <v>28.4</v>
      </c>
      <c r="V7">
        <v>1.3774</v>
      </c>
      <c r="W7">
        <v>63.19</v>
      </c>
      <c r="X7">
        <f t="shared" si="4"/>
        <v>8.7037905999999998E-2</v>
      </c>
      <c r="Y7">
        <f t="shared" si="5"/>
        <v>2.1797752808988765E-2</v>
      </c>
      <c r="AB7">
        <v>27</v>
      </c>
      <c r="AC7">
        <v>1.4288000000000001</v>
      </c>
      <c r="AD7">
        <v>63.44</v>
      </c>
      <c r="AE7">
        <f t="shared" si="6"/>
        <v>9.0643072000000005E-2</v>
      </c>
      <c r="AF7">
        <f t="shared" si="7"/>
        <v>2.252206809583859E-2</v>
      </c>
      <c r="AI7">
        <v>26.9</v>
      </c>
      <c r="AJ7">
        <v>1.4694</v>
      </c>
      <c r="AK7">
        <v>63.26</v>
      </c>
      <c r="AL7">
        <f t="shared" si="8"/>
        <v>9.2954244000000005E-2</v>
      </c>
      <c r="AM7">
        <f t="shared" si="9"/>
        <v>2.3227948150490042E-2</v>
      </c>
      <c r="AP7">
        <v>26.2</v>
      </c>
      <c r="AQ7">
        <v>1.5142</v>
      </c>
      <c r="AR7">
        <v>63.25</v>
      </c>
      <c r="AS7">
        <f t="shared" si="10"/>
        <v>9.5773150000000001E-2</v>
      </c>
      <c r="AT7">
        <f t="shared" si="11"/>
        <v>2.3939920948616602E-2</v>
      </c>
      <c r="AW7">
        <v>25.5</v>
      </c>
      <c r="AX7">
        <v>1.5588</v>
      </c>
      <c r="AY7">
        <v>63.24</v>
      </c>
      <c r="AZ7">
        <f t="shared" si="12"/>
        <v>9.8578512000000007E-2</v>
      </c>
      <c r="BA7">
        <f t="shared" si="13"/>
        <v>2.4648956356736241E-2</v>
      </c>
    </row>
    <row r="8" spans="1:53" x14ac:dyDescent="0.3">
      <c r="G8">
        <v>24</v>
      </c>
      <c r="H8">
        <v>1.4514</v>
      </c>
      <c r="I8">
        <v>70.099999999999994</v>
      </c>
      <c r="J8">
        <f t="shared" si="0"/>
        <v>0.10174314</v>
      </c>
      <c r="K8">
        <f t="shared" si="1"/>
        <v>2.0704707560627676E-2</v>
      </c>
      <c r="N8">
        <v>24.7</v>
      </c>
      <c r="O8">
        <v>1.4509000000000001</v>
      </c>
      <c r="P8">
        <v>68.52</v>
      </c>
      <c r="Q8">
        <f t="shared" si="2"/>
        <v>9.9415667999999999E-2</v>
      </c>
      <c r="R8">
        <f t="shared" si="3"/>
        <v>2.1174839462930535E-2</v>
      </c>
      <c r="U8">
        <v>22.4</v>
      </c>
      <c r="V8">
        <v>1.5488</v>
      </c>
      <c r="W8">
        <v>70.67</v>
      </c>
      <c r="X8">
        <f t="shared" si="4"/>
        <v>0.10945369599999999</v>
      </c>
      <c r="Y8">
        <f t="shared" si="5"/>
        <v>2.1915947360973537E-2</v>
      </c>
      <c r="AB8">
        <v>21</v>
      </c>
      <c r="AC8">
        <v>1.6055999999999999</v>
      </c>
      <c r="AD8">
        <v>70.959999999999994</v>
      </c>
      <c r="AE8">
        <f t="shared" si="6"/>
        <v>0.11393337599999998</v>
      </c>
      <c r="AF8">
        <f t="shared" si="7"/>
        <v>2.2626832018038331E-2</v>
      </c>
      <c r="AI8">
        <v>21.4</v>
      </c>
      <c r="AJ8">
        <v>1.6349</v>
      </c>
      <c r="AK8">
        <v>70.08</v>
      </c>
      <c r="AL8">
        <f t="shared" si="8"/>
        <v>0.11457379199999999</v>
      </c>
      <c r="AM8">
        <f t="shared" si="9"/>
        <v>2.3329052511415527E-2</v>
      </c>
      <c r="AP8">
        <v>20.2</v>
      </c>
      <c r="AQ8">
        <v>1.7019</v>
      </c>
      <c r="AR8">
        <v>70.739999999999995</v>
      </c>
      <c r="AS8">
        <f t="shared" si="10"/>
        <v>0.12039240599999999</v>
      </c>
      <c r="AT8">
        <f t="shared" si="11"/>
        <v>2.4058524173027993E-2</v>
      </c>
      <c r="AW8">
        <v>19.5</v>
      </c>
      <c r="AX8">
        <v>1.7518</v>
      </c>
      <c r="AY8">
        <v>70.72</v>
      </c>
      <c r="AZ8">
        <f t="shared" si="12"/>
        <v>0.12388729600000001</v>
      </c>
      <c r="BA8">
        <f t="shared" si="13"/>
        <v>2.4770927601809954E-2</v>
      </c>
    </row>
    <row r="9" spans="1:53" x14ac:dyDescent="0.3">
      <c r="G9">
        <v>16</v>
      </c>
      <c r="H9">
        <v>1.7358</v>
      </c>
      <c r="I9">
        <v>82.94</v>
      </c>
      <c r="J9">
        <f t="shared" si="0"/>
        <v>0.14396725199999999</v>
      </c>
      <c r="K9">
        <f t="shared" si="1"/>
        <v>2.0928381962864721E-2</v>
      </c>
      <c r="N9">
        <v>15.8</v>
      </c>
      <c r="O9">
        <v>1.7649999999999999</v>
      </c>
      <c r="P9">
        <v>82.44</v>
      </c>
      <c r="Q9">
        <f t="shared" si="2"/>
        <v>0.14550659999999999</v>
      </c>
      <c r="R9">
        <f t="shared" si="3"/>
        <v>2.1409509946627849E-2</v>
      </c>
      <c r="U9">
        <v>18</v>
      </c>
      <c r="V9">
        <v>1.7034</v>
      </c>
      <c r="W9">
        <v>77.319999999999993</v>
      </c>
      <c r="X9">
        <f t="shared" si="4"/>
        <v>0.13170688799999999</v>
      </c>
      <c r="Y9">
        <f t="shared" si="5"/>
        <v>2.2030522503879983E-2</v>
      </c>
      <c r="AB9">
        <v>16.899999999999999</v>
      </c>
      <c r="AC9">
        <v>1.7726</v>
      </c>
      <c r="AD9">
        <v>77.91</v>
      </c>
      <c r="AE9">
        <f t="shared" si="6"/>
        <v>0.138103266</v>
      </c>
      <c r="AF9">
        <f t="shared" si="7"/>
        <v>2.2751893210114234E-2</v>
      </c>
      <c r="AI9">
        <v>16.399999999999999</v>
      </c>
      <c r="AJ9">
        <v>1.8201000000000001</v>
      </c>
      <c r="AK9">
        <v>77.58</v>
      </c>
      <c r="AL9">
        <f t="shared" si="8"/>
        <v>0.141203358</v>
      </c>
      <c r="AM9">
        <f t="shared" si="9"/>
        <v>2.3460943542150038E-2</v>
      </c>
      <c r="AP9">
        <v>15.7</v>
      </c>
      <c r="AQ9">
        <v>1.8752</v>
      </c>
      <c r="AR9">
        <v>77.58</v>
      </c>
      <c r="AS9">
        <f t="shared" si="10"/>
        <v>0.14547801599999999</v>
      </c>
      <c r="AT9">
        <f t="shared" si="11"/>
        <v>2.4171178138695539E-2</v>
      </c>
      <c r="AW9">
        <v>15</v>
      </c>
      <c r="AX9">
        <v>1.9298</v>
      </c>
      <c r="AY9">
        <v>77.55</v>
      </c>
      <c r="AZ9">
        <f t="shared" si="12"/>
        <v>0.14965599000000002</v>
      </c>
      <c r="BA9">
        <f t="shared" si="13"/>
        <v>2.4884590586718245E-2</v>
      </c>
    </row>
    <row r="10" spans="1:53" x14ac:dyDescent="0.3">
      <c r="A10" t="s">
        <v>5</v>
      </c>
      <c r="B10">
        <v>0.377</v>
      </c>
      <c r="G10">
        <v>9.5</v>
      </c>
      <c r="H10">
        <v>2.0634999999999999</v>
      </c>
      <c r="I10">
        <v>97.21</v>
      </c>
      <c r="J10">
        <f t="shared" si="0"/>
        <v>0.20059283499999997</v>
      </c>
      <c r="K10">
        <f t="shared" si="1"/>
        <v>2.1227239995885196E-2</v>
      </c>
      <c r="N10">
        <v>9.5</v>
      </c>
      <c r="O10">
        <v>2.0823999999999998</v>
      </c>
      <c r="P10">
        <v>95.95</v>
      </c>
      <c r="Q10">
        <f t="shared" si="2"/>
        <v>0.19980627999999998</v>
      </c>
      <c r="R10">
        <f t="shared" si="3"/>
        <v>2.1702970297029701E-2</v>
      </c>
      <c r="U10">
        <v>14.5</v>
      </c>
      <c r="V10">
        <v>1.8505</v>
      </c>
      <c r="W10">
        <v>83.55</v>
      </c>
      <c r="X10">
        <f t="shared" si="4"/>
        <v>0.15460927499999999</v>
      </c>
      <c r="Y10">
        <f t="shared" si="5"/>
        <v>2.2148414123279475E-2</v>
      </c>
      <c r="AB10">
        <v>13.8</v>
      </c>
      <c r="AC10">
        <v>1.9092</v>
      </c>
      <c r="AD10">
        <v>83.53</v>
      </c>
      <c r="AE10">
        <f t="shared" si="6"/>
        <v>0.159475476</v>
      </c>
      <c r="AF10">
        <f t="shared" si="7"/>
        <v>2.2856458757332696E-2</v>
      </c>
      <c r="AI10">
        <v>13</v>
      </c>
      <c r="AJ10">
        <v>1.9728000000000001</v>
      </c>
      <c r="AK10">
        <v>83.66</v>
      </c>
      <c r="AL10">
        <f t="shared" si="8"/>
        <v>0.16504444799999998</v>
      </c>
      <c r="AM10">
        <f t="shared" si="9"/>
        <v>2.3581161845565385E-2</v>
      </c>
      <c r="AP10">
        <v>12.3</v>
      </c>
      <c r="AQ10">
        <v>2.0318000000000001</v>
      </c>
      <c r="AR10">
        <v>83.66</v>
      </c>
      <c r="AS10">
        <f t="shared" si="10"/>
        <v>0.16998038800000001</v>
      </c>
      <c r="AT10">
        <f t="shared" si="11"/>
        <v>2.4286397322495819E-2</v>
      </c>
      <c r="AW10">
        <v>11.6</v>
      </c>
      <c r="AX10">
        <v>2.0909</v>
      </c>
      <c r="AY10">
        <v>83.63</v>
      </c>
      <c r="AZ10">
        <f t="shared" si="12"/>
        <v>0.17486196699999998</v>
      </c>
      <c r="BA10">
        <f t="shared" si="13"/>
        <v>2.5001793614731555E-2</v>
      </c>
    </row>
    <row r="11" spans="1:53" x14ac:dyDescent="0.3">
      <c r="A11" t="s">
        <v>6</v>
      </c>
      <c r="B11">
        <v>0.13700000000000001</v>
      </c>
      <c r="G11">
        <v>5</v>
      </c>
      <c r="H11">
        <v>2.3683999999999998</v>
      </c>
      <c r="I11">
        <v>109.94</v>
      </c>
      <c r="J11">
        <f t="shared" si="0"/>
        <v>0.260381896</v>
      </c>
      <c r="K11">
        <f t="shared" si="1"/>
        <v>2.1542659632526832E-2</v>
      </c>
      <c r="N11">
        <v>4.5999999999999996</v>
      </c>
      <c r="O11">
        <v>2.4157999999999999</v>
      </c>
      <c r="P11">
        <v>109.62</v>
      </c>
      <c r="Q11">
        <f t="shared" si="2"/>
        <v>0.264819996</v>
      </c>
      <c r="R11">
        <f t="shared" si="3"/>
        <v>2.2037949279328589E-2</v>
      </c>
      <c r="U11">
        <v>11.7</v>
      </c>
      <c r="V11">
        <v>1.9870000000000001</v>
      </c>
      <c r="W11">
        <v>89.25</v>
      </c>
      <c r="X11">
        <f t="shared" si="4"/>
        <v>0.17733975000000002</v>
      </c>
      <c r="Y11">
        <f t="shared" si="5"/>
        <v>2.2263305322128852E-2</v>
      </c>
      <c r="AB11">
        <v>10.9</v>
      </c>
      <c r="AC11">
        <v>2.0548999999999999</v>
      </c>
      <c r="AD11">
        <v>89.42</v>
      </c>
      <c r="AE11">
        <f t="shared" si="6"/>
        <v>0.183749158</v>
      </c>
      <c r="AF11">
        <f t="shared" si="7"/>
        <v>2.2980317602326099E-2</v>
      </c>
      <c r="AI11">
        <v>10.199999999999999</v>
      </c>
      <c r="AJ11">
        <v>2.1177999999999999</v>
      </c>
      <c r="AK11">
        <v>89.39</v>
      </c>
      <c r="AL11">
        <f t="shared" si="8"/>
        <v>0.18931014199999999</v>
      </c>
      <c r="AM11">
        <f t="shared" si="9"/>
        <v>2.3691688108289515E-2</v>
      </c>
      <c r="AP11">
        <v>10</v>
      </c>
      <c r="AQ11">
        <v>2.1524000000000001</v>
      </c>
      <c r="AR11">
        <v>88.28</v>
      </c>
      <c r="AS11">
        <f t="shared" si="10"/>
        <v>0.19001387200000003</v>
      </c>
      <c r="AT11">
        <f t="shared" si="11"/>
        <v>2.4381513366560942E-2</v>
      </c>
      <c r="AW11">
        <v>8.8000000000000007</v>
      </c>
      <c r="AX11">
        <v>2.2437999999999998</v>
      </c>
      <c r="AY11">
        <v>89.32</v>
      </c>
      <c r="AZ11">
        <f t="shared" si="12"/>
        <v>0.20041621599999995</v>
      </c>
      <c r="BA11">
        <f t="shared" si="13"/>
        <v>2.512091356918943E-2</v>
      </c>
    </row>
    <row r="12" spans="1:53" x14ac:dyDescent="0.3">
      <c r="A12" t="s">
        <v>7</v>
      </c>
      <c r="B12">
        <v>2.746</v>
      </c>
      <c r="U12">
        <v>9.3000000000000007</v>
      </c>
      <c r="V12">
        <v>2.1198999999999999</v>
      </c>
      <c r="W12">
        <v>94.72</v>
      </c>
      <c r="X12">
        <f t="shared" si="4"/>
        <v>0.20079692799999999</v>
      </c>
      <c r="Y12">
        <f t="shared" si="5"/>
        <v>2.2380701013513513E-2</v>
      </c>
      <c r="AB12">
        <v>9</v>
      </c>
      <c r="AC12">
        <v>2.1616</v>
      </c>
      <c r="AD12">
        <v>93.69</v>
      </c>
      <c r="AE12">
        <f t="shared" si="6"/>
        <v>0.20252030399999998</v>
      </c>
      <c r="AF12">
        <f t="shared" si="7"/>
        <v>2.3071832639555982E-2</v>
      </c>
      <c r="AI12">
        <v>7.8</v>
      </c>
      <c r="AJ12">
        <v>2.2593999999999999</v>
      </c>
      <c r="AK12">
        <v>94.87</v>
      </c>
      <c r="AL12">
        <f t="shared" si="8"/>
        <v>0.214349278</v>
      </c>
      <c r="AM12">
        <f t="shared" si="9"/>
        <v>2.3815747865500156E-2</v>
      </c>
      <c r="AP12">
        <v>7.1</v>
      </c>
      <c r="AQ12">
        <v>2.3260999999999998</v>
      </c>
      <c r="AR12">
        <v>94.83</v>
      </c>
      <c r="AS12">
        <f t="shared" si="10"/>
        <v>0.220584063</v>
      </c>
      <c r="AT12">
        <f t="shared" si="11"/>
        <v>2.4529157439628808E-2</v>
      </c>
      <c r="AW12">
        <v>6.4</v>
      </c>
      <c r="AX12">
        <v>2.3925999999999998</v>
      </c>
      <c r="AY12">
        <v>94.81</v>
      </c>
      <c r="AZ12">
        <f t="shared" si="12"/>
        <v>0.226842406</v>
      </c>
      <c r="BA12">
        <f t="shared" si="13"/>
        <v>2.5235734627149033E-2</v>
      </c>
    </row>
    <row r="13" spans="1:53" x14ac:dyDescent="0.3">
      <c r="U13">
        <v>7.2</v>
      </c>
      <c r="V13">
        <v>2.2515000000000001</v>
      </c>
      <c r="W13">
        <v>100.05</v>
      </c>
      <c r="X13">
        <f t="shared" si="4"/>
        <v>0.22526257499999999</v>
      </c>
      <c r="Y13">
        <f t="shared" si="5"/>
        <v>2.2503748125937032E-2</v>
      </c>
      <c r="AB13">
        <v>6.4</v>
      </c>
      <c r="AC13">
        <v>2.3283999999999998</v>
      </c>
      <c r="AD13">
        <v>100.26</v>
      </c>
      <c r="AE13">
        <f t="shared" si="6"/>
        <v>0.23344538399999998</v>
      </c>
      <c r="AF13">
        <f t="shared" si="7"/>
        <v>2.3223618591661676E-2</v>
      </c>
      <c r="AI13">
        <v>5.8</v>
      </c>
      <c r="AJ13">
        <v>2.3919000000000001</v>
      </c>
      <c r="AK13">
        <v>99.96</v>
      </c>
      <c r="AL13">
        <f t="shared" si="8"/>
        <v>0.239094324</v>
      </c>
      <c r="AM13">
        <f t="shared" si="9"/>
        <v>2.3928571428571431E-2</v>
      </c>
      <c r="AP13">
        <v>5</v>
      </c>
      <c r="AQ13">
        <v>2.4691000000000001</v>
      </c>
      <c r="AR13">
        <v>100.18</v>
      </c>
      <c r="AS13">
        <f t="shared" si="10"/>
        <v>0.24735443800000001</v>
      </c>
      <c r="AT13">
        <f t="shared" si="11"/>
        <v>2.4646636055100819E-2</v>
      </c>
      <c r="AW13">
        <v>4.3</v>
      </c>
      <c r="AX13">
        <v>2.5402</v>
      </c>
      <c r="AY13">
        <v>100.17</v>
      </c>
      <c r="AZ13">
        <f t="shared" si="12"/>
        <v>0.25445183400000004</v>
      </c>
      <c r="BA13">
        <f t="shared" si="13"/>
        <v>2.5358889887191774E-2</v>
      </c>
    </row>
    <row r="14" spans="1:53" x14ac:dyDescent="0.3">
      <c r="A14" t="s">
        <v>12</v>
      </c>
      <c r="B14" t="s">
        <v>14</v>
      </c>
    </row>
    <row r="15" spans="1:53" x14ac:dyDescent="0.3">
      <c r="A15" t="s">
        <v>13</v>
      </c>
      <c r="B15" t="s">
        <v>15</v>
      </c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2024-02-13T09:20:24Z</dcterms:modified>
</cp:coreProperties>
</file>