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3968fd97e8fc82/Documents/Obsidian Vault/Personnel/"/>
    </mc:Choice>
  </mc:AlternateContent>
  <xr:revisionPtr revIDLastSave="24" documentId="13_ncr:1_{41033A53-956E-4E08-9F3F-B7F9B9048E40}" xr6:coauthVersionLast="47" xr6:coauthVersionMax="47" xr10:uidLastSave="{82F65C86-6E2B-41BA-9DD6-E79E7548E7D6}"/>
  <bookViews>
    <workbookView xWindow="-120" yWindow="-120" windowWidth="20730" windowHeight="11040" activeTab="5" xr2:uid="{DEB5C344-A143-4359-9236-99A3F120214C}"/>
  </bookViews>
  <sheets>
    <sheet name="Feuil2" sheetId="4" r:id="rId1"/>
    <sheet name="mars" sheetId="5" r:id="rId2"/>
    <sheet name="vina avril" sheetId="6" r:id="rId3"/>
    <sheet name="Hasina Avril" sheetId="7" r:id="rId4"/>
    <sheet name="Objectif à atteindre" sheetId="8" r:id="rId5"/>
    <sheet name="Trosa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9" l="1"/>
  <c r="J4" i="9"/>
  <c r="J3" i="9"/>
  <c r="E40" i="7"/>
  <c r="E39" i="7"/>
  <c r="E38" i="7"/>
  <c r="E37" i="7"/>
  <c r="E36" i="7"/>
  <c r="E35" i="7"/>
  <c r="E34" i="7"/>
  <c r="E33" i="7"/>
  <c r="E7" i="9"/>
  <c r="E32" i="7"/>
  <c r="P4" i="7"/>
  <c r="E31" i="7"/>
  <c r="E30" i="7"/>
  <c r="E29" i="7"/>
  <c r="E28" i="7"/>
  <c r="E4" i="9"/>
  <c r="E5" i="9"/>
  <c r="E6" i="9"/>
  <c r="E3" i="9"/>
  <c r="H9" i="7"/>
  <c r="H8" i="7"/>
  <c r="E27" i="7"/>
  <c r="E26" i="7"/>
  <c r="L4" i="6"/>
  <c r="D15" i="6"/>
  <c r="D16" i="6"/>
  <c r="D17" i="6"/>
  <c r="D18" i="6"/>
  <c r="D19" i="6"/>
  <c r="L3" i="6"/>
  <c r="R7" i="7"/>
  <c r="R6" i="7"/>
  <c r="R5" i="7"/>
  <c r="R4" i="7"/>
  <c r="R3" i="7"/>
  <c r="R2" i="7"/>
  <c r="D13" i="6"/>
  <c r="D14" i="6"/>
  <c r="D12" i="6"/>
  <c r="D3" i="6"/>
  <c r="D4" i="6"/>
  <c r="D5" i="6"/>
  <c r="D6" i="6"/>
  <c r="D7" i="6"/>
  <c r="D8" i="6"/>
  <c r="D9" i="6"/>
  <c r="D10" i="6"/>
  <c r="D11" i="6"/>
  <c r="P3" i="7"/>
  <c r="P2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6" i="7"/>
  <c r="E7" i="7"/>
  <c r="E5" i="7"/>
  <c r="E4" i="7"/>
  <c r="E3" i="7"/>
  <c r="N3" i="7"/>
  <c r="H2" i="7"/>
  <c r="D2" i="6"/>
  <c r="D6" i="5"/>
  <c r="L2" i="6" l="1"/>
  <c r="H3" i="7"/>
  <c r="H4" i="7" s="1"/>
</calcChain>
</file>

<file path=xl/sharedStrings.xml><?xml version="1.0" encoding="utf-8"?>
<sst xmlns="http://schemas.openxmlformats.org/spreadsheetml/2006/main" count="182" uniqueCount="140">
  <si>
    <t>PU</t>
  </si>
  <si>
    <t>Desinations</t>
  </si>
  <si>
    <t>Qte</t>
  </si>
  <si>
    <t>PST</t>
  </si>
  <si>
    <t>Unité</t>
  </si>
  <si>
    <t>Depenses</t>
  </si>
  <si>
    <t>Designations</t>
  </si>
  <si>
    <t>Total Dep</t>
  </si>
  <si>
    <t>Total Rev</t>
  </si>
  <si>
    <t>Reste</t>
  </si>
  <si>
    <t>Karama hasina</t>
  </si>
  <si>
    <t>tranche</t>
  </si>
  <si>
    <t>sachet</t>
  </si>
  <si>
    <t xml:space="preserve">Depenses </t>
  </si>
  <si>
    <t>Total</t>
  </si>
  <si>
    <t>nursie</t>
  </si>
  <si>
    <t>vola nirina</t>
  </si>
  <si>
    <t xml:space="preserve">depenses 5 jours </t>
  </si>
  <si>
    <t>contrôle dokotera</t>
  </si>
  <si>
    <t>Charbon antsinjarany</t>
  </si>
  <si>
    <t xml:space="preserve">sucre </t>
  </si>
  <si>
    <t>Qté</t>
  </si>
  <si>
    <t xml:space="preserve">physiodose  </t>
  </si>
  <si>
    <t xml:space="preserve">gouter  </t>
  </si>
  <si>
    <t xml:space="preserve">nivavaka </t>
  </si>
  <si>
    <t>?</t>
  </si>
  <si>
    <t>pate matsiro + gouter hasina</t>
  </si>
  <si>
    <t>fenouil</t>
  </si>
  <si>
    <t>consultation ambohimiandra</t>
  </si>
  <si>
    <t>fanafody</t>
  </si>
  <si>
    <t>bebeo</t>
  </si>
  <si>
    <t>couche</t>
  </si>
  <si>
    <t>menaka</t>
  </si>
  <si>
    <t>analamahitsy</t>
  </si>
  <si>
    <t>andraisoro</t>
  </si>
  <si>
    <t>formation</t>
  </si>
  <si>
    <t>contrôle Mahasoa</t>
  </si>
  <si>
    <t>frais</t>
  </si>
  <si>
    <t>montre</t>
  </si>
  <si>
    <t>tapis</t>
  </si>
  <si>
    <t>vitamine k + consultation</t>
  </si>
  <si>
    <t>sakafo</t>
  </si>
  <si>
    <t>karama lalaina</t>
  </si>
  <si>
    <t>extra propre</t>
  </si>
  <si>
    <t>savony nosy</t>
  </si>
  <si>
    <t xml:space="preserve">nursie </t>
  </si>
  <si>
    <t xml:space="preserve">frais </t>
  </si>
  <si>
    <t xml:space="preserve">sakafo </t>
  </si>
  <si>
    <t>lalaina</t>
  </si>
  <si>
    <t xml:space="preserve">gouter </t>
  </si>
  <si>
    <t>fanafody brad</t>
  </si>
  <si>
    <t>Deco</t>
  </si>
  <si>
    <t>akanjo brad</t>
  </si>
  <si>
    <t>charbon</t>
  </si>
  <si>
    <t>borosy</t>
  </si>
  <si>
    <t>sucre</t>
  </si>
  <si>
    <t>t shirt hasina</t>
  </si>
  <si>
    <t>fera</t>
  </si>
  <si>
    <t xml:space="preserve">fatana </t>
  </si>
  <si>
    <t>composer</t>
  </si>
  <si>
    <t>vilia</t>
  </si>
  <si>
    <t>mofodopaina</t>
  </si>
  <si>
    <t>isa</t>
  </si>
  <si>
    <t>paté</t>
  </si>
  <si>
    <t>Révenues</t>
  </si>
  <si>
    <t>paty</t>
  </si>
  <si>
    <t>mofo sakay</t>
  </si>
  <si>
    <t>vavan'omby</t>
  </si>
  <si>
    <t>1/2 kg</t>
  </si>
  <si>
    <t>kitay</t>
  </si>
  <si>
    <t>voatabia</t>
  </si>
  <si>
    <t>toko</t>
  </si>
  <si>
    <t>Brique</t>
  </si>
  <si>
    <t>ciment</t>
  </si>
  <si>
    <t>sac</t>
  </si>
  <si>
    <t>vatokely</t>
  </si>
  <si>
    <t>daba</t>
  </si>
  <si>
    <t>sable</t>
  </si>
  <si>
    <t>gony</t>
  </si>
  <si>
    <t>fer 8</t>
  </si>
  <si>
    <t>fantsika pointe 5</t>
  </si>
  <si>
    <t>1/4 kg</t>
  </si>
  <si>
    <t>planche</t>
  </si>
  <si>
    <t>Robinet</t>
  </si>
  <si>
    <t>coude Tarodée 20</t>
  </si>
  <si>
    <t>Abouse fillée 20</t>
  </si>
  <si>
    <t>collier 20</t>
  </si>
  <si>
    <t>T Flen</t>
  </si>
  <si>
    <t>coude 20</t>
  </si>
  <si>
    <t>frais nitatitra</t>
  </si>
  <si>
    <t>Depense par jour</t>
  </si>
  <si>
    <t>somme Total</t>
  </si>
  <si>
    <t>Analamahintsy (Mr Andry)</t>
  </si>
  <si>
    <t>bassin</t>
  </si>
  <si>
    <t>Depense par semaine</t>
  </si>
  <si>
    <t>Mois AVRIL</t>
  </si>
  <si>
    <t>semain -1</t>
  </si>
  <si>
    <t>semaine 1</t>
  </si>
  <si>
    <t>semaine 2</t>
  </si>
  <si>
    <t>semaine 3</t>
  </si>
  <si>
    <t>semaine 4</t>
  </si>
  <si>
    <t>semaine +1</t>
  </si>
  <si>
    <t>dep /jour</t>
  </si>
  <si>
    <t>dep /semain</t>
  </si>
  <si>
    <t>faut pas dépasser</t>
  </si>
  <si>
    <t>Mitsabo nify Hasina</t>
  </si>
  <si>
    <t>Mitsabo maso hasina</t>
  </si>
  <si>
    <t>mividy moniteur</t>
  </si>
  <si>
    <t>Milanto</t>
  </si>
  <si>
    <t>Neny</t>
  </si>
  <si>
    <t>fiangonana EFTT</t>
  </si>
  <si>
    <t>Deco Total</t>
  </si>
  <si>
    <t>sira</t>
  </si>
  <si>
    <t>éponge</t>
  </si>
  <si>
    <t>savoka</t>
  </si>
  <si>
    <t>1/10 kg</t>
  </si>
  <si>
    <t>Mr Andry -1</t>
  </si>
  <si>
    <t>Mr Andry +1</t>
  </si>
  <si>
    <t>Manamboatra bassin</t>
  </si>
  <si>
    <t>Mariazy</t>
  </si>
  <si>
    <t>yaourt</t>
  </si>
  <si>
    <t>mofo</t>
  </si>
  <si>
    <t>atody</t>
  </si>
  <si>
    <t>avance karama basin</t>
  </si>
  <si>
    <t>Anamamahintsy</t>
  </si>
  <si>
    <t>lavaka filtre</t>
  </si>
  <si>
    <t>laoka lasopy</t>
  </si>
  <si>
    <t>laoka saosisy</t>
  </si>
  <si>
    <t>coude</t>
  </si>
  <si>
    <t>fil circuit</t>
  </si>
  <si>
    <t>metre</t>
  </si>
  <si>
    <t>coude tarouder</t>
  </si>
  <si>
    <t>ilay atsatoka rindrina</t>
  </si>
  <si>
    <t>karama farany bassin</t>
  </si>
  <si>
    <t>Mila aloha</t>
  </si>
  <si>
    <t>Efa voaloha</t>
  </si>
  <si>
    <t>ambiny</t>
  </si>
  <si>
    <t>TOTAL Mila aloha</t>
  </si>
  <si>
    <t>TOTAL efa voaloha</t>
  </si>
  <si>
    <t>TOTAL ambiny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</si>
</sst>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Ar&quot;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masis MT Pro Black"/>
      <family val="1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4" fontId="0" fillId="4" borderId="0" xfId="0" applyNumberFormat="1" applyFill="1"/>
    <xf numFmtId="14" fontId="0" fillId="3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0" borderId="1" xfId="0" applyBorder="1"/>
    <xf numFmtId="164" fontId="0" fillId="0" borderId="1" xfId="0" applyNumberFormat="1" applyBorder="1"/>
    <xf numFmtId="14" fontId="0" fillId="4" borderId="1" xfId="0" applyNumberFormat="1" applyFill="1" applyBorder="1"/>
    <xf numFmtId="164" fontId="0" fillId="5" borderId="2" xfId="0" applyNumberFormat="1" applyFill="1" applyBorder="1"/>
    <xf numFmtId="164" fontId="0" fillId="0" borderId="2" xfId="0" applyNumberFormat="1" applyBorder="1"/>
    <xf numFmtId="0" fontId="0" fillId="0" borderId="2" xfId="0" applyBorder="1"/>
    <xf numFmtId="14" fontId="0" fillId="0" borderId="0" xfId="0" applyNumberFormat="1"/>
    <xf numFmtId="164" fontId="2" fillId="0" borderId="0" xfId="0" applyNumberFormat="1" applyFont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164" fontId="0" fillId="0" borderId="4" xfId="0" applyNumberFormat="1" applyBorder="1"/>
    <xf numFmtId="14" fontId="0" fillId="0" borderId="6" xfId="0" applyNumberFormat="1" applyBorder="1"/>
    <xf numFmtId="14" fontId="0" fillId="0" borderId="1" xfId="0" applyNumberFormat="1" applyBorder="1"/>
    <xf numFmtId="164" fontId="0" fillId="0" borderId="7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A67A-DB8E-49B3-9835-4F2D7E56DDAB}">
  <dimension ref="A1:D11"/>
  <sheetViews>
    <sheetView workbookViewId="0">
      <selection sqref="A1:D1"/>
    </sheetView>
  </sheetViews>
  <sheetFormatPr baseColWidth="10" defaultRowHeight="15" x14ac:dyDescent="0.25"/>
  <cols>
    <col min="1" max="1" width="27" customWidth="1"/>
    <col min="2" max="3" width="23.42578125" customWidth="1"/>
    <col min="4" max="4" width="14.7109375" customWidth="1"/>
  </cols>
  <sheetData>
    <row r="1" spans="1:4" x14ac:dyDescent="0.25">
      <c r="A1" s="7" t="s">
        <v>13</v>
      </c>
      <c r="B1" s="7" t="s">
        <v>0</v>
      </c>
      <c r="C1" s="7" t="s">
        <v>21</v>
      </c>
      <c r="D1" s="7" t="s">
        <v>14</v>
      </c>
    </row>
    <row r="2" spans="1:4" x14ac:dyDescent="0.25">
      <c r="A2" t="s">
        <v>15</v>
      </c>
      <c r="B2">
        <v>25000</v>
      </c>
      <c r="C2">
        <v>1</v>
      </c>
      <c r="D2">
        <v>24500</v>
      </c>
    </row>
    <row r="3" spans="1:4" x14ac:dyDescent="0.25">
      <c r="A3" t="s">
        <v>16</v>
      </c>
      <c r="B3">
        <v>5000</v>
      </c>
      <c r="C3">
        <v>1</v>
      </c>
      <c r="D3">
        <v>5000</v>
      </c>
    </row>
    <row r="4" spans="1:4" x14ac:dyDescent="0.25">
      <c r="A4" t="s">
        <v>17</v>
      </c>
      <c r="B4">
        <v>5000</v>
      </c>
      <c r="C4">
        <v>5</v>
      </c>
      <c r="D4">
        <v>25000</v>
      </c>
    </row>
    <row r="5" spans="1:4" x14ac:dyDescent="0.25">
      <c r="A5" t="s">
        <v>18</v>
      </c>
      <c r="B5">
        <v>10000</v>
      </c>
      <c r="C5">
        <v>1</v>
      </c>
      <c r="D5">
        <v>10000</v>
      </c>
    </row>
    <row r="6" spans="1:4" x14ac:dyDescent="0.25">
      <c r="A6" t="s">
        <v>22</v>
      </c>
      <c r="B6">
        <v>700</v>
      </c>
      <c r="C6">
        <v>2</v>
      </c>
      <c r="D6">
        <v>1400</v>
      </c>
    </row>
    <row r="7" spans="1:4" x14ac:dyDescent="0.25">
      <c r="A7" t="s">
        <v>26</v>
      </c>
      <c r="C7">
        <v>1</v>
      </c>
      <c r="D7">
        <v>10000</v>
      </c>
    </row>
    <row r="8" spans="1:4" x14ac:dyDescent="0.25">
      <c r="A8" t="s">
        <v>23</v>
      </c>
      <c r="B8">
        <v>1000</v>
      </c>
      <c r="C8">
        <v>5</v>
      </c>
      <c r="D8">
        <v>5000</v>
      </c>
    </row>
    <row r="9" spans="1:4" x14ac:dyDescent="0.25">
      <c r="A9" t="s">
        <v>19</v>
      </c>
      <c r="B9">
        <v>3000</v>
      </c>
      <c r="C9">
        <v>1</v>
      </c>
      <c r="D9">
        <v>3000</v>
      </c>
    </row>
    <row r="10" spans="1:4" x14ac:dyDescent="0.25">
      <c r="A10" t="s">
        <v>20</v>
      </c>
      <c r="B10">
        <v>1500</v>
      </c>
      <c r="C10">
        <v>1</v>
      </c>
      <c r="D10">
        <v>1500</v>
      </c>
    </row>
    <row r="11" spans="1:4" x14ac:dyDescent="0.25">
      <c r="A11" t="s">
        <v>24</v>
      </c>
      <c r="B11" t="s">
        <v>25</v>
      </c>
      <c r="C11" t="s">
        <v>25</v>
      </c>
      <c r="D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821D-CAE3-43A2-83A9-A7B0D06755ED}">
  <dimension ref="A1:D20"/>
  <sheetViews>
    <sheetView topLeftCell="A7" workbookViewId="0">
      <selection activeCell="A5" sqref="A5"/>
    </sheetView>
  </sheetViews>
  <sheetFormatPr baseColWidth="10" defaultRowHeight="15" x14ac:dyDescent="0.25"/>
  <cols>
    <col min="1" max="1" width="27.140625" customWidth="1"/>
  </cols>
  <sheetData>
    <row r="1" spans="1:4" x14ac:dyDescent="0.25">
      <c r="A1" s="7" t="s">
        <v>13</v>
      </c>
      <c r="B1" s="7" t="s">
        <v>0</v>
      </c>
      <c r="C1" s="7" t="s">
        <v>21</v>
      </c>
      <c r="D1" s="7" t="s">
        <v>14</v>
      </c>
    </row>
    <row r="2" spans="1:4" x14ac:dyDescent="0.25">
      <c r="A2" t="s">
        <v>36</v>
      </c>
      <c r="B2">
        <v>30000</v>
      </c>
      <c r="C2">
        <v>1</v>
      </c>
      <c r="D2">
        <v>30000</v>
      </c>
    </row>
    <row r="3" spans="1:4" x14ac:dyDescent="0.25">
      <c r="A3" t="s">
        <v>27</v>
      </c>
      <c r="B3">
        <v>2000</v>
      </c>
      <c r="C3">
        <v>1</v>
      </c>
      <c r="D3">
        <v>2000</v>
      </c>
    </row>
    <row r="4" spans="1:4" x14ac:dyDescent="0.25">
      <c r="A4" t="s">
        <v>28</v>
      </c>
      <c r="B4">
        <v>20000</v>
      </c>
      <c r="C4">
        <v>1</v>
      </c>
      <c r="D4">
        <v>20000</v>
      </c>
    </row>
    <row r="5" spans="1:4" x14ac:dyDescent="0.25">
      <c r="A5" t="s">
        <v>29</v>
      </c>
      <c r="B5">
        <v>73400</v>
      </c>
      <c r="C5">
        <v>1</v>
      </c>
      <c r="D5">
        <v>73400</v>
      </c>
    </row>
    <row r="6" spans="1:4" x14ac:dyDescent="0.25">
      <c r="A6" t="s">
        <v>15</v>
      </c>
      <c r="B6">
        <v>15000</v>
      </c>
      <c r="C6">
        <v>4</v>
      </c>
      <c r="D6">
        <f>C6*B6</f>
        <v>60000</v>
      </c>
    </row>
    <row r="7" spans="1:4" x14ac:dyDescent="0.25">
      <c r="A7" t="s">
        <v>30</v>
      </c>
      <c r="B7">
        <v>17000</v>
      </c>
      <c r="C7">
        <v>1</v>
      </c>
      <c r="D7">
        <v>17000</v>
      </c>
    </row>
    <row r="8" spans="1:4" x14ac:dyDescent="0.25">
      <c r="A8" t="s">
        <v>31</v>
      </c>
      <c r="B8">
        <v>22000</v>
      </c>
      <c r="C8">
        <v>1</v>
      </c>
      <c r="D8">
        <v>22000</v>
      </c>
    </row>
    <row r="9" spans="1:4" x14ac:dyDescent="0.25">
      <c r="A9" t="s">
        <v>32</v>
      </c>
      <c r="B9">
        <v>9200</v>
      </c>
      <c r="C9">
        <v>1</v>
      </c>
      <c r="D9">
        <v>9200</v>
      </c>
    </row>
    <row r="10" spans="1:4" x14ac:dyDescent="0.25">
      <c r="A10" t="s">
        <v>33</v>
      </c>
      <c r="B10">
        <v>200000</v>
      </c>
      <c r="C10">
        <v>1</v>
      </c>
      <c r="D10">
        <v>200000</v>
      </c>
    </row>
    <row r="11" spans="1:4" x14ac:dyDescent="0.25">
      <c r="A11" t="s">
        <v>34</v>
      </c>
      <c r="B11">
        <v>100000</v>
      </c>
      <c r="C11">
        <v>1</v>
      </c>
      <c r="D11">
        <v>100000</v>
      </c>
    </row>
    <row r="12" spans="1:4" x14ac:dyDescent="0.25">
      <c r="A12" t="s">
        <v>35</v>
      </c>
      <c r="B12">
        <v>200000</v>
      </c>
      <c r="C12">
        <v>1</v>
      </c>
      <c r="D12">
        <v>200000</v>
      </c>
    </row>
    <row r="13" spans="1:4" x14ac:dyDescent="0.25">
      <c r="A13" t="s">
        <v>37</v>
      </c>
      <c r="B13">
        <v>5000</v>
      </c>
      <c r="C13">
        <v>1</v>
      </c>
      <c r="D13">
        <v>5000</v>
      </c>
    </row>
    <row r="14" spans="1:4" x14ac:dyDescent="0.25">
      <c r="A14" t="s">
        <v>38</v>
      </c>
      <c r="B14">
        <v>13000</v>
      </c>
      <c r="C14">
        <v>1</v>
      </c>
      <c r="D14">
        <v>13000</v>
      </c>
    </row>
    <row r="15" spans="1:4" x14ac:dyDescent="0.25">
      <c r="A15" t="s">
        <v>39</v>
      </c>
      <c r="B15">
        <v>2500</v>
      </c>
      <c r="C15">
        <v>2</v>
      </c>
      <c r="D15">
        <v>5000</v>
      </c>
    </row>
    <row r="16" spans="1:4" x14ac:dyDescent="0.25">
      <c r="A16" t="s">
        <v>40</v>
      </c>
      <c r="B16">
        <v>6000</v>
      </c>
      <c r="C16">
        <v>1</v>
      </c>
      <c r="D16">
        <v>6000</v>
      </c>
    </row>
    <row r="17" spans="1:4" x14ac:dyDescent="0.25">
      <c r="A17" t="s">
        <v>41</v>
      </c>
      <c r="B17">
        <v>200000</v>
      </c>
      <c r="C17">
        <v>1</v>
      </c>
      <c r="D17">
        <v>200000</v>
      </c>
    </row>
    <row r="18" spans="1:4" x14ac:dyDescent="0.25">
      <c r="A18" t="s">
        <v>42</v>
      </c>
      <c r="B18">
        <v>80000</v>
      </c>
      <c r="C18">
        <v>1</v>
      </c>
      <c r="D18">
        <v>80000</v>
      </c>
    </row>
    <row r="19" spans="1:4" x14ac:dyDescent="0.25">
      <c r="A19" t="s">
        <v>43</v>
      </c>
      <c r="B19">
        <v>300</v>
      </c>
      <c r="C19">
        <v>3</v>
      </c>
      <c r="D19">
        <v>900</v>
      </c>
    </row>
    <row r="20" spans="1:4" x14ac:dyDescent="0.25">
      <c r="A20" t="s">
        <v>44</v>
      </c>
      <c r="B20">
        <v>1200</v>
      </c>
      <c r="C20">
        <v>1</v>
      </c>
      <c r="D20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0A2E-A031-4734-A435-E0CFDD3439D9}">
  <dimension ref="A1:L19"/>
  <sheetViews>
    <sheetView topLeftCell="A4" workbookViewId="0">
      <selection activeCell="A9" sqref="A9"/>
    </sheetView>
  </sheetViews>
  <sheetFormatPr baseColWidth="10" defaultRowHeight="15" x14ac:dyDescent="0.25"/>
  <cols>
    <col min="1" max="1" width="28.85546875" customWidth="1"/>
    <col min="2" max="2" width="11.42578125" style="2"/>
    <col min="4" max="4" width="15.85546875" style="2" customWidth="1"/>
    <col min="7" max="7" width="13.7109375" customWidth="1"/>
    <col min="8" max="8" width="11.42578125" style="2"/>
    <col min="11" max="11" width="14.28515625" customWidth="1"/>
  </cols>
  <sheetData>
    <row r="1" spans="1:12" x14ac:dyDescent="0.25">
      <c r="A1" s="7" t="s">
        <v>13</v>
      </c>
      <c r="B1" s="19" t="s">
        <v>0</v>
      </c>
      <c r="C1" s="7" t="s">
        <v>21</v>
      </c>
      <c r="D1" s="19" t="s">
        <v>14</v>
      </c>
    </row>
    <row r="2" spans="1:12" x14ac:dyDescent="0.25">
      <c r="A2" t="s">
        <v>45</v>
      </c>
      <c r="B2" s="2">
        <v>15000</v>
      </c>
      <c r="C2">
        <v>7</v>
      </c>
      <c r="D2" s="2">
        <f>C2*B2</f>
        <v>105000</v>
      </c>
      <c r="G2" t="s">
        <v>51</v>
      </c>
      <c r="K2" t="s">
        <v>91</v>
      </c>
      <c r="L2" s="2">
        <f>SUM(D2:D45)</f>
        <v>1521800</v>
      </c>
    </row>
    <row r="3" spans="1:12" x14ac:dyDescent="0.25">
      <c r="A3" t="s">
        <v>31</v>
      </c>
      <c r="B3" s="2">
        <v>17000</v>
      </c>
      <c r="C3">
        <v>4</v>
      </c>
      <c r="D3" s="2">
        <f t="shared" ref="D3:D11" si="0">C3*B3</f>
        <v>68000</v>
      </c>
      <c r="G3" t="s">
        <v>52</v>
      </c>
      <c r="H3" s="2">
        <v>50000</v>
      </c>
      <c r="K3" t="s">
        <v>111</v>
      </c>
      <c r="L3" s="2">
        <f>SUM(H3:H13)</f>
        <v>132000</v>
      </c>
    </row>
    <row r="4" spans="1:12" x14ac:dyDescent="0.25">
      <c r="A4" t="s">
        <v>35</v>
      </c>
      <c r="B4" s="2">
        <v>200000</v>
      </c>
      <c r="C4">
        <v>1</v>
      </c>
      <c r="D4" s="2">
        <f t="shared" si="0"/>
        <v>200000</v>
      </c>
      <c r="G4" t="s">
        <v>54</v>
      </c>
      <c r="H4" s="2">
        <v>5000</v>
      </c>
      <c r="L4" s="2">
        <f>SUM(L2:L3)</f>
        <v>1653800</v>
      </c>
    </row>
    <row r="5" spans="1:12" x14ac:dyDescent="0.25">
      <c r="A5" t="s">
        <v>34</v>
      </c>
      <c r="B5" s="2">
        <v>100000</v>
      </c>
      <c r="C5">
        <v>1</v>
      </c>
      <c r="D5" s="2">
        <f t="shared" si="0"/>
        <v>100000</v>
      </c>
      <c r="G5" t="s">
        <v>55</v>
      </c>
      <c r="H5" s="2">
        <v>2000</v>
      </c>
    </row>
    <row r="6" spans="1:12" x14ac:dyDescent="0.25">
      <c r="A6" t="s">
        <v>46</v>
      </c>
      <c r="B6" s="2">
        <v>100000</v>
      </c>
      <c r="C6">
        <v>1</v>
      </c>
      <c r="D6" s="2">
        <f t="shared" si="0"/>
        <v>100000</v>
      </c>
      <c r="G6" t="s">
        <v>56</v>
      </c>
      <c r="H6" s="2">
        <v>20000</v>
      </c>
    </row>
    <row r="7" spans="1:12" x14ac:dyDescent="0.25">
      <c r="A7" t="s">
        <v>47</v>
      </c>
      <c r="B7" s="2">
        <v>100000</v>
      </c>
      <c r="C7">
        <v>1</v>
      </c>
      <c r="D7" s="2">
        <f t="shared" si="0"/>
        <v>100000</v>
      </c>
      <c r="G7" t="s">
        <v>57</v>
      </c>
      <c r="H7" s="2">
        <v>35000</v>
      </c>
    </row>
    <row r="8" spans="1:12" x14ac:dyDescent="0.25">
      <c r="A8" t="s">
        <v>48</v>
      </c>
      <c r="B8" s="2">
        <v>80000</v>
      </c>
      <c r="C8">
        <v>2</v>
      </c>
      <c r="D8" s="2">
        <f t="shared" si="0"/>
        <v>160000</v>
      </c>
      <c r="G8" t="s">
        <v>58</v>
      </c>
      <c r="H8" s="2">
        <v>20000</v>
      </c>
    </row>
    <row r="9" spans="1:12" x14ac:dyDescent="0.25">
      <c r="A9">
        <v>10</v>
      </c>
      <c r="B9" s="2">
        <v>115000</v>
      </c>
      <c r="C9">
        <v>1</v>
      </c>
      <c r="D9" s="2">
        <f t="shared" si="0"/>
        <v>115000</v>
      </c>
    </row>
    <row r="10" spans="1:12" x14ac:dyDescent="0.25">
      <c r="A10" t="s">
        <v>49</v>
      </c>
      <c r="B10" s="2">
        <v>20000</v>
      </c>
      <c r="C10">
        <v>1</v>
      </c>
      <c r="D10" s="2">
        <f t="shared" si="0"/>
        <v>20000</v>
      </c>
    </row>
    <row r="11" spans="1:12" x14ac:dyDescent="0.25">
      <c r="A11" t="s">
        <v>32</v>
      </c>
      <c r="B11" s="2">
        <v>9000</v>
      </c>
      <c r="C11">
        <v>1</v>
      </c>
      <c r="D11" s="2">
        <f t="shared" si="0"/>
        <v>9000</v>
      </c>
    </row>
    <row r="12" spans="1:12" x14ac:dyDescent="0.25">
      <c r="A12" t="s">
        <v>92</v>
      </c>
      <c r="B12" s="2">
        <v>200000</v>
      </c>
      <c r="C12">
        <v>1</v>
      </c>
      <c r="D12" s="2">
        <f>C12*B12</f>
        <v>200000</v>
      </c>
    </row>
    <row r="13" spans="1:12" x14ac:dyDescent="0.25">
      <c r="A13" t="s">
        <v>93</v>
      </c>
      <c r="B13" s="2">
        <v>250000</v>
      </c>
      <c r="C13">
        <v>1</v>
      </c>
      <c r="D13" s="2">
        <f>C13*B13</f>
        <v>250000</v>
      </c>
    </row>
    <row r="14" spans="1:12" x14ac:dyDescent="0.25">
      <c r="A14" t="s">
        <v>53</v>
      </c>
      <c r="B14" s="2">
        <v>35000</v>
      </c>
      <c r="C14">
        <v>1</v>
      </c>
      <c r="D14" s="2">
        <f>C14*B14</f>
        <v>35000</v>
      </c>
    </row>
    <row r="15" spans="1:12" x14ac:dyDescent="0.25">
      <c r="A15" t="s">
        <v>50</v>
      </c>
      <c r="B15" s="2">
        <v>50000</v>
      </c>
      <c r="C15">
        <v>1</v>
      </c>
      <c r="D15" s="2">
        <f t="shared" ref="D15:D19" si="1">C15*B15</f>
        <v>50000</v>
      </c>
    </row>
    <row r="16" spans="1:12" x14ac:dyDescent="0.25">
      <c r="A16" t="s">
        <v>69</v>
      </c>
      <c r="B16" s="2">
        <v>500</v>
      </c>
      <c r="C16">
        <v>4</v>
      </c>
      <c r="D16" s="2">
        <f t="shared" si="1"/>
        <v>2000</v>
      </c>
    </row>
    <row r="17" spans="1:4" x14ac:dyDescent="0.25">
      <c r="A17" t="s">
        <v>112</v>
      </c>
      <c r="B17" s="2">
        <v>200</v>
      </c>
      <c r="C17">
        <v>4</v>
      </c>
      <c r="D17" s="2">
        <f t="shared" si="1"/>
        <v>800</v>
      </c>
    </row>
    <row r="18" spans="1:4" x14ac:dyDescent="0.25">
      <c r="A18" t="s">
        <v>113</v>
      </c>
      <c r="B18" s="2">
        <v>500</v>
      </c>
      <c r="C18">
        <v>2</v>
      </c>
      <c r="D18" s="2">
        <f t="shared" si="1"/>
        <v>1000</v>
      </c>
    </row>
    <row r="19" spans="1:4" x14ac:dyDescent="0.25">
      <c r="A19" t="s">
        <v>114</v>
      </c>
      <c r="B19" s="2">
        <v>3000</v>
      </c>
      <c r="C19">
        <v>2</v>
      </c>
      <c r="D19" s="2">
        <f t="shared" si="1"/>
        <v>6000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E94C-7B8A-4ECB-9051-200FB38E76D7}">
  <dimension ref="A1:R40"/>
  <sheetViews>
    <sheetView topLeftCell="A30" workbookViewId="0">
      <selection activeCell="F41" sqref="F41"/>
    </sheetView>
  </sheetViews>
  <sheetFormatPr baseColWidth="10" defaultRowHeight="15" x14ac:dyDescent="0.25"/>
  <cols>
    <col min="1" max="1" width="16.5703125" bestFit="1" customWidth="1"/>
    <col min="10" max="10" width="11.42578125" customWidth="1"/>
    <col min="14" max="14" width="11.42578125" style="17"/>
    <col min="16" max="16" width="11.42578125" style="17"/>
  </cols>
  <sheetData>
    <row r="1" spans="1:18" ht="21.75" x14ac:dyDescent="0.4">
      <c r="A1" s="27" t="s">
        <v>5</v>
      </c>
      <c r="B1" s="27"/>
      <c r="C1" s="27"/>
      <c r="D1" s="27"/>
      <c r="E1" s="27"/>
      <c r="F1" s="6"/>
      <c r="G1" s="27" t="s">
        <v>95</v>
      </c>
      <c r="H1" s="27"/>
      <c r="I1" s="5"/>
      <c r="J1" s="27" t="s">
        <v>64</v>
      </c>
      <c r="K1" s="27"/>
      <c r="L1" s="27"/>
      <c r="M1" s="27"/>
      <c r="N1" s="27"/>
      <c r="O1" t="s">
        <v>90</v>
      </c>
      <c r="Q1" t="s">
        <v>94</v>
      </c>
    </row>
    <row r="2" spans="1:18" x14ac:dyDescent="0.25">
      <c r="A2" s="3" t="s">
        <v>1</v>
      </c>
      <c r="B2" s="4" t="s">
        <v>0</v>
      </c>
      <c r="C2" s="3" t="s">
        <v>2</v>
      </c>
      <c r="D2" s="3" t="s">
        <v>4</v>
      </c>
      <c r="E2" s="4" t="s">
        <v>3</v>
      </c>
      <c r="F2" s="6"/>
      <c r="G2" t="s">
        <v>8</v>
      </c>
      <c r="H2" s="2">
        <f>SUM(N:N)</f>
        <v>800000</v>
      </c>
      <c r="I2" s="5"/>
      <c r="J2" s="10" t="s">
        <v>6</v>
      </c>
      <c r="K2" s="11" t="s">
        <v>0</v>
      </c>
      <c r="L2" s="10" t="s">
        <v>2</v>
      </c>
      <c r="M2" s="10" t="s">
        <v>4</v>
      </c>
      <c r="N2" s="15" t="s">
        <v>3</v>
      </c>
      <c r="O2" s="18">
        <v>45744</v>
      </c>
      <c r="P2" s="16">
        <f>SUM(E3:E5)</f>
        <v>8800</v>
      </c>
      <c r="Q2" t="s">
        <v>96</v>
      </c>
      <c r="R2" s="2">
        <f>SUM(P2:P3)</f>
        <v>154100</v>
      </c>
    </row>
    <row r="3" spans="1:18" ht="15.75" thickBot="1" x14ac:dyDescent="0.3">
      <c r="A3" t="s">
        <v>59</v>
      </c>
      <c r="B3" s="2">
        <v>2000</v>
      </c>
      <c r="C3">
        <v>2</v>
      </c>
      <c r="D3" t="s">
        <v>60</v>
      </c>
      <c r="E3" s="2">
        <f>B3*C3</f>
        <v>4000</v>
      </c>
      <c r="F3" s="8">
        <v>45744</v>
      </c>
      <c r="G3" t="s">
        <v>7</v>
      </c>
      <c r="H3" s="2">
        <f>SUM(E:E)</f>
        <v>271500</v>
      </c>
      <c r="I3" s="9">
        <v>45744</v>
      </c>
      <c r="J3" t="s">
        <v>10</v>
      </c>
      <c r="K3" s="2">
        <v>800000</v>
      </c>
      <c r="L3">
        <v>1</v>
      </c>
      <c r="M3" t="s">
        <v>11</v>
      </c>
      <c r="N3" s="16">
        <f>K3*L3</f>
        <v>800000</v>
      </c>
      <c r="O3" s="20">
        <v>45745</v>
      </c>
      <c r="P3" s="23">
        <f>SUM(E6:E25)</f>
        <v>145300</v>
      </c>
      <c r="Q3" t="s">
        <v>97</v>
      </c>
      <c r="R3">
        <f>SUM(P4:P10)</f>
        <v>9400</v>
      </c>
    </row>
    <row r="4" spans="1:18" x14ac:dyDescent="0.25">
      <c r="A4" t="s">
        <v>61</v>
      </c>
      <c r="B4" s="2">
        <v>600</v>
      </c>
      <c r="C4">
        <v>2</v>
      </c>
      <c r="D4" t="s">
        <v>62</v>
      </c>
      <c r="E4" s="2">
        <f>B4*C4</f>
        <v>1200</v>
      </c>
      <c r="F4" s="8">
        <v>45744</v>
      </c>
      <c r="G4" t="s">
        <v>9</v>
      </c>
      <c r="H4" s="2">
        <f>H2-H3</f>
        <v>528500</v>
      </c>
      <c r="I4" s="5"/>
      <c r="K4" s="2"/>
      <c r="N4" s="2"/>
      <c r="O4" s="24">
        <v>45746</v>
      </c>
      <c r="P4" s="26">
        <f>SUM(E26:E30)</f>
        <v>9400</v>
      </c>
      <c r="Q4" t="s">
        <v>98</v>
      </c>
      <c r="R4">
        <f>SUM(P11:P17)</f>
        <v>0</v>
      </c>
    </row>
    <row r="5" spans="1:18" ht="15.75" thickBot="1" x14ac:dyDescent="0.3">
      <c r="A5" s="12" t="s">
        <v>63</v>
      </c>
      <c r="B5" s="13">
        <v>3600</v>
      </c>
      <c r="C5" s="12">
        <v>1</v>
      </c>
      <c r="D5" s="12" t="s">
        <v>115</v>
      </c>
      <c r="E5" s="13">
        <f>B5*C5</f>
        <v>3600</v>
      </c>
      <c r="F5" s="14">
        <v>45744</v>
      </c>
      <c r="I5" s="5"/>
      <c r="K5" s="2"/>
      <c r="N5" s="2"/>
      <c r="O5" s="22">
        <v>45747</v>
      </c>
      <c r="Q5" t="s">
        <v>99</v>
      </c>
      <c r="R5">
        <f>SUM(P18:P24)</f>
        <v>0</v>
      </c>
    </row>
    <row r="6" spans="1:18" x14ac:dyDescent="0.25">
      <c r="A6" t="s">
        <v>65</v>
      </c>
      <c r="B6" s="2">
        <v>500</v>
      </c>
      <c r="C6">
        <v>2</v>
      </c>
      <c r="D6" t="s">
        <v>62</v>
      </c>
      <c r="E6" s="2">
        <f t="shared" ref="E6:E40" si="0">B6*C6</f>
        <v>1000</v>
      </c>
      <c r="F6" s="8">
        <v>45745</v>
      </c>
      <c r="I6" s="5"/>
      <c r="K6" s="2"/>
      <c r="N6" s="16"/>
      <c r="O6" s="18">
        <v>45748</v>
      </c>
      <c r="Q6" t="s">
        <v>100</v>
      </c>
      <c r="R6">
        <f>SUM(P25:P31)</f>
        <v>0</v>
      </c>
    </row>
    <row r="7" spans="1:18" x14ac:dyDescent="0.25">
      <c r="A7" t="s">
        <v>66</v>
      </c>
      <c r="B7" s="2">
        <v>200</v>
      </c>
      <c r="C7">
        <v>2</v>
      </c>
      <c r="D7" t="s">
        <v>62</v>
      </c>
      <c r="E7" s="2">
        <f t="shared" si="0"/>
        <v>400</v>
      </c>
      <c r="F7" s="8">
        <v>45745</v>
      </c>
      <c r="G7" s="28" t="s">
        <v>104</v>
      </c>
      <c r="H7" s="28"/>
      <c r="I7" s="5"/>
      <c r="K7" s="2"/>
      <c r="N7" s="16"/>
      <c r="O7" s="18">
        <v>45749</v>
      </c>
      <c r="Q7" t="s">
        <v>101</v>
      </c>
      <c r="R7">
        <f>SUM(P32:P38)</f>
        <v>0</v>
      </c>
    </row>
    <row r="8" spans="1:18" x14ac:dyDescent="0.25">
      <c r="A8" t="s">
        <v>59</v>
      </c>
      <c r="B8" s="2">
        <v>3000</v>
      </c>
      <c r="C8">
        <v>2</v>
      </c>
      <c r="D8" s="1" t="s">
        <v>62</v>
      </c>
      <c r="E8" s="2">
        <f t="shared" si="0"/>
        <v>6000</v>
      </c>
      <c r="F8" s="8">
        <v>45745</v>
      </c>
      <c r="G8" t="s">
        <v>102</v>
      </c>
      <c r="H8" s="19">
        <f>H9/7</f>
        <v>22857.142857142859</v>
      </c>
      <c r="I8" s="5"/>
      <c r="K8" s="2"/>
      <c r="N8" s="16"/>
      <c r="O8" s="18">
        <v>45750</v>
      </c>
    </row>
    <row r="9" spans="1:18" x14ac:dyDescent="0.25">
      <c r="A9" t="s">
        <v>67</v>
      </c>
      <c r="B9" s="2">
        <v>6000</v>
      </c>
      <c r="C9">
        <v>1</v>
      </c>
      <c r="D9" t="s">
        <v>68</v>
      </c>
      <c r="E9" s="2">
        <f t="shared" si="0"/>
        <v>6000</v>
      </c>
      <c r="F9" s="8">
        <v>45745</v>
      </c>
      <c r="G9" t="s">
        <v>103</v>
      </c>
      <c r="H9" s="19">
        <f>H2/5</f>
        <v>160000</v>
      </c>
      <c r="I9" s="5"/>
      <c r="K9" s="2"/>
      <c r="N9" s="16"/>
      <c r="O9" s="18">
        <v>45751</v>
      </c>
    </row>
    <row r="10" spans="1:18" ht="15.75" thickBot="1" x14ac:dyDescent="0.3">
      <c r="A10" t="s">
        <v>69</v>
      </c>
      <c r="B10" s="2">
        <v>500</v>
      </c>
      <c r="C10">
        <v>1</v>
      </c>
      <c r="D10" t="s">
        <v>12</v>
      </c>
      <c r="E10" s="2">
        <f t="shared" si="0"/>
        <v>500</v>
      </c>
      <c r="F10" s="8">
        <v>45745</v>
      </c>
      <c r="I10" s="5"/>
      <c r="K10" s="2"/>
      <c r="N10" s="16"/>
      <c r="O10" s="20">
        <v>45752</v>
      </c>
      <c r="P10" s="21"/>
    </row>
    <row r="11" spans="1:18" x14ac:dyDescent="0.25">
      <c r="A11" t="s">
        <v>70</v>
      </c>
      <c r="B11" s="2">
        <v>1000</v>
      </c>
      <c r="C11">
        <v>1</v>
      </c>
      <c r="D11" t="s">
        <v>71</v>
      </c>
      <c r="E11" s="2">
        <f t="shared" si="0"/>
        <v>1000</v>
      </c>
      <c r="F11" s="8">
        <v>45745</v>
      </c>
      <c r="I11" s="5"/>
      <c r="K11" s="2"/>
      <c r="N11" s="16"/>
      <c r="O11" s="18">
        <v>45753</v>
      </c>
    </row>
    <row r="12" spans="1:18" x14ac:dyDescent="0.25">
      <c r="A12" t="s">
        <v>72</v>
      </c>
      <c r="B12" s="2">
        <v>170</v>
      </c>
      <c r="C12">
        <v>150</v>
      </c>
      <c r="D12" t="s">
        <v>62</v>
      </c>
      <c r="E12" s="2">
        <f t="shared" si="0"/>
        <v>25500</v>
      </c>
      <c r="F12" s="8">
        <v>45745</v>
      </c>
      <c r="I12" s="5"/>
      <c r="K12" s="2"/>
      <c r="N12" s="16"/>
      <c r="O12" s="18">
        <v>45754</v>
      </c>
    </row>
    <row r="13" spans="1:18" x14ac:dyDescent="0.25">
      <c r="A13" t="s">
        <v>73</v>
      </c>
      <c r="B13" s="2">
        <v>36000</v>
      </c>
      <c r="C13">
        <v>1</v>
      </c>
      <c r="D13" t="s">
        <v>74</v>
      </c>
      <c r="E13" s="2">
        <f t="shared" si="0"/>
        <v>36000</v>
      </c>
      <c r="F13" s="8">
        <v>45745</v>
      </c>
      <c r="O13" s="18">
        <v>45755</v>
      </c>
    </row>
    <row r="14" spans="1:18" x14ac:dyDescent="0.25">
      <c r="A14" t="s">
        <v>75</v>
      </c>
      <c r="B14" s="2">
        <v>1625</v>
      </c>
      <c r="C14">
        <v>4</v>
      </c>
      <c r="D14" t="s">
        <v>76</v>
      </c>
      <c r="E14" s="2">
        <f t="shared" si="0"/>
        <v>6500</v>
      </c>
      <c r="F14" s="8">
        <v>45745</v>
      </c>
      <c r="O14" s="18">
        <v>45756</v>
      </c>
    </row>
    <row r="15" spans="1:18" x14ac:dyDescent="0.25">
      <c r="A15" t="s">
        <v>77</v>
      </c>
      <c r="B15" s="2">
        <v>2000</v>
      </c>
      <c r="C15">
        <v>3</v>
      </c>
      <c r="D15" t="s">
        <v>78</v>
      </c>
      <c r="E15" s="2">
        <f t="shared" si="0"/>
        <v>6000</v>
      </c>
      <c r="F15" s="8">
        <v>45745</v>
      </c>
      <c r="O15" s="18">
        <v>45757</v>
      </c>
    </row>
    <row r="16" spans="1:18" x14ac:dyDescent="0.25">
      <c r="A16" t="s">
        <v>79</v>
      </c>
      <c r="B16" s="2">
        <v>16000</v>
      </c>
      <c r="C16">
        <v>1</v>
      </c>
      <c r="D16" t="s">
        <v>62</v>
      </c>
      <c r="E16" s="2">
        <f t="shared" si="0"/>
        <v>16000</v>
      </c>
      <c r="F16" s="8">
        <v>45745</v>
      </c>
      <c r="O16" s="18">
        <v>45758</v>
      </c>
    </row>
    <row r="17" spans="1:16" ht="15.75" thickBot="1" x14ac:dyDescent="0.3">
      <c r="A17" t="s">
        <v>80</v>
      </c>
      <c r="B17" s="2">
        <v>2000</v>
      </c>
      <c r="C17">
        <v>1</v>
      </c>
      <c r="D17" t="s">
        <v>81</v>
      </c>
      <c r="E17" s="2">
        <f t="shared" si="0"/>
        <v>2000</v>
      </c>
      <c r="F17" s="8">
        <v>45745</v>
      </c>
      <c r="O17" s="20">
        <v>45759</v>
      </c>
      <c r="P17" s="21"/>
    </row>
    <row r="18" spans="1:16" x14ac:dyDescent="0.25">
      <c r="A18" t="s">
        <v>82</v>
      </c>
      <c r="B18" s="2">
        <v>6000</v>
      </c>
      <c r="C18">
        <v>2</v>
      </c>
      <c r="D18" t="s">
        <v>62</v>
      </c>
      <c r="E18" s="2">
        <f t="shared" si="0"/>
        <v>12000</v>
      </c>
      <c r="F18" s="8">
        <v>45745</v>
      </c>
      <c r="O18" s="18">
        <v>45760</v>
      </c>
    </row>
    <row r="19" spans="1:16" x14ac:dyDescent="0.25">
      <c r="A19" t="s">
        <v>83</v>
      </c>
      <c r="B19" s="2">
        <v>10000</v>
      </c>
      <c r="C19">
        <v>1</v>
      </c>
      <c r="D19" t="s">
        <v>62</v>
      </c>
      <c r="E19" s="2">
        <f t="shared" si="0"/>
        <v>10000</v>
      </c>
      <c r="F19" s="8">
        <v>45745</v>
      </c>
      <c r="O19" s="18">
        <v>45761</v>
      </c>
    </row>
    <row r="20" spans="1:16" x14ac:dyDescent="0.25">
      <c r="A20" t="s">
        <v>84</v>
      </c>
      <c r="B20" s="2">
        <v>1700</v>
      </c>
      <c r="C20">
        <v>1</v>
      </c>
      <c r="D20" t="s">
        <v>62</v>
      </c>
      <c r="E20" s="2">
        <f t="shared" si="0"/>
        <v>1700</v>
      </c>
      <c r="F20" s="8">
        <v>45745</v>
      </c>
      <c r="O20" s="18">
        <v>45762</v>
      </c>
    </row>
    <row r="21" spans="1:16" x14ac:dyDescent="0.25">
      <c r="A21" t="s">
        <v>85</v>
      </c>
      <c r="B21" s="2">
        <v>1500</v>
      </c>
      <c r="C21">
        <v>1</v>
      </c>
      <c r="D21" t="s">
        <v>62</v>
      </c>
      <c r="E21" s="2">
        <f t="shared" si="0"/>
        <v>1500</v>
      </c>
      <c r="F21" s="8">
        <v>45745</v>
      </c>
      <c r="O21" s="18">
        <v>45763</v>
      </c>
    </row>
    <row r="22" spans="1:16" x14ac:dyDescent="0.25">
      <c r="A22" t="s">
        <v>86</v>
      </c>
      <c r="B22" s="2">
        <v>500</v>
      </c>
      <c r="C22">
        <v>2</v>
      </c>
      <c r="D22" t="s">
        <v>62</v>
      </c>
      <c r="E22" s="2">
        <f t="shared" si="0"/>
        <v>1000</v>
      </c>
      <c r="F22" s="8">
        <v>45745</v>
      </c>
      <c r="O22" s="18">
        <v>45764</v>
      </c>
    </row>
    <row r="23" spans="1:16" x14ac:dyDescent="0.25">
      <c r="A23" t="s">
        <v>87</v>
      </c>
      <c r="B23" s="2">
        <v>1000</v>
      </c>
      <c r="C23">
        <v>1</v>
      </c>
      <c r="D23" t="s">
        <v>62</v>
      </c>
      <c r="E23" s="2">
        <f t="shared" si="0"/>
        <v>1000</v>
      </c>
      <c r="F23" s="8">
        <v>45745</v>
      </c>
      <c r="O23" s="18">
        <v>45765</v>
      </c>
    </row>
    <row r="24" spans="1:16" ht="15.75" thickBot="1" x14ac:dyDescent="0.3">
      <c r="A24" t="s">
        <v>88</v>
      </c>
      <c r="B24" s="2">
        <v>600</v>
      </c>
      <c r="C24">
        <v>2</v>
      </c>
      <c r="D24" t="s">
        <v>62</v>
      </c>
      <c r="E24" s="2">
        <f t="shared" si="0"/>
        <v>1200</v>
      </c>
      <c r="F24" s="8">
        <v>45745</v>
      </c>
      <c r="O24" s="20">
        <v>45766</v>
      </c>
      <c r="P24" s="21"/>
    </row>
    <row r="25" spans="1:16" ht="15.75" thickBot="1" x14ac:dyDescent="0.3">
      <c r="A25" s="12" t="s">
        <v>89</v>
      </c>
      <c r="B25" s="13">
        <v>10000</v>
      </c>
      <c r="C25" s="12">
        <v>1</v>
      </c>
      <c r="D25" s="12"/>
      <c r="E25" s="13">
        <f t="shared" si="0"/>
        <v>10000</v>
      </c>
      <c r="F25" s="14">
        <v>45745</v>
      </c>
      <c r="O25" s="18">
        <v>45767</v>
      </c>
    </row>
    <row r="26" spans="1:16" x14ac:dyDescent="0.25">
      <c r="A26" t="s">
        <v>110</v>
      </c>
      <c r="B26" s="2">
        <v>2000</v>
      </c>
      <c r="C26">
        <v>1</v>
      </c>
      <c r="E26" s="2">
        <f t="shared" si="0"/>
        <v>2000</v>
      </c>
      <c r="F26" s="18">
        <v>45746</v>
      </c>
      <c r="O26" s="18">
        <v>45768</v>
      </c>
    </row>
    <row r="27" spans="1:16" x14ac:dyDescent="0.25">
      <c r="A27" t="s">
        <v>49</v>
      </c>
      <c r="B27" s="2">
        <v>4000</v>
      </c>
      <c r="C27">
        <v>1</v>
      </c>
      <c r="E27" s="2">
        <f t="shared" si="0"/>
        <v>4000</v>
      </c>
      <c r="F27" s="18">
        <v>45746</v>
      </c>
      <c r="O27" s="18">
        <v>45769</v>
      </c>
    </row>
    <row r="28" spans="1:16" x14ac:dyDescent="0.25">
      <c r="A28" t="s">
        <v>120</v>
      </c>
      <c r="B28" s="2">
        <v>600</v>
      </c>
      <c r="C28">
        <v>2</v>
      </c>
      <c r="D28" t="s">
        <v>62</v>
      </c>
      <c r="E28" s="2">
        <f t="shared" si="0"/>
        <v>1200</v>
      </c>
      <c r="F28" s="18">
        <v>45746</v>
      </c>
      <c r="O28" s="18">
        <v>45770</v>
      </c>
    </row>
    <row r="29" spans="1:16" x14ac:dyDescent="0.25">
      <c r="A29" t="s">
        <v>121</v>
      </c>
      <c r="B29" s="2">
        <v>600</v>
      </c>
      <c r="C29">
        <v>2</v>
      </c>
      <c r="D29" t="s">
        <v>62</v>
      </c>
      <c r="E29" s="2">
        <f t="shared" si="0"/>
        <v>1200</v>
      </c>
      <c r="F29" s="18">
        <v>45746</v>
      </c>
      <c r="O29" s="18">
        <v>45771</v>
      </c>
    </row>
    <row r="30" spans="1:16" ht="15.75" thickBot="1" x14ac:dyDescent="0.3">
      <c r="A30" s="12" t="s">
        <v>65</v>
      </c>
      <c r="B30" s="13">
        <v>500</v>
      </c>
      <c r="C30" s="12">
        <v>2</v>
      </c>
      <c r="D30" s="12"/>
      <c r="E30" s="13">
        <f t="shared" si="0"/>
        <v>1000</v>
      </c>
      <c r="F30" s="25">
        <v>45746</v>
      </c>
      <c r="O30" s="18">
        <v>45772</v>
      </c>
    </row>
    <row r="31" spans="1:16" ht="15.75" thickBot="1" x14ac:dyDescent="0.3">
      <c r="A31" t="s">
        <v>122</v>
      </c>
      <c r="B31" s="2">
        <v>600</v>
      </c>
      <c r="C31">
        <v>3</v>
      </c>
      <c r="D31" t="s">
        <v>62</v>
      </c>
      <c r="E31" s="2">
        <f t="shared" si="0"/>
        <v>1800</v>
      </c>
      <c r="F31" s="18">
        <v>45747</v>
      </c>
      <c r="O31" s="20">
        <v>45773</v>
      </c>
      <c r="P31" s="21"/>
    </row>
    <row r="32" spans="1:16" x14ac:dyDescent="0.25">
      <c r="A32" t="s">
        <v>123</v>
      </c>
      <c r="B32" s="2">
        <v>40000</v>
      </c>
      <c r="C32">
        <v>1</v>
      </c>
      <c r="E32" s="2">
        <f t="shared" si="0"/>
        <v>40000</v>
      </c>
      <c r="F32" s="18">
        <v>45747</v>
      </c>
      <c r="O32" s="18">
        <v>45774</v>
      </c>
    </row>
    <row r="33" spans="1:15" x14ac:dyDescent="0.25">
      <c r="A33" t="s">
        <v>125</v>
      </c>
      <c r="B33" s="2">
        <v>8000</v>
      </c>
      <c r="C33">
        <v>1</v>
      </c>
      <c r="E33" s="2">
        <f t="shared" si="0"/>
        <v>8000</v>
      </c>
      <c r="F33" s="18">
        <v>45747</v>
      </c>
      <c r="O33" s="18">
        <v>45775</v>
      </c>
    </row>
    <row r="34" spans="1:15" x14ac:dyDescent="0.25">
      <c r="A34" t="s">
        <v>126</v>
      </c>
      <c r="B34" s="2">
        <v>2000</v>
      </c>
      <c r="C34">
        <v>1</v>
      </c>
      <c r="E34" s="2">
        <f t="shared" si="0"/>
        <v>2000</v>
      </c>
      <c r="F34" s="18">
        <v>45747</v>
      </c>
      <c r="O34" s="18">
        <v>45776</v>
      </c>
    </row>
    <row r="35" spans="1:15" x14ac:dyDescent="0.25">
      <c r="A35" t="s">
        <v>127</v>
      </c>
      <c r="B35" s="2">
        <v>11000</v>
      </c>
      <c r="C35">
        <v>1</v>
      </c>
      <c r="E35" s="2">
        <f t="shared" si="0"/>
        <v>11000</v>
      </c>
      <c r="F35" s="18">
        <v>45747</v>
      </c>
      <c r="O35" s="18">
        <v>45777</v>
      </c>
    </row>
    <row r="36" spans="1:15" x14ac:dyDescent="0.25">
      <c r="A36" t="s">
        <v>128</v>
      </c>
      <c r="B36" s="2">
        <v>2000</v>
      </c>
      <c r="C36">
        <v>1</v>
      </c>
      <c r="D36" t="s">
        <v>62</v>
      </c>
      <c r="E36" s="2">
        <f t="shared" si="0"/>
        <v>2000</v>
      </c>
      <c r="F36" s="18">
        <v>45747</v>
      </c>
      <c r="O36" s="18">
        <v>45778</v>
      </c>
    </row>
    <row r="37" spans="1:15" x14ac:dyDescent="0.25">
      <c r="A37" t="s">
        <v>129</v>
      </c>
      <c r="B37" s="2">
        <v>200</v>
      </c>
      <c r="C37">
        <v>5</v>
      </c>
      <c r="D37" t="s">
        <v>130</v>
      </c>
      <c r="E37" s="2">
        <f t="shared" si="0"/>
        <v>1000</v>
      </c>
      <c r="F37" s="18">
        <v>45747</v>
      </c>
      <c r="O37" s="18">
        <v>45779</v>
      </c>
    </row>
    <row r="38" spans="1:15" x14ac:dyDescent="0.25">
      <c r="A38" t="s">
        <v>131</v>
      </c>
      <c r="B38" s="2">
        <v>2000</v>
      </c>
      <c r="C38">
        <v>1</v>
      </c>
      <c r="D38" t="s">
        <v>62</v>
      </c>
      <c r="E38" s="2">
        <f t="shared" si="0"/>
        <v>2000</v>
      </c>
      <c r="F38" s="18">
        <v>45747</v>
      </c>
      <c r="O38" s="18">
        <v>45780</v>
      </c>
    </row>
    <row r="39" spans="1:15" x14ac:dyDescent="0.25">
      <c r="A39" t="s">
        <v>132</v>
      </c>
      <c r="B39" s="2">
        <v>100</v>
      </c>
      <c r="C39">
        <v>2</v>
      </c>
      <c r="D39" t="s">
        <v>62</v>
      </c>
      <c r="E39" s="2">
        <f t="shared" si="0"/>
        <v>200</v>
      </c>
      <c r="F39" s="18">
        <v>45747</v>
      </c>
    </row>
    <row r="40" spans="1:15" x14ac:dyDescent="0.25">
      <c r="A40" t="s">
        <v>133</v>
      </c>
      <c r="B40" s="2">
        <v>40000</v>
      </c>
      <c r="C40">
        <v>1</v>
      </c>
      <c r="E40" s="2">
        <f t="shared" si="0"/>
        <v>40000</v>
      </c>
      <c r="F40" s="18">
        <v>45747</v>
      </c>
    </row>
  </sheetData>
  <mergeCells count="4">
    <mergeCell ref="A1:E1"/>
    <mergeCell ref="J1:N1"/>
    <mergeCell ref="G1:H1"/>
    <mergeCell ref="G7:H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6598-CD36-4C63-8A34-641E79C7F791}">
  <dimension ref="B3:C7"/>
  <sheetViews>
    <sheetView workbookViewId="0">
      <selection activeCell="G8" sqref="G8"/>
    </sheetView>
  </sheetViews>
  <sheetFormatPr baseColWidth="10" defaultRowHeight="15" x14ac:dyDescent="0.25"/>
  <cols>
    <col min="2" max="2" width="20.28515625" bestFit="1" customWidth="1"/>
    <col min="3" max="3" width="12.140625" style="2" bestFit="1" customWidth="1"/>
  </cols>
  <sheetData>
    <row r="3" spans="2:3" x14ac:dyDescent="0.25">
      <c r="B3" t="s">
        <v>105</v>
      </c>
      <c r="C3" s="2">
        <v>400000</v>
      </c>
    </row>
    <row r="4" spans="2:3" x14ac:dyDescent="0.25">
      <c r="B4" t="s">
        <v>106</v>
      </c>
      <c r="C4" s="2">
        <v>400000</v>
      </c>
    </row>
    <row r="5" spans="2:3" x14ac:dyDescent="0.25">
      <c r="B5" t="s">
        <v>107</v>
      </c>
      <c r="C5" s="2">
        <v>1000000</v>
      </c>
    </row>
    <row r="6" spans="2:3" x14ac:dyDescent="0.25">
      <c r="B6" t="s">
        <v>118</v>
      </c>
      <c r="C6" s="2">
        <v>250000</v>
      </c>
    </row>
    <row r="7" spans="2:3" x14ac:dyDescent="0.25">
      <c r="B7" t="s">
        <v>119</v>
      </c>
      <c r="C7" s="2">
        <v>20000000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89E2-E3BB-4EC6-9C18-FEF9A8499B24}">
  <dimension ref="B2:J7"/>
  <sheetViews>
    <sheetView tabSelected="1" workbookViewId="0">
      <selection activeCell="M10" sqref="M10"/>
    </sheetView>
  </sheetViews>
  <sheetFormatPr baseColWidth="10" defaultRowHeight="15" x14ac:dyDescent="0.25"/>
  <cols>
    <col min="3" max="3" width="11.42578125" style="2"/>
    <col min="6" max="7" width="11.42578125" style="2"/>
    <col min="9" max="9" width="17.28515625" bestFit="1" customWidth="1"/>
  </cols>
  <sheetData>
    <row r="2" spans="2:10" x14ac:dyDescent="0.25">
      <c r="E2" t="s">
        <v>134</v>
      </c>
      <c r="F2" s="2" t="s">
        <v>135</v>
      </c>
      <c r="G2" s="2" t="s">
        <v>136</v>
      </c>
    </row>
    <row r="3" spans="2:10" x14ac:dyDescent="0.25">
      <c r="B3" t="s">
        <v>108</v>
      </c>
      <c r="C3" s="2">
        <v>1200000</v>
      </c>
      <c r="D3">
        <v>1</v>
      </c>
      <c r="E3" s="2">
        <f>C3*D3</f>
        <v>1200000</v>
      </c>
      <c r="I3" t="s">
        <v>137</v>
      </c>
      <c r="J3" s="19">
        <f>SUM(E3:E7)</f>
        <v>3800000</v>
      </c>
    </row>
    <row r="4" spans="2:10" x14ac:dyDescent="0.25">
      <c r="B4" t="s">
        <v>109</v>
      </c>
      <c r="C4" s="2">
        <v>300000</v>
      </c>
      <c r="D4">
        <v>1</v>
      </c>
      <c r="E4" s="2">
        <f t="shared" ref="E4:E7" si="0">C4*D4</f>
        <v>300000</v>
      </c>
      <c r="I4" t="s">
        <v>138</v>
      </c>
      <c r="J4" s="2">
        <f>SUM(F3:F7)</f>
        <v>0</v>
      </c>
    </row>
    <row r="5" spans="2:10" x14ac:dyDescent="0.25">
      <c r="B5" t="s">
        <v>116</v>
      </c>
      <c r="C5" s="2">
        <v>100000</v>
      </c>
      <c r="D5">
        <v>3</v>
      </c>
      <c r="E5" s="2">
        <f t="shared" si="0"/>
        <v>300000</v>
      </c>
      <c r="I5" t="s">
        <v>139</v>
      </c>
      <c r="J5" s="2">
        <f>SUM(G3:G7)</f>
        <v>0</v>
      </c>
    </row>
    <row r="6" spans="2:10" x14ac:dyDescent="0.25">
      <c r="B6" t="s">
        <v>117</v>
      </c>
      <c r="C6" s="2">
        <v>100000</v>
      </c>
      <c r="D6">
        <v>12</v>
      </c>
      <c r="E6" s="2">
        <f t="shared" si="0"/>
        <v>1200000</v>
      </c>
    </row>
    <row r="7" spans="2:10" x14ac:dyDescent="0.25">
      <c r="B7" t="s">
        <v>124</v>
      </c>
      <c r="C7" s="2">
        <v>800000</v>
      </c>
      <c r="D7">
        <v>1</v>
      </c>
      <c r="E7" s="2">
        <f t="shared" si="0"/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mars</vt:lpstr>
      <vt:lpstr>vina avril</vt:lpstr>
      <vt:lpstr>Hasina Avril</vt:lpstr>
      <vt:lpstr>Objectif à atteindre</vt:lpstr>
      <vt:lpstr>Trosa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Hasina LTN ANDRIANADISON</dc:creator>
  <cp:lastModifiedBy>Hasina LTN ANDRIANADISON</cp:lastModifiedBy>
  <dcterms:created xsi:type="dcterms:W3CDTF">2025-02-02T17:56:09Z</dcterms:created>
  <dcterms:modified xsi:type="dcterms:W3CDTF">2025-04-09T16:07:17Z</dcterms:modified>
</cp:coreProperties>
</file>