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alg1\"/>
    </mc:Choice>
  </mc:AlternateContent>
  <xr:revisionPtr revIDLastSave="0" documentId="13_ncr:1_{B252CEF7-EA0A-4E4C-A89F-A6012E291D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G61" i="1"/>
  <c r="E61" i="1"/>
  <c r="F60" i="1"/>
  <c r="G60" i="1"/>
  <c r="E60" i="1"/>
  <c r="F58" i="1"/>
  <c r="G58" i="1"/>
  <c r="E58" i="1"/>
  <c r="F59" i="1"/>
  <c r="E59" i="1"/>
  <c r="D5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E50" i="1"/>
  <c r="C50" i="1"/>
  <c r="G59" i="1" l="1"/>
</calcChain>
</file>

<file path=xl/sharedStrings.xml><?xml version="1.0" encoding="utf-8"?>
<sst xmlns="http://schemas.openxmlformats.org/spreadsheetml/2006/main" count="20" uniqueCount="15">
  <si>
    <t>filename</t>
  </si>
  <si>
    <t>annotation_count</t>
  </si>
  <si>
    <t>true_positive</t>
  </si>
  <si>
    <t>false_positive</t>
  </si>
  <si>
    <t>false_negative</t>
  </si>
  <si>
    <t>recall</t>
  </si>
  <si>
    <t>DER</t>
  </si>
  <si>
    <t>DER%</t>
  </si>
  <si>
    <t>Total</t>
  </si>
  <si>
    <t>Średnia dla taśmy</t>
  </si>
  <si>
    <t>Liczba taśm bezbłędnych</t>
  </si>
  <si>
    <t>Mediana dla taśmy</t>
  </si>
  <si>
    <t>MAX dla taśmy</t>
  </si>
  <si>
    <t>MIN dla taśmy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</si>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</sst>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ED2D8-396D-423B-8A48-BB75035092BC}" name="Table1" displayName="Table1" ref="B1:G50" totalsRowShown="0" headerRowDxfId="10" dataDxfId="8" headerRowBorderDxfId="9" tableBorderDxfId="7">
  <autoFilter ref="B1:G50" xr:uid="{AF36B16E-ACC5-4D85-9FBF-BA7F02255B98}"/>
  <tableColumns count="6">
    <tableColumn id="1" xr3:uid="{48C00FDF-A5EA-4712-A192-ACC4D8D991F0}" name="filename" dataDxfId="6"/>
    <tableColumn id="2" xr3:uid="{66E43B63-BA58-43B7-973F-086047F579B7}" name="annotation_count" dataDxfId="5"/>
    <tableColumn id="3" xr3:uid="{5851164E-13D7-4C13-83F4-0F8BEE289BA6}" name="true_positive" dataDxfId="4"/>
    <tableColumn id="4" xr3:uid="{9AD07B51-4EFF-41C0-B60E-16A92FBD9BE2}" name="false_positive" dataDxfId="3"/>
    <tableColumn id="5" xr3:uid="{C2E6305F-58A7-447B-BC73-7F9442B01C97}" name="false_negative" dataDxfId="2"/>
    <tableColumn id="6" xr3:uid="{2D9C14C2-3DE7-4F16-B063-D74A675DBC75}" name="DER%" dataDxfId="1">
      <calculatedColumnFormula>(Table1[[#This Row],[false_positive]]+Table1[[#This Row],[false_negative]])/Table1[[#This Row],[annotation_count]]*100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778B8-5F1D-4710-B911-A0417B176A52}" name="Table2" displayName="Table2" ref="D56:G62" totalsRowShown="0">
  <autoFilter ref="D56:G62" xr:uid="{C785ABC3-FA3B-4584-B240-81553265E039}"/>
  <tableColumns count="4">
    <tableColumn id="1" xr3:uid="{CB667DEC-90B1-4306-8C42-C6FFA0397904}" name=" "/>
    <tableColumn id="2" xr3:uid="{ABC18D0A-7516-4A2B-8284-0DC1475C8AC9}" name="false_positive"/>
    <tableColumn id="3" xr3:uid="{045F153F-8FD4-434F-AB31-7BACD0A4BAC0}" name="false_negative"/>
    <tableColumn id="4" xr3:uid="{A1138384-EC3B-4F43-A47A-9A7A33D87404}" name="DER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55" workbookViewId="0">
      <selection activeCell="F8" sqref="F8"/>
    </sheetView>
  </sheetViews>
  <sheetFormatPr defaultRowHeight="14.5" x14ac:dyDescent="0.35"/>
  <cols>
    <col min="2" max="2" width="12.81640625" customWidth="1"/>
    <col min="3" max="3" width="20.54296875" customWidth="1"/>
    <col min="4" max="4" width="22.26953125" customWidth="1"/>
    <col min="5" max="5" width="17.453125" customWidth="1"/>
    <col min="6" max="6" width="17.7265625" customWidth="1"/>
    <col min="7" max="7" width="10" customWidth="1"/>
  </cols>
  <sheetData>
    <row r="1" spans="1:10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1" t="s">
        <v>7</v>
      </c>
      <c r="I1" s="1" t="s">
        <v>5</v>
      </c>
      <c r="J1" s="1" t="s">
        <v>6</v>
      </c>
    </row>
    <row r="2" spans="1:10" x14ac:dyDescent="0.35">
      <c r="A2" s="1">
        <v>20</v>
      </c>
      <c r="B2" s="3">
        <v>107</v>
      </c>
      <c r="C2" s="3">
        <v>2137</v>
      </c>
      <c r="D2" s="3">
        <v>2135</v>
      </c>
      <c r="E2" s="3">
        <v>1413</v>
      </c>
      <c r="F2" s="3">
        <v>2</v>
      </c>
      <c r="G2" s="4">
        <f>(Table1[[#This Row],[false_positive]]+Table1[[#This Row],[false_negative]])/Table1[[#This Row],[annotation_count]]*100</f>
        <v>66.214319138979889</v>
      </c>
      <c r="H2">
        <v>0.66214319138979882</v>
      </c>
      <c r="I2">
        <v>0.99906410856340666</v>
      </c>
      <c r="J2">
        <v>0.66214319138979882</v>
      </c>
    </row>
    <row r="3" spans="1:10" x14ac:dyDescent="0.35">
      <c r="A3" s="1">
        <v>30</v>
      </c>
      <c r="B3" s="3">
        <v>108</v>
      </c>
      <c r="C3" s="3">
        <v>1763</v>
      </c>
      <c r="D3" s="3">
        <v>1300</v>
      </c>
      <c r="E3" s="3">
        <v>22</v>
      </c>
      <c r="F3" s="3">
        <v>463</v>
      </c>
      <c r="G3" s="4">
        <f>(Table1[[#This Row],[false_positive]]+Table1[[#This Row],[false_negative]])/Table1[[#This Row],[annotation_count]]*100</f>
        <v>27.50992626205332</v>
      </c>
      <c r="H3">
        <v>0.27509926262053319</v>
      </c>
      <c r="I3">
        <v>0.73737946681792399</v>
      </c>
      <c r="J3">
        <v>0.27509926262053319</v>
      </c>
    </row>
    <row r="4" spans="1:10" x14ac:dyDescent="0.35">
      <c r="A4" s="1">
        <v>31</v>
      </c>
      <c r="B4" s="3">
        <v>207</v>
      </c>
      <c r="C4" s="3">
        <v>1860</v>
      </c>
      <c r="D4" s="3">
        <v>1556</v>
      </c>
      <c r="E4" s="3">
        <v>58</v>
      </c>
      <c r="F4" s="3">
        <v>304</v>
      </c>
      <c r="G4" s="4">
        <f>(Table1[[#This Row],[false_positive]]+Table1[[#This Row],[false_negative]])/Table1[[#This Row],[annotation_count]]*100</f>
        <v>19.462365591397848</v>
      </c>
      <c r="H4">
        <v>0.19462365591397851</v>
      </c>
      <c r="I4">
        <v>0.83655913978494623</v>
      </c>
      <c r="J4">
        <v>0.19462365591397851</v>
      </c>
    </row>
    <row r="5" spans="1:10" x14ac:dyDescent="0.35">
      <c r="A5" s="1">
        <v>26</v>
      </c>
      <c r="B5" s="3">
        <v>201</v>
      </c>
      <c r="C5" s="3">
        <v>1963</v>
      </c>
      <c r="D5" s="3">
        <v>1725</v>
      </c>
      <c r="E5" s="3">
        <v>0</v>
      </c>
      <c r="F5" s="3">
        <v>238</v>
      </c>
      <c r="G5" s="4">
        <f>(Table1[[#This Row],[false_positive]]+Table1[[#This Row],[false_negative]])/Table1[[#This Row],[annotation_count]]*100</f>
        <v>12.124299541518084</v>
      </c>
      <c r="H5">
        <v>0.1212429954151808</v>
      </c>
      <c r="I5">
        <v>0.8787570045848192</v>
      </c>
      <c r="J5">
        <v>0.1212429954151808</v>
      </c>
    </row>
    <row r="6" spans="1:10" x14ac:dyDescent="0.35">
      <c r="A6" s="1">
        <v>35</v>
      </c>
      <c r="B6" s="3">
        <v>203</v>
      </c>
      <c r="C6" s="3">
        <v>2980</v>
      </c>
      <c r="D6" s="3">
        <v>2894</v>
      </c>
      <c r="E6" s="3">
        <v>165</v>
      </c>
      <c r="F6" s="3">
        <v>86</v>
      </c>
      <c r="G6" s="4">
        <f>(Table1[[#This Row],[false_positive]]+Table1[[#This Row],[false_negative]])/Table1[[#This Row],[annotation_count]]*100</f>
        <v>8.4228187919463089</v>
      </c>
      <c r="H6">
        <v>8.4228187919463085E-2</v>
      </c>
      <c r="I6">
        <v>0.9711409395973154</v>
      </c>
      <c r="J6">
        <v>8.4228187919463085E-2</v>
      </c>
    </row>
    <row r="7" spans="1:10" x14ac:dyDescent="0.35">
      <c r="A7" s="1">
        <v>28</v>
      </c>
      <c r="B7" s="3">
        <v>228</v>
      </c>
      <c r="C7" s="3">
        <v>2053</v>
      </c>
      <c r="D7" s="3">
        <v>1976</v>
      </c>
      <c r="E7" s="3">
        <v>93</v>
      </c>
      <c r="F7" s="3">
        <v>77</v>
      </c>
      <c r="G7" s="4">
        <f>(Table1[[#This Row],[false_positive]]+Table1[[#This Row],[false_negative]])/Table1[[#This Row],[annotation_count]]*100</f>
        <v>8.2805650267900628</v>
      </c>
      <c r="H7">
        <v>8.2805650267900627E-2</v>
      </c>
      <c r="I7">
        <v>0.962493911349245</v>
      </c>
      <c r="J7">
        <v>8.2805650267900627E-2</v>
      </c>
    </row>
    <row r="8" spans="1:10" x14ac:dyDescent="0.35">
      <c r="A8" s="1">
        <v>38</v>
      </c>
      <c r="B8" s="3">
        <v>210</v>
      </c>
      <c r="C8" s="3">
        <v>2650</v>
      </c>
      <c r="D8" s="3">
        <v>2461</v>
      </c>
      <c r="E8" s="3">
        <v>22</v>
      </c>
      <c r="F8" s="3">
        <v>189</v>
      </c>
      <c r="G8" s="4">
        <f>(Table1[[#This Row],[false_positive]]+Table1[[#This Row],[false_negative]])/Table1[[#This Row],[annotation_count]]*100</f>
        <v>7.9622641509433958</v>
      </c>
      <c r="H8">
        <v>7.9622641509433961E-2</v>
      </c>
      <c r="I8">
        <v>0.92867924528301882</v>
      </c>
      <c r="J8">
        <v>7.9622641509433961E-2</v>
      </c>
    </row>
    <row r="9" spans="1:10" x14ac:dyDescent="0.35">
      <c r="A9" s="1">
        <v>3</v>
      </c>
      <c r="B9" s="3">
        <v>104</v>
      </c>
      <c r="C9" s="3">
        <v>2229</v>
      </c>
      <c r="D9" s="3">
        <v>2224</v>
      </c>
      <c r="E9" s="3">
        <v>166</v>
      </c>
      <c r="F9" s="3">
        <v>5</v>
      </c>
      <c r="G9" s="4">
        <f>(Table1[[#This Row],[false_positive]]+Table1[[#This Row],[false_negative]])/Table1[[#This Row],[annotation_count]]*100</f>
        <v>7.6716016150740236</v>
      </c>
      <c r="H9">
        <v>7.6716016150740238E-2</v>
      </c>
      <c r="I9">
        <v>0.99775684163301925</v>
      </c>
      <c r="J9">
        <v>7.6716016150740238E-2</v>
      </c>
    </row>
    <row r="10" spans="1:10" x14ac:dyDescent="0.35">
      <c r="A10" s="1">
        <v>33</v>
      </c>
      <c r="B10" s="3">
        <v>232</v>
      </c>
      <c r="C10" s="3">
        <v>1780</v>
      </c>
      <c r="D10" s="3">
        <v>1674</v>
      </c>
      <c r="E10" s="3">
        <v>2</v>
      </c>
      <c r="F10" s="3">
        <v>106</v>
      </c>
      <c r="G10" s="4">
        <f>(Table1[[#This Row],[false_positive]]+Table1[[#This Row],[false_negative]])/Table1[[#This Row],[annotation_count]]*100</f>
        <v>6.0674157303370784</v>
      </c>
      <c r="H10">
        <v>6.0674157303370793E-2</v>
      </c>
      <c r="I10">
        <v>0.94044943820224725</v>
      </c>
      <c r="J10">
        <v>6.0674157303370793E-2</v>
      </c>
    </row>
    <row r="11" spans="1:10" x14ac:dyDescent="0.35">
      <c r="A11" s="1">
        <v>21</v>
      </c>
      <c r="B11" s="3">
        <v>121</v>
      </c>
      <c r="C11" s="3">
        <v>1863</v>
      </c>
      <c r="D11" s="3">
        <v>1764</v>
      </c>
      <c r="E11" s="3">
        <v>1</v>
      </c>
      <c r="F11" s="3">
        <v>99</v>
      </c>
      <c r="G11" s="4">
        <f>(Table1[[#This Row],[false_positive]]+Table1[[#This Row],[false_negative]])/Table1[[#This Row],[annotation_count]]*100</f>
        <v>5.3676865271068168</v>
      </c>
      <c r="H11">
        <v>5.3676865271068172E-2</v>
      </c>
      <c r="I11">
        <v>0.9468599033816425</v>
      </c>
      <c r="J11">
        <v>5.3676865271068172E-2</v>
      </c>
    </row>
    <row r="12" spans="1:10" x14ac:dyDescent="0.35">
      <c r="A12" s="1">
        <v>19</v>
      </c>
      <c r="B12" s="3">
        <v>106</v>
      </c>
      <c r="C12" s="3">
        <v>2027</v>
      </c>
      <c r="D12" s="3">
        <v>1930</v>
      </c>
      <c r="E12" s="3">
        <v>9</v>
      </c>
      <c r="F12" s="3">
        <v>97</v>
      </c>
      <c r="G12" s="4">
        <f>(Table1[[#This Row],[false_positive]]+Table1[[#This Row],[false_negative]])/Table1[[#This Row],[annotation_count]]*100</f>
        <v>5.2294030587074491</v>
      </c>
      <c r="H12">
        <v>5.2294030587074491E-2</v>
      </c>
      <c r="I12">
        <v>0.95214602861371489</v>
      </c>
      <c r="J12">
        <v>5.2294030587074491E-2</v>
      </c>
    </row>
    <row r="13" spans="1:10" x14ac:dyDescent="0.35">
      <c r="A13" s="1">
        <v>22</v>
      </c>
      <c r="B13" s="3">
        <v>105</v>
      </c>
      <c r="C13" s="3">
        <v>2572</v>
      </c>
      <c r="D13" s="3">
        <v>2564</v>
      </c>
      <c r="E13" s="3">
        <v>117</v>
      </c>
      <c r="F13" s="3">
        <v>8</v>
      </c>
      <c r="G13" s="4">
        <f>(Table1[[#This Row],[false_positive]]+Table1[[#This Row],[false_negative]])/Table1[[#This Row],[annotation_count]]*100</f>
        <v>4.8600311041990665</v>
      </c>
      <c r="H13">
        <v>4.8600311041990668E-2</v>
      </c>
      <c r="I13">
        <v>0.99688958009331263</v>
      </c>
      <c r="J13">
        <v>4.8600311041990668E-2</v>
      </c>
    </row>
    <row r="14" spans="1:10" x14ac:dyDescent="0.35">
      <c r="A14" s="1">
        <v>8</v>
      </c>
      <c r="B14" s="3">
        <v>233</v>
      </c>
      <c r="C14" s="3">
        <v>3079</v>
      </c>
      <c r="D14" s="3">
        <v>3016</v>
      </c>
      <c r="E14" s="3">
        <v>74</v>
      </c>
      <c r="F14" s="3">
        <v>63</v>
      </c>
      <c r="G14" s="4">
        <f>(Table1[[#This Row],[false_positive]]+Table1[[#This Row],[false_negative]])/Table1[[#This Row],[annotation_count]]*100</f>
        <v>4.4494965898018837</v>
      </c>
      <c r="H14">
        <v>4.4494965898018837E-2</v>
      </c>
      <c r="I14">
        <v>0.97953881130237086</v>
      </c>
      <c r="J14">
        <v>4.4494965898018837E-2</v>
      </c>
    </row>
    <row r="15" spans="1:10" x14ac:dyDescent="0.35">
      <c r="A15" s="1">
        <v>36</v>
      </c>
      <c r="B15" s="3">
        <v>200</v>
      </c>
      <c r="C15" s="3">
        <v>2601</v>
      </c>
      <c r="D15" s="3">
        <v>2588</v>
      </c>
      <c r="E15" s="3">
        <v>87</v>
      </c>
      <c r="F15" s="3">
        <v>13</v>
      </c>
      <c r="G15" s="4">
        <f>(Table1[[#This Row],[false_positive]]+Table1[[#This Row],[false_negative]])/Table1[[#This Row],[annotation_count]]*100</f>
        <v>3.8446751249519413</v>
      </c>
      <c r="H15">
        <v>3.8446751249519413E-2</v>
      </c>
      <c r="I15">
        <v>0.99500192233756246</v>
      </c>
      <c r="J15">
        <v>3.8446751249519413E-2</v>
      </c>
    </row>
    <row r="16" spans="1:10" x14ac:dyDescent="0.35">
      <c r="A16" s="1">
        <v>15</v>
      </c>
      <c r="B16" s="3">
        <v>118</v>
      </c>
      <c r="C16" s="3">
        <v>2278</v>
      </c>
      <c r="D16" s="3">
        <v>2278</v>
      </c>
      <c r="E16" s="3">
        <v>77</v>
      </c>
      <c r="F16" s="3">
        <v>0</v>
      </c>
      <c r="G16" s="4">
        <f>(Table1[[#This Row],[false_positive]]+Table1[[#This Row],[false_negative]])/Table1[[#This Row],[annotation_count]]*100</f>
        <v>3.3801580333625987</v>
      </c>
      <c r="H16">
        <v>3.3801580333625993E-2</v>
      </c>
      <c r="I16">
        <v>1</v>
      </c>
      <c r="J16">
        <v>3.3801580333625993E-2</v>
      </c>
    </row>
    <row r="17" spans="1:10" x14ac:dyDescent="0.35">
      <c r="A17" s="1">
        <v>6</v>
      </c>
      <c r="B17" s="3">
        <v>208</v>
      </c>
      <c r="C17" s="3">
        <v>2955</v>
      </c>
      <c r="D17" s="3">
        <v>2913</v>
      </c>
      <c r="E17" s="3">
        <v>39</v>
      </c>
      <c r="F17" s="3">
        <v>42</v>
      </c>
      <c r="G17" s="4">
        <f>(Table1[[#This Row],[false_positive]]+Table1[[#This Row],[false_negative]])/Table1[[#This Row],[annotation_count]]*100</f>
        <v>2.7411167512690358</v>
      </c>
      <c r="H17">
        <v>2.7411167512690359E-2</v>
      </c>
      <c r="I17">
        <v>0.98578680203045688</v>
      </c>
      <c r="J17">
        <v>2.7411167512690359E-2</v>
      </c>
    </row>
    <row r="18" spans="1:10" x14ac:dyDescent="0.35">
      <c r="A18" s="1">
        <v>39</v>
      </c>
      <c r="B18" s="3">
        <v>114</v>
      </c>
      <c r="C18" s="3">
        <v>1879</v>
      </c>
      <c r="D18" s="3">
        <v>1834</v>
      </c>
      <c r="E18" s="3">
        <v>6</v>
      </c>
      <c r="F18" s="3">
        <v>45</v>
      </c>
      <c r="G18" s="4">
        <f>(Table1[[#This Row],[false_positive]]+Table1[[#This Row],[false_negative]])/Table1[[#This Row],[annotation_count]]*100</f>
        <v>2.7142096860031932</v>
      </c>
      <c r="H18">
        <v>2.7142096860031929E-2</v>
      </c>
      <c r="I18">
        <v>0.97605109100585419</v>
      </c>
      <c r="J18">
        <v>2.7142096860031929E-2</v>
      </c>
    </row>
    <row r="19" spans="1:10" x14ac:dyDescent="0.35">
      <c r="A19" s="1">
        <v>32</v>
      </c>
      <c r="B19" s="3">
        <v>223</v>
      </c>
      <c r="C19" s="3">
        <v>2605</v>
      </c>
      <c r="D19" s="3">
        <v>2548</v>
      </c>
      <c r="E19" s="3">
        <v>5</v>
      </c>
      <c r="F19" s="3">
        <v>57</v>
      </c>
      <c r="G19" s="4">
        <f>(Table1[[#This Row],[false_positive]]+Table1[[#This Row],[false_negative]])/Table1[[#This Row],[annotation_count]]*100</f>
        <v>2.3800383877159308</v>
      </c>
      <c r="H19">
        <v>2.3800383877159308E-2</v>
      </c>
      <c r="I19">
        <v>0.97811900191938583</v>
      </c>
      <c r="J19">
        <v>2.3800383877159308E-2</v>
      </c>
    </row>
    <row r="20" spans="1:10" x14ac:dyDescent="0.35">
      <c r="A20" s="1">
        <v>34</v>
      </c>
      <c r="B20" s="3">
        <v>116</v>
      </c>
      <c r="C20" s="3">
        <v>2412</v>
      </c>
      <c r="D20" s="3">
        <v>2392</v>
      </c>
      <c r="E20" s="3">
        <v>27</v>
      </c>
      <c r="F20" s="3">
        <v>20</v>
      </c>
      <c r="G20" s="4">
        <f>(Table1[[#This Row],[false_positive]]+Table1[[#This Row],[false_negative]])/Table1[[#This Row],[annotation_count]]*100</f>
        <v>1.9485903814262024</v>
      </c>
      <c r="H20">
        <v>1.9485903814262021E-2</v>
      </c>
      <c r="I20">
        <v>0.99170812603648428</v>
      </c>
      <c r="J20">
        <v>1.9485903814262021E-2</v>
      </c>
    </row>
    <row r="21" spans="1:10" x14ac:dyDescent="0.35">
      <c r="A21" s="1">
        <v>42</v>
      </c>
      <c r="B21" s="3">
        <v>222</v>
      </c>
      <c r="C21" s="3">
        <v>2483</v>
      </c>
      <c r="D21" s="3">
        <v>2443</v>
      </c>
      <c r="E21" s="3">
        <v>2</v>
      </c>
      <c r="F21" s="3">
        <v>40</v>
      </c>
      <c r="G21" s="4">
        <f>(Table1[[#This Row],[false_positive]]+Table1[[#This Row],[false_negative]])/Table1[[#This Row],[annotation_count]]*100</f>
        <v>1.6915022150624244</v>
      </c>
      <c r="H21">
        <v>1.6915022150624241E-2</v>
      </c>
      <c r="I21">
        <v>0.98389045509464357</v>
      </c>
      <c r="J21">
        <v>1.6915022150624241E-2</v>
      </c>
    </row>
    <row r="22" spans="1:10" x14ac:dyDescent="0.35">
      <c r="A22" s="1">
        <v>40</v>
      </c>
      <c r="B22" s="3">
        <v>214</v>
      </c>
      <c r="C22" s="3">
        <v>2262</v>
      </c>
      <c r="D22" s="3">
        <v>2247</v>
      </c>
      <c r="E22" s="3">
        <v>22</v>
      </c>
      <c r="F22" s="3">
        <v>15</v>
      </c>
      <c r="G22" s="4">
        <f>(Table1[[#This Row],[false_positive]]+Table1[[#This Row],[false_negative]])/Table1[[#This Row],[annotation_count]]*100</f>
        <v>1.6357206012378427</v>
      </c>
      <c r="H22">
        <v>1.6357206012378431E-2</v>
      </c>
      <c r="I22">
        <v>0.99336870026525204</v>
      </c>
      <c r="J22">
        <v>1.6357206012378431E-2</v>
      </c>
    </row>
    <row r="23" spans="1:10" x14ac:dyDescent="0.35">
      <c r="A23" s="1">
        <v>1</v>
      </c>
      <c r="B23" s="3">
        <v>119</v>
      </c>
      <c r="C23" s="3">
        <v>1987</v>
      </c>
      <c r="D23" s="3">
        <v>1987</v>
      </c>
      <c r="E23" s="3">
        <v>32</v>
      </c>
      <c r="F23" s="3">
        <v>0</v>
      </c>
      <c r="G23" s="4">
        <f>(Table1[[#This Row],[false_positive]]+Table1[[#This Row],[false_negative]])/Table1[[#This Row],[annotation_count]]*100</f>
        <v>1.6104680422747861</v>
      </c>
      <c r="H23">
        <v>1.6104680422747861E-2</v>
      </c>
      <c r="I23">
        <v>1</v>
      </c>
      <c r="J23">
        <v>1.6104680422747861E-2</v>
      </c>
    </row>
    <row r="24" spans="1:10" x14ac:dyDescent="0.35">
      <c r="A24" s="1">
        <v>17</v>
      </c>
      <c r="B24" s="3">
        <v>221</v>
      </c>
      <c r="C24" s="3">
        <v>2427</v>
      </c>
      <c r="D24" s="3">
        <v>2403</v>
      </c>
      <c r="E24" s="3">
        <v>4</v>
      </c>
      <c r="F24" s="3">
        <v>24</v>
      </c>
      <c r="G24" s="4">
        <f>(Table1[[#This Row],[false_positive]]+Table1[[#This Row],[false_negative]])/Table1[[#This Row],[annotation_count]]*100</f>
        <v>1.1536876802636999</v>
      </c>
      <c r="H24">
        <v>1.1536876802637E-2</v>
      </c>
      <c r="I24">
        <v>0.99011124845488252</v>
      </c>
      <c r="J24">
        <v>1.1536876802637E-2</v>
      </c>
    </row>
    <row r="25" spans="1:10" x14ac:dyDescent="0.35">
      <c r="A25" s="1">
        <v>37</v>
      </c>
      <c r="B25" s="3">
        <v>209</v>
      </c>
      <c r="C25" s="3">
        <v>3005</v>
      </c>
      <c r="D25" s="3">
        <v>3005</v>
      </c>
      <c r="E25" s="3">
        <v>26</v>
      </c>
      <c r="F25" s="3">
        <v>0</v>
      </c>
      <c r="G25" s="4">
        <f>(Table1[[#This Row],[false_positive]]+Table1[[#This Row],[false_negative]])/Table1[[#This Row],[annotation_count]]*100</f>
        <v>0.86522462562396019</v>
      </c>
      <c r="H25">
        <v>8.6522462562396013E-3</v>
      </c>
      <c r="I25">
        <v>1</v>
      </c>
      <c r="J25">
        <v>8.6522462562396013E-3</v>
      </c>
    </row>
    <row r="26" spans="1:10" x14ac:dyDescent="0.35">
      <c r="A26" s="1">
        <v>18</v>
      </c>
      <c r="B26" s="3">
        <v>202</v>
      </c>
      <c r="C26" s="3">
        <v>2136</v>
      </c>
      <c r="D26" s="3">
        <v>2119</v>
      </c>
      <c r="E26" s="3">
        <v>0</v>
      </c>
      <c r="F26" s="3">
        <v>17</v>
      </c>
      <c r="G26" s="4">
        <f>(Table1[[#This Row],[false_positive]]+Table1[[#This Row],[false_negative]])/Table1[[#This Row],[annotation_count]]*100</f>
        <v>0.79588014981273414</v>
      </c>
      <c r="H26">
        <v>7.9588014981273412E-3</v>
      </c>
      <c r="I26">
        <v>0.99204119850187267</v>
      </c>
      <c r="J26">
        <v>7.9588014981273412E-3</v>
      </c>
    </row>
    <row r="27" spans="1:10" x14ac:dyDescent="0.35">
      <c r="A27" s="1">
        <v>23</v>
      </c>
      <c r="B27" s="3">
        <v>213</v>
      </c>
      <c r="C27" s="3">
        <v>3251</v>
      </c>
      <c r="D27" s="3">
        <v>3250</v>
      </c>
      <c r="E27" s="3">
        <v>24</v>
      </c>
      <c r="F27" s="3">
        <v>1</v>
      </c>
      <c r="G27" s="4">
        <f>(Table1[[#This Row],[false_positive]]+Table1[[#This Row],[false_negative]])/Table1[[#This Row],[annotation_count]]*100</f>
        <v>0.76899415564441709</v>
      </c>
      <c r="H27">
        <v>7.6899415564441707E-3</v>
      </c>
      <c r="I27">
        <v>0.99969240233774226</v>
      </c>
      <c r="J27">
        <v>7.6899415564441707E-3</v>
      </c>
    </row>
    <row r="28" spans="1:10" x14ac:dyDescent="0.35">
      <c r="A28" s="1">
        <v>16</v>
      </c>
      <c r="B28" s="3">
        <v>101</v>
      </c>
      <c r="C28" s="3">
        <v>1865</v>
      </c>
      <c r="D28" s="3">
        <v>1865</v>
      </c>
      <c r="E28" s="3">
        <v>14</v>
      </c>
      <c r="F28" s="3">
        <v>0</v>
      </c>
      <c r="G28" s="4">
        <f>(Table1[[#This Row],[false_positive]]+Table1[[#This Row],[false_negative]])/Table1[[#This Row],[annotation_count]]*100</f>
        <v>0.75067024128686333</v>
      </c>
      <c r="H28">
        <v>7.506702412868633E-3</v>
      </c>
      <c r="I28">
        <v>1</v>
      </c>
      <c r="J28">
        <v>7.506702412868633E-3</v>
      </c>
    </row>
    <row r="29" spans="1:10" x14ac:dyDescent="0.35">
      <c r="A29" s="1">
        <v>5</v>
      </c>
      <c r="B29" s="3">
        <v>111</v>
      </c>
      <c r="C29" s="3">
        <v>2124</v>
      </c>
      <c r="D29" s="3">
        <v>2110</v>
      </c>
      <c r="E29" s="3">
        <v>1</v>
      </c>
      <c r="F29" s="3">
        <v>14</v>
      </c>
      <c r="G29" s="4">
        <f>(Table1[[#This Row],[false_positive]]+Table1[[#This Row],[false_negative]])/Table1[[#This Row],[annotation_count]]*100</f>
        <v>0.70621468926553677</v>
      </c>
      <c r="H29">
        <v>7.0621468926553672E-3</v>
      </c>
      <c r="I29">
        <v>0.99340866290018837</v>
      </c>
      <c r="J29">
        <v>7.0621468926553672E-3</v>
      </c>
    </row>
    <row r="30" spans="1:10" x14ac:dyDescent="0.35">
      <c r="A30" s="1">
        <v>2</v>
      </c>
      <c r="B30" s="3">
        <v>124</v>
      </c>
      <c r="C30" s="3">
        <v>1619</v>
      </c>
      <c r="D30" s="3">
        <v>1614</v>
      </c>
      <c r="E30" s="3">
        <v>6</v>
      </c>
      <c r="F30" s="3">
        <v>5</v>
      </c>
      <c r="G30" s="4">
        <f>(Table1[[#This Row],[false_positive]]+Table1[[#This Row],[false_negative]])/Table1[[#This Row],[annotation_count]]*100</f>
        <v>0.6794317479925881</v>
      </c>
      <c r="H30">
        <v>6.7943174799258814E-3</v>
      </c>
      <c r="I30">
        <v>0.99691167387276092</v>
      </c>
      <c r="J30">
        <v>6.7943174799258814E-3</v>
      </c>
    </row>
    <row r="31" spans="1:10" x14ac:dyDescent="0.35">
      <c r="A31" s="1">
        <v>43</v>
      </c>
      <c r="B31" s="3">
        <v>217</v>
      </c>
      <c r="C31" s="3">
        <v>2208</v>
      </c>
      <c r="D31" s="3">
        <v>2202</v>
      </c>
      <c r="E31" s="3">
        <v>8</v>
      </c>
      <c r="F31" s="3">
        <v>6</v>
      </c>
      <c r="G31" s="4">
        <f>(Table1[[#This Row],[false_positive]]+Table1[[#This Row],[false_negative]])/Table1[[#This Row],[annotation_count]]*100</f>
        <v>0.63405797101449279</v>
      </c>
      <c r="H31">
        <v>6.3405797101449279E-3</v>
      </c>
      <c r="I31">
        <v>0.99728260869565222</v>
      </c>
      <c r="J31">
        <v>6.3405797101449279E-3</v>
      </c>
    </row>
    <row r="32" spans="1:10" x14ac:dyDescent="0.35">
      <c r="A32" s="1">
        <v>29</v>
      </c>
      <c r="B32" s="3">
        <v>212</v>
      </c>
      <c r="C32" s="3">
        <v>2748</v>
      </c>
      <c r="D32" s="3">
        <v>2747</v>
      </c>
      <c r="E32" s="3">
        <v>14</v>
      </c>
      <c r="F32" s="3">
        <v>1</v>
      </c>
      <c r="G32" s="4">
        <f>(Table1[[#This Row],[false_positive]]+Table1[[#This Row],[false_negative]])/Table1[[#This Row],[annotation_count]]*100</f>
        <v>0.54585152838427942</v>
      </c>
      <c r="H32">
        <v>5.4585152838427936E-3</v>
      </c>
      <c r="I32">
        <v>0.99963609898107719</v>
      </c>
      <c r="J32">
        <v>5.4585152838427936E-3</v>
      </c>
    </row>
    <row r="33" spans="1:10" x14ac:dyDescent="0.35">
      <c r="A33" s="1">
        <v>24</v>
      </c>
      <c r="B33" s="3">
        <v>230</v>
      </c>
      <c r="C33" s="3">
        <v>2256</v>
      </c>
      <c r="D33" s="3">
        <v>2256</v>
      </c>
      <c r="E33" s="3">
        <v>12</v>
      </c>
      <c r="F33" s="3">
        <v>0</v>
      </c>
      <c r="G33" s="4">
        <f>(Table1[[#This Row],[false_positive]]+Table1[[#This Row],[false_negative]])/Table1[[#This Row],[annotation_count]]*100</f>
        <v>0.53191489361702127</v>
      </c>
      <c r="H33">
        <v>5.3191489361702126E-3</v>
      </c>
      <c r="I33">
        <v>1</v>
      </c>
      <c r="J33">
        <v>5.3191489361702126E-3</v>
      </c>
    </row>
    <row r="34" spans="1:10" x14ac:dyDescent="0.35">
      <c r="A34" s="1">
        <v>44</v>
      </c>
      <c r="B34" s="3">
        <v>215</v>
      </c>
      <c r="C34" s="3">
        <v>3363</v>
      </c>
      <c r="D34" s="3">
        <v>3359</v>
      </c>
      <c r="E34" s="3">
        <v>9</v>
      </c>
      <c r="F34" s="3">
        <v>4</v>
      </c>
      <c r="G34" s="4">
        <f>(Table1[[#This Row],[false_positive]]+Table1[[#This Row],[false_negative]])/Table1[[#This Row],[annotation_count]]*100</f>
        <v>0.3865596193874517</v>
      </c>
      <c r="H34">
        <v>3.8655961938745169E-3</v>
      </c>
      <c r="I34">
        <v>0.99881058578650017</v>
      </c>
      <c r="J34">
        <v>3.8655961938745169E-3</v>
      </c>
    </row>
    <row r="35" spans="1:10" x14ac:dyDescent="0.35">
      <c r="A35" s="1">
        <v>14</v>
      </c>
      <c r="B35" s="3">
        <v>109</v>
      </c>
      <c r="C35" s="3">
        <v>2532</v>
      </c>
      <c r="D35" s="3">
        <v>2527</v>
      </c>
      <c r="E35" s="3">
        <v>2</v>
      </c>
      <c r="F35" s="3">
        <v>5</v>
      </c>
      <c r="G35" s="4">
        <f>(Table1[[#This Row],[false_positive]]+Table1[[#This Row],[false_negative]])/Table1[[#This Row],[annotation_count]]*100</f>
        <v>0.2764612954186414</v>
      </c>
      <c r="H35">
        <v>2.764612954186414E-3</v>
      </c>
      <c r="I35">
        <v>0.99802527646129546</v>
      </c>
      <c r="J35">
        <v>2.764612954186414E-3</v>
      </c>
    </row>
    <row r="36" spans="1:10" x14ac:dyDescent="0.35">
      <c r="A36" s="1">
        <v>7</v>
      </c>
      <c r="B36" s="3">
        <v>205</v>
      </c>
      <c r="C36" s="3">
        <v>2656</v>
      </c>
      <c r="D36" s="3">
        <v>2651</v>
      </c>
      <c r="E36" s="3">
        <v>0</v>
      </c>
      <c r="F36" s="3">
        <v>5</v>
      </c>
      <c r="G36" s="4">
        <f>(Table1[[#This Row],[false_positive]]+Table1[[#This Row],[false_negative]])/Table1[[#This Row],[annotation_count]]*100</f>
        <v>0.18825301204819278</v>
      </c>
      <c r="H36">
        <v>1.8825301204819279E-3</v>
      </c>
      <c r="I36">
        <v>0.9981174698795181</v>
      </c>
      <c r="J36">
        <v>1.8825301204819279E-3</v>
      </c>
    </row>
    <row r="37" spans="1:10" x14ac:dyDescent="0.35">
      <c r="A37" s="1">
        <v>10</v>
      </c>
      <c r="B37" s="3">
        <v>123</v>
      </c>
      <c r="C37" s="3">
        <v>1518</v>
      </c>
      <c r="D37" s="3">
        <v>1518</v>
      </c>
      <c r="E37" s="3">
        <v>2</v>
      </c>
      <c r="F37" s="3">
        <v>0</v>
      </c>
      <c r="G37" s="4">
        <f>(Table1[[#This Row],[false_positive]]+Table1[[#This Row],[false_negative]])/Table1[[#This Row],[annotation_count]]*100</f>
        <v>0.13175230566534915</v>
      </c>
      <c r="H37">
        <v>1.3175230566534911E-3</v>
      </c>
      <c r="I37">
        <v>1</v>
      </c>
      <c r="J37">
        <v>1.3175230566534911E-3</v>
      </c>
    </row>
    <row r="38" spans="1:10" x14ac:dyDescent="0.35">
      <c r="A38" s="1">
        <v>25</v>
      </c>
      <c r="B38" s="3">
        <v>103</v>
      </c>
      <c r="C38" s="3">
        <v>2084</v>
      </c>
      <c r="D38" s="3">
        <v>2084</v>
      </c>
      <c r="E38" s="3">
        <v>2</v>
      </c>
      <c r="F38" s="3">
        <v>0</v>
      </c>
      <c r="G38" s="4">
        <f>(Table1[[#This Row],[false_positive]]+Table1[[#This Row],[false_negative]])/Table1[[#This Row],[annotation_count]]*100</f>
        <v>9.5969289827255277E-2</v>
      </c>
      <c r="H38">
        <v>9.5969289827255275E-4</v>
      </c>
      <c r="I38">
        <v>1</v>
      </c>
      <c r="J38">
        <v>9.5969289827255275E-4</v>
      </c>
    </row>
    <row r="39" spans="1:10" x14ac:dyDescent="0.35">
      <c r="A39" s="1">
        <v>4</v>
      </c>
      <c r="B39" s="3">
        <v>102</v>
      </c>
      <c r="C39" s="3">
        <v>2187</v>
      </c>
      <c r="D39" s="3">
        <v>2185</v>
      </c>
      <c r="E39" s="3">
        <v>0</v>
      </c>
      <c r="F39" s="3">
        <v>2</v>
      </c>
      <c r="G39" s="4">
        <f>(Table1[[#This Row],[false_positive]]+Table1[[#This Row],[false_negative]])/Table1[[#This Row],[annotation_count]]*100</f>
        <v>9.1449474165523542E-2</v>
      </c>
      <c r="H39">
        <v>9.1449474165523545E-4</v>
      </c>
      <c r="I39">
        <v>0.99908550525834472</v>
      </c>
      <c r="J39">
        <v>9.1449474165523545E-4</v>
      </c>
    </row>
    <row r="40" spans="1:10" x14ac:dyDescent="0.35">
      <c r="A40" s="1">
        <v>12</v>
      </c>
      <c r="B40" s="3">
        <v>112</v>
      </c>
      <c r="C40" s="3">
        <v>2539</v>
      </c>
      <c r="D40" s="3">
        <v>2539</v>
      </c>
      <c r="E40" s="3">
        <v>2</v>
      </c>
      <c r="F40" s="3">
        <v>0</v>
      </c>
      <c r="G40" s="4">
        <f>(Table1[[#This Row],[false_positive]]+Table1[[#This Row],[false_negative]])/Table1[[#This Row],[annotation_count]]*100</f>
        <v>7.8771169751870818E-2</v>
      </c>
      <c r="H40">
        <v>7.8771169751870812E-4</v>
      </c>
      <c r="I40">
        <v>1</v>
      </c>
      <c r="J40">
        <v>7.8771169751870812E-4</v>
      </c>
    </row>
    <row r="41" spans="1:10" x14ac:dyDescent="0.35">
      <c r="A41" s="1">
        <v>46</v>
      </c>
      <c r="B41" s="3">
        <v>117</v>
      </c>
      <c r="C41" s="3">
        <v>1535</v>
      </c>
      <c r="D41" s="3">
        <v>1535</v>
      </c>
      <c r="E41" s="3">
        <v>1</v>
      </c>
      <c r="F41" s="3">
        <v>0</v>
      </c>
      <c r="G41" s="4">
        <f>(Table1[[#This Row],[false_positive]]+Table1[[#This Row],[false_negative]])/Table1[[#This Row],[annotation_count]]*100</f>
        <v>6.5146579804560262E-2</v>
      </c>
      <c r="H41">
        <v>6.5146579804560263E-4</v>
      </c>
      <c r="I41">
        <v>1</v>
      </c>
      <c r="J41">
        <v>6.5146579804560263E-4</v>
      </c>
    </row>
    <row r="42" spans="1:10" x14ac:dyDescent="0.35">
      <c r="A42" s="1">
        <v>41</v>
      </c>
      <c r="B42" s="3">
        <v>113</v>
      </c>
      <c r="C42" s="3">
        <v>1795</v>
      </c>
      <c r="D42" s="3">
        <v>1794</v>
      </c>
      <c r="E42" s="3">
        <v>0</v>
      </c>
      <c r="F42" s="3">
        <v>1</v>
      </c>
      <c r="G42" s="4">
        <f>(Table1[[#This Row],[false_positive]]+Table1[[#This Row],[false_negative]])/Table1[[#This Row],[annotation_count]]*100</f>
        <v>5.5710306406685242E-2</v>
      </c>
      <c r="H42">
        <v>5.5710306406685239E-4</v>
      </c>
      <c r="I42">
        <v>0.99944289693593313</v>
      </c>
      <c r="J42">
        <v>5.5710306406685239E-4</v>
      </c>
    </row>
    <row r="43" spans="1:10" x14ac:dyDescent="0.35">
      <c r="A43" s="1">
        <v>13</v>
      </c>
      <c r="B43" s="3">
        <v>115</v>
      </c>
      <c r="C43" s="3">
        <v>1953</v>
      </c>
      <c r="D43" s="3">
        <v>1952</v>
      </c>
      <c r="E43" s="3">
        <v>0</v>
      </c>
      <c r="F43" s="3">
        <v>1</v>
      </c>
      <c r="G43" s="4">
        <f>(Table1[[#This Row],[false_positive]]+Table1[[#This Row],[false_negative]])/Table1[[#This Row],[annotation_count]]*100</f>
        <v>5.1203277009728626E-2</v>
      </c>
      <c r="H43">
        <v>5.1203277009728623E-4</v>
      </c>
      <c r="I43">
        <v>0.99948796722990274</v>
      </c>
      <c r="J43">
        <v>5.1203277009728623E-4</v>
      </c>
    </row>
    <row r="44" spans="1:10" x14ac:dyDescent="0.35">
      <c r="A44" s="1">
        <v>47</v>
      </c>
      <c r="B44" s="3">
        <v>100</v>
      </c>
      <c r="C44" s="3">
        <v>2273</v>
      </c>
      <c r="D44" s="3">
        <v>2272</v>
      </c>
      <c r="E44" s="3">
        <v>0</v>
      </c>
      <c r="F44" s="3">
        <v>1</v>
      </c>
      <c r="G44" s="4">
        <f>(Table1[[#This Row],[false_positive]]+Table1[[#This Row],[false_negative]])/Table1[[#This Row],[annotation_count]]*100</f>
        <v>4.3994720633523977E-2</v>
      </c>
      <c r="H44">
        <v>4.399472063352398E-4</v>
      </c>
      <c r="I44">
        <v>0.99956005279366478</v>
      </c>
      <c r="J44">
        <v>4.399472063352398E-4</v>
      </c>
    </row>
    <row r="45" spans="1:10" x14ac:dyDescent="0.35">
      <c r="A45" s="1">
        <v>27</v>
      </c>
      <c r="B45" s="3">
        <v>234</v>
      </c>
      <c r="C45" s="3">
        <v>2753</v>
      </c>
      <c r="D45" s="3">
        <v>2753</v>
      </c>
      <c r="E45" s="3">
        <v>0</v>
      </c>
      <c r="F45" s="3">
        <v>0</v>
      </c>
      <c r="G45" s="4">
        <f>(Table1[[#This Row],[false_positive]]+Table1[[#This Row],[false_negative]])/Table1[[#This Row],[annotation_count]]*100</f>
        <v>0</v>
      </c>
      <c r="H45">
        <v>0</v>
      </c>
      <c r="I45">
        <v>1</v>
      </c>
      <c r="J45">
        <v>0</v>
      </c>
    </row>
    <row r="46" spans="1:10" x14ac:dyDescent="0.35">
      <c r="A46" s="1">
        <v>11</v>
      </c>
      <c r="B46" s="3">
        <v>220</v>
      </c>
      <c r="C46" s="3">
        <v>2048</v>
      </c>
      <c r="D46" s="3">
        <v>2048</v>
      </c>
      <c r="E46" s="3">
        <v>0</v>
      </c>
      <c r="F46" s="3">
        <v>0</v>
      </c>
      <c r="G46" s="4">
        <f>(Table1[[#This Row],[false_positive]]+Table1[[#This Row],[false_negative]])/Table1[[#This Row],[annotation_count]]*100</f>
        <v>0</v>
      </c>
      <c r="H46">
        <v>0</v>
      </c>
      <c r="I46">
        <v>1</v>
      </c>
      <c r="J46">
        <v>0</v>
      </c>
    </row>
    <row r="47" spans="1:10" x14ac:dyDescent="0.35">
      <c r="A47" s="1">
        <v>45</v>
      </c>
      <c r="B47" s="3">
        <v>122</v>
      </c>
      <c r="C47" s="3">
        <v>2476</v>
      </c>
      <c r="D47" s="3">
        <v>2476</v>
      </c>
      <c r="E47" s="3">
        <v>0</v>
      </c>
      <c r="F47" s="3">
        <v>0</v>
      </c>
      <c r="G47" s="4">
        <f>(Table1[[#This Row],[false_positive]]+Table1[[#This Row],[false_negative]])/Table1[[#This Row],[annotation_count]]*100</f>
        <v>0</v>
      </c>
      <c r="H47">
        <v>0</v>
      </c>
      <c r="I47">
        <v>1</v>
      </c>
      <c r="J47">
        <v>0</v>
      </c>
    </row>
    <row r="48" spans="1:10" x14ac:dyDescent="0.35">
      <c r="A48" s="1">
        <v>9</v>
      </c>
      <c r="B48" s="3">
        <v>219</v>
      </c>
      <c r="C48" s="3">
        <v>2154</v>
      </c>
      <c r="D48" s="3">
        <v>2154</v>
      </c>
      <c r="E48" s="3">
        <v>0</v>
      </c>
      <c r="F48" s="3">
        <v>0</v>
      </c>
      <c r="G48" s="4">
        <f>(Table1[[#This Row],[false_positive]]+Table1[[#This Row],[false_negative]])/Table1[[#This Row],[annotation_count]]*100</f>
        <v>0</v>
      </c>
      <c r="H48">
        <v>0</v>
      </c>
      <c r="I48">
        <v>1</v>
      </c>
      <c r="J48">
        <v>0</v>
      </c>
    </row>
    <row r="49" spans="1:10" x14ac:dyDescent="0.35">
      <c r="A49" s="1">
        <v>0</v>
      </c>
      <c r="B49" s="3">
        <v>231</v>
      </c>
      <c r="C49" s="3">
        <v>1571</v>
      </c>
      <c r="D49" s="3">
        <v>1571</v>
      </c>
      <c r="E49" s="3">
        <v>0</v>
      </c>
      <c r="F49" s="3">
        <v>0</v>
      </c>
      <c r="G49" s="4">
        <f>(Table1[[#This Row],[false_positive]]+Table1[[#This Row],[false_negative]])/Table1[[#This Row],[annotation_count]]*100</f>
        <v>0</v>
      </c>
      <c r="H49">
        <v>0</v>
      </c>
      <c r="I49">
        <v>1</v>
      </c>
      <c r="J49">
        <v>0</v>
      </c>
    </row>
    <row r="50" spans="1:10" x14ac:dyDescent="0.35">
      <c r="B50" s="3" t="s">
        <v>8</v>
      </c>
      <c r="C50">
        <f>SUM(C1:C49)</f>
        <v>109494</v>
      </c>
      <c r="D50">
        <f>SUM(D1:D49)</f>
        <v>107438</v>
      </c>
      <c r="E50">
        <f t="shared" ref="E50:F50" si="0">SUM(E1:E48)</f>
        <v>2566</v>
      </c>
      <c r="F50">
        <f t="shared" si="0"/>
        <v>2056</v>
      </c>
      <c r="G50" s="4">
        <f>(Table1[[#This Row],[false_positive]]+Table1[[#This Row],[false_negative]])/Table1[[#This Row],[annotation_count]]*100</f>
        <v>4.221235866805487</v>
      </c>
    </row>
    <row r="56" spans="1:10" x14ac:dyDescent="0.35">
      <c r="D56" t="s">
        <v>14</v>
      </c>
      <c r="E56" t="s">
        <v>3</v>
      </c>
      <c r="F56" t="s">
        <v>4</v>
      </c>
      <c r="G56" t="s">
        <v>7</v>
      </c>
    </row>
    <row r="57" spans="1:10" x14ac:dyDescent="0.35">
      <c r="D57" t="s">
        <v>8</v>
      </c>
      <c r="E57">
        <v>2566</v>
      </c>
      <c r="F57">
        <v>2056</v>
      </c>
      <c r="G57">
        <v>4.22</v>
      </c>
    </row>
    <row r="58" spans="1:10" x14ac:dyDescent="0.35">
      <c r="D58" t="s">
        <v>11</v>
      </c>
      <c r="E58">
        <f>MEDIAN(E2:E49)</f>
        <v>6</v>
      </c>
      <c r="F58">
        <f t="shared" ref="F58:G58" si="1">MEDIAN(F2:F49)</f>
        <v>5</v>
      </c>
      <c r="G58" s="5">
        <f t="shared" si="1"/>
        <v>0.83055238771834716</v>
      </c>
    </row>
    <row r="59" spans="1:10" x14ac:dyDescent="0.35">
      <c r="D59" t="s">
        <v>9</v>
      </c>
      <c r="E59" s="5">
        <f>AVERAGE(E2:E49)</f>
        <v>53.458333333333336</v>
      </c>
      <c r="F59" s="5">
        <f t="shared" ref="F59:G59" si="2">AVERAGE(F2:F49)</f>
        <v>42.833333333333336</v>
      </c>
      <c r="G59" s="5">
        <f t="shared" si="2"/>
        <v>4.4680389809413246</v>
      </c>
    </row>
    <row r="60" spans="1:10" x14ac:dyDescent="0.35">
      <c r="D60" t="s">
        <v>12</v>
      </c>
      <c r="E60">
        <f>MAX(E2:E49)</f>
        <v>1413</v>
      </c>
      <c r="F60">
        <f t="shared" ref="F60:G60" si="3">MAX(F2:F49)</f>
        <v>463</v>
      </c>
      <c r="G60" s="5">
        <f t="shared" si="3"/>
        <v>66.214319138979889</v>
      </c>
    </row>
    <row r="61" spans="1:10" x14ac:dyDescent="0.35">
      <c r="D61" t="s">
        <v>13</v>
      </c>
      <c r="E61">
        <f>MIN(E2:E49)</f>
        <v>0</v>
      </c>
      <c r="F61">
        <f t="shared" ref="F61:G61" si="4">MIN(F2:F49)</f>
        <v>0</v>
      </c>
      <c r="G61">
        <f t="shared" si="4"/>
        <v>0</v>
      </c>
    </row>
    <row r="62" spans="1:10" x14ac:dyDescent="0.35">
      <c r="D62" t="s">
        <v>10</v>
      </c>
      <c r="E62">
        <v>12</v>
      </c>
      <c r="F62">
        <v>14</v>
      </c>
      <c r="G62">
        <v>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2020-08-24T15:54:49Z</dcterms:created>
  <dcterms:modified xsi:type="dcterms:W3CDTF">2020-09-09T21:46:58Z</dcterms:modified>
</cp:coreProperties>
</file>