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ThisWorkbook"/>
  <xr:revisionPtr revIDLastSave="0" documentId="8_{85129E7F-A212-41CE-A8C4-68BA34518F1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o Do List" sheetId="1" r:id="rId1"/>
  </sheets>
  <definedNames>
    <definedName name="_xlnm.Print_Area" localSheetId="0">'To Do List'!$A:$M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6" i="1"/>
  <c r="I8" i="1"/>
  <c r="I5" i="1"/>
  <c r="Q3" i="1"/>
  <c r="O4" i="1" l="1"/>
  <c r="O5" i="1"/>
  <c r="Q2" i="1" s="1"/>
  <c r="O2" i="1"/>
  <c r="O3" i="1"/>
</calcChain>
</file>

<file path=xl/sharedStrings.xml><?xml version="1.0" encoding="utf-8"?>
<sst xmlns="http://schemas.openxmlformats.org/spreadsheetml/2006/main" count="169" uniqueCount="65">
  <si>
    <t>Description</t>
  </si>
  <si>
    <t>Due Date</t>
  </si>
  <si>
    <t>Status</t>
  </si>
  <si>
    <t>Today</t>
  </si>
  <si>
    <t>Tomorrow</t>
  </si>
  <si>
    <t>This Week</t>
  </si>
  <si>
    <t>Next Week</t>
  </si>
  <si>
    <t>Today Total</t>
  </si>
  <si>
    <t>Today Completed</t>
  </si>
  <si>
    <t xml:space="preserve"> </t>
  </si>
  <si>
    <t>Product Back Log</t>
  </si>
  <si>
    <t>Sprint #</t>
  </si>
  <si>
    <t>Scrub Data</t>
  </si>
  <si>
    <t>DDL</t>
  </si>
  <si>
    <t>DML</t>
  </si>
  <si>
    <t>SP_InsertAirParticulate</t>
  </si>
  <si>
    <t>SP_GetAirParticulateByID</t>
  </si>
  <si>
    <t>SP_UpdateAirParticulateByID</t>
  </si>
  <si>
    <t>SP_DeleteAirParticulateByID</t>
  </si>
  <si>
    <t>AnimalSightings function in C#</t>
  </si>
  <si>
    <t>Andy</t>
  </si>
  <si>
    <t>Allan</t>
  </si>
  <si>
    <t>Taylor</t>
  </si>
  <si>
    <t>Jill</t>
  </si>
  <si>
    <t>SP_InsertAnimalMarker</t>
  </si>
  <si>
    <t>SP_DeleteAnimalMarkerByID</t>
  </si>
  <si>
    <t>SP_UpdateAnimalMarkerByID</t>
  </si>
  <si>
    <t>SP_GetAnimalMarkerBySpecies</t>
  </si>
  <si>
    <t>SP_GetUniqueSpecies</t>
  </si>
  <si>
    <t>SP_GetAnimalMarkerByID</t>
  </si>
  <si>
    <t>Completed</t>
  </si>
  <si>
    <t>Coder</t>
  </si>
  <si>
    <t>Select by nearest location</t>
  </si>
  <si>
    <t>Update Documents, README etc.</t>
  </si>
  <si>
    <t>Finalize promote package</t>
  </si>
  <si>
    <t>C# HTML and JavaScript to create webpage</t>
  </si>
  <si>
    <t>Markers: Read function, calls on sp_GetAllAnimals</t>
  </si>
  <si>
    <t>Markers: Create function, calls on sp_InsertAnimalMarker</t>
  </si>
  <si>
    <t>Markers: Update functions,  calls on sp_UpdateAnimalMarkerByID</t>
  </si>
  <si>
    <t>Markers: Delete Function, calls on DeleteAnimalMarkerByID</t>
  </si>
  <si>
    <t>SP_GetAllAnimals</t>
  </si>
  <si>
    <t>Update DDL to include tbl_Sites</t>
  </si>
  <si>
    <t>Update DML insert program to insert tbl_Sites, and update tbl_AnimalMarkers insert</t>
  </si>
  <si>
    <t>Create a SP called SP_GetAllSites. Links Animal Sightings</t>
  </si>
  <si>
    <t>Update Marker SPs to include SiteFK</t>
  </si>
  <si>
    <t>Get Site Markers on to map. Call SP_GetAllSites</t>
  </si>
  <si>
    <t>Create Site modals. Include information from FK for Animal Sightings and FK for emission sources. Call on SP_getAnimalMarkerBySite, uses join to display emission information.</t>
  </si>
  <si>
    <t>Form on webpage which prompts for the information for SP_InsertAnimalMarker with button to lead to form</t>
  </si>
  <si>
    <t>User can click on a marker and click on a button called update entry. Uses SP_UpdateAnimalMarkerByID to update animal sighting information.</t>
  </si>
  <si>
    <t>Add FK calculations to SP_UpdateAnimalMarkerByID</t>
  </si>
  <si>
    <t>Overlay (placed and scaled on map)</t>
  </si>
  <si>
    <t>AirParticulates delete function in C#</t>
  </si>
  <si>
    <t>Create heatmap using airparticulates data</t>
  </si>
  <si>
    <t>Create InfoWindows for airparticulates sites and add the delete button.</t>
  </si>
  <si>
    <t>Overlay slider that alters the opacity of Overlay</t>
  </si>
  <si>
    <t>Create button to insert air particulates info</t>
  </si>
  <si>
    <t>Create function that inserts air particulate info into DB from ASPX layer</t>
  </si>
  <si>
    <t>Sychronize all checkboxes and buttons to display most amount of information and consolidate DML_insert solution with the Radagast_Website solution</t>
  </si>
  <si>
    <t>Have SP run from DML insert program</t>
  </si>
  <si>
    <t>Polylines - Create on Business Logic Layer, CRUD on Presentation Layer</t>
  </si>
  <si>
    <t>Filter polyline functionality (coresponds to the same genus drop down menu)</t>
  </si>
  <si>
    <t>Stylize polylines</t>
  </si>
  <si>
    <t>Bug crushing - console window</t>
  </si>
  <si>
    <t>Update CSS</t>
  </si>
  <si>
    <t>Copleted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</si>
</sst>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;@"/>
  </numFmts>
  <fonts count="13" x14ac:knownFonts="1">
    <font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2"/>
      <color theme="1" tint="0.14999847407452621"/>
      <name val="Corbel"/>
      <family val="2"/>
      <scheme val="minor"/>
    </font>
    <font>
      <sz val="36"/>
      <color theme="1" tint="0.14999847407452621"/>
      <name val="Gill Sans MT"/>
      <family val="2"/>
      <scheme val="major"/>
    </font>
    <font>
      <sz val="11"/>
      <color theme="1" tint="0.14999847407452621"/>
      <name val="Corbel"/>
      <family val="2"/>
      <scheme val="minor"/>
    </font>
    <font>
      <sz val="20"/>
      <color theme="1" tint="0.14999847407452621"/>
      <name val="Gill Sans MT"/>
      <family val="2"/>
      <scheme val="major"/>
    </font>
    <font>
      <sz val="12"/>
      <color theme="0"/>
      <name val="Corbel"/>
      <family val="2"/>
      <scheme val="minor"/>
    </font>
    <font>
      <sz val="14"/>
      <color theme="1" tint="0.34998626667073579"/>
      <name val="Gill Sans MT"/>
      <family val="2"/>
      <scheme val="major"/>
    </font>
    <font>
      <sz val="14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20"/>
      <color theme="0"/>
      <name val="Gill Sans MT"/>
      <family val="2"/>
      <scheme val="major"/>
    </font>
    <font>
      <sz val="11"/>
      <color rgb="FFC00000"/>
      <name val="Corbel"/>
      <family val="2"/>
      <scheme val="minor"/>
    </font>
    <font>
      <sz val="11"/>
      <color rgb="FF262626"/>
      <name val="Corbe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164" fontId="0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164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 inden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 indent="1"/>
    </xf>
    <xf numFmtId="164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 indent="1"/>
    </xf>
    <xf numFmtId="164" fontId="7" fillId="3" borderId="0" xfId="0" applyNumberFormat="1" applyFont="1" applyFill="1" applyAlignment="1">
      <alignment horizontal="center" vertical="center"/>
    </xf>
    <xf numFmtId="9" fontId="7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" fontId="12" fillId="0" borderId="0" xfId="0" applyNumberFormat="1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 wrapText="1"/>
    </xf>
    <xf numFmtId="16" fontId="12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20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orbel"/>
        <family val="2"/>
        <scheme val="minor"/>
      </font>
      <numFmt numFmtId="164" formatCode="m/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rbel"/>
        <scheme val="minor"/>
      </font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4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 val="0"/>
        <i val="0"/>
        <color theme="1" tint="4.9989318521683403E-2"/>
      </font>
      <border>
        <bottom style="medium">
          <color theme="4"/>
        </bottom>
      </border>
    </dxf>
    <dxf>
      <font>
        <color theme="1" tint="0.14996795556505021"/>
      </font>
      <border>
        <top style="medium">
          <color theme="4"/>
        </top>
        <bottom style="medium">
          <color theme="4"/>
        </bottom>
      </border>
    </dxf>
  </dxfs>
  <tableStyles count="1" defaultTableStyle="TableStyleMedium2" defaultPivotStyle="PivotStyleLight16">
    <tableStyle name="To Do List Template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561975</xdr:rowOff>
    </xdr:from>
    <xdr:to>
      <xdr:col>11</xdr:col>
      <xdr:colOff>419100</xdr:colOff>
      <xdr:row>4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067425" y="1352550"/>
          <a:ext cx="25812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+mj-lt"/>
            </a:rPr>
            <a:t>SPRINT 1 PROGRESS</a:t>
          </a:r>
        </a:p>
      </xdr:txBody>
    </xdr:sp>
    <xdr:clientData/>
  </xdr:twoCellAnchor>
  <xdr:twoCellAnchor>
    <xdr:from>
      <xdr:col>7</xdr:col>
      <xdr:colOff>30480</xdr:colOff>
      <xdr:row>6</xdr:row>
      <xdr:rowOff>0</xdr:rowOff>
    </xdr:from>
    <xdr:to>
      <xdr:col>11</xdr:col>
      <xdr:colOff>430530</xdr:colOff>
      <xdr:row>7</xdr:row>
      <xdr:rowOff>30480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8931CB3-1D6C-47E4-82AB-CCAE7160BD4D}"/>
            </a:ext>
          </a:extLst>
        </xdr:cNvPr>
        <xdr:cNvSpPr txBox="1"/>
      </xdr:nvSpPr>
      <xdr:spPr>
        <a:xfrm>
          <a:off x="5516880" y="2080260"/>
          <a:ext cx="236601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+mj-lt"/>
            </a:rPr>
            <a:t>SPRINT 2 PROGRESS</a:t>
          </a:r>
        </a:p>
      </xdr:txBody>
    </xdr:sp>
    <xdr:clientData/>
  </xdr:twoCellAnchor>
  <xdr:twoCellAnchor>
    <xdr:from>
      <xdr:col>7</xdr:col>
      <xdr:colOff>30480</xdr:colOff>
      <xdr:row>9</xdr:row>
      <xdr:rowOff>259080</xdr:rowOff>
    </xdr:from>
    <xdr:to>
      <xdr:col>11</xdr:col>
      <xdr:colOff>430530</xdr:colOff>
      <xdr:row>11</xdr:row>
      <xdr:rowOff>22860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C2134DB-8FE0-4D6B-887B-57866C5ADA34}"/>
            </a:ext>
          </a:extLst>
        </xdr:cNvPr>
        <xdr:cNvSpPr txBox="1"/>
      </xdr:nvSpPr>
      <xdr:spPr>
        <a:xfrm>
          <a:off x="5516880" y="3124200"/>
          <a:ext cx="236601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+mj-lt"/>
            </a:rPr>
            <a:t>SPRINT 3 PROGRESS</a:t>
          </a:r>
        </a:p>
      </xdr:txBody>
    </xdr:sp>
    <xdr:clientData/>
  </xdr:twoCellAnchor>
  <xdr:twoCellAnchor>
    <xdr:from>
      <xdr:col>7</xdr:col>
      <xdr:colOff>30480</xdr:colOff>
      <xdr:row>13</xdr:row>
      <xdr:rowOff>259080</xdr:rowOff>
    </xdr:from>
    <xdr:to>
      <xdr:col>11</xdr:col>
      <xdr:colOff>430530</xdr:colOff>
      <xdr:row>15</xdr:row>
      <xdr:rowOff>22860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25DEC4-C787-464A-B427-D330F7F90EFC}"/>
            </a:ext>
          </a:extLst>
        </xdr:cNvPr>
        <xdr:cNvSpPr txBox="1"/>
      </xdr:nvSpPr>
      <xdr:spPr>
        <a:xfrm>
          <a:off x="5516880" y="4191000"/>
          <a:ext cx="236601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+mj-lt"/>
            </a:rPr>
            <a:t>SPRINT 4 PROGRESS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ToDoList" displayName="Table_ToDoList" ref="B5:F59" totalsRowShown="0" headerRowDxfId="12">
  <autoFilter ref="B5:F59" xr:uid="{00000000-0009-0000-0100-000001000000}"/>
  <tableColumns count="5">
    <tableColumn id="1" xr3:uid="{00000000-0010-0000-0000-000001000000}" name="Sprint #"/>
    <tableColumn id="2" xr3:uid="{00000000-0010-0000-0000-000002000000}" name="Description"/>
    <tableColumn id="3" xr3:uid="{00000000-0010-0000-0000-000003000000}" name="Due Date"/>
    <tableColumn id="4" xr3:uid="{C0E6591B-6CA5-4935-90DA-3C4554685136}" name="Coder" dataDxfId="11"/>
    <tableColumn id="5" xr3:uid="{00000000-0010-0000-0000-000005000000}" name="Status"/>
  </tableColumns>
  <tableStyleInfo name="To Do List Templat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494C3"/>
      </a:accent1>
      <a:accent2>
        <a:srgbClr val="ED7D31"/>
      </a:accent2>
      <a:accent3>
        <a:srgbClr val="A5A5A5"/>
      </a:accent3>
      <a:accent4>
        <a:srgbClr val="EFC241"/>
      </a:accent4>
      <a:accent5>
        <a:srgbClr val="566BB3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2">
      <a:majorFont>
        <a:latin typeface="Gill Sans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59"/>
  <sheetViews>
    <sheetView showGridLines="0" tabSelected="1" topLeftCell="A47" zoomScale="85" zoomScaleNormal="85" workbookViewId="0">
      <selection activeCell="C65" sqref="C65"/>
    </sheetView>
  </sheetViews>
  <sheetFormatPr defaultColWidth="9" defaultRowHeight="21" customHeight="1" x14ac:dyDescent="0.25"/>
  <cols>
    <col min="1" max="1" width="1.5" style="3" customWidth="1"/>
    <col min="2" max="2" width="11" style="3" customWidth="1"/>
    <col min="3" max="3" width="52.5" style="5" customWidth="1"/>
    <col min="4" max="4" width="11.625" style="4" customWidth="1"/>
    <col min="5" max="5" width="13.375" style="4" customWidth="1"/>
    <col min="6" max="6" width="11.625" style="3" customWidth="1"/>
    <col min="7" max="8" width="1.625" style="3" customWidth="1"/>
    <col min="9" max="11" width="9" style="3"/>
    <col min="12" max="12" width="13.375" style="3" customWidth="1"/>
    <col min="13" max="13" width="1.625" style="3" customWidth="1"/>
    <col min="14" max="17" width="9" style="12"/>
    <col min="18" max="16384" width="9" style="3"/>
  </cols>
  <sheetData>
    <row r="1" spans="1:17" s="1" customFormat="1" ht="9" customHeight="1" x14ac:dyDescent="0.25">
      <c r="A1" s="13"/>
      <c r="B1" s="13"/>
      <c r="C1" s="14"/>
      <c r="D1" s="15"/>
      <c r="E1" s="15"/>
      <c r="F1" s="13"/>
      <c r="G1" s="13"/>
      <c r="H1" s="13"/>
      <c r="I1" s="13"/>
      <c r="J1" s="13"/>
      <c r="K1" s="13"/>
      <c r="L1" s="13"/>
      <c r="M1" s="13" t="s">
        <v>9</v>
      </c>
      <c r="N1" s="10"/>
      <c r="O1" s="10"/>
      <c r="P1" s="10"/>
      <c r="Q1" s="10"/>
    </row>
    <row r="2" spans="1:17" s="2" customFormat="1" ht="53.25" x14ac:dyDescent="0.25">
      <c r="A2" s="16"/>
      <c r="B2" s="16"/>
      <c r="C2" s="17"/>
      <c r="D2" s="23" t="s">
        <v>10</v>
      </c>
      <c r="E2" s="23"/>
      <c r="F2" s="16"/>
      <c r="G2" s="16"/>
      <c r="H2" s="16"/>
      <c r="I2" s="16"/>
      <c r="J2" s="16"/>
      <c r="K2" s="16"/>
      <c r="L2" s="16"/>
      <c r="M2" s="16"/>
      <c r="N2" s="25" t="s">
        <v>6</v>
      </c>
      <c r="O2" s="26">
        <f ca="1">COUNTIFS(Table_ToDoList[Due Date],"&gt;="&amp;TODAY()-WEEKDAY(TODAY(),3)+7,Table_ToDoList[Due Date],"&lt;="&amp;TODAY()-WEEKDAY(TODAY(),3)+13)</f>
        <v>0</v>
      </c>
      <c r="P2" s="25" t="s">
        <v>7</v>
      </c>
      <c r="Q2" s="25">
        <f ca="1">O5</f>
        <v>52</v>
      </c>
    </row>
    <row r="3" spans="1:17" s="6" customFormat="1" ht="17.45" customHeight="1" x14ac:dyDescent="0.25">
      <c r="A3" s="18"/>
      <c r="B3" s="18"/>
      <c r="C3" s="19"/>
      <c r="D3" s="20"/>
      <c r="E3" s="20"/>
      <c r="F3" s="18"/>
      <c r="G3" s="18"/>
      <c r="H3" s="18"/>
      <c r="I3" s="18"/>
      <c r="J3" s="18"/>
      <c r="K3" s="18"/>
      <c r="L3" s="24"/>
      <c r="M3" s="18"/>
      <c r="N3" s="25" t="s">
        <v>5</v>
      </c>
      <c r="O3" s="26">
        <f ca="1">COUNTIFS(Table_ToDoList[Due Date],"&lt;="&amp;TODAY()-WEEKDAY(TODAY(),3)+6)</f>
        <v>52</v>
      </c>
      <c r="P3" s="25" t="s">
        <v>8</v>
      </c>
      <c r="Q3" s="25">
        <f ca="1">COUNTIFS(Table_ToDoList[Due Date],"&lt;="&amp;TODAY(),Table_ToDoList[Status],"Completed")</f>
        <v>51</v>
      </c>
    </row>
    <row r="4" spans="1:17" ht="21" customHeight="1" x14ac:dyDescent="0.45">
      <c r="H4" s="21"/>
      <c r="I4" s="22"/>
      <c r="J4" s="21"/>
      <c r="K4" s="21"/>
      <c r="L4" s="21"/>
      <c r="M4" s="21"/>
      <c r="N4" s="25" t="s">
        <v>4</v>
      </c>
      <c r="O4" s="26">
        <f ca="1">COUNTIF(Table_ToDoList[Due Date],TODAY()+1)</f>
        <v>0</v>
      </c>
      <c r="P4" s="11"/>
      <c r="Q4" s="11"/>
    </row>
    <row r="5" spans="1:17" ht="42" customHeight="1" x14ac:dyDescent="0.25">
      <c r="B5" s="7" t="s">
        <v>11</v>
      </c>
      <c r="C5" s="8" t="s">
        <v>0</v>
      </c>
      <c r="D5" s="9" t="s">
        <v>1</v>
      </c>
      <c r="E5" s="9" t="s">
        <v>31</v>
      </c>
      <c r="F5" s="7" t="s">
        <v>2</v>
      </c>
      <c r="H5" s="21"/>
      <c r="I5" s="27">
        <f>COUNTIFS(Table_ToDoList[Sprint '#],"&lt;=1",Table_ToDoList[Status],"Completed")/COUNTIF(Table_ToDoList[Sprint '#],"&lt;=1")</f>
        <v>1</v>
      </c>
      <c r="J5" s="28"/>
      <c r="K5" s="28"/>
      <c r="L5" s="28"/>
      <c r="M5" s="21"/>
      <c r="N5" s="25" t="s">
        <v>3</v>
      </c>
      <c r="O5" s="26">
        <f ca="1">COUNTIF(Table_ToDoList[Due Date],"&lt;="&amp;TODAY())</f>
        <v>52</v>
      </c>
      <c r="P5" s="11"/>
      <c r="Q5" s="11"/>
    </row>
    <row r="6" spans="1:17" ht="21" customHeight="1" x14ac:dyDescent="0.25">
      <c r="B6" s="7">
        <v>1</v>
      </c>
      <c r="C6" s="8" t="s">
        <v>12</v>
      </c>
      <c r="D6" s="9">
        <v>44237</v>
      </c>
      <c r="E6" s="9" t="s">
        <v>20</v>
      </c>
      <c r="F6" s="7" t="s">
        <v>30</v>
      </c>
      <c r="H6" s="21"/>
      <c r="I6" s="21"/>
      <c r="J6" s="21"/>
      <c r="K6" s="21"/>
      <c r="L6" s="21"/>
      <c r="M6" s="21"/>
    </row>
    <row r="7" spans="1:17" ht="21" customHeight="1" x14ac:dyDescent="0.45">
      <c r="B7" s="7">
        <v>1</v>
      </c>
      <c r="C7" s="8" t="s">
        <v>13</v>
      </c>
      <c r="D7" s="9">
        <v>44237</v>
      </c>
      <c r="E7" s="9" t="s">
        <v>23</v>
      </c>
      <c r="F7" s="7" t="s">
        <v>30</v>
      </c>
      <c r="H7" s="21"/>
      <c r="I7" s="22"/>
      <c r="J7" s="21"/>
      <c r="K7" s="21"/>
      <c r="L7" s="21"/>
      <c r="M7" s="21"/>
    </row>
    <row r="8" spans="1:17" ht="21" customHeight="1" x14ac:dyDescent="0.25">
      <c r="B8" s="7">
        <v>1</v>
      </c>
      <c r="C8" s="8" t="s">
        <v>14</v>
      </c>
      <c r="D8" s="9">
        <v>44237</v>
      </c>
      <c r="E8" s="9" t="s">
        <v>23</v>
      </c>
      <c r="F8" s="7" t="s">
        <v>30</v>
      </c>
      <c r="H8" s="21"/>
      <c r="I8" s="27">
        <f>COUNTIFS(Table_ToDoList[Sprint '#],"=2",Table_ToDoList[Status],"Completed")/COUNTIF(Table_ToDoList[Sprint '#],"=2")</f>
        <v>1</v>
      </c>
      <c r="J8" s="27"/>
      <c r="K8" s="27"/>
      <c r="L8" s="27"/>
      <c r="M8" s="21"/>
    </row>
    <row r="9" spans="1:17" ht="21" customHeight="1" x14ac:dyDescent="0.25">
      <c r="B9" s="3">
        <v>1</v>
      </c>
      <c r="C9" s="5" t="s">
        <v>18</v>
      </c>
      <c r="D9" s="4">
        <v>44237</v>
      </c>
      <c r="E9" s="4" t="s">
        <v>20</v>
      </c>
      <c r="F9" s="3" t="s">
        <v>30</v>
      </c>
      <c r="H9" s="21"/>
      <c r="I9" s="27"/>
      <c r="J9" s="27"/>
      <c r="K9" s="27"/>
      <c r="L9" s="27"/>
      <c r="M9" s="21"/>
    </row>
    <row r="10" spans="1:17" ht="21" customHeight="1" x14ac:dyDescent="0.25">
      <c r="B10" s="3">
        <v>1</v>
      </c>
      <c r="C10" s="5" t="s">
        <v>25</v>
      </c>
      <c r="D10" s="4">
        <v>44237</v>
      </c>
      <c r="E10" s="4" t="s">
        <v>20</v>
      </c>
      <c r="F10" s="3" t="s">
        <v>30</v>
      </c>
      <c r="H10" s="21"/>
      <c r="I10" s="21"/>
      <c r="J10" s="21"/>
      <c r="K10" s="21"/>
      <c r="L10" s="21"/>
      <c r="M10" s="21"/>
    </row>
    <row r="11" spans="1:17" ht="21" customHeight="1" x14ac:dyDescent="0.25">
      <c r="B11" s="3">
        <v>1</v>
      </c>
      <c r="C11" s="5" t="s">
        <v>16</v>
      </c>
      <c r="D11" s="4">
        <v>44237</v>
      </c>
      <c r="E11" s="4" t="s">
        <v>22</v>
      </c>
      <c r="F11" s="3" t="s">
        <v>30</v>
      </c>
      <c r="H11" s="21"/>
      <c r="I11" s="21"/>
      <c r="J11" s="21"/>
      <c r="K11" s="21"/>
      <c r="L11" s="21"/>
      <c r="M11" s="21"/>
    </row>
    <row r="12" spans="1:17" ht="21" customHeight="1" x14ac:dyDescent="0.25">
      <c r="B12" s="3">
        <v>1</v>
      </c>
      <c r="C12" s="5" t="s">
        <v>29</v>
      </c>
      <c r="D12" s="4">
        <v>44237</v>
      </c>
      <c r="E12" s="4" t="s">
        <v>20</v>
      </c>
      <c r="F12" s="3" t="s">
        <v>30</v>
      </c>
      <c r="H12" s="21"/>
      <c r="I12" s="27">
        <f>COUNTIFS(Table_ToDoList[Sprint '#],"=3",Table_ToDoList[Status],"Completed")/COUNTIF(Table_ToDoList[Sprint '#],"=3")</f>
        <v>1</v>
      </c>
      <c r="J12" s="27"/>
      <c r="K12" s="27"/>
      <c r="L12" s="27"/>
      <c r="M12" s="21"/>
    </row>
    <row r="13" spans="1:17" ht="21" customHeight="1" x14ac:dyDescent="0.25">
      <c r="B13" s="3">
        <v>1</v>
      </c>
      <c r="C13" s="5" t="s">
        <v>27</v>
      </c>
      <c r="D13" s="4">
        <v>44237</v>
      </c>
      <c r="E13" s="4" t="s">
        <v>20</v>
      </c>
      <c r="F13" s="3" t="s">
        <v>30</v>
      </c>
      <c r="H13" s="21"/>
      <c r="I13" s="27"/>
      <c r="J13" s="27"/>
      <c r="K13" s="27"/>
      <c r="L13" s="27"/>
      <c r="M13" s="21"/>
    </row>
    <row r="14" spans="1:17" ht="21" customHeight="1" x14ac:dyDescent="0.25">
      <c r="B14" s="3">
        <v>1</v>
      </c>
      <c r="C14" s="5" t="s">
        <v>40</v>
      </c>
      <c r="D14" s="4">
        <v>44237</v>
      </c>
      <c r="E14" s="4" t="s">
        <v>21</v>
      </c>
      <c r="F14" s="3" t="s">
        <v>30</v>
      </c>
      <c r="H14" s="21"/>
      <c r="I14" s="21"/>
      <c r="J14" s="21"/>
      <c r="K14" s="21"/>
      <c r="L14" s="21"/>
      <c r="M14" s="21"/>
    </row>
    <row r="15" spans="1:17" ht="21" customHeight="1" x14ac:dyDescent="0.25">
      <c r="B15" s="3">
        <v>1</v>
      </c>
      <c r="C15" s="5" t="s">
        <v>28</v>
      </c>
      <c r="D15" s="4">
        <v>44237</v>
      </c>
      <c r="E15" s="4" t="s">
        <v>20</v>
      </c>
      <c r="F15" s="3" t="s">
        <v>30</v>
      </c>
      <c r="H15" s="21"/>
      <c r="I15" s="21"/>
      <c r="J15" s="21"/>
      <c r="K15" s="21"/>
      <c r="L15" s="21"/>
      <c r="M15" s="21"/>
    </row>
    <row r="16" spans="1:17" ht="21" customHeight="1" x14ac:dyDescent="0.25">
      <c r="B16" s="3">
        <v>1</v>
      </c>
      <c r="C16" s="38" t="s">
        <v>15</v>
      </c>
      <c r="D16" s="4">
        <v>44237</v>
      </c>
      <c r="E16" s="4" t="s">
        <v>22</v>
      </c>
      <c r="F16" s="3" t="s">
        <v>30</v>
      </c>
      <c r="H16" s="21"/>
      <c r="I16" s="27">
        <f>COUNTIFS(Table_ToDoList[Sprint '#],"=3",Table_ToDoList[Status],"Completed")/COUNTIF(Table_ToDoList[Sprint '#],"=3")</f>
        <v>1</v>
      </c>
      <c r="J16" s="27"/>
      <c r="K16" s="27"/>
      <c r="L16" s="27"/>
      <c r="M16" s="21"/>
    </row>
    <row r="17" spans="2:13" ht="21" customHeight="1" x14ac:dyDescent="0.25">
      <c r="B17" s="3">
        <v>1</v>
      </c>
      <c r="C17" s="5" t="s">
        <v>24</v>
      </c>
      <c r="D17" s="4">
        <v>44237</v>
      </c>
      <c r="E17" s="4" t="s">
        <v>20</v>
      </c>
      <c r="F17" s="3" t="s">
        <v>30</v>
      </c>
      <c r="H17" s="21"/>
      <c r="I17" s="27"/>
      <c r="J17" s="27"/>
      <c r="K17" s="27"/>
      <c r="L17" s="27"/>
      <c r="M17" s="21"/>
    </row>
    <row r="18" spans="2:13" ht="21" customHeight="1" x14ac:dyDescent="0.25">
      <c r="B18" s="3">
        <v>1</v>
      </c>
      <c r="C18" s="5" t="s">
        <v>17</v>
      </c>
      <c r="D18" s="4">
        <v>44237</v>
      </c>
      <c r="E18" s="4" t="s">
        <v>22</v>
      </c>
      <c r="F18" s="3" t="s">
        <v>30</v>
      </c>
      <c r="H18" s="21"/>
      <c r="I18" s="21"/>
      <c r="J18" s="21"/>
      <c r="K18" s="21"/>
      <c r="L18" s="21"/>
      <c r="M18" s="21"/>
    </row>
    <row r="19" spans="2:13" ht="21" customHeight="1" x14ac:dyDescent="0.25">
      <c r="B19" s="3">
        <v>1</v>
      </c>
      <c r="C19" s="5" t="s">
        <v>26</v>
      </c>
      <c r="D19" s="4">
        <v>44237</v>
      </c>
      <c r="E19" s="4" t="s">
        <v>20</v>
      </c>
      <c r="F19" s="3" t="s">
        <v>30</v>
      </c>
      <c r="H19" s="21"/>
      <c r="I19" s="21"/>
      <c r="J19" s="21"/>
      <c r="K19" s="21"/>
      <c r="L19" s="21"/>
      <c r="M19" s="21"/>
    </row>
    <row r="20" spans="2:13" ht="21" customHeight="1" x14ac:dyDescent="0.25">
      <c r="B20" s="3">
        <v>1</v>
      </c>
      <c r="C20" s="5" t="s">
        <v>32</v>
      </c>
      <c r="D20" s="4">
        <v>44237</v>
      </c>
      <c r="E20" s="4" t="s">
        <v>20</v>
      </c>
      <c r="F20" s="3" t="s">
        <v>30</v>
      </c>
      <c r="H20" s="21"/>
      <c r="I20" s="21"/>
      <c r="J20" s="21"/>
      <c r="K20" s="21"/>
      <c r="L20" s="21"/>
      <c r="M20" s="21"/>
    </row>
    <row r="21" spans="2:13" ht="20.45" customHeight="1" x14ac:dyDescent="0.25">
      <c r="B21" s="3">
        <v>1</v>
      </c>
      <c r="C21" s="5" t="s">
        <v>33</v>
      </c>
      <c r="D21" s="4">
        <v>44237</v>
      </c>
      <c r="E21" s="4" t="s">
        <v>23</v>
      </c>
      <c r="F21" s="3" t="s">
        <v>30</v>
      </c>
      <c r="H21" s="21"/>
      <c r="I21" s="21"/>
      <c r="J21" s="21"/>
      <c r="K21" s="21"/>
      <c r="L21" s="21"/>
      <c r="M21" s="21"/>
    </row>
    <row r="22" spans="2:13" ht="21" customHeight="1" x14ac:dyDescent="0.25">
      <c r="B22" s="3">
        <v>1</v>
      </c>
      <c r="C22" s="5" t="s">
        <v>34</v>
      </c>
      <c r="D22" s="4">
        <v>44237</v>
      </c>
      <c r="E22" s="4" t="s">
        <v>23</v>
      </c>
      <c r="F22" s="3" t="s">
        <v>30</v>
      </c>
      <c r="H22" s="21"/>
      <c r="I22" s="21"/>
      <c r="J22" s="21"/>
      <c r="K22" s="21"/>
      <c r="L22" s="21"/>
      <c r="M22" s="21"/>
    </row>
    <row r="24" spans="2:13" ht="21" customHeight="1" x14ac:dyDescent="0.25">
      <c r="B24" s="3">
        <v>2</v>
      </c>
      <c r="C24" s="5" t="s">
        <v>19</v>
      </c>
      <c r="D24" s="4">
        <v>44258</v>
      </c>
      <c r="E24" s="4" t="s">
        <v>20</v>
      </c>
      <c r="F24" s="3" t="s">
        <v>30</v>
      </c>
    </row>
    <row r="25" spans="2:13" ht="21" customHeight="1" x14ac:dyDescent="0.25">
      <c r="B25" s="3">
        <v>2</v>
      </c>
      <c r="C25" s="5" t="s">
        <v>41</v>
      </c>
      <c r="D25" s="4">
        <v>44258</v>
      </c>
      <c r="E25" s="4" t="s">
        <v>23</v>
      </c>
      <c r="F25" s="3" t="s">
        <v>30</v>
      </c>
    </row>
    <row r="26" spans="2:13" ht="30" customHeight="1" x14ac:dyDescent="0.25">
      <c r="B26" s="3">
        <v>2</v>
      </c>
      <c r="C26" s="5" t="s">
        <v>42</v>
      </c>
      <c r="D26" s="4">
        <v>44258</v>
      </c>
      <c r="E26" s="4" t="s">
        <v>22</v>
      </c>
      <c r="F26" s="3" t="s">
        <v>30</v>
      </c>
    </row>
    <row r="27" spans="2:13" ht="30" customHeight="1" x14ac:dyDescent="0.25">
      <c r="B27" s="3">
        <v>2</v>
      </c>
      <c r="C27" s="5" t="s">
        <v>43</v>
      </c>
      <c r="D27" s="4">
        <v>44258</v>
      </c>
      <c r="E27" s="4" t="s">
        <v>23</v>
      </c>
      <c r="F27" s="3" t="s">
        <v>30</v>
      </c>
    </row>
    <row r="28" spans="2:13" ht="30" customHeight="1" x14ac:dyDescent="0.25">
      <c r="B28" s="3">
        <v>2</v>
      </c>
      <c r="C28" s="5" t="s">
        <v>44</v>
      </c>
      <c r="D28" s="4">
        <v>44258</v>
      </c>
      <c r="E28" s="4" t="s">
        <v>23</v>
      </c>
      <c r="F28" s="3" t="s">
        <v>30</v>
      </c>
    </row>
    <row r="29" spans="2:13" ht="30" customHeight="1" x14ac:dyDescent="0.25">
      <c r="B29" s="3">
        <v>2</v>
      </c>
      <c r="C29" s="5" t="s">
        <v>45</v>
      </c>
      <c r="D29" s="4">
        <v>44258</v>
      </c>
      <c r="E29" s="4" t="s">
        <v>22</v>
      </c>
      <c r="F29" s="3" t="s">
        <v>30</v>
      </c>
    </row>
    <row r="30" spans="2:13" ht="60" customHeight="1" x14ac:dyDescent="0.25">
      <c r="B30" s="3">
        <v>2</v>
      </c>
      <c r="C30" s="5" t="s">
        <v>46</v>
      </c>
      <c r="D30" s="4">
        <v>44258</v>
      </c>
      <c r="E30" s="4" t="s">
        <v>20</v>
      </c>
      <c r="F30" s="3" t="s">
        <v>30</v>
      </c>
    </row>
    <row r="31" spans="2:13" ht="21" customHeight="1" x14ac:dyDescent="0.25">
      <c r="B31" s="3">
        <v>2</v>
      </c>
      <c r="C31" s="5" t="s">
        <v>35</v>
      </c>
      <c r="D31" s="4">
        <v>44258</v>
      </c>
      <c r="E31" s="4" t="s">
        <v>20</v>
      </c>
      <c r="F31" s="3" t="s">
        <v>30</v>
      </c>
    </row>
    <row r="32" spans="2:13" ht="21" customHeight="1" x14ac:dyDescent="0.25">
      <c r="B32" s="3">
        <v>2</v>
      </c>
      <c r="C32" s="5" t="s">
        <v>36</v>
      </c>
      <c r="D32" s="4">
        <v>44258</v>
      </c>
      <c r="E32" s="4" t="s">
        <v>21</v>
      </c>
      <c r="F32" s="3" t="s">
        <v>30</v>
      </c>
    </row>
    <row r="33" spans="2:6" ht="44.45" customHeight="1" x14ac:dyDescent="0.25">
      <c r="B33" s="3">
        <v>2</v>
      </c>
      <c r="C33" s="5" t="s">
        <v>47</v>
      </c>
      <c r="D33" s="4">
        <v>44258</v>
      </c>
      <c r="E33" s="4" t="s">
        <v>20</v>
      </c>
      <c r="F33" s="3" t="s">
        <v>30</v>
      </c>
    </row>
    <row r="34" spans="2:6" ht="60" customHeight="1" x14ac:dyDescent="0.25">
      <c r="B34" s="3">
        <v>2</v>
      </c>
      <c r="C34" s="5" t="s">
        <v>48</v>
      </c>
      <c r="D34" s="4">
        <v>44258</v>
      </c>
      <c r="E34" s="4" t="s">
        <v>21</v>
      </c>
      <c r="F34" s="3" t="s">
        <v>30</v>
      </c>
    </row>
    <row r="35" spans="2:6" ht="21" customHeight="1" x14ac:dyDescent="0.25">
      <c r="B35" s="3">
        <v>2</v>
      </c>
      <c r="C35" s="5" t="s">
        <v>49</v>
      </c>
      <c r="D35" s="4">
        <v>44258</v>
      </c>
      <c r="E35" s="4" t="s">
        <v>23</v>
      </c>
      <c r="F35" s="3" t="s">
        <v>30</v>
      </c>
    </row>
    <row r="36" spans="2:6" ht="21" customHeight="1" x14ac:dyDescent="0.25">
      <c r="B36" s="3">
        <v>2</v>
      </c>
      <c r="C36" s="5" t="s">
        <v>37</v>
      </c>
      <c r="D36" s="4">
        <v>44258</v>
      </c>
      <c r="E36" s="4" t="s">
        <v>20</v>
      </c>
      <c r="F36" s="3" t="s">
        <v>30</v>
      </c>
    </row>
    <row r="37" spans="2:6" ht="30" customHeight="1" x14ac:dyDescent="0.25">
      <c r="B37" s="3">
        <v>2</v>
      </c>
      <c r="C37" s="5" t="s">
        <v>38</v>
      </c>
      <c r="D37" s="4">
        <v>44258</v>
      </c>
      <c r="E37" s="4" t="s">
        <v>21</v>
      </c>
      <c r="F37" s="3" t="s">
        <v>30</v>
      </c>
    </row>
    <row r="38" spans="2:6" ht="30" customHeight="1" x14ac:dyDescent="0.25">
      <c r="B38" s="3">
        <v>2</v>
      </c>
      <c r="C38" s="5" t="s">
        <v>39</v>
      </c>
      <c r="D38" s="4">
        <v>44258</v>
      </c>
      <c r="E38" s="4" t="s">
        <v>21</v>
      </c>
      <c r="F38" s="3" t="s">
        <v>30</v>
      </c>
    </row>
    <row r="39" spans="2:6" ht="30.6" customHeight="1" x14ac:dyDescent="0.25">
      <c r="B39" s="3">
        <v>2</v>
      </c>
      <c r="C39" s="5" t="s">
        <v>58</v>
      </c>
      <c r="D39" s="4">
        <v>44258</v>
      </c>
      <c r="E39" s="4" t="s">
        <v>21</v>
      </c>
      <c r="F39" s="3" t="s">
        <v>30</v>
      </c>
    </row>
    <row r="40" spans="2:6" ht="21" customHeight="1" x14ac:dyDescent="0.25">
      <c r="B40" s="3">
        <v>2</v>
      </c>
      <c r="C40" s="5" t="s">
        <v>33</v>
      </c>
      <c r="D40" s="4">
        <v>44258</v>
      </c>
      <c r="E40" s="4" t="s">
        <v>20</v>
      </c>
      <c r="F40" s="3" t="s">
        <v>30</v>
      </c>
    </row>
    <row r="41" spans="2:6" ht="21" customHeight="1" x14ac:dyDescent="0.25">
      <c r="B41" s="3">
        <v>2</v>
      </c>
      <c r="C41" s="5" t="s">
        <v>34</v>
      </c>
      <c r="D41" s="4">
        <v>44258</v>
      </c>
      <c r="E41" s="4" t="s">
        <v>20</v>
      </c>
      <c r="F41" s="3" t="s">
        <v>30</v>
      </c>
    </row>
    <row r="43" spans="2:6" ht="21" customHeight="1" x14ac:dyDescent="0.25">
      <c r="B43" s="3">
        <v>3</v>
      </c>
      <c r="C43" s="5" t="s">
        <v>50</v>
      </c>
      <c r="D43" s="4">
        <v>44279</v>
      </c>
      <c r="E43" s="4" t="s">
        <v>23</v>
      </c>
      <c r="F43" s="3" t="s">
        <v>30</v>
      </c>
    </row>
    <row r="44" spans="2:6" ht="21" customHeight="1" x14ac:dyDescent="0.25">
      <c r="B44" s="3">
        <v>3</v>
      </c>
      <c r="C44" s="5" t="s">
        <v>54</v>
      </c>
      <c r="D44" s="4">
        <v>44279</v>
      </c>
      <c r="E44" s="4" t="s">
        <v>22</v>
      </c>
      <c r="F44" s="3" t="s">
        <v>30</v>
      </c>
    </row>
    <row r="45" spans="2:6" ht="30" customHeight="1" x14ac:dyDescent="0.25">
      <c r="B45" s="3">
        <v>3</v>
      </c>
      <c r="C45" s="5" t="s">
        <v>51</v>
      </c>
      <c r="D45" s="4">
        <v>44279</v>
      </c>
      <c r="E45" s="4" t="s">
        <v>21</v>
      </c>
      <c r="F45" s="3" t="s">
        <v>30</v>
      </c>
    </row>
    <row r="46" spans="2:6" ht="30" customHeight="1" x14ac:dyDescent="0.25">
      <c r="B46" s="3">
        <v>3</v>
      </c>
      <c r="C46" s="5" t="s">
        <v>53</v>
      </c>
      <c r="D46" s="4">
        <v>44279</v>
      </c>
      <c r="E46" s="4" t="s">
        <v>21</v>
      </c>
      <c r="F46" s="3" t="s">
        <v>30</v>
      </c>
    </row>
    <row r="47" spans="2:6" ht="30" customHeight="1" x14ac:dyDescent="0.25">
      <c r="B47" s="3">
        <v>3</v>
      </c>
      <c r="C47" s="5" t="s">
        <v>52</v>
      </c>
      <c r="D47" s="4">
        <v>44279</v>
      </c>
      <c r="E47" s="4" t="s">
        <v>23</v>
      </c>
      <c r="F47" s="3" t="s">
        <v>30</v>
      </c>
    </row>
    <row r="48" spans="2:6" ht="30" customHeight="1" x14ac:dyDescent="0.25">
      <c r="B48" s="3">
        <v>3</v>
      </c>
      <c r="C48" s="5" t="s">
        <v>56</v>
      </c>
      <c r="D48" s="4">
        <v>44279</v>
      </c>
      <c r="E48" s="4" t="s">
        <v>23</v>
      </c>
      <c r="F48" s="3" t="s">
        <v>30</v>
      </c>
    </row>
    <row r="49" spans="1:26" ht="30" customHeight="1" x14ac:dyDescent="0.25">
      <c r="B49" s="3">
        <v>3</v>
      </c>
      <c r="C49" s="5" t="s">
        <v>55</v>
      </c>
      <c r="D49" s="4">
        <v>44279</v>
      </c>
      <c r="E49" s="4" t="s">
        <v>22</v>
      </c>
      <c r="F49" s="3" t="s">
        <v>30</v>
      </c>
    </row>
    <row r="50" spans="1:26" ht="45" customHeight="1" x14ac:dyDescent="0.25">
      <c r="B50" s="3">
        <v>3</v>
      </c>
      <c r="C50" s="5" t="s">
        <v>57</v>
      </c>
      <c r="D50" s="4">
        <v>44279</v>
      </c>
      <c r="E50" s="4" t="s">
        <v>21</v>
      </c>
      <c r="F50" s="3" t="s">
        <v>30</v>
      </c>
    </row>
    <row r="51" spans="1:26" ht="21" customHeight="1" x14ac:dyDescent="0.25">
      <c r="B51" s="3">
        <v>3</v>
      </c>
      <c r="C51" s="5" t="s">
        <v>33</v>
      </c>
      <c r="D51" s="4">
        <v>44279</v>
      </c>
      <c r="E51" s="4" t="s">
        <v>21</v>
      </c>
      <c r="F51" s="3" t="s">
        <v>30</v>
      </c>
    </row>
    <row r="52" spans="1:26" ht="21" customHeight="1" x14ac:dyDescent="0.25">
      <c r="B52" s="3">
        <v>3</v>
      </c>
      <c r="C52" s="5" t="s">
        <v>34</v>
      </c>
      <c r="D52" s="4">
        <v>44279</v>
      </c>
      <c r="E52" s="4" t="s">
        <v>21</v>
      </c>
      <c r="F52" s="3" t="s">
        <v>30</v>
      </c>
    </row>
    <row r="53" spans="1:26" s="37" customFormat="1" ht="21" customHeight="1" x14ac:dyDescent="0.25">
      <c r="A53" s="33"/>
      <c r="B53" s="34">
        <v>4</v>
      </c>
      <c r="C53" s="35" t="s">
        <v>59</v>
      </c>
      <c r="D53" s="36">
        <v>44300</v>
      </c>
      <c r="E53" s="34" t="s">
        <v>20</v>
      </c>
      <c r="F53" s="34" t="s">
        <v>30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29.25" customHeight="1" x14ac:dyDescent="0.25">
      <c r="A54" s="29"/>
      <c r="B54" s="30">
        <v>4</v>
      </c>
      <c r="C54" s="31" t="s">
        <v>60</v>
      </c>
      <c r="D54" s="32">
        <v>44300</v>
      </c>
      <c r="E54" s="30" t="s">
        <v>20</v>
      </c>
      <c r="F54" s="30" t="s">
        <v>30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7" customFormat="1" ht="21" customHeight="1" x14ac:dyDescent="0.25">
      <c r="A55" s="33"/>
      <c r="B55" s="34">
        <v>4</v>
      </c>
      <c r="C55" s="35" t="s">
        <v>61</v>
      </c>
      <c r="D55" s="36">
        <v>44300</v>
      </c>
      <c r="E55" s="34" t="s">
        <v>20</v>
      </c>
      <c r="F55" s="34" t="s">
        <v>30</v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21" customHeight="1" x14ac:dyDescent="0.25">
      <c r="A56" s="29"/>
      <c r="B56" s="30">
        <v>4</v>
      </c>
      <c r="C56" s="31" t="s">
        <v>62</v>
      </c>
      <c r="D56" s="32">
        <v>44300</v>
      </c>
      <c r="E56" s="30" t="s">
        <v>21</v>
      </c>
      <c r="F56" s="30" t="s">
        <v>30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7" customFormat="1" ht="21" customHeight="1" x14ac:dyDescent="0.25">
      <c r="A57" s="33"/>
      <c r="B57" s="34">
        <v>4</v>
      </c>
      <c r="C57" s="35" t="s">
        <v>63</v>
      </c>
      <c r="D57" s="36">
        <v>44300</v>
      </c>
      <c r="E57" s="34" t="s">
        <v>22</v>
      </c>
      <c r="F57" s="34" t="s">
        <v>30</v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21" customHeight="1" x14ac:dyDescent="0.25">
      <c r="A58" s="29"/>
      <c r="B58" s="30">
        <v>4</v>
      </c>
      <c r="C58" s="31" t="s">
        <v>33</v>
      </c>
      <c r="D58" s="32">
        <v>44300</v>
      </c>
      <c r="E58" s="30" t="s">
        <v>22</v>
      </c>
      <c r="F58" s="30" t="s">
        <v>30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7" customFormat="1" ht="21" customHeight="1" x14ac:dyDescent="0.25">
      <c r="A59" s="33"/>
      <c r="B59" s="34">
        <v>4</v>
      </c>
      <c r="C59" s="35" t="s">
        <v>34</v>
      </c>
      <c r="D59" s="36">
        <v>44300</v>
      </c>
      <c r="E59" s="34" t="s">
        <v>22</v>
      </c>
      <c r="F59" s="34" t="s">
        <v>64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</sheetData>
  <mergeCells count="4">
    <mergeCell ref="I16:L17"/>
    <mergeCell ref="I5:L5"/>
    <mergeCell ref="I8:L9"/>
    <mergeCell ref="I12:L13"/>
  </mergeCells>
  <conditionalFormatting sqref="B6:F8 B13:F13 D9:F12 B9:B12 D14:F19 B14:B19 B20:F52">
    <cfRule type="expression" dxfId="10" priority="7">
      <formula>AND($D6&lt;&gt;"",$D6&lt;TODAY())</formula>
    </cfRule>
  </conditionalFormatting>
  <conditionalFormatting sqref="I5:L5">
    <cfRule type="dataBar" priority="6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{E53B6AD5-F283-4269-86C9-4B2AF5669F87}</x14:id>
        </ext>
      </extLst>
    </cfRule>
  </conditionalFormatting>
  <conditionalFormatting sqref="N1:Q16 N18:Q52 N17:O17 Q17 N60:Q1048576">
    <cfRule type="notContainsBlanks" dxfId="9" priority="5">
      <formula>LEN(TRIM(N1))&gt;0</formula>
    </cfRule>
  </conditionalFormatting>
  <conditionalFormatting sqref="I8">
    <cfRule type="dataBar" priority="4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{7B3395A6-2383-46AD-BB77-32976852C96B}</x14:id>
        </ext>
      </extLst>
    </cfRule>
  </conditionalFormatting>
  <conditionalFormatting sqref="I12">
    <cfRule type="dataBar" priority="3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{24064701-B2CC-405F-BBCE-2BB363FDD1F4}</x14:id>
        </ext>
      </extLst>
    </cfRule>
  </conditionalFormatting>
  <conditionalFormatting sqref="I16">
    <cfRule type="dataBar" priority="1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{7B90882E-96E8-4DE1-A979-213070159C9B}</x14:id>
        </ext>
      </extLst>
    </cfRule>
  </conditionalFormatting>
  <conditionalFormatting sqref="C19">
    <cfRule type="expression" dxfId="8" priority="11">
      <formula>AND($D14&lt;&gt;"",$D14&lt;TODAY())</formula>
    </cfRule>
  </conditionalFormatting>
  <conditionalFormatting sqref="C9">
    <cfRule type="expression" dxfId="7" priority="12">
      <formula>AND($D19&lt;&gt;"",$D19&lt;TODAY())</formula>
    </cfRule>
  </conditionalFormatting>
  <conditionalFormatting sqref="C17">
    <cfRule type="expression" dxfId="6" priority="14">
      <formula>AND($D9&lt;&gt;"",$D9&lt;TODAY())</formula>
    </cfRule>
  </conditionalFormatting>
  <conditionalFormatting sqref="C14">
    <cfRule type="expression" dxfId="5" priority="16">
      <formula>AND($D10&lt;&gt;"",$D10&lt;TODAY())</formula>
    </cfRule>
  </conditionalFormatting>
  <conditionalFormatting sqref="C10">
    <cfRule type="expression" dxfId="4" priority="18">
      <formula>AND($D15&lt;&gt;"",$D15&lt;TODAY())</formula>
    </cfRule>
  </conditionalFormatting>
  <conditionalFormatting sqref="C15">
    <cfRule type="expression" dxfId="3" priority="20">
      <formula>AND($D12&lt;&gt;"",$D12&lt;TODAY())</formula>
    </cfRule>
  </conditionalFormatting>
  <conditionalFormatting sqref="C12">
    <cfRule type="expression" dxfId="2" priority="22">
      <formula>AND($D11&lt;&gt;"",$D11&lt;TODAY())</formula>
    </cfRule>
  </conditionalFormatting>
  <conditionalFormatting sqref="C11">
    <cfRule type="expression" dxfId="1" priority="24">
      <formula>AND($D17&lt;&gt;"",$D17&lt;TODAY())</formula>
    </cfRule>
  </conditionalFormatting>
  <conditionalFormatting sqref="C18">
    <cfRule type="expression" dxfId="0" priority="26">
      <formula>AND($D16&lt;&gt;"",$D16&lt;TODAY())</formula>
    </cfRule>
  </conditionalFormatting>
  <dataValidations count="3">
    <dataValidation allowBlank="1" showInputMessage="1" showErrorMessage="1" promptTitle="To Do List" prompt="_x000a_Enter your name in cell L3._x000a__x000a_Fill up below table with your To Do list. Update the list with daily status. The bar graphs at the right will auto update." sqref="A1" xr:uid="{00000000-0002-0000-0000-000002000000}"/>
    <dataValidation allowBlank="1" showInputMessage="1" showErrorMessage="1" prompt="Enter your name in this cell" sqref="L3" xr:uid="{00000000-0002-0000-0000-000003000000}"/>
    <dataValidation type="list" allowBlank="1" showInputMessage="1" showErrorMessage="1" sqref="F6:F52" xr:uid="{00000000-0002-0000-0000-000001000000}">
      <formula1>"Pending, Completed, In progress"</formula1>
    </dataValidation>
  </dataValidations>
  <printOptions horizontalCentered="1" verticalCentered="1"/>
  <pageMargins left="0.5" right="0.5" top="0.5" bottom="0.5" header="0.3" footer="0.3"/>
  <pageSetup scale="51" fitToWidth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B6AD5-F283-4269-86C9-4B2AF5669F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I5:L5</xm:sqref>
        </x14:conditionalFormatting>
        <x14:conditionalFormatting xmlns:xm="http://schemas.microsoft.com/office/excel/2006/main">
          <x14:cfRule type="dataBar" id="{7B3395A6-2383-46AD-BB77-32976852C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4064701-B2CC-405F-BBCE-2BB363FDD1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7B90882E-96E8-4DE1-A979-213070159C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3303AC-5994-4679-9A5E-0443DCFF1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83EB1D-10B3-4CC0-8822-4820DD9FC013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F29C1C19-63F0-478A-971B-622874A81E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 Do List</vt:lpstr>
      <vt:lpstr>'To Do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2019-06-15T21:00:50Z</dcterms:created>
  <dcterms:modified xsi:type="dcterms:W3CDTF">2021-04-14T16:01:09Z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