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formance_testing\artillery\"/>
    </mc:Choice>
  </mc:AlternateContent>
  <xr:revisionPtr revIDLastSave="0" documentId="13_ncr:1_{43E9C914-AAED-4498-A810-2CC0148E540C}" xr6:coauthVersionLast="47" xr6:coauthVersionMax="47" xr10:uidLastSave="{00000000-0000-0000-0000-000000000000}"/>
  <bookViews>
    <workbookView xWindow="-120" yWindow="-120" windowWidth="29040" windowHeight="16440" xr2:uid="{FC907127-9A7B-43B0-A1F5-421D8C823328}"/>
  </bookViews>
  <sheets>
    <sheet name="Artillery 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K5" i="1"/>
  <c r="E5" i="1"/>
  <c r="F10" i="1"/>
  <c r="I10" i="1"/>
  <c r="K10" i="1" s="1"/>
  <c r="K7" i="1"/>
  <c r="F7" i="1"/>
  <c r="K4" i="1"/>
  <c r="F4" i="1"/>
  <c r="F3" i="1"/>
  <c r="K3" i="1"/>
  <c r="L7" i="1" l="1"/>
  <c r="M7" i="1" s="1"/>
  <c r="F5" i="1"/>
  <c r="L5" i="1" s="1"/>
  <c r="M5" i="1" s="1"/>
  <c r="L10" i="1"/>
  <c r="M10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<sst xmlns="http://schemas.openxmlformats.org/spreadsheetml/2006/main" count="28" uniqueCount="24">
  <si>
    <t xml:space="preserve">Phase </t>
  </si>
  <si>
    <t>Rampup</t>
  </si>
  <si>
    <t>Start VU / sec</t>
  </si>
  <si>
    <t xml:space="preserve">End VU/sec </t>
  </si>
  <si>
    <t xml:space="preserve">Total VU launched </t>
  </si>
  <si>
    <t>flow iteration time</t>
  </si>
  <si>
    <t>flow loop count</t>
  </si>
  <si>
    <t>Steady-state</t>
  </si>
  <si>
    <t>Avg response time</t>
  </si>
  <si>
    <t>Requests per flow</t>
  </si>
  <si>
    <t>request think  time</t>
  </si>
  <si>
    <t>Expected  requests / sec</t>
  </si>
  <si>
    <t>Req in 10 sec</t>
  </si>
  <si>
    <t>phase duration</t>
  </si>
  <si>
    <t>Error Rate</t>
  </si>
  <si>
    <t>Total</t>
  </si>
  <si>
    <t>ACTUAL RPS max</t>
  </si>
  <si>
    <t>Actual Profile</t>
  </si>
  <si>
    <t xml:space="preserve">VU ramped as expected, requests did a steady state </t>
  </si>
  <si>
    <t>Run ID</t>
  </si>
  <si>
    <t>ArtilleryAsciiArt-test-run-report01</t>
  </si>
  <si>
    <t>ArtilleryAsciiArt-test-run-report02</t>
  </si>
  <si>
    <t>ArtilleryAsciiArt-test-run-report03</t>
  </si>
  <si>
    <t xml:space="preserve">VU ramped over all of the ramp+steady periods then 0; requests rose to a peak 175/sec then dropped to ~ 40/sec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</si>
</sst>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8F28-D397-4E2D-B45F-A1611CCFC3EB}">
  <dimension ref="A1:P11"/>
  <sheetViews>
    <sheetView tabSelected="1" workbookViewId="0">
      <selection activeCell="M10" sqref="M10"/>
    </sheetView>
  </sheetViews>
  <sheetFormatPr defaultRowHeight="15" x14ac:dyDescent="0.25"/>
  <cols>
    <col min="1" max="1" width="14.7109375" style="1" customWidth="1"/>
    <col min="2" max="2" width="11.7109375" bestFit="1" customWidth="1"/>
    <col min="3" max="3" width="12.42578125" bestFit="1" customWidth="1"/>
    <col min="4" max="4" width="11.28515625" bestFit="1" customWidth="1"/>
    <col min="5" max="5" width="11.28515625" customWidth="1"/>
    <col min="6" max="6" width="17.7109375" bestFit="1" customWidth="1"/>
    <col min="7" max="7" width="17" bestFit="1" customWidth="1"/>
    <col min="8" max="9" width="17" customWidth="1"/>
    <col min="10" max="10" width="14.7109375" bestFit="1" customWidth="1"/>
    <col min="11" max="11" width="17" bestFit="1" customWidth="1"/>
    <col min="12" max="13" width="9.140625" style="4"/>
    <col min="16" max="16" width="38.28515625" style="1" customWidth="1"/>
  </cols>
  <sheetData>
    <row r="1" spans="1:16" s="2" customFormat="1" ht="45" x14ac:dyDescent="0.25">
      <c r="A1" s="2" t="s">
        <v>19</v>
      </c>
      <c r="B1" s="2" t="s">
        <v>0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9</v>
      </c>
      <c r="H1" s="2" t="s">
        <v>10</v>
      </c>
      <c r="I1" s="2" t="s">
        <v>8</v>
      </c>
      <c r="J1" s="2" t="s">
        <v>6</v>
      </c>
      <c r="K1" s="2" t="s">
        <v>5</v>
      </c>
      <c r="L1" s="3" t="s">
        <v>11</v>
      </c>
      <c r="M1" s="3" t="s">
        <v>12</v>
      </c>
      <c r="N1" s="2" t="s">
        <v>16</v>
      </c>
      <c r="O1" s="2" t="s">
        <v>14</v>
      </c>
      <c r="P1" s="2" t="s">
        <v>17</v>
      </c>
    </row>
    <row r="3" spans="1:16" x14ac:dyDescent="0.25">
      <c r="B3" t="s">
        <v>1</v>
      </c>
      <c r="C3">
        <v>2</v>
      </c>
      <c r="D3">
        <v>5</v>
      </c>
      <c r="E3">
        <v>20</v>
      </c>
      <c r="F3">
        <f>AVERAGE(C3,D3)*E3</f>
        <v>70</v>
      </c>
      <c r="G3">
        <v>3</v>
      </c>
      <c r="H3">
        <v>4</v>
      </c>
      <c r="I3">
        <v>0</v>
      </c>
      <c r="J3">
        <v>20</v>
      </c>
      <c r="K3">
        <f>(G3*H3+I3)*J3</f>
        <v>240</v>
      </c>
      <c r="L3" s="4">
        <f>(F3*G3*J3)/K3</f>
        <v>17.5</v>
      </c>
      <c r="M3" s="4">
        <f>L3*10</f>
        <v>175</v>
      </c>
    </row>
    <row r="4" spans="1:16" x14ac:dyDescent="0.25">
      <c r="B4" t="s">
        <v>7</v>
      </c>
      <c r="C4">
        <v>5</v>
      </c>
      <c r="D4">
        <v>5</v>
      </c>
      <c r="E4">
        <v>160</v>
      </c>
      <c r="F4">
        <f>AVERAGE(C4,D4)*E4</f>
        <v>800</v>
      </c>
      <c r="G4">
        <v>3</v>
      </c>
      <c r="H4">
        <v>4</v>
      </c>
      <c r="I4">
        <v>0</v>
      </c>
      <c r="J4">
        <v>20</v>
      </c>
      <c r="K4">
        <f>(G4*H4+I4)*J4</f>
        <v>240</v>
      </c>
      <c r="L4" s="4">
        <f>(F4*G4*J4)/K4</f>
        <v>200</v>
      </c>
      <c r="M4" s="4">
        <f>L4*10</f>
        <v>2000</v>
      </c>
    </row>
    <row r="5" spans="1:16" ht="45" x14ac:dyDescent="0.25">
      <c r="A5" s="1" t="s">
        <v>20</v>
      </c>
      <c r="B5" t="s">
        <v>15</v>
      </c>
      <c r="E5">
        <f>E4+E3</f>
        <v>180</v>
      </c>
      <c r="F5">
        <f>F4+F3</f>
        <v>870</v>
      </c>
      <c r="G5">
        <v>3</v>
      </c>
      <c r="H5">
        <v>4</v>
      </c>
      <c r="I5">
        <v>0</v>
      </c>
      <c r="J5">
        <v>20</v>
      </c>
      <c r="K5">
        <f>(G5*H5+I5)*J5</f>
        <v>240</v>
      </c>
      <c r="L5" s="4">
        <f>(F5*G5*J5)/K5</f>
        <v>217.5</v>
      </c>
      <c r="M5" s="4">
        <f>L5*10</f>
        <v>2175</v>
      </c>
      <c r="N5">
        <v>181</v>
      </c>
      <c r="O5" s="5">
        <f>(26886-26183)/26886</f>
        <v>2.6147437327977387E-2</v>
      </c>
      <c r="P5" s="1" t="s">
        <v>23</v>
      </c>
    </row>
    <row r="6" spans="1:16" x14ac:dyDescent="0.25">
      <c r="O6" s="5"/>
    </row>
    <row r="7" spans="1:16" ht="45" x14ac:dyDescent="0.25">
      <c r="A7" s="1" t="s">
        <v>21</v>
      </c>
      <c r="B7" t="s">
        <v>1</v>
      </c>
      <c r="C7">
        <v>2</v>
      </c>
      <c r="D7">
        <v>5</v>
      </c>
      <c r="E7">
        <v>20</v>
      </c>
      <c r="F7">
        <f>AVERAGE(C7,D7)*E7</f>
        <v>70</v>
      </c>
      <c r="G7">
        <v>3</v>
      </c>
      <c r="H7">
        <v>4</v>
      </c>
      <c r="I7">
        <v>0</v>
      </c>
      <c r="J7">
        <v>20</v>
      </c>
      <c r="K7">
        <f>(G7*H7+I7)*J7</f>
        <v>240</v>
      </c>
      <c r="L7" s="4">
        <f>(F7*G7*J7)/K7</f>
        <v>17.5</v>
      </c>
      <c r="M7" s="4">
        <f>L7*10</f>
        <v>175</v>
      </c>
      <c r="N7">
        <v>18</v>
      </c>
      <c r="O7">
        <v>0</v>
      </c>
      <c r="P7" s="1" t="s">
        <v>18</v>
      </c>
    </row>
    <row r="8" spans="1:16" x14ac:dyDescent="0.25">
      <c r="B8" t="s">
        <v>7</v>
      </c>
      <c r="C8">
        <v>0</v>
      </c>
      <c r="D8">
        <v>0</v>
      </c>
    </row>
    <row r="10" spans="1:16" ht="45" x14ac:dyDescent="0.25">
      <c r="A10" s="1" t="s">
        <v>22</v>
      </c>
      <c r="B10" t="s">
        <v>1</v>
      </c>
      <c r="C10">
        <v>1</v>
      </c>
      <c r="D10">
        <v>5</v>
      </c>
      <c r="E10">
        <v>5</v>
      </c>
      <c r="F10">
        <f>AVERAGE(C10,D10)*E10</f>
        <v>15</v>
      </c>
      <c r="G10">
        <v>3</v>
      </c>
      <c r="H10">
        <v>4</v>
      </c>
      <c r="I10">
        <f>0.03</f>
        <v>0.03</v>
      </c>
      <c r="J10">
        <v>20</v>
      </c>
      <c r="K10">
        <f>(H10+I10)*G10*J10</f>
        <v>241.8</v>
      </c>
      <c r="L10" s="4">
        <f>(F10*G10*J10)/K10</f>
        <v>3.7220843672456576</v>
      </c>
      <c r="M10" s="4">
        <f>L10*10</f>
        <v>37.220843672456574</v>
      </c>
    </row>
    <row r="11" spans="1:16" x14ac:dyDescent="0.25">
      <c r="B11" t="s">
        <v>7</v>
      </c>
      <c r="C11">
        <v>0</v>
      </c>
      <c r="D1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Artillery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Layton</dc:creator>
  <cp:lastModifiedBy>Andrew Layton</cp:lastModifiedBy>
  <dcterms:created xsi:type="dcterms:W3CDTF">2024-05-22T14:09:05Z</dcterms:created>
  <dcterms:modified xsi:type="dcterms:W3CDTF">2024-05-22T21:25:49Z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6b1757-be9e-4cae-9dd0-3f502b9c4f57_Enabled">
    <vt:lpwstr>true</vt:lpwstr>
  </property>
  <property fmtid="{D5CDD505-2E9C-101B-9397-08002B2CF9AE}" pid="3" name="MSIP_Label_a06b1757-be9e-4cae-9dd0-3f502b9c4f57_SetDate">
    <vt:lpwstr>2024-05-22T14:45:46Z</vt:lpwstr>
  </property>
  <property fmtid="{D5CDD505-2E9C-101B-9397-08002B2CF9AE}" pid="4" name="MSIP_Label_a06b1757-be9e-4cae-9dd0-3f502b9c4f57_Method">
    <vt:lpwstr>Standard</vt:lpwstr>
  </property>
  <property fmtid="{D5CDD505-2E9C-101B-9397-08002B2CF9AE}" pid="5" name="MSIP_Label_a06b1757-be9e-4cae-9dd0-3f502b9c4f57_Name">
    <vt:lpwstr>Internal</vt:lpwstr>
  </property>
  <property fmtid="{D5CDD505-2E9C-101B-9397-08002B2CF9AE}" pid="6" name="MSIP_Label_a06b1757-be9e-4cae-9dd0-3f502b9c4f57_SiteId">
    <vt:lpwstr>a91bb61f-4251-4711-ab1b-fa2751a2bca5</vt:lpwstr>
  </property>
  <property fmtid="{D5CDD505-2E9C-101B-9397-08002B2CF9AE}" pid="7" name="MSIP_Label_a06b1757-be9e-4cae-9dd0-3f502b9c4f57_ActionId">
    <vt:lpwstr>b6b19f1e-c15a-465e-87ed-2c03ffbd273a</vt:lpwstr>
  </property>
  <property fmtid="{D5CDD505-2E9C-101B-9397-08002B2CF9AE}" pid="8" name="MSIP_Label_a06b1757-be9e-4cae-9dd0-3f502b9c4f57_ContentBits">
    <vt:lpwstr>0</vt:lpwstr>
  </property>
</Properties>
</file>