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katihristova/Downloads/"/>
    </mc:Choice>
  </mc:AlternateContent>
  <xr:revisionPtr revIDLastSave="0" documentId="8_{2150673A-CF63-8B4A-956C-FDFDBD2E51B7}" xr6:coauthVersionLast="47" xr6:coauthVersionMax="47" xr10:uidLastSave="{00000000-0000-0000-0000-000000000000}"/>
  <bookViews>
    <workbookView xWindow="-120" yWindow="740" windowWidth="29040" windowHeight="17100" tabRatio="632" xr2:uid="{00000000-000D-0000-FFFF-FFFF00000000}"/>
  </bookViews>
  <sheets>
    <sheet name="Marge Brut" sheetId="1" r:id="rId1"/>
    <sheet name="Food Purchases" sheetId="3" r:id="rId2"/>
    <sheet name="Beverage Purchases" sheetId="5" r:id="rId3"/>
    <sheet name="Food HOTEL" sheetId="10" r:id="rId4"/>
    <sheet name="Beverage HOTEL" sheetId="11" r:id="rId5"/>
    <sheet name="Comps" sheetId="6" r:id="rId6"/>
    <sheet name="Journal" sheetId="7" r:id="rId7"/>
    <sheet name="Help Sheet " sheetId="12" r:id="rId8"/>
    <sheet name="F&amp;B WRONG ALLOCATION" sheetId="13" r:id="rId9"/>
    <sheet name="FB Posting Bizzon" sheetId="14" r:id="rId10"/>
  </sheets>
  <definedNames>
    <definedName name="OVOTEL">#N/A</definedName>
    <definedName name="_xlnm.Print_Area" localSheetId="5">Comps!$A$1:$H$48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O8" i="10" l="1"/>
  <c r="O9" i="10"/>
  <c r="O10" i="10"/>
  <c r="O11" i="10"/>
  <c r="O12" i="10"/>
  <c r="O13" i="10"/>
  <c r="O14" i="10"/>
  <c r="E3" i="10" l="1"/>
  <c r="M3" i="10"/>
  <c r="P3" i="11" l="1"/>
  <c r="O4" i="10" l="1"/>
  <c r="O5" i="10"/>
  <c r="O6" i="10"/>
  <c r="O7" i="10"/>
  <c r="O15" i="10"/>
  <c r="O16" i="10"/>
  <c r="O17" i="10"/>
  <c r="O18" i="10"/>
  <c r="O19" i="10"/>
  <c r="O20" i="10"/>
  <c r="O21" i="10"/>
  <c r="O22" i="10"/>
  <c r="D5" i="1" l="1"/>
  <c r="G7" i="10" l="1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O45" i="10" l="1"/>
  <c r="O46" i="10"/>
  <c r="O47" i="10"/>
  <c r="O48" i="10"/>
  <c r="O49" i="10"/>
  <c r="O50" i="10"/>
  <c r="O51" i="10"/>
  <c r="O34" i="10"/>
  <c r="O35" i="10"/>
  <c r="O36" i="10"/>
  <c r="O37" i="10"/>
  <c r="O38" i="10"/>
  <c r="O39" i="10"/>
  <c r="O40" i="10"/>
  <c r="O41" i="10"/>
  <c r="O42" i="10"/>
  <c r="O43" i="10"/>
  <c r="O44" i="10"/>
  <c r="O29" i="10"/>
  <c r="O30" i="10"/>
  <c r="O31" i="10"/>
  <c r="O32" i="10"/>
  <c r="O33" i="10"/>
  <c r="O25" i="10"/>
  <c r="O26" i="10"/>
  <c r="O27" i="10"/>
  <c r="O28" i="10"/>
  <c r="O23" i="10"/>
  <c r="O24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G32" i="10" l="1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6" i="10" l="1"/>
  <c r="G5" i="10"/>
  <c r="I4" i="11" l="1"/>
  <c r="G48" i="10" l="1"/>
  <c r="G49" i="10"/>
  <c r="G50" i="10"/>
  <c r="G51" i="10"/>
  <c r="G52" i="10"/>
  <c r="G53" i="10"/>
  <c r="G54" i="10"/>
  <c r="G55" i="10"/>
  <c r="G56" i="10"/>
  <c r="G57" i="10"/>
  <c r="D7" i="1" l="1"/>
  <c r="G4" i="10" l="1"/>
  <c r="S5" i="11" l="1"/>
  <c r="I6" i="11"/>
  <c r="G66" i="10"/>
  <c r="G65" i="10"/>
  <c r="G64" i="10"/>
  <c r="G63" i="10"/>
  <c r="G62" i="10"/>
  <c r="G61" i="10"/>
  <c r="G60" i="10"/>
  <c r="G59" i="10"/>
  <c r="G58" i="10"/>
  <c r="G77" i="10" l="1"/>
  <c r="G76" i="10"/>
  <c r="G75" i="10"/>
  <c r="G74" i="10"/>
  <c r="G73" i="10"/>
  <c r="G72" i="10"/>
  <c r="G71" i="10"/>
  <c r="G70" i="10"/>
  <c r="G69" i="10"/>
  <c r="G68" i="10"/>
  <c r="G67" i="10"/>
  <c r="C12" i="1" l="1"/>
  <c r="C6" i="1" l="1"/>
  <c r="D1" i="3" l="1"/>
  <c r="D10" i="1"/>
  <c r="D48" i="6"/>
  <c r="G48" i="6"/>
  <c r="J12" i="1"/>
  <c r="G12" i="1"/>
  <c r="E12" i="1"/>
  <c r="D8" i="1" l="1"/>
  <c r="G5" i="1" l="1"/>
  <c r="E5" i="1"/>
  <c r="G98" i="6" l="1"/>
  <c r="E98" i="6"/>
  <c r="D98" i="6"/>
  <c r="C98" i="6"/>
  <c r="B98" i="6"/>
  <c r="F97" i="6"/>
  <c r="H97" i="6" s="1"/>
  <c r="F96" i="6"/>
  <c r="G95" i="6"/>
  <c r="E95" i="6"/>
  <c r="D95" i="6"/>
  <c r="C95" i="6"/>
  <c r="B95" i="6"/>
  <c r="F94" i="6"/>
  <c r="H94" i="6" s="1"/>
  <c r="F93" i="6"/>
  <c r="H93" i="6" s="1"/>
  <c r="G92" i="6"/>
  <c r="E92" i="6"/>
  <c r="D92" i="6"/>
  <c r="C92" i="6"/>
  <c r="B92" i="6"/>
  <c r="F91" i="6"/>
  <c r="H91" i="6" s="1"/>
  <c r="F90" i="6"/>
  <c r="G89" i="6"/>
  <c r="E89" i="6"/>
  <c r="D89" i="6"/>
  <c r="C89" i="6"/>
  <c r="B89" i="6"/>
  <c r="F88" i="6"/>
  <c r="H88" i="6" s="1"/>
  <c r="F87" i="6"/>
  <c r="H87" i="6" s="1"/>
  <c r="G85" i="6"/>
  <c r="H84" i="6"/>
  <c r="H83" i="6"/>
  <c r="D99" i="6" l="1"/>
  <c r="D100" i="6" s="1"/>
  <c r="F98" i="6"/>
  <c r="H98" i="6" s="1"/>
  <c r="B99" i="6"/>
  <c r="B100" i="6" s="1"/>
  <c r="G99" i="6"/>
  <c r="C99" i="6"/>
  <c r="C100" i="6" s="1"/>
  <c r="F92" i="6"/>
  <c r="H92" i="6" s="1"/>
  <c r="H90" i="6"/>
  <c r="H96" i="6"/>
  <c r="G86" i="6"/>
  <c r="H86" i="6" s="1"/>
  <c r="E99" i="6"/>
  <c r="E100" i="6" s="1"/>
  <c r="F95" i="6"/>
  <c r="H95" i="6" s="1"/>
  <c r="F89" i="6"/>
  <c r="H85" i="6"/>
  <c r="D92" i="12"/>
  <c r="C92" i="12"/>
  <c r="E91" i="12"/>
  <c r="F91" i="12" s="1"/>
  <c r="E90" i="12"/>
  <c r="F90" i="12" s="1"/>
  <c r="E89" i="12"/>
  <c r="F89" i="12" s="1"/>
  <c r="E88" i="12"/>
  <c r="F88" i="12" s="1"/>
  <c r="E87" i="12"/>
  <c r="F87" i="12" s="1"/>
  <c r="E86" i="12"/>
  <c r="F86" i="12" s="1"/>
  <c r="E85" i="12"/>
  <c r="F19" i="12"/>
  <c r="C18" i="12"/>
  <c r="F20" i="12"/>
  <c r="G100" i="6" l="1"/>
  <c r="C30" i="7" s="1"/>
  <c r="F100" i="6"/>
  <c r="H100" i="6" s="1"/>
  <c r="F99" i="6"/>
  <c r="H89" i="6"/>
  <c r="E92" i="12"/>
  <c r="F85" i="12"/>
  <c r="F92" i="12" s="1"/>
  <c r="F18" i="12"/>
  <c r="H99" i="6" l="1"/>
  <c r="C27" i="7"/>
  <c r="E48" i="6"/>
  <c r="C48" i="6"/>
  <c r="B48" i="6"/>
  <c r="G72" i="6"/>
  <c r="E72" i="6"/>
  <c r="D72" i="6"/>
  <c r="C72" i="6"/>
  <c r="B72" i="6"/>
  <c r="F71" i="6"/>
  <c r="H71" i="6" s="1"/>
  <c r="F70" i="6"/>
  <c r="G69" i="6"/>
  <c r="E69" i="6"/>
  <c r="D69" i="6"/>
  <c r="C69" i="6"/>
  <c r="B69" i="6"/>
  <c r="F68" i="6"/>
  <c r="H68" i="6" s="1"/>
  <c r="F67" i="6"/>
  <c r="H67" i="6" s="1"/>
  <c r="G66" i="6"/>
  <c r="E66" i="6"/>
  <c r="D66" i="6"/>
  <c r="C66" i="6"/>
  <c r="B66" i="6"/>
  <c r="F65" i="6"/>
  <c r="H65" i="6" s="1"/>
  <c r="F64" i="6"/>
  <c r="H64" i="6" s="1"/>
  <c r="G63" i="6"/>
  <c r="E63" i="6"/>
  <c r="D63" i="6"/>
  <c r="C63" i="6"/>
  <c r="B63" i="6"/>
  <c r="F62" i="6"/>
  <c r="H62" i="6" s="1"/>
  <c r="F61" i="6"/>
  <c r="H61" i="6" s="1"/>
  <c r="G59" i="6"/>
  <c r="H58" i="6"/>
  <c r="H57" i="6"/>
  <c r="D1" i="5"/>
  <c r="F48" i="6" l="1"/>
  <c r="H48" i="6" s="1"/>
  <c r="F72" i="6"/>
  <c r="H72" i="6" s="1"/>
  <c r="C42" i="7"/>
  <c r="D51" i="7" s="1"/>
  <c r="C55" i="7" s="1"/>
  <c r="E73" i="6"/>
  <c r="E74" i="6" s="1"/>
  <c r="G73" i="6"/>
  <c r="B73" i="6"/>
  <c r="B74" i="6" s="1"/>
  <c r="G60" i="6"/>
  <c r="H60" i="6" s="1"/>
  <c r="C73" i="6"/>
  <c r="C74" i="6" s="1"/>
  <c r="H70" i="6"/>
  <c r="D73" i="6"/>
  <c r="D74" i="6" s="1"/>
  <c r="F69" i="6"/>
  <c r="H69" i="6" s="1"/>
  <c r="F66" i="6"/>
  <c r="H66" i="6" s="1"/>
  <c r="F63" i="6"/>
  <c r="H59" i="6"/>
  <c r="J5" i="1"/>
  <c r="G74" i="6" l="1"/>
  <c r="C29" i="7" s="1"/>
  <c r="F74" i="6"/>
  <c r="F73" i="6"/>
  <c r="H63" i="6"/>
  <c r="F7" i="1"/>
  <c r="F3" i="10"/>
  <c r="F6" i="1" s="1"/>
  <c r="F5" i="1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4" i="11"/>
  <c r="I291" i="11"/>
  <c r="I5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B5" i="6"/>
  <c r="B4" i="6"/>
  <c r="C19" i="7"/>
  <c r="D20" i="7" s="1"/>
  <c r="H9" i="1"/>
  <c r="O3" i="11"/>
  <c r="H8" i="1" s="1"/>
  <c r="R3" i="11"/>
  <c r="H11" i="1" s="1"/>
  <c r="Q3" i="11"/>
  <c r="H10" i="1" s="1"/>
  <c r="F3" i="11"/>
  <c r="F9" i="1" s="1"/>
  <c r="E3" i="11"/>
  <c r="F8" i="1" s="1"/>
  <c r="H3" i="11"/>
  <c r="F11" i="1" s="1"/>
  <c r="G3" i="11"/>
  <c r="F10" i="1" s="1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N3" i="10"/>
  <c r="H6" i="1" s="1"/>
  <c r="H7" i="1"/>
  <c r="C21" i="7"/>
  <c r="D22" i="7" s="1"/>
  <c r="D6" i="1"/>
  <c r="B5" i="7"/>
  <c r="B4" i="7"/>
  <c r="F35" i="6"/>
  <c r="H35" i="6" s="1"/>
  <c r="F34" i="6"/>
  <c r="F12" i="1"/>
  <c r="C25" i="7"/>
  <c r="D26" i="7" s="1"/>
  <c r="C23" i="7"/>
  <c r="D24" i="7" s="1"/>
  <c r="D11" i="6"/>
  <c r="E11" i="6" s="1"/>
  <c r="C31" i="7" s="1"/>
  <c r="E36" i="6"/>
  <c r="D36" i="6"/>
  <c r="B33" i="6"/>
  <c r="F47" i="6"/>
  <c r="C33" i="6"/>
  <c r="C36" i="6"/>
  <c r="C39" i="6"/>
  <c r="C42" i="6"/>
  <c r="F31" i="6"/>
  <c r="F32" i="6"/>
  <c r="H32" i="6" s="1"/>
  <c r="D12" i="6"/>
  <c r="E12" i="6" s="1"/>
  <c r="C32" i="7" s="1"/>
  <c r="D13" i="6"/>
  <c r="E13" i="6" s="1"/>
  <c r="C33" i="7" s="1"/>
  <c r="D14" i="6"/>
  <c r="E14" i="6" s="1"/>
  <c r="C34" i="7" s="1"/>
  <c r="D15" i="6"/>
  <c r="E15" i="6" s="1"/>
  <c r="C35" i="7" s="1"/>
  <c r="D16" i="6"/>
  <c r="E16" i="6" s="1"/>
  <c r="C36" i="7" s="1"/>
  <c r="D17" i="6"/>
  <c r="E17" i="6" s="1"/>
  <c r="C37" i="7" s="1"/>
  <c r="D9" i="1"/>
  <c r="D11" i="1"/>
  <c r="C13" i="1"/>
  <c r="F14" i="1" s="1"/>
  <c r="G29" i="6"/>
  <c r="G30" i="6" s="1"/>
  <c r="L7" i="1" s="1"/>
  <c r="G33" i="6"/>
  <c r="G36" i="6"/>
  <c r="G39" i="6"/>
  <c r="G42" i="6"/>
  <c r="F37" i="6"/>
  <c r="H37" i="6" s="1"/>
  <c r="F38" i="6"/>
  <c r="F40" i="6"/>
  <c r="H40" i="6" s="1"/>
  <c r="F41" i="6"/>
  <c r="H41" i="6" s="1"/>
  <c r="E39" i="6"/>
  <c r="E33" i="6"/>
  <c r="E42" i="6"/>
  <c r="D42" i="6"/>
  <c r="D33" i="6"/>
  <c r="D39" i="6"/>
  <c r="B36" i="6"/>
  <c r="B39" i="6"/>
  <c r="B42" i="6"/>
  <c r="H28" i="6"/>
  <c r="H27" i="6"/>
  <c r="C18" i="6"/>
  <c r="B18" i="6"/>
  <c r="I3" i="11" l="1"/>
  <c r="I6" i="1"/>
  <c r="H5" i="1"/>
  <c r="C15" i="7" s="1"/>
  <c r="D16" i="7" s="1"/>
  <c r="F33" i="6"/>
  <c r="H33" i="6" s="1"/>
  <c r="H29" i="6"/>
  <c r="C39" i="7"/>
  <c r="H47" i="6"/>
  <c r="D43" i="6"/>
  <c r="F39" i="6"/>
  <c r="H73" i="6"/>
  <c r="H30" i="6"/>
  <c r="D12" i="1"/>
  <c r="D13" i="1" s="1"/>
  <c r="F36" i="6"/>
  <c r="H36" i="6" s="1"/>
  <c r="C43" i="6"/>
  <c r="C44" i="6" s="1"/>
  <c r="S3" i="11"/>
  <c r="E43" i="6"/>
  <c r="I8" i="1"/>
  <c r="H31" i="6"/>
  <c r="F42" i="6"/>
  <c r="H42" i="6" s="1"/>
  <c r="G43" i="6"/>
  <c r="B43" i="6"/>
  <c r="I10" i="1"/>
  <c r="G3" i="10"/>
  <c r="H38" i="6"/>
  <c r="I11" i="1"/>
  <c r="H12" i="1"/>
  <c r="C17" i="7" s="1"/>
  <c r="D18" i="7" s="1"/>
  <c r="F15" i="1"/>
  <c r="O3" i="10"/>
  <c r="I7" i="1"/>
  <c r="M7" i="1" s="1"/>
  <c r="N7" i="1" s="1"/>
  <c r="C13" i="7"/>
  <c r="D14" i="7" s="1"/>
  <c r="C11" i="7"/>
  <c r="D12" i="7" s="1"/>
  <c r="E13" i="1"/>
  <c r="J13" i="1"/>
  <c r="I9" i="1"/>
  <c r="G13" i="1"/>
  <c r="E18" i="6"/>
  <c r="K5" i="1" s="1"/>
  <c r="K13" i="1" s="1"/>
  <c r="F16" i="1"/>
  <c r="F13" i="1"/>
  <c r="D18" i="6"/>
  <c r="H34" i="6"/>
  <c r="E44" i="6" l="1"/>
  <c r="L11" i="1" s="1"/>
  <c r="M11" i="1" s="1"/>
  <c r="N11" i="1" s="1"/>
  <c r="G44" i="6"/>
  <c r="L5" i="1" s="1"/>
  <c r="L6" i="1" s="1"/>
  <c r="M6" i="1" s="1"/>
  <c r="N6" i="1" s="1"/>
  <c r="B44" i="6"/>
  <c r="L8" i="1" s="1"/>
  <c r="M8" i="1" s="1"/>
  <c r="N8" i="1" s="1"/>
  <c r="D44" i="6"/>
  <c r="L10" i="1" s="1"/>
  <c r="H39" i="6"/>
  <c r="F43" i="6"/>
  <c r="H43" i="6" s="1"/>
  <c r="L9" i="1"/>
  <c r="M9" i="1" s="1"/>
  <c r="N9" i="1" s="1"/>
  <c r="D48" i="7"/>
  <c r="C52" i="7" s="1"/>
  <c r="H74" i="6"/>
  <c r="C41" i="7"/>
  <c r="H13" i="1"/>
  <c r="I12" i="1"/>
  <c r="I5" i="1"/>
  <c r="C28" i="7" l="1"/>
  <c r="D38" i="7" s="1"/>
  <c r="F44" i="6"/>
  <c r="H44" i="6" s="1"/>
  <c r="L12" i="1"/>
  <c r="L13" i="1" s="1"/>
  <c r="M10" i="1"/>
  <c r="N10" i="1" s="1"/>
  <c r="D50" i="7"/>
  <c r="C54" i="7" s="1"/>
  <c r="M5" i="1"/>
  <c r="I13" i="1"/>
  <c r="C40" i="7" l="1"/>
  <c r="D49" i="7" s="1"/>
  <c r="C53" i="7" s="1"/>
  <c r="D56" i="7" s="1"/>
  <c r="M12" i="1"/>
  <c r="N12" i="1" s="1"/>
  <c r="N5" i="1"/>
  <c r="M13" i="1" l="1"/>
  <c r="N13" i="1" s="1"/>
  <c r="D4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BOHLER Michael - IBIS London Euston St Pancras GM</author>
  </authors>
  <commentList>
    <comment ref="G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Enter positive figures</t>
        </r>
      </text>
    </comment>
    <comment ref="G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Enter positive figures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SKERBE Egle</author>
  </authors>
  <commentList>
    <comment ref="U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SKERBE Egle:</t>
        </r>
        <r>
          <rPr>
            <sz val="9"/>
            <color indexed="81"/>
            <rFont val="Tahoma"/>
            <family val="2"/>
          </rPr>
          <t xml:space="preserve">
Drop Down list for supplier in invoice recoring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BOHLER Michael - IBIS London Euston St Pancras GM</author>
  </authors>
  <commentList>
    <comment ref="G1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Enter positive figures</t>
        </r>
      </text>
    </comment>
  </commentList>
</comments>
</file>

<file path=xl/sharedStrings.xml><?xml version="1.0" encoding="utf-8"?>
<sst xmlns="http://schemas.openxmlformats.org/spreadsheetml/2006/main" count="611" uniqueCount="272">
  <si>
    <t>Marge Brut</t>
  </si>
  <si>
    <t>TURNOVER</t>
  </si>
  <si>
    <t>STOCK</t>
  </si>
  <si>
    <t>TOTAL</t>
  </si>
  <si>
    <t>Consumption</t>
  </si>
  <si>
    <t>Ratio %</t>
  </si>
  <si>
    <t>Summary</t>
  </si>
  <si>
    <t>Incl.</t>
  </si>
  <si>
    <t>Excl. VAT</t>
  </si>
  <si>
    <t>Opening</t>
  </si>
  <si>
    <t>Purchases</t>
  </si>
  <si>
    <t>Reverse</t>
  </si>
  <si>
    <t>New</t>
  </si>
  <si>
    <t>All</t>
  </si>
  <si>
    <t>Closing</t>
  </si>
  <si>
    <t>Staff</t>
  </si>
  <si>
    <t>Complimentary.</t>
  </si>
  <si>
    <t>Month</t>
  </si>
  <si>
    <t>M.B.</t>
  </si>
  <si>
    <t>VAT</t>
  </si>
  <si>
    <t>Stock</t>
  </si>
  <si>
    <t>Provisions</t>
  </si>
  <si>
    <t>Stocks</t>
  </si>
  <si>
    <t>Meal</t>
  </si>
  <si>
    <t>TOTAL FOOD</t>
  </si>
  <si>
    <t>Total Food - (Breakfast)</t>
  </si>
  <si>
    <t>Total Breakfast</t>
  </si>
  <si>
    <t>WINES</t>
  </si>
  <si>
    <t>BOTTLED BEER</t>
  </si>
  <si>
    <t>SOFT DRINKS ONLY</t>
  </si>
  <si>
    <t>SPIRIT</t>
  </si>
  <si>
    <t>TOTAL BEVERAGE</t>
  </si>
  <si>
    <t>GRAND TOTAL VR</t>
  </si>
  <si>
    <t>GRAND TOTAL FOLS</t>
  </si>
  <si>
    <t>Must be 0</t>
  </si>
  <si>
    <t>Purchases Control</t>
  </si>
  <si>
    <t>Beverage</t>
  </si>
  <si>
    <t>by accountant</t>
  </si>
  <si>
    <t>Food</t>
  </si>
  <si>
    <t>by hotel</t>
  </si>
  <si>
    <t>F&amp;B Manager</t>
  </si>
  <si>
    <t>General Manager</t>
  </si>
  <si>
    <t>Accountant</t>
  </si>
  <si>
    <t>Total</t>
  </si>
  <si>
    <t>INVOICE NUMBER</t>
  </si>
  <si>
    <t>SUPPLIER</t>
  </si>
  <si>
    <t>DATE</t>
  </si>
  <si>
    <t>AMOUNT</t>
  </si>
  <si>
    <t>Food Invoices from Hotel</t>
  </si>
  <si>
    <r>
      <t>Food Provisions</t>
    </r>
    <r>
      <rPr>
        <b/>
        <sz val="12"/>
        <rFont val="Arial"/>
        <family val="2"/>
      </rPr>
      <t xml:space="preserve"> (Invoices sent After cut off)</t>
    </r>
  </si>
  <si>
    <t>Supplier</t>
  </si>
  <si>
    <t>SENT</t>
  </si>
  <si>
    <t>Date</t>
  </si>
  <si>
    <t>Invoice number</t>
  </si>
  <si>
    <t>Breakfast Food Excl. VAT</t>
  </si>
  <si>
    <t>Other Food Excl. VAT</t>
  </si>
  <si>
    <t>Food Excl. VAT</t>
  </si>
  <si>
    <t>Monthly amount</t>
  </si>
  <si>
    <t>SUPPLIERS</t>
  </si>
  <si>
    <t>REVERSE PROVISONS (-) M-1</t>
  </si>
  <si>
    <t>YES</t>
  </si>
  <si>
    <t>NO</t>
  </si>
  <si>
    <t>Beverage Invoices from Hotel</t>
  </si>
  <si>
    <r>
      <t>Beverage Provisions</t>
    </r>
    <r>
      <rPr>
        <b/>
        <sz val="12"/>
        <rFont val="Arial"/>
        <family val="2"/>
      </rPr>
      <t xml:space="preserve"> (Invoices sent After cut off)</t>
    </r>
  </si>
  <si>
    <t>Wine Excl. VAT</t>
  </si>
  <si>
    <t>Beer &amp; Bottled Bev Excl. VAT</t>
  </si>
  <si>
    <t>Soft Drinks Excl. VAT</t>
  </si>
  <si>
    <t>Spirits Excl. VAT</t>
  </si>
  <si>
    <t>Bev Excl. VAT</t>
  </si>
  <si>
    <t>MATTHEW CLARK WHOLESALE</t>
  </si>
  <si>
    <t>PETTY CASH BEV</t>
  </si>
  <si>
    <t>STAFF FOOD</t>
  </si>
  <si>
    <t>Hotel name:</t>
  </si>
  <si>
    <t>Current month:</t>
  </si>
  <si>
    <t>Unit Staff Meal Cost :</t>
  </si>
  <si>
    <t xml:space="preserve">Department </t>
  </si>
  <si>
    <t>FT Employee</t>
  </si>
  <si>
    <t>No of meals per pers.</t>
  </si>
  <si>
    <t>Total of meals</t>
  </si>
  <si>
    <t xml:space="preserve">Cost </t>
  </si>
  <si>
    <t>Centre</t>
  </si>
  <si>
    <t>ADMIN</t>
  </si>
  <si>
    <t>6HA1</t>
  </si>
  <si>
    <t xml:space="preserve">Reception </t>
  </si>
  <si>
    <t>2AA</t>
  </si>
  <si>
    <t xml:space="preserve">Restaurant </t>
  </si>
  <si>
    <t>3AZ</t>
  </si>
  <si>
    <t>Kitchen</t>
  </si>
  <si>
    <t> 3QZ</t>
  </si>
  <si>
    <t>Maintenance/ Security</t>
  </si>
  <si>
    <t>6MZ</t>
  </si>
  <si>
    <t>Human Resource</t>
  </si>
  <si>
    <t> 6FA</t>
  </si>
  <si>
    <t>Housekeeping</t>
  </si>
  <si>
    <t>2GZ</t>
  </si>
  <si>
    <t>COMPLIMENTARY F&amp;B GIFT TO GUEST &amp; VOUCHERS</t>
  </si>
  <si>
    <t>Cost of Sales Ratio (%) :</t>
  </si>
  <si>
    <t xml:space="preserve">(to be posted to calculate the cost of complementary : should not be superior </t>
  </si>
  <si>
    <t>to your cumulative cost of sales ratio)</t>
  </si>
  <si>
    <t>Group</t>
  </si>
  <si>
    <t>Wine</t>
  </si>
  <si>
    <t>Draught &amp; Bottled Bev</t>
  </si>
  <si>
    <t>Soft Drinks Only</t>
  </si>
  <si>
    <t>Spirit</t>
  </si>
  <si>
    <t>Total Beverage</t>
  </si>
  <si>
    <t>Grand total</t>
  </si>
  <si>
    <t>Breakfast Offer (INC VAT)</t>
  </si>
  <si>
    <t>Breakfast Discount (INC VAT)</t>
  </si>
  <si>
    <t>Total Breakfast (INC VAT)</t>
  </si>
  <si>
    <t>Cost Breakfast (EX VAT)</t>
  </si>
  <si>
    <t>Bar Lunch (INC VAT)</t>
  </si>
  <si>
    <t>Bar Lunch Discount (INC VAT)</t>
  </si>
  <si>
    <t>Total Bar Lunch (INC VAT)</t>
  </si>
  <si>
    <t>Restaurant Dinner Offer (INC VAT)</t>
  </si>
  <si>
    <t>Restaurant Dinner Discount (INC VAT)</t>
  </si>
  <si>
    <t>Total Restaurant Dinner (INC VAT)</t>
  </si>
  <si>
    <t>Bar Dinner Offer (INC VAT)</t>
  </si>
  <si>
    <t>Bar Dinner Discount (INC VAT)</t>
  </si>
  <si>
    <t>Total Bar Dinner (INC VAT)</t>
  </si>
  <si>
    <t>Restaurant Lunch Offer (INC VAT)</t>
  </si>
  <si>
    <t>Restaurant Lunch Discount (INC VAT)</t>
  </si>
  <si>
    <t>Total Restaurant Lunch (INC VAT)</t>
  </si>
  <si>
    <t>Current Month Offer (inc vat)</t>
  </si>
  <si>
    <t>CURRENT MONTH COST</t>
  </si>
  <si>
    <t>COMPLIMENTARY MANAGEMENT SUMMARY</t>
  </si>
  <si>
    <t xml:space="preserve">Used by Management </t>
  </si>
  <si>
    <t>Used by Management COS</t>
  </si>
  <si>
    <t>COMPLIMENTARY ROOMS GIFT TO GUEST &amp; VOUCHERS</t>
  </si>
  <si>
    <t>COMPLIMENTARY MARKETING</t>
  </si>
  <si>
    <t>ACCOUNT JOURNAL</t>
  </si>
  <si>
    <t>MARGE BRUTE JOURNAL ( USE STDRC3 - Standard Recurring Journal )</t>
  </si>
  <si>
    <t>CODE</t>
  </si>
  <si>
    <t>C/C</t>
  </si>
  <si>
    <t>Dr</t>
  </si>
  <si>
    <t>Cr</t>
  </si>
  <si>
    <t>DESCRIPTION OF JOURNAL</t>
  </si>
  <si>
    <t>REVERSAL OF PREV MONTHS FOOD PROVISIONS</t>
  </si>
  <si>
    <t>REVERSAL OF PREV MONTHS BEVG PROVISIONS</t>
  </si>
  <si>
    <t>PROVISIONS CURRENT MONTH FOOD</t>
  </si>
  <si>
    <t>PROVISIONS CURRENT MONTH BEVERAGE</t>
  </si>
  <si>
    <t>REVERSE FOOD STOCK</t>
  </si>
  <si>
    <t>CLOSING FOOD STOCK</t>
  </si>
  <si>
    <t>REVERSE BEVERAGE STOCK</t>
  </si>
  <si>
    <t>CLOSING BEVERAGE STOCK</t>
  </si>
  <si>
    <t>6GZ</t>
  </si>
  <si>
    <t>COMPLIMENTARY FOOD MANAGEMENT</t>
  </si>
  <si>
    <t>3ZZ</t>
  </si>
  <si>
    <t>COMPLIMENATRY FOOD GIFT TO GUEST F&amp;B</t>
  </si>
  <si>
    <t>2CF</t>
  </si>
  <si>
    <t>COMPLIMENATRY FOOD GIFT TO GUEST ROOMS</t>
  </si>
  <si>
    <t>6IB7</t>
  </si>
  <si>
    <t>COMPLIMENATRY FOOD MARKETING</t>
  </si>
  <si>
    <t>STAFF FOOD ADMIN</t>
  </si>
  <si>
    <t>STAFF FOOD RECEPTION</t>
  </si>
  <si>
    <t>STAFF FOOD RESTAURANT</t>
  </si>
  <si>
    <t>3QZ</t>
  </si>
  <si>
    <t>STAFF FOOD KITCHEN</t>
  </si>
  <si>
    <t>STAFF FOOD MTCE</t>
  </si>
  <si>
    <t>6BF</t>
  </si>
  <si>
    <t>STAFF FOOD  HUMAN RESOURCE</t>
  </si>
  <si>
    <t>STAFF FOOD HOUSE KEEPING</t>
  </si>
  <si>
    <t xml:space="preserve"> </t>
  </si>
  <si>
    <t>COST OF SALES - FOOD</t>
  </si>
  <si>
    <t>COMP BEVERAGE MANAGEMENT</t>
  </si>
  <si>
    <t>COMP BEVERAGE GIFT TO GUEST F&amp;B</t>
  </si>
  <si>
    <t>COMP BEVERAGE GIFT TO GUEST ROOMS</t>
  </si>
  <si>
    <t xml:space="preserve">COMP BEVERAGE MARKETING </t>
  </si>
  <si>
    <t>TRANSFER OF F&amp;B COMPLIMENTARY/PSA</t>
  </si>
  <si>
    <t>TAXABLE JOURNAL - MB BEVERAGE COMPLIMENTARIES</t>
  </si>
  <si>
    <t>0VATDED-20.0</t>
  </si>
  <si>
    <t>GROSS UP</t>
  </si>
  <si>
    <t>Automatic calc through Taxable Journal</t>
  </si>
  <si>
    <t>BEER</t>
  </si>
  <si>
    <t>BOTTLED / SOFT</t>
  </si>
  <si>
    <t>The amount of money taken by a business in a particular period.</t>
  </si>
  <si>
    <t>Extract the report from Bizzon - Montly Regulation should have been done day before to match FOLS revenue</t>
  </si>
  <si>
    <t>Open the Excel Report received on the email  &gt; Click on "Report" tab  &gt;   Scroll down to Categories section of the report</t>
  </si>
  <si>
    <t>Enter the revenue per category on MB</t>
  </si>
  <si>
    <t>OPENING STOCK</t>
  </si>
  <si>
    <t>Figures to be copied from previous month's closing stock.</t>
  </si>
  <si>
    <t>PURCHASES</t>
  </si>
  <si>
    <t>Total of all invoices send to accounting centre from hotel and entered into Grandback to 600100/ 600500 for the financial month</t>
  </si>
  <si>
    <t>FOOD REVERSE PROVISION</t>
  </si>
  <si>
    <t>Figures to be copied from previous month's F&amp;B provisions</t>
  </si>
  <si>
    <t>FOOD PROVISION</t>
  </si>
  <si>
    <t xml:space="preserve">In a company's accounts, an amount of money that is kept in case of a possible future loss or debt. </t>
  </si>
  <si>
    <t>In Marge Brut, this section contains FOOD INVOICE AMOUNT between END OF FINANCIAL MONTH and END OF CALENDAR MONTH.</t>
  </si>
  <si>
    <t>CLOSING STOCK</t>
  </si>
  <si>
    <t>The goods that a business has available for sale at the end of an accounting period, or the value of those goods.</t>
  </si>
  <si>
    <r>
      <t xml:space="preserve">This MONTH closing stock it will be in the next MONTH </t>
    </r>
    <r>
      <rPr>
        <b/>
        <sz val="11"/>
        <color indexed="10"/>
        <rFont val="Calibri"/>
        <family val="2"/>
        <scheme val="minor"/>
      </rPr>
      <t>(M+1)</t>
    </r>
    <r>
      <rPr>
        <sz val="11"/>
        <rFont val="Calibri"/>
        <family val="2"/>
        <scheme val="minor"/>
      </rPr>
      <t xml:space="preserve"> opening stock.</t>
    </r>
  </si>
  <si>
    <t>STAFF MEALS</t>
  </si>
  <si>
    <t>Report number of emplyees and number of staff meals taken per employee during the month</t>
  </si>
  <si>
    <t>COMPLIMENTARIES SUMMARY</t>
  </si>
  <si>
    <t>This section contains all FOOD &amp; BEVERAGE operations closed in complimentary for following reasons: MANAGEMENT, MARKETING, GIFT TO GUEST, COMPLAINT, DISCOUNT</t>
  </si>
  <si>
    <t>1) Management; GM/HOD with supplier/staff</t>
  </si>
  <si>
    <t>2) Marketing; entertainment, event</t>
  </si>
  <si>
    <t>3) Gift to guest; free drink vouchers</t>
  </si>
  <si>
    <t>4) Complaint; guest complaint</t>
  </si>
  <si>
    <t>5) Discounts; Taste card, 10% local companies’ loyalty discounts, 10% Leisure members discounts, Keepers</t>
  </si>
  <si>
    <t>USALI project - following changes have been made to the Marge Brute:</t>
  </si>
  <si>
    <t xml:space="preserve">1) Management complimentaries and complaints with the code 661150/6GZ </t>
  </si>
  <si>
    <t>2) Marketing complimentaries with the code 661160/6IB7</t>
  </si>
  <si>
    <t>3) Gift to guest; these complimentaries need to be split between Rooms (2CF) and F&amp;B (3ZZ)</t>
  </si>
  <si>
    <t>To identify all complimentaries the report needs to be run by Offers types</t>
  </si>
  <si>
    <t>USALI Project - Make sure you have selected 'Offers types' Option</t>
  </si>
  <si>
    <t>Food and Beverage Posing - Bizzon</t>
  </si>
  <si>
    <t>Any Food or Beverage items served, used or wasted must be posted on Bizzon</t>
  </si>
  <si>
    <r>
      <rPr>
        <b/>
        <sz val="24"/>
        <color theme="1"/>
        <rFont val="Calibri"/>
        <family val="2"/>
        <scheme val="minor"/>
      </rPr>
      <t xml:space="preserve">Complimentary
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The food or beverage item has been served / used.</t>
    </r>
  </si>
  <si>
    <t>Drink Voucher - Gift to Guest</t>
  </si>
  <si>
    <t>•  Drink Vouchers redeemed by ALL members</t>
  </si>
  <si>
    <t>•  Any "gifts" given to guets  - Including Sparkles</t>
  </si>
  <si>
    <t>Marketing</t>
  </si>
  <si>
    <t>•  Food and bevergae use for marketing i.e. show around for a potential client, drinks given to a social media influencer staying with us, etc</t>
  </si>
  <si>
    <t>Management Account</t>
  </si>
  <si>
    <t>•  Items used by the hotel management team. i.e. interviews, meetings, etc</t>
  </si>
  <si>
    <t>Customer Complaint</t>
  </si>
  <si>
    <t>•  Any items given to customers relating to complaints, including breakfasts</t>
  </si>
  <si>
    <r>
      <t xml:space="preserve">Discount
</t>
    </r>
    <r>
      <rPr>
        <i/>
        <sz val="11"/>
        <color theme="1"/>
        <rFont val="Calibri"/>
        <family val="2"/>
        <scheme val="minor"/>
      </rPr>
      <t>The food or beverage item has been served / used.</t>
    </r>
  </si>
  <si>
    <t>Heartist Discount - 30%</t>
  </si>
  <si>
    <t xml:space="preserve">•  Discount given to Heartists (Accor employees) </t>
  </si>
  <si>
    <t>Friends &amp; Family - 30%</t>
  </si>
  <si>
    <t>•  Discount given to Family and Frinds from Accor employees (must be staying in the hotel)</t>
  </si>
  <si>
    <t>Other Discount - % Variable</t>
  </si>
  <si>
    <t>•  Any other discount offered - Reason must be stated on Bizzon</t>
  </si>
  <si>
    <r>
      <rPr>
        <b/>
        <sz val="24"/>
        <color theme="1"/>
        <rFont val="Calibri"/>
        <family val="2"/>
        <scheme val="minor"/>
      </rPr>
      <t>Void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 xml:space="preserve">The food or beverage item has </t>
    </r>
    <r>
      <rPr>
        <i/>
        <u/>
        <sz val="11"/>
        <color theme="1"/>
        <rFont val="Calibri"/>
        <family val="2"/>
        <scheme val="minor"/>
      </rPr>
      <t>NOT</t>
    </r>
    <r>
      <rPr>
        <i/>
        <sz val="11"/>
        <color theme="1"/>
        <rFont val="Calibri"/>
        <family val="2"/>
        <scheme val="minor"/>
      </rPr>
      <t xml:space="preserve"> been served / used with the exception of wastage</t>
    </r>
  </si>
  <si>
    <t>Wastage</t>
  </si>
  <si>
    <t>•  Items wasted for any reason i.e. broken, expired, lost (customer left without paying), etc</t>
  </si>
  <si>
    <t>Testing /User/Server Error</t>
  </si>
  <si>
    <t>•  Mistakes during posting where the item did not leave the stock</t>
  </si>
  <si>
    <t>Customer changed Mind</t>
  </si>
  <si>
    <t>•  If the customer change their mind before the item was served.</t>
  </si>
  <si>
    <t>Out of stock</t>
  </si>
  <si>
    <t>•  After posting on Bizzon you realise the item is out of stock</t>
  </si>
  <si>
    <t>Reynolds</t>
  </si>
  <si>
    <t>Bidfood</t>
  </si>
  <si>
    <t>Waitrose &amp; Partners</t>
  </si>
  <si>
    <t>Tesco</t>
  </si>
  <si>
    <t>MATTHEW CLARK BIBENDUM LTD</t>
  </si>
  <si>
    <t>Petty Cash</t>
  </si>
  <si>
    <t>Bidofood</t>
  </si>
  <si>
    <t>850069632</t>
  </si>
  <si>
    <t>850070308</t>
  </si>
  <si>
    <t>850062877</t>
  </si>
  <si>
    <t>40268855</t>
  </si>
  <si>
    <t>40230696</t>
  </si>
  <si>
    <t>40326614</t>
  </si>
  <si>
    <t>40369535</t>
  </si>
  <si>
    <t>94133662</t>
  </si>
  <si>
    <t>40414366</t>
  </si>
  <si>
    <t>40462673</t>
  </si>
  <si>
    <t>40509493</t>
  </si>
  <si>
    <t>94144660</t>
  </si>
  <si>
    <t>40549088</t>
  </si>
  <si>
    <t>40607009</t>
  </si>
  <si>
    <t>40651517</t>
  </si>
  <si>
    <t>40693942</t>
  </si>
  <si>
    <t>40738006</t>
  </si>
  <si>
    <t>40784439</t>
  </si>
  <si>
    <t>250510967</t>
  </si>
  <si>
    <t>250486796</t>
  </si>
  <si>
    <t>250427064</t>
  </si>
  <si>
    <t>850064007</t>
  </si>
  <si>
    <t>250520664</t>
  </si>
  <si>
    <t>250530029</t>
  </si>
  <si>
    <t>250535016</t>
  </si>
  <si>
    <t>250544603</t>
  </si>
  <si>
    <t>250554781</t>
  </si>
  <si>
    <t>250559228</t>
  </si>
  <si>
    <t>250564007</t>
  </si>
  <si>
    <t>Bidfood / BFS Group Ltd T/A 3663 (Food)</t>
  </si>
  <si>
    <t>Reynolds Catering Supplies Ltd</t>
  </si>
  <si>
    <t>Soldo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</si>
</sst>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£&quot;#,##0.00;\-&quot;£&quot;#,##0.00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mmmm/yyyy"/>
    <numFmt numFmtId="168" formatCode="0.00_)"/>
    <numFmt numFmtId="169" formatCode="[$-F800]dddd\,\ mmmm\ dd\,\ yyyy"/>
    <numFmt numFmtId="170" formatCode="#,##0.00;[Red]\(#,##0.00\)"/>
    <numFmt numFmtId="171" formatCode="mmm/yy"/>
    <numFmt numFmtId="172" formatCode="&quot;£&quot;#,##0.00"/>
    <numFmt numFmtId="173" formatCode="#,##0.00;[Red]#,##0.00"/>
    <numFmt numFmtId="174" formatCode="dd\ mmm\ yyyy"/>
    <numFmt numFmtId="175" formatCode="#,##0.00;\(#,##0.00\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CG Times"/>
      <family val="1"/>
    </font>
    <font>
      <sz val="10"/>
      <color indexed="8"/>
      <name val="CG Times"/>
      <family val="1"/>
    </font>
    <font>
      <b/>
      <sz val="10"/>
      <name val="Arial"/>
      <family val="2"/>
    </font>
    <font>
      <b/>
      <sz val="10"/>
      <name val="CG Times"/>
      <family val="1"/>
    </font>
    <font>
      <b/>
      <sz val="2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12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b/>
      <sz val="11"/>
      <name val="Times New Roman"/>
      <family val="1"/>
    </font>
    <font>
      <sz val="11"/>
      <color rgb="FFC00000"/>
      <name val="Times New Roman"/>
      <family val="1"/>
    </font>
    <font>
      <sz val="11"/>
      <name val="Times New Roman"/>
      <family val="1"/>
    </font>
    <font>
      <b/>
      <sz val="10"/>
      <color indexed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G Times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0"/>
      <name val="Arial"/>
      <family val="2"/>
    </font>
    <font>
      <b/>
      <sz val="11"/>
      <color rgb="FF00B050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 tint="0.249977111117893"/>
      <name val="Arial"/>
      <family val="2"/>
    </font>
    <font>
      <sz val="10"/>
      <color theme="1" tint="0.14999847407452621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4.9989318521683403E-2"/>
      <name val="Arial"/>
      <family val="2"/>
    </font>
    <font>
      <b/>
      <sz val="10"/>
      <color theme="1" tint="0.14999847407452621"/>
      <name val="Arial"/>
      <family val="2"/>
    </font>
    <font>
      <sz val="10"/>
      <color theme="2" tint="-0.89999084444715716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indexed="40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rgb="FFEBEBEB"/>
      </top>
      <bottom/>
      <diagonal/>
    </border>
  </borders>
  <cellStyleXfs count="4870">
    <xf numFmtId="0" fontId="0" fillId="0" borderId="0"/>
    <xf numFmtId="166" fontId="1" fillId="0" borderId="0" applyFont="0" applyFill="0" applyBorder="0" applyAlignment="0" applyProtection="0"/>
    <xf numFmtId="0" fontId="26" fillId="13" borderId="36" applyNumberFormat="0" applyAlignment="0" applyProtection="0"/>
    <xf numFmtId="0" fontId="10" fillId="0" borderId="0"/>
    <xf numFmtId="0" fontId="10" fillId="0" borderId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0" fontId="3" fillId="0" borderId="0"/>
    <xf numFmtId="0" fontId="3" fillId="0" borderId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4" fontId="16" fillId="14" borderId="3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  <xf numFmtId="4" fontId="16" fillId="14" borderId="38" applyNumberFormat="0" applyProtection="0">
      <alignment horizontal="left" vertical="center" indent="1"/>
    </xf>
  </cellStyleXfs>
  <cellXfs count="29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167" fontId="4" fillId="0" borderId="0" xfId="0" applyNumberFormat="1" applyFont="1" applyAlignment="1">
      <alignment horizontal="left" vertical="center"/>
    </xf>
    <xf numFmtId="0" fontId="6" fillId="8" borderId="0" xfId="0" applyFont="1" applyFill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left"/>
    </xf>
    <xf numFmtId="17" fontId="14" fillId="0" borderId="0" xfId="0" applyNumberFormat="1" applyFont="1"/>
    <xf numFmtId="0" fontId="12" fillId="0" borderId="0" xfId="0" applyFont="1" applyAlignment="1">
      <alignment horizontal="left"/>
    </xf>
    <xf numFmtId="0" fontId="13" fillId="2" borderId="17" xfId="0" quotePrefix="1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19" xfId="0" applyFont="1" applyFill="1" applyBorder="1" applyAlignment="1">
      <alignment horizontal="center"/>
    </xf>
    <xf numFmtId="0" fontId="15" fillId="0" borderId="2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4" fontId="12" fillId="0" borderId="0" xfId="0" applyNumberFormat="1" applyFont="1"/>
    <xf numFmtId="0" fontId="4" fillId="0" borderId="0" xfId="0" applyFont="1" applyAlignment="1">
      <alignment horizontal="center"/>
    </xf>
    <xf numFmtId="0" fontId="17" fillId="3" borderId="0" xfId="0" applyFont="1" applyFill="1"/>
    <xf numFmtId="0" fontId="17" fillId="3" borderId="0" xfId="0" applyFont="1" applyFill="1" applyAlignment="1">
      <alignment horizontal="center"/>
    </xf>
    <xf numFmtId="0" fontId="18" fillId="3" borderId="0" xfId="0" applyFont="1" applyFill="1"/>
    <xf numFmtId="164" fontId="18" fillId="4" borderId="13" xfId="0" applyNumberFormat="1" applyFont="1" applyFill="1" applyBorder="1" applyAlignment="1">
      <alignment horizontal="center"/>
    </xf>
    <xf numFmtId="164" fontId="19" fillId="6" borderId="0" xfId="0" applyNumberFormat="1" applyFont="1" applyFill="1" applyAlignment="1">
      <alignment horizontal="center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3" borderId="27" xfId="0" applyFont="1" applyFill="1" applyBorder="1"/>
    <xf numFmtId="0" fontId="22" fillId="6" borderId="11" xfId="0" applyFont="1" applyFill="1" applyBorder="1" applyAlignment="1">
      <alignment horizontal="center"/>
    </xf>
    <xf numFmtId="165" fontId="22" fillId="3" borderId="11" xfId="0" applyNumberFormat="1" applyFont="1" applyFill="1" applyBorder="1" applyAlignment="1">
      <alignment horizontal="center"/>
    </xf>
    <xf numFmtId="165" fontId="22" fillId="3" borderId="12" xfId="0" applyNumberFormat="1" applyFont="1" applyFill="1" applyBorder="1" applyAlignment="1">
      <alignment horizontal="center"/>
    </xf>
    <xf numFmtId="0" fontId="20" fillId="2" borderId="17" xfId="0" applyFont="1" applyFill="1" applyBorder="1"/>
    <xf numFmtId="0" fontId="20" fillId="2" borderId="18" xfId="0" applyFont="1" applyFill="1" applyBorder="1" applyAlignment="1">
      <alignment horizontal="center"/>
    </xf>
    <xf numFmtId="165" fontId="20" fillId="2" borderId="18" xfId="0" applyNumberFormat="1" applyFont="1" applyFill="1" applyBorder="1" applyAlignment="1">
      <alignment horizontal="center"/>
    </xf>
    <xf numFmtId="165" fontId="20" fillId="2" borderId="19" xfId="0" applyNumberFormat="1" applyFont="1" applyFill="1" applyBorder="1" applyAlignment="1">
      <alignment horizontal="center"/>
    </xf>
    <xf numFmtId="0" fontId="9" fillId="4" borderId="28" xfId="0" applyFont="1" applyFill="1" applyBorder="1" applyAlignment="1" applyProtection="1">
      <alignment vertical="center"/>
      <protection hidden="1"/>
    </xf>
    <xf numFmtId="0" fontId="9" fillId="4" borderId="29" xfId="0" applyFont="1" applyFill="1" applyBorder="1" applyAlignment="1" applyProtection="1">
      <alignment vertical="center"/>
      <protection hidden="1"/>
    </xf>
    <xf numFmtId="0" fontId="9" fillId="4" borderId="30" xfId="0" applyFont="1" applyFill="1" applyBorder="1" applyAlignment="1" applyProtection="1">
      <alignment vertical="center"/>
      <protection hidden="1"/>
    </xf>
    <xf numFmtId="0" fontId="7" fillId="3" borderId="0" xfId="0" applyFont="1" applyFill="1" applyAlignment="1">
      <alignment horizontal="center"/>
    </xf>
    <xf numFmtId="10" fontId="23" fillId="11" borderId="13" xfId="0" applyNumberFormat="1" applyFont="1" applyFill="1" applyBorder="1" applyAlignment="1">
      <alignment horizontal="center"/>
    </xf>
    <xf numFmtId="0" fontId="7" fillId="3" borderId="0" xfId="0" applyFont="1" applyFill="1"/>
    <xf numFmtId="165" fontId="24" fillId="3" borderId="8" xfId="0" applyNumberFormat="1" applyFont="1" applyFill="1" applyBorder="1" applyAlignment="1">
      <alignment horizontal="center"/>
    </xf>
    <xf numFmtId="166" fontId="11" fillId="5" borderId="9" xfId="1" applyFont="1" applyFill="1" applyBorder="1" applyAlignment="1" applyProtection="1">
      <alignment horizontal="center"/>
    </xf>
    <xf numFmtId="166" fontId="4" fillId="5" borderId="9" xfId="1" applyFont="1" applyFill="1" applyBorder="1" applyAlignment="1" applyProtection="1">
      <alignment horizontal="center"/>
    </xf>
    <xf numFmtId="166" fontId="4" fillId="3" borderId="9" xfId="1" applyFont="1" applyFill="1" applyBorder="1" applyAlignment="1" applyProtection="1">
      <alignment horizontal="center"/>
    </xf>
    <xf numFmtId="166" fontId="11" fillId="3" borderId="9" xfId="1" applyFont="1" applyFill="1" applyBorder="1" applyAlignment="1" applyProtection="1">
      <alignment horizontal="center"/>
    </xf>
    <xf numFmtId="165" fontId="24" fillId="3" borderId="27" xfId="0" applyNumberFormat="1" applyFont="1" applyFill="1" applyBorder="1" applyAlignment="1">
      <alignment horizontal="center"/>
    </xf>
    <xf numFmtId="166" fontId="11" fillId="3" borderId="11" xfId="1" applyFont="1" applyFill="1" applyBorder="1" applyAlignment="1" applyProtection="1">
      <alignment horizontal="center"/>
    </xf>
    <xf numFmtId="0" fontId="4" fillId="2" borderId="17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center" wrapText="1"/>
    </xf>
    <xf numFmtId="4" fontId="20" fillId="2" borderId="18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166" fontId="11" fillId="3" borderId="12" xfId="1" applyFont="1" applyFill="1" applyBorder="1" applyAlignment="1" applyProtection="1">
      <alignment horizontal="center"/>
    </xf>
    <xf numFmtId="166" fontId="11" fillId="3" borderId="10" xfId="1" applyFont="1" applyFill="1" applyBorder="1" applyAlignment="1" applyProtection="1">
      <alignment horizontal="center"/>
    </xf>
    <xf numFmtId="166" fontId="11" fillId="3" borderId="23" xfId="1" applyFont="1" applyFill="1" applyBorder="1" applyAlignment="1" applyProtection="1">
      <alignment horizontal="center"/>
    </xf>
    <xf numFmtId="0" fontId="15" fillId="0" borderId="3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7" borderId="11" xfId="0" applyFont="1" applyFill="1" applyBorder="1" applyAlignment="1" applyProtection="1">
      <alignment horizontal="center"/>
      <protection locked="0"/>
    </xf>
    <xf numFmtId="166" fontId="11" fillId="7" borderId="9" xfId="1" applyFont="1" applyFill="1" applyBorder="1" applyAlignment="1" applyProtection="1">
      <alignment horizontal="center"/>
      <protection locked="0"/>
    </xf>
    <xf numFmtId="166" fontId="11" fillId="7" borderId="22" xfId="1" applyFont="1" applyFill="1" applyBorder="1" applyAlignment="1" applyProtection="1">
      <alignment horizontal="center"/>
      <protection locked="0"/>
    </xf>
    <xf numFmtId="0" fontId="2" fillId="8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0" fillId="0" borderId="28" xfId="0" applyBorder="1"/>
    <xf numFmtId="0" fontId="0" fillId="0" borderId="30" xfId="0" applyBorder="1"/>
    <xf numFmtId="0" fontId="4" fillId="0" borderId="0" xfId="0" applyFont="1"/>
    <xf numFmtId="0" fontId="5" fillId="8" borderId="2" xfId="0" applyFont="1" applyFill="1" applyBorder="1" applyAlignment="1">
      <alignment horizontal="center"/>
    </xf>
    <xf numFmtId="171" fontId="4" fillId="0" borderId="0" xfId="0" applyNumberFormat="1" applyFont="1" applyAlignment="1">
      <alignment horizontal="left" vertical="center"/>
    </xf>
    <xf numFmtId="0" fontId="7" fillId="0" borderId="0" xfId="0" applyFont="1"/>
    <xf numFmtId="168" fontId="5" fillId="2" borderId="8" xfId="0" applyNumberFormat="1" applyFont="1" applyFill="1" applyBorder="1" applyAlignment="1">
      <alignment horizontal="left" vertical="center"/>
    </xf>
    <xf numFmtId="170" fontId="0" fillId="7" borderId="9" xfId="0" applyNumberFormat="1" applyFill="1" applyBorder="1" applyProtection="1">
      <protection locked="0"/>
    </xf>
    <xf numFmtId="170" fontId="0" fillId="0" borderId="9" xfId="0" applyNumberFormat="1" applyBorder="1"/>
    <xf numFmtId="10" fontId="0" fillId="0" borderId="10" xfId="0" applyNumberFormat="1" applyBorder="1"/>
    <xf numFmtId="168" fontId="8" fillId="2" borderId="24" xfId="0" applyNumberFormat="1" applyFont="1" applyFill="1" applyBorder="1" applyAlignment="1">
      <alignment horizontal="left" vertical="center"/>
    </xf>
    <xf numFmtId="170" fontId="2" fillId="0" borderId="25" xfId="0" applyNumberFormat="1" applyFont="1" applyBorder="1"/>
    <xf numFmtId="10" fontId="2" fillId="0" borderId="26" xfId="0" applyNumberFormat="1" applyFont="1" applyBorder="1"/>
    <xf numFmtId="168" fontId="6" fillId="2" borderId="8" xfId="0" applyNumberFormat="1" applyFont="1" applyFill="1" applyBorder="1" applyAlignment="1">
      <alignment horizontal="left" vertical="center"/>
    </xf>
    <xf numFmtId="170" fontId="0" fillId="5" borderId="9" xfId="0" applyNumberFormat="1" applyFill="1" applyBorder="1"/>
    <xf numFmtId="172" fontId="27" fillId="0" borderId="13" xfId="0" applyNumberFormat="1" applyFont="1" applyBorder="1"/>
    <xf numFmtId="0" fontId="34" fillId="0" borderId="0" xfId="0" applyFont="1"/>
    <xf numFmtId="170" fontId="2" fillId="7" borderId="9" xfId="0" applyNumberFormat="1" applyFont="1" applyFill="1" applyBorder="1" applyProtection="1">
      <protection locked="0"/>
    </xf>
    <xf numFmtId="170" fontId="33" fillId="12" borderId="9" xfId="0" applyNumberFormat="1" applyFont="1" applyFill="1" applyBorder="1"/>
    <xf numFmtId="166" fontId="4" fillId="3" borderId="7" xfId="1" applyFont="1" applyFill="1" applyBorder="1" applyAlignment="1" applyProtection="1">
      <alignment horizontal="center"/>
    </xf>
    <xf numFmtId="166" fontId="4" fillId="3" borderId="34" xfId="1" applyFont="1" applyFill="1" applyBorder="1" applyAlignment="1" applyProtection="1">
      <alignment horizontal="center"/>
    </xf>
    <xf numFmtId="165" fontId="4" fillId="3" borderId="33" xfId="0" applyNumberFormat="1" applyFont="1" applyFill="1" applyBorder="1" applyAlignment="1">
      <alignment horizontal="center"/>
    </xf>
    <xf numFmtId="0" fontId="3" fillId="8" borderId="0" xfId="11" applyFill="1"/>
    <xf numFmtId="0" fontId="36" fillId="13" borderId="36" xfId="2" applyFont="1" applyAlignment="1">
      <alignment horizontal="center"/>
    </xf>
    <xf numFmtId="0" fontId="32" fillId="0" borderId="0" xfId="11" applyFont="1"/>
    <xf numFmtId="0" fontId="37" fillId="13" borderId="13" xfId="2" applyFont="1" applyBorder="1" applyAlignment="1">
      <alignment horizontal="center"/>
    </xf>
    <xf numFmtId="0" fontId="1" fillId="0" borderId="0" xfId="0" applyFont="1"/>
    <xf numFmtId="0" fontId="3" fillId="0" borderId="0" xfId="11"/>
    <xf numFmtId="0" fontId="32" fillId="6" borderId="0" xfId="11" applyFont="1" applyFill="1"/>
    <xf numFmtId="0" fontId="39" fillId="0" borderId="0" xfId="0" applyFont="1"/>
    <xf numFmtId="0" fontId="0" fillId="7" borderId="0" xfId="0" applyFill="1"/>
    <xf numFmtId="0" fontId="39" fillId="7" borderId="0" xfId="0" applyFont="1" applyFill="1"/>
    <xf numFmtId="0" fontId="40" fillId="0" borderId="0" xfId="0" applyFont="1"/>
    <xf numFmtId="0" fontId="26" fillId="0" borderId="0" xfId="2" applyFill="1" applyBorder="1" applyAlignment="1">
      <alignment horizontal="center"/>
    </xf>
    <xf numFmtId="166" fontId="11" fillId="7" borderId="11" xfId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/>
    <xf numFmtId="0" fontId="2" fillId="0" borderId="28" xfId="0" applyFont="1" applyBorder="1"/>
    <xf numFmtId="4" fontId="2" fillId="0" borderId="30" xfId="0" applyNumberFormat="1" applyFont="1" applyBorder="1"/>
    <xf numFmtId="0" fontId="2" fillId="0" borderId="30" xfId="0" applyFont="1" applyBorder="1"/>
    <xf numFmtId="0" fontId="42" fillId="0" borderId="0" xfId="0" applyFont="1"/>
    <xf numFmtId="0" fontId="0" fillId="0" borderId="7" xfId="0" applyBorder="1"/>
    <xf numFmtId="0" fontId="0" fillId="0" borderId="11" xfId="0" applyBorder="1"/>
    <xf numFmtId="0" fontId="3" fillId="0" borderId="0" xfId="0" applyFont="1" applyAlignment="1">
      <alignment vertical="center"/>
    </xf>
    <xf numFmtId="10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6" fontId="3" fillId="0" borderId="21" xfId="0" applyNumberFormat="1" applyFont="1" applyBorder="1" applyAlignment="1">
      <alignment vertical="center"/>
    </xf>
    <xf numFmtId="166" fontId="3" fillId="0" borderId="20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6" fontId="3" fillId="0" borderId="15" xfId="0" applyNumberFormat="1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166" fontId="3" fillId="3" borderId="35" xfId="0" applyNumberFormat="1" applyFont="1" applyFill="1" applyBorder="1" applyAlignment="1">
      <alignment vertical="center"/>
    </xf>
    <xf numFmtId="166" fontId="3" fillId="0" borderId="35" xfId="0" applyNumberFormat="1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166" fontId="3" fillId="0" borderId="13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horizontal="left"/>
    </xf>
    <xf numFmtId="168" fontId="31" fillId="2" borderId="42" xfId="0" applyNumberFormat="1" applyFont="1" applyFill="1" applyBorder="1" applyAlignment="1">
      <alignment horizontal="left" vertical="center"/>
    </xf>
    <xf numFmtId="170" fontId="32" fillId="0" borderId="43" xfId="0" applyNumberFormat="1" applyFont="1" applyBorder="1"/>
    <xf numFmtId="170" fontId="32" fillId="7" borderId="44" xfId="0" applyNumberFormat="1" applyFont="1" applyFill="1" applyBorder="1" applyProtection="1">
      <protection locked="0"/>
    </xf>
    <xf numFmtId="170" fontId="33" fillId="12" borderId="43" xfId="0" applyNumberFormat="1" applyFont="1" applyFill="1" applyBorder="1"/>
    <xf numFmtId="170" fontId="0" fillId="0" borderId="43" xfId="0" applyNumberFormat="1" applyBorder="1"/>
    <xf numFmtId="170" fontId="33" fillId="5" borderId="43" xfId="0" applyNumberFormat="1" applyFont="1" applyFill="1" applyBorder="1"/>
    <xf numFmtId="10" fontId="32" fillId="0" borderId="45" xfId="0" applyNumberFormat="1" applyFont="1" applyBorder="1"/>
    <xf numFmtId="168" fontId="31" fillId="2" borderId="46" xfId="0" applyNumberFormat="1" applyFont="1" applyFill="1" applyBorder="1" applyAlignment="1">
      <alignment horizontal="left" vertical="center"/>
    </xf>
    <xf numFmtId="170" fontId="32" fillId="0" borderId="44" xfId="0" applyNumberFormat="1" applyFont="1" applyBorder="1"/>
    <xf numFmtId="170" fontId="33" fillId="12" borderId="44" xfId="0" applyNumberFormat="1" applyFont="1" applyFill="1" applyBorder="1"/>
    <xf numFmtId="170" fontId="0" fillId="0" borderId="44" xfId="0" applyNumberFormat="1" applyBorder="1"/>
    <xf numFmtId="170" fontId="33" fillId="5" borderId="44" xfId="0" applyNumberFormat="1" applyFont="1" applyFill="1" applyBorder="1"/>
    <xf numFmtId="10" fontId="32" fillId="0" borderId="47" xfId="0" applyNumberFormat="1" applyFont="1" applyBorder="1"/>
    <xf numFmtId="168" fontId="6" fillId="2" borderId="42" xfId="0" applyNumberFormat="1" applyFont="1" applyFill="1" applyBorder="1" applyAlignment="1">
      <alignment horizontal="left" vertical="center"/>
    </xf>
    <xf numFmtId="170" fontId="0" fillId="7" borderId="43" xfId="0" applyNumberFormat="1" applyFill="1" applyBorder="1" applyProtection="1">
      <protection locked="0"/>
    </xf>
    <xf numFmtId="170" fontId="0" fillId="5" borderId="43" xfId="0" applyNumberFormat="1" applyFill="1" applyBorder="1"/>
    <xf numFmtId="10" fontId="0" fillId="0" borderId="45" xfId="0" applyNumberFormat="1" applyBorder="1"/>
    <xf numFmtId="168" fontId="5" fillId="2" borderId="48" xfId="0" applyNumberFormat="1" applyFont="1" applyFill="1" applyBorder="1" applyAlignment="1">
      <alignment horizontal="left" vertical="center"/>
    </xf>
    <xf numFmtId="170" fontId="0" fillId="0" borderId="49" xfId="0" applyNumberFormat="1" applyBorder="1"/>
    <xf numFmtId="170" fontId="0" fillId="5" borderId="49" xfId="0" applyNumberFormat="1" applyFill="1" applyBorder="1"/>
    <xf numFmtId="10" fontId="0" fillId="0" borderId="50" xfId="0" applyNumberFormat="1" applyBorder="1"/>
    <xf numFmtId="168" fontId="8" fillId="2" borderId="48" xfId="0" applyNumberFormat="1" applyFont="1" applyFill="1" applyBorder="1" applyAlignment="1">
      <alignment horizontal="left" vertical="center"/>
    </xf>
    <xf numFmtId="170" fontId="35" fillId="12" borderId="43" xfId="0" applyNumberFormat="1" applyFont="1" applyFill="1" applyBorder="1" applyProtection="1">
      <protection locked="0"/>
    </xf>
    <xf numFmtId="0" fontId="0" fillId="15" borderId="43" xfId="0" applyFill="1" applyBorder="1"/>
    <xf numFmtId="0" fontId="7" fillId="2" borderId="43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 wrapText="1"/>
    </xf>
    <xf numFmtId="166" fontId="7" fillId="2" borderId="43" xfId="0" applyNumberFormat="1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left" vertical="center"/>
    </xf>
    <xf numFmtId="166" fontId="7" fillId="2" borderId="43" xfId="0" applyNumberFormat="1" applyFont="1" applyFill="1" applyBorder="1" applyAlignment="1">
      <alignment vertical="center"/>
    </xf>
    <xf numFmtId="166" fontId="7" fillId="2" borderId="41" xfId="0" applyNumberFormat="1" applyFont="1" applyFill="1" applyBorder="1" applyAlignment="1">
      <alignment vertical="center"/>
    </xf>
    <xf numFmtId="0" fontId="7" fillId="2" borderId="41" xfId="0" applyFont="1" applyFill="1" applyBorder="1" applyAlignment="1">
      <alignment horizontal="left" vertical="center"/>
    </xf>
    <xf numFmtId="0" fontId="7" fillId="2" borderId="43" xfId="4" applyFont="1" applyFill="1" applyBorder="1" applyAlignment="1" applyProtection="1">
      <alignment horizontal="left" vertical="center"/>
      <protection locked="0"/>
    </xf>
    <xf numFmtId="169" fontId="3" fillId="4" borderId="43" xfId="0" applyNumberFormat="1" applyFont="1" applyFill="1" applyBorder="1" applyAlignment="1" applyProtection="1">
      <alignment horizontal="left" vertical="center"/>
      <protection locked="0"/>
    </xf>
    <xf numFmtId="16" fontId="3" fillId="4" borderId="43" xfId="0" applyNumberFormat="1" applyFont="1" applyFill="1" applyBorder="1" applyAlignment="1" applyProtection="1">
      <alignment horizontal="center" vertical="center"/>
      <protection locked="0"/>
    </xf>
    <xf numFmtId="14" fontId="3" fillId="4" borderId="43" xfId="0" applyNumberFormat="1" applyFont="1" applyFill="1" applyBorder="1" applyAlignment="1" applyProtection="1">
      <alignment horizontal="center" vertical="center"/>
      <protection locked="0"/>
    </xf>
    <xf numFmtId="1" fontId="3" fillId="4" borderId="43" xfId="0" applyNumberFormat="1" applyFont="1" applyFill="1" applyBorder="1" applyAlignment="1" applyProtection="1">
      <alignment horizontal="center" vertical="center"/>
      <protection locked="0"/>
    </xf>
    <xf numFmtId="166" fontId="3" fillId="4" borderId="43" xfId="0" applyNumberFormat="1" applyFont="1" applyFill="1" applyBorder="1" applyAlignment="1" applyProtection="1">
      <alignment vertical="center"/>
      <protection locked="0"/>
    </xf>
    <xf numFmtId="166" fontId="7" fillId="10" borderId="43" xfId="0" applyNumberFormat="1" applyFont="1" applyFill="1" applyBorder="1" applyAlignment="1">
      <alignment vertical="center"/>
    </xf>
    <xf numFmtId="0" fontId="3" fillId="2" borderId="43" xfId="4" applyFont="1" applyFill="1" applyBorder="1" applyAlignment="1" applyProtection="1">
      <alignment horizontal="left" vertical="center"/>
      <protection locked="0"/>
    </xf>
    <xf numFmtId="0" fontId="3" fillId="2" borderId="43" xfId="4" applyFont="1" applyFill="1" applyBorder="1" applyAlignment="1">
      <alignment horizontal="left" vertical="center"/>
    </xf>
    <xf numFmtId="0" fontId="20" fillId="3" borderId="42" xfId="0" applyFont="1" applyFill="1" applyBorder="1"/>
    <xf numFmtId="0" fontId="22" fillId="6" borderId="43" xfId="0" applyFont="1" applyFill="1" applyBorder="1" applyAlignment="1">
      <alignment horizontal="center"/>
    </xf>
    <xf numFmtId="165" fontId="22" fillId="3" borderId="43" xfId="0" applyNumberFormat="1" applyFont="1" applyFill="1" applyBorder="1" applyAlignment="1">
      <alignment horizontal="center"/>
    </xf>
    <xf numFmtId="165" fontId="22" fillId="3" borderId="45" xfId="0" applyNumberFormat="1" applyFont="1" applyFill="1" applyBorder="1" applyAlignment="1">
      <alignment horizontal="center"/>
    </xf>
    <xf numFmtId="0" fontId="20" fillId="3" borderId="46" xfId="0" applyFont="1" applyFill="1" applyBorder="1"/>
    <xf numFmtId="0" fontId="22" fillId="6" borderId="44" xfId="0" applyFont="1" applyFill="1" applyBorder="1" applyAlignment="1">
      <alignment horizontal="center"/>
    </xf>
    <xf numFmtId="165" fontId="22" fillId="3" borderId="44" xfId="0" applyNumberFormat="1" applyFont="1" applyFill="1" applyBorder="1" applyAlignment="1">
      <alignment horizontal="center"/>
    </xf>
    <xf numFmtId="165" fontId="22" fillId="3" borderId="47" xfId="0" applyNumberFormat="1" applyFont="1" applyFill="1" applyBorder="1" applyAlignment="1">
      <alignment horizontal="center"/>
    </xf>
    <xf numFmtId="0" fontId="0" fillId="4" borderId="51" xfId="0" applyFill="1" applyBorder="1"/>
    <xf numFmtId="0" fontId="0" fillId="4" borderId="40" xfId="0" applyFill="1" applyBorder="1"/>
    <xf numFmtId="165" fontId="24" fillId="3" borderId="42" xfId="0" applyNumberFormat="1" applyFont="1" applyFill="1" applyBorder="1" applyAlignment="1">
      <alignment horizontal="center"/>
    </xf>
    <xf numFmtId="166" fontId="11" fillId="5" borderId="43" xfId="1" applyFont="1" applyFill="1" applyBorder="1" applyAlignment="1" applyProtection="1">
      <alignment horizontal="center"/>
    </xf>
    <xf numFmtId="166" fontId="4" fillId="5" borderId="43" xfId="1" applyFont="1" applyFill="1" applyBorder="1" applyAlignment="1" applyProtection="1">
      <alignment horizontal="center"/>
    </xf>
    <xf numFmtId="166" fontId="11" fillId="7" borderId="43" xfId="1" applyFont="1" applyFill="1" applyBorder="1" applyAlignment="1" applyProtection="1">
      <alignment horizontal="center"/>
      <protection locked="0"/>
    </xf>
    <xf numFmtId="166" fontId="11" fillId="3" borderId="45" xfId="1" applyFont="1" applyFill="1" applyBorder="1" applyAlignment="1" applyProtection="1">
      <alignment horizontal="center"/>
    </xf>
    <xf numFmtId="0" fontId="11" fillId="0" borderId="42" xfId="0" applyFont="1" applyBorder="1" applyAlignment="1">
      <alignment horizontal="center"/>
    </xf>
    <xf numFmtId="166" fontId="11" fillId="3" borderId="43" xfId="1" applyFont="1" applyFill="1" applyBorder="1" applyAlignment="1" applyProtection="1">
      <alignment horizontal="center"/>
    </xf>
    <xf numFmtId="0" fontId="11" fillId="0" borderId="48" xfId="0" applyFont="1" applyBorder="1" applyAlignment="1">
      <alignment horizontal="center"/>
    </xf>
    <xf numFmtId="166" fontId="11" fillId="5" borderId="49" xfId="1" applyFont="1" applyFill="1" applyBorder="1" applyAlignment="1" applyProtection="1">
      <alignment horizontal="center"/>
    </xf>
    <xf numFmtId="166" fontId="4" fillId="5" borderId="49" xfId="1" applyFont="1" applyFill="1" applyBorder="1" applyAlignment="1" applyProtection="1">
      <alignment horizontal="center"/>
    </xf>
    <xf numFmtId="166" fontId="11" fillId="3" borderId="49" xfId="1" applyFont="1" applyFill="1" applyBorder="1" applyAlignment="1" applyProtection="1">
      <alignment horizontal="center"/>
    </xf>
    <xf numFmtId="166" fontId="11" fillId="3" borderId="50" xfId="1" applyFont="1" applyFill="1" applyBorder="1" applyAlignment="1" applyProtection="1">
      <alignment horizontal="center"/>
    </xf>
    <xf numFmtId="165" fontId="25" fillId="3" borderId="42" xfId="0" applyNumberFormat="1" applyFont="1" applyFill="1" applyBorder="1" applyAlignment="1">
      <alignment horizontal="center"/>
    </xf>
    <xf numFmtId="166" fontId="4" fillId="3" borderId="43" xfId="1" applyFont="1" applyFill="1" applyBorder="1" applyAlignment="1" applyProtection="1">
      <alignment horizontal="center"/>
    </xf>
    <xf numFmtId="165" fontId="25" fillId="3" borderId="48" xfId="0" applyNumberFormat="1" applyFont="1" applyFill="1" applyBorder="1" applyAlignment="1">
      <alignment horizontal="center"/>
    </xf>
    <xf numFmtId="166" fontId="4" fillId="3" borderId="49" xfId="1" applyFont="1" applyFill="1" applyBorder="1" applyAlignment="1" applyProtection="1">
      <alignment horizontal="center"/>
    </xf>
    <xf numFmtId="165" fontId="4" fillId="3" borderId="48" xfId="0" applyNumberFormat="1" applyFont="1" applyFill="1" applyBorder="1" applyAlignment="1">
      <alignment horizontal="center"/>
    </xf>
    <xf numFmtId="166" fontId="4" fillId="3" borderId="50" xfId="1" applyFont="1" applyFill="1" applyBorder="1" applyAlignment="1" applyProtection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166" fontId="3" fillId="0" borderId="52" xfId="0" applyNumberFormat="1" applyFont="1" applyBorder="1" applyAlignment="1">
      <alignment vertical="center"/>
    </xf>
    <xf numFmtId="166" fontId="3" fillId="0" borderId="51" xfId="0" applyNumberFormat="1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3" fillId="0" borderId="54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166" fontId="3" fillId="0" borderId="53" xfId="0" applyNumberFormat="1" applyFont="1" applyBorder="1" applyAlignment="1">
      <alignment vertical="center"/>
    </xf>
    <xf numFmtId="166" fontId="3" fillId="0" borderId="54" xfId="0" applyNumberFormat="1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3" fillId="0" borderId="55" xfId="0" applyFont="1" applyBorder="1" applyAlignment="1">
      <alignment horizontal="center" vertical="center"/>
    </xf>
    <xf numFmtId="166" fontId="3" fillId="0" borderId="55" xfId="0" applyNumberFormat="1" applyFont="1" applyBorder="1" applyAlignment="1">
      <alignment vertical="center"/>
    </xf>
    <xf numFmtId="166" fontId="3" fillId="0" borderId="56" xfId="0" applyNumberFormat="1" applyFont="1" applyBorder="1" applyAlignment="1">
      <alignment vertical="center"/>
    </xf>
    <xf numFmtId="0" fontId="15" fillId="0" borderId="57" xfId="0" applyFont="1" applyBorder="1" applyAlignment="1">
      <alignment vertical="center"/>
    </xf>
    <xf numFmtId="166" fontId="3" fillId="3" borderId="51" xfId="0" applyNumberFormat="1" applyFont="1" applyFill="1" applyBorder="1" applyAlignment="1">
      <alignment vertical="center"/>
    </xf>
    <xf numFmtId="0" fontId="16" fillId="0" borderId="51" xfId="0" applyFont="1" applyBorder="1" applyAlignment="1">
      <alignment horizontal="center" vertical="center"/>
    </xf>
    <xf numFmtId="166" fontId="3" fillId="3" borderId="55" xfId="0" applyNumberFormat="1" applyFont="1" applyFill="1" applyBorder="1" applyAlignment="1">
      <alignment vertical="center"/>
    </xf>
    <xf numFmtId="165" fontId="3" fillId="3" borderId="51" xfId="0" applyNumberFormat="1" applyFont="1" applyFill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166" fontId="3" fillId="0" borderId="42" xfId="0" applyNumberFormat="1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58" xfId="0" applyFont="1" applyBorder="1" applyAlignment="1">
      <alignment horizontal="center" vertical="center"/>
    </xf>
    <xf numFmtId="166" fontId="3" fillId="0" borderId="48" xfId="0" applyNumberFormat="1" applyFont="1" applyBorder="1" applyAlignment="1">
      <alignment vertical="center"/>
    </xf>
    <xf numFmtId="170" fontId="32" fillId="7" borderId="43" xfId="0" applyNumberFormat="1" applyFont="1" applyFill="1" applyBorder="1" applyProtection="1">
      <protection locked="0"/>
    </xf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0" fillId="0" borderId="44" xfId="0" applyBorder="1" applyAlignment="1">
      <alignment wrapText="1"/>
    </xf>
    <xf numFmtId="0" fontId="2" fillId="0" borderId="39" xfId="0" applyFont="1" applyBorder="1" applyAlignment="1">
      <alignment horizontal="center" vertical="center"/>
    </xf>
    <xf numFmtId="168" fontId="31" fillId="2" borderId="48" xfId="0" applyNumberFormat="1" applyFont="1" applyFill="1" applyBorder="1" applyAlignment="1">
      <alignment horizontal="left" vertical="center"/>
    </xf>
    <xf numFmtId="170" fontId="32" fillId="7" borderId="49" xfId="0" applyNumberFormat="1" applyFont="1" applyFill="1" applyBorder="1" applyProtection="1">
      <protection locked="0"/>
    </xf>
    <xf numFmtId="170" fontId="0" fillId="0" borderId="18" xfId="0" applyNumberFormat="1" applyBorder="1"/>
    <xf numFmtId="170" fontId="32" fillId="0" borderId="49" xfId="0" applyNumberFormat="1" applyFont="1" applyBorder="1"/>
    <xf numFmtId="170" fontId="33" fillId="5" borderId="49" xfId="0" applyNumberFormat="1" applyFont="1" applyFill="1" applyBorder="1"/>
    <xf numFmtId="10" fontId="0" fillId="0" borderId="0" xfId="0" applyNumberFormat="1"/>
    <xf numFmtId="173" fontId="0" fillId="7" borderId="2" xfId="0" applyNumberFormat="1" applyFill="1" applyBorder="1"/>
    <xf numFmtId="0" fontId="0" fillId="0" borderId="59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74" fontId="0" fillId="0" borderId="59" xfId="0" applyNumberFormat="1" applyBorder="1" applyAlignment="1" applyProtection="1">
      <alignment horizontal="left" vertical="center"/>
      <protection locked="0"/>
    </xf>
    <xf numFmtId="175" fontId="0" fillId="0" borderId="59" xfId="0" applyNumberFormat="1" applyBorder="1" applyAlignment="1" applyProtection="1">
      <alignment horizontal="right" vertical="center"/>
      <protection locked="0"/>
    </xf>
    <xf numFmtId="166" fontId="47" fillId="4" borderId="43" xfId="0" applyNumberFormat="1" applyFont="1" applyFill="1" applyBorder="1" applyAlignment="1" applyProtection="1">
      <alignment vertical="center"/>
      <protection locked="0"/>
    </xf>
    <xf numFmtId="166" fontId="48" fillId="4" borderId="43" xfId="0" applyNumberFormat="1" applyFont="1" applyFill="1" applyBorder="1" applyAlignment="1" applyProtection="1">
      <alignment vertical="center"/>
      <protection locked="0"/>
    </xf>
    <xf numFmtId="14" fontId="0" fillId="0" borderId="0" xfId="0" applyNumberFormat="1" applyProtection="1">
      <protection locked="0"/>
    </xf>
    <xf numFmtId="1" fontId="3" fillId="4" borderId="43" xfId="0" applyNumberFormat="1" applyFont="1" applyFill="1" applyBorder="1" applyAlignment="1" applyProtection="1">
      <alignment horizontal="left" vertical="center"/>
      <protection locked="0"/>
    </xf>
    <xf numFmtId="0" fontId="3" fillId="2" borderId="0" xfId="4" applyFont="1" applyFill="1" applyAlignment="1" applyProtection="1">
      <alignment horizontal="left" vertical="center"/>
      <protection locked="0"/>
    </xf>
    <xf numFmtId="166" fontId="49" fillId="10" borderId="43" xfId="0" applyNumberFormat="1" applyFont="1" applyFill="1" applyBorder="1" applyAlignment="1">
      <alignment vertical="center"/>
    </xf>
    <xf numFmtId="16" fontId="48" fillId="4" borderId="43" xfId="0" applyNumberFormat="1" applyFont="1" applyFill="1" applyBorder="1" applyAlignment="1" applyProtection="1">
      <alignment horizontal="center" vertical="center"/>
      <protection locked="0"/>
    </xf>
    <xf numFmtId="14" fontId="48" fillId="4" borderId="43" xfId="0" applyNumberFormat="1" applyFont="1" applyFill="1" applyBorder="1" applyAlignment="1" applyProtection="1">
      <alignment horizontal="center" vertical="center"/>
      <protection locked="0"/>
    </xf>
    <xf numFmtId="166" fontId="50" fillId="10" borderId="43" xfId="0" applyNumberFormat="1" applyFont="1" applyFill="1" applyBorder="1" applyAlignment="1">
      <alignment vertical="center"/>
    </xf>
    <xf numFmtId="1" fontId="3" fillId="16" borderId="43" xfId="0" applyNumberFormat="1" applyFont="1" applyFill="1" applyBorder="1" applyAlignment="1" applyProtection="1">
      <alignment horizontal="center" vertical="center"/>
      <protection locked="0"/>
    </xf>
    <xf numFmtId="1" fontId="48" fillId="4" borderId="43" xfId="0" applyNumberFormat="1" applyFont="1" applyFill="1" applyBorder="1" applyAlignment="1" applyProtection="1">
      <alignment horizontal="left" vertical="center"/>
      <protection locked="0"/>
    </xf>
    <xf numFmtId="166" fontId="51" fillId="10" borderId="43" xfId="0" applyNumberFormat="1" applyFont="1" applyFill="1" applyBorder="1" applyAlignment="1">
      <alignment vertical="center"/>
    </xf>
    <xf numFmtId="166" fontId="52" fillId="4" borderId="43" xfId="0" applyNumberFormat="1" applyFont="1" applyFill="1" applyBorder="1" applyAlignment="1" applyProtection="1">
      <alignment vertical="center"/>
      <protection locked="0"/>
    </xf>
    <xf numFmtId="0" fontId="0" fillId="0" borderId="59" xfId="0" applyBorder="1" applyAlignment="1">
      <alignment vertical="center"/>
    </xf>
    <xf numFmtId="166" fontId="54" fillId="10" borderId="43" xfId="0" applyNumberFormat="1" applyFont="1" applyFill="1" applyBorder="1" applyAlignment="1">
      <alignment vertical="center"/>
    </xf>
    <xf numFmtId="166" fontId="55" fillId="10" borderId="43" xfId="0" applyNumberFormat="1" applyFont="1" applyFill="1" applyBorder="1" applyAlignment="1">
      <alignment vertical="center"/>
    </xf>
    <xf numFmtId="1" fontId="3" fillId="17" borderId="43" xfId="0" applyNumberFormat="1" applyFont="1" applyFill="1" applyBorder="1" applyAlignment="1" applyProtection="1">
      <alignment horizontal="center" vertical="center"/>
      <protection locked="0"/>
    </xf>
    <xf numFmtId="166" fontId="52" fillId="17" borderId="43" xfId="0" applyNumberFormat="1" applyFont="1" applyFill="1" applyBorder="1" applyAlignment="1" applyProtection="1">
      <alignment vertical="center"/>
      <protection locked="0"/>
    </xf>
    <xf numFmtId="166" fontId="47" fillId="17" borderId="43" xfId="0" applyNumberFormat="1" applyFont="1" applyFill="1" applyBorder="1" applyAlignment="1" applyProtection="1">
      <alignment vertical="center"/>
      <protection locked="0"/>
    </xf>
    <xf numFmtId="166" fontId="53" fillId="17" borderId="43" xfId="0" applyNumberFormat="1" applyFont="1" applyFill="1" applyBorder="1" applyAlignment="1" applyProtection="1">
      <alignment vertical="center"/>
      <protection locked="0"/>
    </xf>
    <xf numFmtId="166" fontId="3" fillId="17" borderId="43" xfId="0" applyNumberFormat="1" applyFont="1" applyFill="1" applyBorder="1" applyAlignment="1" applyProtection="1">
      <alignment vertical="center"/>
      <protection locked="0"/>
    </xf>
    <xf numFmtId="166" fontId="56" fillId="4" borderId="43" xfId="0" applyNumberFormat="1" applyFont="1" applyFill="1" applyBorder="1" applyAlignment="1" applyProtection="1">
      <alignment vertical="center"/>
      <protection locked="0"/>
    </xf>
    <xf numFmtId="166" fontId="48" fillId="17" borderId="43" xfId="0" applyNumberFormat="1" applyFont="1" applyFill="1" applyBorder="1" applyAlignment="1" applyProtection="1">
      <alignment vertical="center"/>
      <protection locked="0"/>
    </xf>
    <xf numFmtId="174" fontId="0" fillId="0" borderId="0" xfId="0" applyNumberFormat="1" applyAlignment="1" applyProtection="1">
      <alignment horizontal="left" vertical="center"/>
      <protection locked="0"/>
    </xf>
    <xf numFmtId="14" fontId="0" fillId="0" borderId="59" xfId="0" applyNumberFormat="1" applyBorder="1" applyAlignment="1" applyProtection="1">
      <alignment vertical="center"/>
      <protection locked="0"/>
    </xf>
    <xf numFmtId="0" fontId="5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8" fillId="9" borderId="0" xfId="0" applyFont="1" applyFill="1" applyAlignment="1">
      <alignment horizontal="center" vertical="center"/>
    </xf>
    <xf numFmtId="1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8" borderId="28" xfId="0" applyFont="1" applyFill="1" applyBorder="1" applyAlignment="1" applyProtection="1">
      <alignment horizontal="center" vertical="center"/>
      <protection hidden="1"/>
    </xf>
    <xf numFmtId="0" fontId="9" fillId="8" borderId="29" xfId="0" applyFont="1" applyFill="1" applyBorder="1" applyAlignment="1" applyProtection="1">
      <alignment horizontal="center" vertical="center"/>
      <protection hidden="1"/>
    </xf>
    <xf numFmtId="0" fontId="9" fillId="8" borderId="30" xfId="0" applyFont="1" applyFill="1" applyBorder="1" applyAlignment="1" applyProtection="1">
      <alignment horizontal="center" vertical="center"/>
      <protection hidden="1"/>
    </xf>
    <xf numFmtId="0" fontId="9" fillId="4" borderId="16" xfId="0" applyFont="1" applyFill="1" applyBorder="1" applyAlignment="1" applyProtection="1">
      <alignment horizontal="left" vertical="center"/>
      <protection hidden="1"/>
    </xf>
    <xf numFmtId="0" fontId="9" fillId="4" borderId="0" xfId="0" applyFont="1" applyFill="1" applyAlignment="1" applyProtection="1">
      <alignment horizontal="left" vertical="center"/>
      <protection hidden="1"/>
    </xf>
    <xf numFmtId="1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7" fillId="13" borderId="28" xfId="2" applyFont="1" applyBorder="1" applyAlignment="1">
      <alignment horizontal="center"/>
    </xf>
    <xf numFmtId="0" fontId="37" fillId="13" borderId="30" xfId="2" applyFont="1" applyBorder="1" applyAlignment="1">
      <alignment horizontal="center"/>
    </xf>
    <xf numFmtId="0" fontId="37" fillId="13" borderId="29" xfId="2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2" fillId="0" borderId="3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 wrapText="1"/>
    </xf>
  </cellXfs>
  <cellStyles count="4870">
    <cellStyle name="Calculation" xfId="2" builtinId="22"/>
    <cellStyle name="Currency" xfId="1" builtinId="4"/>
    <cellStyle name="Currency 10" xfId="2439" xr:uid="{00000000-0005-0000-0000-000002000000}"/>
    <cellStyle name="Currency 2" xfId="9" xr:uid="{00000000-0005-0000-0000-000003000000}"/>
    <cellStyle name="Currency 2 2" xfId="15" xr:uid="{00000000-0005-0000-0000-000004000000}"/>
    <cellStyle name="Currency 2 2 2" xfId="35" xr:uid="{00000000-0005-0000-0000-000005000000}"/>
    <cellStyle name="Currency 2 2 2 2" xfId="139" xr:uid="{00000000-0005-0000-0000-000006000000}"/>
    <cellStyle name="Currency 2 2 2 2 2" xfId="347" xr:uid="{00000000-0005-0000-0000-000007000000}"/>
    <cellStyle name="Currency 2 2 2 2 2 2" xfId="763" xr:uid="{00000000-0005-0000-0000-000008000000}"/>
    <cellStyle name="Currency 2 2 2 2 2 2 2" xfId="1978" xr:uid="{00000000-0005-0000-0000-000009000000}"/>
    <cellStyle name="Currency 2 2 2 2 2 2 2 2" xfId="4409" xr:uid="{00000000-0005-0000-0000-00000A000000}"/>
    <cellStyle name="Currency 2 2 2 2 2 2 3" xfId="3194" xr:uid="{00000000-0005-0000-0000-00000B000000}"/>
    <cellStyle name="Currency 2 2 2 2 2 3" xfId="1562" xr:uid="{00000000-0005-0000-0000-00000C000000}"/>
    <cellStyle name="Currency 2 2 2 2 2 3 2" xfId="3993" xr:uid="{00000000-0005-0000-0000-00000D000000}"/>
    <cellStyle name="Currency 2 2 2 2 2 4" xfId="2778" xr:uid="{00000000-0005-0000-0000-00000E000000}"/>
    <cellStyle name="Currency 2 2 2 2 3" xfId="555" xr:uid="{00000000-0005-0000-0000-00000F000000}"/>
    <cellStyle name="Currency 2 2 2 2 3 2" xfId="1770" xr:uid="{00000000-0005-0000-0000-000010000000}"/>
    <cellStyle name="Currency 2 2 2 2 3 2 2" xfId="4201" xr:uid="{00000000-0005-0000-0000-000011000000}"/>
    <cellStyle name="Currency 2 2 2 2 3 3" xfId="2986" xr:uid="{00000000-0005-0000-0000-000012000000}"/>
    <cellStyle name="Currency 2 2 2 2 4" xfId="1354" xr:uid="{00000000-0005-0000-0000-000013000000}"/>
    <cellStyle name="Currency 2 2 2 2 4 2" xfId="3785" xr:uid="{00000000-0005-0000-0000-000014000000}"/>
    <cellStyle name="Currency 2 2 2 2 5" xfId="2570" xr:uid="{00000000-0005-0000-0000-000015000000}"/>
    <cellStyle name="Currency 2 2 2 3" xfId="243" xr:uid="{00000000-0005-0000-0000-000016000000}"/>
    <cellStyle name="Currency 2 2 2 3 2" xfId="659" xr:uid="{00000000-0005-0000-0000-000017000000}"/>
    <cellStyle name="Currency 2 2 2 3 2 2" xfId="1874" xr:uid="{00000000-0005-0000-0000-000018000000}"/>
    <cellStyle name="Currency 2 2 2 3 2 2 2" xfId="4305" xr:uid="{00000000-0005-0000-0000-000019000000}"/>
    <cellStyle name="Currency 2 2 2 3 2 3" xfId="3090" xr:uid="{00000000-0005-0000-0000-00001A000000}"/>
    <cellStyle name="Currency 2 2 2 3 3" xfId="1458" xr:uid="{00000000-0005-0000-0000-00001B000000}"/>
    <cellStyle name="Currency 2 2 2 3 3 2" xfId="3889" xr:uid="{00000000-0005-0000-0000-00001C000000}"/>
    <cellStyle name="Currency 2 2 2 3 4" xfId="2674" xr:uid="{00000000-0005-0000-0000-00001D000000}"/>
    <cellStyle name="Currency 2 2 2 4" xfId="451" xr:uid="{00000000-0005-0000-0000-00001E000000}"/>
    <cellStyle name="Currency 2 2 2 4 2" xfId="1666" xr:uid="{00000000-0005-0000-0000-00001F000000}"/>
    <cellStyle name="Currency 2 2 2 4 2 2" xfId="4097" xr:uid="{00000000-0005-0000-0000-000020000000}"/>
    <cellStyle name="Currency 2 2 2 4 3" xfId="2882" xr:uid="{00000000-0005-0000-0000-000021000000}"/>
    <cellStyle name="Currency 2 2 2 5" xfId="1250" xr:uid="{00000000-0005-0000-0000-000022000000}"/>
    <cellStyle name="Currency 2 2 2 5 2" xfId="3681" xr:uid="{00000000-0005-0000-0000-000023000000}"/>
    <cellStyle name="Currency 2 2 2 6" xfId="2466" xr:uid="{00000000-0005-0000-0000-000024000000}"/>
    <cellStyle name="Currency 2 2 3" xfId="119" xr:uid="{00000000-0005-0000-0000-000025000000}"/>
    <cellStyle name="Currency 2 2 3 2" xfId="327" xr:uid="{00000000-0005-0000-0000-000026000000}"/>
    <cellStyle name="Currency 2 2 3 2 2" xfId="743" xr:uid="{00000000-0005-0000-0000-000027000000}"/>
    <cellStyle name="Currency 2 2 3 2 2 2" xfId="1958" xr:uid="{00000000-0005-0000-0000-000028000000}"/>
    <cellStyle name="Currency 2 2 3 2 2 2 2" xfId="4389" xr:uid="{00000000-0005-0000-0000-000029000000}"/>
    <cellStyle name="Currency 2 2 3 2 2 3" xfId="3174" xr:uid="{00000000-0005-0000-0000-00002A000000}"/>
    <cellStyle name="Currency 2 2 3 2 3" xfId="1542" xr:uid="{00000000-0005-0000-0000-00002B000000}"/>
    <cellStyle name="Currency 2 2 3 2 3 2" xfId="3973" xr:uid="{00000000-0005-0000-0000-00002C000000}"/>
    <cellStyle name="Currency 2 2 3 2 4" xfId="2758" xr:uid="{00000000-0005-0000-0000-00002D000000}"/>
    <cellStyle name="Currency 2 2 3 3" xfId="535" xr:uid="{00000000-0005-0000-0000-00002E000000}"/>
    <cellStyle name="Currency 2 2 3 3 2" xfId="1750" xr:uid="{00000000-0005-0000-0000-00002F000000}"/>
    <cellStyle name="Currency 2 2 3 3 2 2" xfId="4181" xr:uid="{00000000-0005-0000-0000-000030000000}"/>
    <cellStyle name="Currency 2 2 3 3 3" xfId="2966" xr:uid="{00000000-0005-0000-0000-000031000000}"/>
    <cellStyle name="Currency 2 2 3 4" xfId="1334" xr:uid="{00000000-0005-0000-0000-000032000000}"/>
    <cellStyle name="Currency 2 2 3 4 2" xfId="3765" xr:uid="{00000000-0005-0000-0000-000033000000}"/>
    <cellStyle name="Currency 2 2 3 5" xfId="2550" xr:uid="{00000000-0005-0000-0000-000034000000}"/>
    <cellStyle name="Currency 2 2 4" xfId="223" xr:uid="{00000000-0005-0000-0000-000035000000}"/>
    <cellStyle name="Currency 2 2 4 2" xfId="639" xr:uid="{00000000-0005-0000-0000-000036000000}"/>
    <cellStyle name="Currency 2 2 4 2 2" xfId="1854" xr:uid="{00000000-0005-0000-0000-000037000000}"/>
    <cellStyle name="Currency 2 2 4 2 2 2" xfId="4285" xr:uid="{00000000-0005-0000-0000-000038000000}"/>
    <cellStyle name="Currency 2 2 4 2 3" xfId="3070" xr:uid="{00000000-0005-0000-0000-000039000000}"/>
    <cellStyle name="Currency 2 2 4 3" xfId="1438" xr:uid="{00000000-0005-0000-0000-00003A000000}"/>
    <cellStyle name="Currency 2 2 4 3 2" xfId="3869" xr:uid="{00000000-0005-0000-0000-00003B000000}"/>
    <cellStyle name="Currency 2 2 4 4" xfId="2654" xr:uid="{00000000-0005-0000-0000-00003C000000}"/>
    <cellStyle name="Currency 2 2 5" xfId="431" xr:uid="{00000000-0005-0000-0000-00003D000000}"/>
    <cellStyle name="Currency 2 2 5 2" xfId="1646" xr:uid="{00000000-0005-0000-0000-00003E000000}"/>
    <cellStyle name="Currency 2 2 5 2 2" xfId="4077" xr:uid="{00000000-0005-0000-0000-00003F000000}"/>
    <cellStyle name="Currency 2 2 5 3" xfId="2862" xr:uid="{00000000-0005-0000-0000-000040000000}"/>
    <cellStyle name="Currency 2 2 6" xfId="1230" xr:uid="{00000000-0005-0000-0000-000041000000}"/>
    <cellStyle name="Currency 2 2 6 2" xfId="3661" xr:uid="{00000000-0005-0000-0000-000042000000}"/>
    <cellStyle name="Currency 2 2 7" xfId="2446" xr:uid="{00000000-0005-0000-0000-000043000000}"/>
    <cellStyle name="Currency 2 3" xfId="30" xr:uid="{00000000-0005-0000-0000-000044000000}"/>
    <cellStyle name="Currency 2 3 2" xfId="134" xr:uid="{00000000-0005-0000-0000-000045000000}"/>
    <cellStyle name="Currency 2 3 2 2" xfId="342" xr:uid="{00000000-0005-0000-0000-000046000000}"/>
    <cellStyle name="Currency 2 3 2 2 2" xfId="758" xr:uid="{00000000-0005-0000-0000-000047000000}"/>
    <cellStyle name="Currency 2 3 2 2 2 2" xfId="1973" xr:uid="{00000000-0005-0000-0000-000048000000}"/>
    <cellStyle name="Currency 2 3 2 2 2 2 2" xfId="4404" xr:uid="{00000000-0005-0000-0000-000049000000}"/>
    <cellStyle name="Currency 2 3 2 2 2 3" xfId="3189" xr:uid="{00000000-0005-0000-0000-00004A000000}"/>
    <cellStyle name="Currency 2 3 2 2 3" xfId="1557" xr:uid="{00000000-0005-0000-0000-00004B000000}"/>
    <cellStyle name="Currency 2 3 2 2 3 2" xfId="3988" xr:uid="{00000000-0005-0000-0000-00004C000000}"/>
    <cellStyle name="Currency 2 3 2 2 4" xfId="2773" xr:uid="{00000000-0005-0000-0000-00004D000000}"/>
    <cellStyle name="Currency 2 3 2 3" xfId="550" xr:uid="{00000000-0005-0000-0000-00004E000000}"/>
    <cellStyle name="Currency 2 3 2 3 2" xfId="1765" xr:uid="{00000000-0005-0000-0000-00004F000000}"/>
    <cellStyle name="Currency 2 3 2 3 2 2" xfId="4196" xr:uid="{00000000-0005-0000-0000-000050000000}"/>
    <cellStyle name="Currency 2 3 2 3 3" xfId="2981" xr:uid="{00000000-0005-0000-0000-000051000000}"/>
    <cellStyle name="Currency 2 3 2 4" xfId="1349" xr:uid="{00000000-0005-0000-0000-000052000000}"/>
    <cellStyle name="Currency 2 3 2 4 2" xfId="3780" xr:uid="{00000000-0005-0000-0000-000053000000}"/>
    <cellStyle name="Currency 2 3 2 5" xfId="2565" xr:uid="{00000000-0005-0000-0000-000054000000}"/>
    <cellStyle name="Currency 2 3 3" xfId="238" xr:uid="{00000000-0005-0000-0000-000055000000}"/>
    <cellStyle name="Currency 2 3 3 2" xfId="654" xr:uid="{00000000-0005-0000-0000-000056000000}"/>
    <cellStyle name="Currency 2 3 3 2 2" xfId="1869" xr:uid="{00000000-0005-0000-0000-000057000000}"/>
    <cellStyle name="Currency 2 3 3 2 2 2" xfId="4300" xr:uid="{00000000-0005-0000-0000-000058000000}"/>
    <cellStyle name="Currency 2 3 3 2 3" xfId="3085" xr:uid="{00000000-0005-0000-0000-000059000000}"/>
    <cellStyle name="Currency 2 3 3 3" xfId="1453" xr:uid="{00000000-0005-0000-0000-00005A000000}"/>
    <cellStyle name="Currency 2 3 3 3 2" xfId="3884" xr:uid="{00000000-0005-0000-0000-00005B000000}"/>
    <cellStyle name="Currency 2 3 3 4" xfId="2669" xr:uid="{00000000-0005-0000-0000-00005C000000}"/>
    <cellStyle name="Currency 2 3 4" xfId="446" xr:uid="{00000000-0005-0000-0000-00005D000000}"/>
    <cellStyle name="Currency 2 3 4 2" xfId="1661" xr:uid="{00000000-0005-0000-0000-00005E000000}"/>
    <cellStyle name="Currency 2 3 4 2 2" xfId="4092" xr:uid="{00000000-0005-0000-0000-00005F000000}"/>
    <cellStyle name="Currency 2 3 4 3" xfId="2877" xr:uid="{00000000-0005-0000-0000-000060000000}"/>
    <cellStyle name="Currency 2 3 5" xfId="1245" xr:uid="{00000000-0005-0000-0000-000061000000}"/>
    <cellStyle name="Currency 2 3 5 2" xfId="3676" xr:uid="{00000000-0005-0000-0000-000062000000}"/>
    <cellStyle name="Currency 2 3 6" xfId="2461" xr:uid="{00000000-0005-0000-0000-000063000000}"/>
    <cellStyle name="Currency 2 4" xfId="115" xr:uid="{00000000-0005-0000-0000-000064000000}"/>
    <cellStyle name="Currency 2 4 2" xfId="323" xr:uid="{00000000-0005-0000-0000-000065000000}"/>
    <cellStyle name="Currency 2 4 2 2" xfId="739" xr:uid="{00000000-0005-0000-0000-000066000000}"/>
    <cellStyle name="Currency 2 4 2 2 2" xfId="1954" xr:uid="{00000000-0005-0000-0000-000067000000}"/>
    <cellStyle name="Currency 2 4 2 2 2 2" xfId="4385" xr:uid="{00000000-0005-0000-0000-000068000000}"/>
    <cellStyle name="Currency 2 4 2 2 3" xfId="3170" xr:uid="{00000000-0005-0000-0000-000069000000}"/>
    <cellStyle name="Currency 2 4 2 3" xfId="1538" xr:uid="{00000000-0005-0000-0000-00006A000000}"/>
    <cellStyle name="Currency 2 4 2 3 2" xfId="3969" xr:uid="{00000000-0005-0000-0000-00006B000000}"/>
    <cellStyle name="Currency 2 4 2 4" xfId="2754" xr:uid="{00000000-0005-0000-0000-00006C000000}"/>
    <cellStyle name="Currency 2 4 3" xfId="531" xr:uid="{00000000-0005-0000-0000-00006D000000}"/>
    <cellStyle name="Currency 2 4 3 2" xfId="1746" xr:uid="{00000000-0005-0000-0000-00006E000000}"/>
    <cellStyle name="Currency 2 4 3 2 2" xfId="4177" xr:uid="{00000000-0005-0000-0000-00006F000000}"/>
    <cellStyle name="Currency 2 4 3 3" xfId="2962" xr:uid="{00000000-0005-0000-0000-000070000000}"/>
    <cellStyle name="Currency 2 4 4" xfId="1330" xr:uid="{00000000-0005-0000-0000-000071000000}"/>
    <cellStyle name="Currency 2 4 4 2" xfId="3761" xr:uid="{00000000-0005-0000-0000-000072000000}"/>
    <cellStyle name="Currency 2 4 5" xfId="2546" xr:uid="{00000000-0005-0000-0000-000073000000}"/>
    <cellStyle name="Currency 2 5" xfId="219" xr:uid="{00000000-0005-0000-0000-000074000000}"/>
    <cellStyle name="Currency 2 5 2" xfId="635" xr:uid="{00000000-0005-0000-0000-000075000000}"/>
    <cellStyle name="Currency 2 5 2 2" xfId="1850" xr:uid="{00000000-0005-0000-0000-000076000000}"/>
    <cellStyle name="Currency 2 5 2 2 2" xfId="4281" xr:uid="{00000000-0005-0000-0000-000077000000}"/>
    <cellStyle name="Currency 2 5 2 3" xfId="3066" xr:uid="{00000000-0005-0000-0000-000078000000}"/>
    <cellStyle name="Currency 2 5 3" xfId="1434" xr:uid="{00000000-0005-0000-0000-000079000000}"/>
    <cellStyle name="Currency 2 5 3 2" xfId="3865" xr:uid="{00000000-0005-0000-0000-00007A000000}"/>
    <cellStyle name="Currency 2 5 4" xfId="2650" xr:uid="{00000000-0005-0000-0000-00007B000000}"/>
    <cellStyle name="Currency 2 6" xfId="427" xr:uid="{00000000-0005-0000-0000-00007C000000}"/>
    <cellStyle name="Currency 2 6 2" xfId="1642" xr:uid="{00000000-0005-0000-0000-00007D000000}"/>
    <cellStyle name="Currency 2 6 2 2" xfId="4073" xr:uid="{00000000-0005-0000-0000-00007E000000}"/>
    <cellStyle name="Currency 2 6 3" xfId="2858" xr:uid="{00000000-0005-0000-0000-00007F000000}"/>
    <cellStyle name="Currency 2 7" xfId="1226" xr:uid="{00000000-0005-0000-0000-000080000000}"/>
    <cellStyle name="Currency 2 7 2" xfId="3657" xr:uid="{00000000-0005-0000-0000-000081000000}"/>
    <cellStyle name="Currency 2 8" xfId="2442" xr:uid="{00000000-0005-0000-0000-000082000000}"/>
    <cellStyle name="Currency 3" xfId="14" xr:uid="{00000000-0005-0000-0000-000083000000}"/>
    <cellStyle name="Currency 3 2" xfId="34" xr:uid="{00000000-0005-0000-0000-000084000000}"/>
    <cellStyle name="Currency 3 2 2" xfId="138" xr:uid="{00000000-0005-0000-0000-000085000000}"/>
    <cellStyle name="Currency 3 2 2 2" xfId="346" xr:uid="{00000000-0005-0000-0000-000086000000}"/>
    <cellStyle name="Currency 3 2 2 2 2" xfId="762" xr:uid="{00000000-0005-0000-0000-000087000000}"/>
    <cellStyle name="Currency 3 2 2 2 2 2" xfId="1977" xr:uid="{00000000-0005-0000-0000-000088000000}"/>
    <cellStyle name="Currency 3 2 2 2 2 2 2" xfId="4408" xr:uid="{00000000-0005-0000-0000-000089000000}"/>
    <cellStyle name="Currency 3 2 2 2 2 3" xfId="3193" xr:uid="{00000000-0005-0000-0000-00008A000000}"/>
    <cellStyle name="Currency 3 2 2 2 3" xfId="1561" xr:uid="{00000000-0005-0000-0000-00008B000000}"/>
    <cellStyle name="Currency 3 2 2 2 3 2" xfId="3992" xr:uid="{00000000-0005-0000-0000-00008C000000}"/>
    <cellStyle name="Currency 3 2 2 2 4" xfId="2777" xr:uid="{00000000-0005-0000-0000-00008D000000}"/>
    <cellStyle name="Currency 3 2 2 3" xfId="554" xr:uid="{00000000-0005-0000-0000-00008E000000}"/>
    <cellStyle name="Currency 3 2 2 3 2" xfId="1769" xr:uid="{00000000-0005-0000-0000-00008F000000}"/>
    <cellStyle name="Currency 3 2 2 3 2 2" xfId="4200" xr:uid="{00000000-0005-0000-0000-000090000000}"/>
    <cellStyle name="Currency 3 2 2 3 3" xfId="2985" xr:uid="{00000000-0005-0000-0000-000091000000}"/>
    <cellStyle name="Currency 3 2 2 4" xfId="1353" xr:uid="{00000000-0005-0000-0000-000092000000}"/>
    <cellStyle name="Currency 3 2 2 4 2" xfId="3784" xr:uid="{00000000-0005-0000-0000-000093000000}"/>
    <cellStyle name="Currency 3 2 2 5" xfId="2569" xr:uid="{00000000-0005-0000-0000-000094000000}"/>
    <cellStyle name="Currency 3 2 3" xfId="242" xr:uid="{00000000-0005-0000-0000-000095000000}"/>
    <cellStyle name="Currency 3 2 3 2" xfId="658" xr:uid="{00000000-0005-0000-0000-000096000000}"/>
    <cellStyle name="Currency 3 2 3 2 2" xfId="1873" xr:uid="{00000000-0005-0000-0000-000097000000}"/>
    <cellStyle name="Currency 3 2 3 2 2 2" xfId="4304" xr:uid="{00000000-0005-0000-0000-000098000000}"/>
    <cellStyle name="Currency 3 2 3 2 3" xfId="3089" xr:uid="{00000000-0005-0000-0000-000099000000}"/>
    <cellStyle name="Currency 3 2 3 3" xfId="1457" xr:uid="{00000000-0005-0000-0000-00009A000000}"/>
    <cellStyle name="Currency 3 2 3 3 2" xfId="3888" xr:uid="{00000000-0005-0000-0000-00009B000000}"/>
    <cellStyle name="Currency 3 2 3 4" xfId="2673" xr:uid="{00000000-0005-0000-0000-00009C000000}"/>
    <cellStyle name="Currency 3 2 4" xfId="450" xr:uid="{00000000-0005-0000-0000-00009D000000}"/>
    <cellStyle name="Currency 3 2 4 2" xfId="1665" xr:uid="{00000000-0005-0000-0000-00009E000000}"/>
    <cellStyle name="Currency 3 2 4 2 2" xfId="4096" xr:uid="{00000000-0005-0000-0000-00009F000000}"/>
    <cellStyle name="Currency 3 2 4 3" xfId="2881" xr:uid="{00000000-0005-0000-0000-0000A0000000}"/>
    <cellStyle name="Currency 3 2 5" xfId="1249" xr:uid="{00000000-0005-0000-0000-0000A1000000}"/>
    <cellStyle name="Currency 3 2 5 2" xfId="3680" xr:uid="{00000000-0005-0000-0000-0000A2000000}"/>
    <cellStyle name="Currency 3 2 6" xfId="2465" xr:uid="{00000000-0005-0000-0000-0000A3000000}"/>
    <cellStyle name="Currency 3 3" xfId="118" xr:uid="{00000000-0005-0000-0000-0000A4000000}"/>
    <cellStyle name="Currency 3 3 2" xfId="326" xr:uid="{00000000-0005-0000-0000-0000A5000000}"/>
    <cellStyle name="Currency 3 3 2 2" xfId="742" xr:uid="{00000000-0005-0000-0000-0000A6000000}"/>
    <cellStyle name="Currency 3 3 2 2 2" xfId="1957" xr:uid="{00000000-0005-0000-0000-0000A7000000}"/>
    <cellStyle name="Currency 3 3 2 2 2 2" xfId="4388" xr:uid="{00000000-0005-0000-0000-0000A8000000}"/>
    <cellStyle name="Currency 3 3 2 2 3" xfId="3173" xr:uid="{00000000-0005-0000-0000-0000A9000000}"/>
    <cellStyle name="Currency 3 3 2 3" xfId="1541" xr:uid="{00000000-0005-0000-0000-0000AA000000}"/>
    <cellStyle name="Currency 3 3 2 3 2" xfId="3972" xr:uid="{00000000-0005-0000-0000-0000AB000000}"/>
    <cellStyle name="Currency 3 3 2 4" xfId="2757" xr:uid="{00000000-0005-0000-0000-0000AC000000}"/>
    <cellStyle name="Currency 3 3 3" xfId="534" xr:uid="{00000000-0005-0000-0000-0000AD000000}"/>
    <cellStyle name="Currency 3 3 3 2" xfId="1749" xr:uid="{00000000-0005-0000-0000-0000AE000000}"/>
    <cellStyle name="Currency 3 3 3 2 2" xfId="4180" xr:uid="{00000000-0005-0000-0000-0000AF000000}"/>
    <cellStyle name="Currency 3 3 3 3" xfId="2965" xr:uid="{00000000-0005-0000-0000-0000B0000000}"/>
    <cellStyle name="Currency 3 3 4" xfId="1333" xr:uid="{00000000-0005-0000-0000-0000B1000000}"/>
    <cellStyle name="Currency 3 3 4 2" xfId="3764" xr:uid="{00000000-0005-0000-0000-0000B2000000}"/>
    <cellStyle name="Currency 3 3 5" xfId="2549" xr:uid="{00000000-0005-0000-0000-0000B3000000}"/>
    <cellStyle name="Currency 3 4" xfId="222" xr:uid="{00000000-0005-0000-0000-0000B4000000}"/>
    <cellStyle name="Currency 3 4 2" xfId="638" xr:uid="{00000000-0005-0000-0000-0000B5000000}"/>
    <cellStyle name="Currency 3 4 2 2" xfId="1853" xr:uid="{00000000-0005-0000-0000-0000B6000000}"/>
    <cellStyle name="Currency 3 4 2 2 2" xfId="4284" xr:uid="{00000000-0005-0000-0000-0000B7000000}"/>
    <cellStyle name="Currency 3 4 2 3" xfId="3069" xr:uid="{00000000-0005-0000-0000-0000B8000000}"/>
    <cellStyle name="Currency 3 4 3" xfId="1437" xr:uid="{00000000-0005-0000-0000-0000B9000000}"/>
    <cellStyle name="Currency 3 4 3 2" xfId="3868" xr:uid="{00000000-0005-0000-0000-0000BA000000}"/>
    <cellStyle name="Currency 3 4 4" xfId="2653" xr:uid="{00000000-0005-0000-0000-0000BB000000}"/>
    <cellStyle name="Currency 3 5" xfId="430" xr:uid="{00000000-0005-0000-0000-0000BC000000}"/>
    <cellStyle name="Currency 3 5 2" xfId="1645" xr:uid="{00000000-0005-0000-0000-0000BD000000}"/>
    <cellStyle name="Currency 3 5 2 2" xfId="4076" xr:uid="{00000000-0005-0000-0000-0000BE000000}"/>
    <cellStyle name="Currency 3 5 3" xfId="2861" xr:uid="{00000000-0005-0000-0000-0000BF000000}"/>
    <cellStyle name="Currency 3 6" xfId="1229" xr:uid="{00000000-0005-0000-0000-0000C0000000}"/>
    <cellStyle name="Currency 3 6 2" xfId="3660" xr:uid="{00000000-0005-0000-0000-0000C1000000}"/>
    <cellStyle name="Currency 3 7" xfId="2445" xr:uid="{00000000-0005-0000-0000-0000C2000000}"/>
    <cellStyle name="Currency 4" xfId="27" xr:uid="{00000000-0005-0000-0000-0000C3000000}"/>
    <cellStyle name="Currency 4 2" xfId="131" xr:uid="{00000000-0005-0000-0000-0000C4000000}"/>
    <cellStyle name="Currency 4 2 2" xfId="339" xr:uid="{00000000-0005-0000-0000-0000C5000000}"/>
    <cellStyle name="Currency 4 2 2 2" xfId="755" xr:uid="{00000000-0005-0000-0000-0000C6000000}"/>
    <cellStyle name="Currency 4 2 2 2 2" xfId="1970" xr:uid="{00000000-0005-0000-0000-0000C7000000}"/>
    <cellStyle name="Currency 4 2 2 2 2 2" xfId="4401" xr:uid="{00000000-0005-0000-0000-0000C8000000}"/>
    <cellStyle name="Currency 4 2 2 2 3" xfId="3186" xr:uid="{00000000-0005-0000-0000-0000C9000000}"/>
    <cellStyle name="Currency 4 2 2 3" xfId="1554" xr:uid="{00000000-0005-0000-0000-0000CA000000}"/>
    <cellStyle name="Currency 4 2 2 3 2" xfId="3985" xr:uid="{00000000-0005-0000-0000-0000CB000000}"/>
    <cellStyle name="Currency 4 2 2 4" xfId="2770" xr:uid="{00000000-0005-0000-0000-0000CC000000}"/>
    <cellStyle name="Currency 4 2 3" xfId="547" xr:uid="{00000000-0005-0000-0000-0000CD000000}"/>
    <cellStyle name="Currency 4 2 3 2" xfId="1762" xr:uid="{00000000-0005-0000-0000-0000CE000000}"/>
    <cellStyle name="Currency 4 2 3 2 2" xfId="4193" xr:uid="{00000000-0005-0000-0000-0000CF000000}"/>
    <cellStyle name="Currency 4 2 3 3" xfId="2978" xr:uid="{00000000-0005-0000-0000-0000D0000000}"/>
    <cellStyle name="Currency 4 2 4" xfId="1346" xr:uid="{00000000-0005-0000-0000-0000D1000000}"/>
    <cellStyle name="Currency 4 2 4 2" xfId="3777" xr:uid="{00000000-0005-0000-0000-0000D2000000}"/>
    <cellStyle name="Currency 4 2 5" xfId="2562" xr:uid="{00000000-0005-0000-0000-0000D3000000}"/>
    <cellStyle name="Currency 4 3" xfId="235" xr:uid="{00000000-0005-0000-0000-0000D4000000}"/>
    <cellStyle name="Currency 4 3 2" xfId="651" xr:uid="{00000000-0005-0000-0000-0000D5000000}"/>
    <cellStyle name="Currency 4 3 2 2" xfId="1866" xr:uid="{00000000-0005-0000-0000-0000D6000000}"/>
    <cellStyle name="Currency 4 3 2 2 2" xfId="4297" xr:uid="{00000000-0005-0000-0000-0000D7000000}"/>
    <cellStyle name="Currency 4 3 2 3" xfId="3082" xr:uid="{00000000-0005-0000-0000-0000D8000000}"/>
    <cellStyle name="Currency 4 3 3" xfId="1450" xr:uid="{00000000-0005-0000-0000-0000D9000000}"/>
    <cellStyle name="Currency 4 3 3 2" xfId="3881" xr:uid="{00000000-0005-0000-0000-0000DA000000}"/>
    <cellStyle name="Currency 4 3 4" xfId="2666" xr:uid="{00000000-0005-0000-0000-0000DB000000}"/>
    <cellStyle name="Currency 4 4" xfId="443" xr:uid="{00000000-0005-0000-0000-0000DC000000}"/>
    <cellStyle name="Currency 4 4 2" xfId="1658" xr:uid="{00000000-0005-0000-0000-0000DD000000}"/>
    <cellStyle name="Currency 4 4 2 2" xfId="4089" xr:uid="{00000000-0005-0000-0000-0000DE000000}"/>
    <cellStyle name="Currency 4 4 3" xfId="2874" xr:uid="{00000000-0005-0000-0000-0000DF000000}"/>
    <cellStyle name="Currency 4 5" xfId="1242" xr:uid="{00000000-0005-0000-0000-0000E0000000}"/>
    <cellStyle name="Currency 4 5 2" xfId="3673" xr:uid="{00000000-0005-0000-0000-0000E1000000}"/>
    <cellStyle name="Currency 4 6" xfId="2458" xr:uid="{00000000-0005-0000-0000-0000E2000000}"/>
    <cellStyle name="Currency 5" xfId="113" xr:uid="{00000000-0005-0000-0000-0000E3000000}"/>
    <cellStyle name="Currency 5 2" xfId="321" xr:uid="{00000000-0005-0000-0000-0000E4000000}"/>
    <cellStyle name="Currency 5 2 2" xfId="737" xr:uid="{00000000-0005-0000-0000-0000E5000000}"/>
    <cellStyle name="Currency 5 2 2 2" xfId="1952" xr:uid="{00000000-0005-0000-0000-0000E6000000}"/>
    <cellStyle name="Currency 5 2 2 2 2" xfId="4383" xr:uid="{00000000-0005-0000-0000-0000E7000000}"/>
    <cellStyle name="Currency 5 2 2 3" xfId="3168" xr:uid="{00000000-0005-0000-0000-0000E8000000}"/>
    <cellStyle name="Currency 5 2 3" xfId="1536" xr:uid="{00000000-0005-0000-0000-0000E9000000}"/>
    <cellStyle name="Currency 5 2 3 2" xfId="3967" xr:uid="{00000000-0005-0000-0000-0000EA000000}"/>
    <cellStyle name="Currency 5 2 4" xfId="2752" xr:uid="{00000000-0005-0000-0000-0000EB000000}"/>
    <cellStyle name="Currency 5 3" xfId="529" xr:uid="{00000000-0005-0000-0000-0000EC000000}"/>
    <cellStyle name="Currency 5 3 2" xfId="1744" xr:uid="{00000000-0005-0000-0000-0000ED000000}"/>
    <cellStyle name="Currency 5 3 2 2" xfId="4175" xr:uid="{00000000-0005-0000-0000-0000EE000000}"/>
    <cellStyle name="Currency 5 3 3" xfId="2960" xr:uid="{00000000-0005-0000-0000-0000EF000000}"/>
    <cellStyle name="Currency 5 4" xfId="1328" xr:uid="{00000000-0005-0000-0000-0000F0000000}"/>
    <cellStyle name="Currency 5 4 2" xfId="3759" xr:uid="{00000000-0005-0000-0000-0000F1000000}"/>
    <cellStyle name="Currency 5 5" xfId="2544" xr:uid="{00000000-0005-0000-0000-0000F2000000}"/>
    <cellStyle name="Currency 6" xfId="217" xr:uid="{00000000-0005-0000-0000-0000F3000000}"/>
    <cellStyle name="Currency 6 2" xfId="633" xr:uid="{00000000-0005-0000-0000-0000F4000000}"/>
    <cellStyle name="Currency 6 2 2" xfId="1848" xr:uid="{00000000-0005-0000-0000-0000F5000000}"/>
    <cellStyle name="Currency 6 2 2 2" xfId="4279" xr:uid="{00000000-0005-0000-0000-0000F6000000}"/>
    <cellStyle name="Currency 6 2 3" xfId="3064" xr:uid="{00000000-0005-0000-0000-0000F7000000}"/>
    <cellStyle name="Currency 6 3" xfId="1432" xr:uid="{00000000-0005-0000-0000-0000F8000000}"/>
    <cellStyle name="Currency 6 3 2" xfId="3863" xr:uid="{00000000-0005-0000-0000-0000F9000000}"/>
    <cellStyle name="Currency 6 4" xfId="2648" xr:uid="{00000000-0005-0000-0000-0000FA000000}"/>
    <cellStyle name="Currency 7" xfId="425" xr:uid="{00000000-0005-0000-0000-0000FB000000}"/>
    <cellStyle name="Currency 7 2" xfId="1640" xr:uid="{00000000-0005-0000-0000-0000FC000000}"/>
    <cellStyle name="Currency 7 2 2" xfId="4071" xr:uid="{00000000-0005-0000-0000-0000FD000000}"/>
    <cellStyle name="Currency 7 3" xfId="2856" xr:uid="{00000000-0005-0000-0000-0000FE000000}"/>
    <cellStyle name="Currency 8" xfId="1224" xr:uid="{00000000-0005-0000-0000-0000FF000000}"/>
    <cellStyle name="Currency 8 2" xfId="3655" xr:uid="{00000000-0005-0000-0000-000000010000}"/>
    <cellStyle name="Currency 9" xfId="6" xr:uid="{00000000-0005-0000-0000-000001010000}"/>
    <cellStyle name="Currency 9 2" xfId="2441" xr:uid="{00000000-0005-0000-0000-000002010000}"/>
    <cellStyle name="Normal" xfId="0" builtinId="0"/>
    <cellStyle name="Normal 2" xfId="3" xr:uid="{00000000-0005-0000-0000-000004010000}"/>
    <cellStyle name="Normal 2 2" xfId="11" xr:uid="{00000000-0005-0000-0000-000005010000}"/>
    <cellStyle name="Normal 2 3" xfId="7" xr:uid="{00000000-0005-0000-0000-000006010000}"/>
    <cellStyle name="Normal 3" xfId="4" xr:uid="{00000000-0005-0000-0000-000007010000}"/>
    <cellStyle name="Normal 3 2" xfId="12" xr:uid="{00000000-0005-0000-0000-000008010000}"/>
    <cellStyle name="Normal 3 3" xfId="8" xr:uid="{00000000-0005-0000-0000-000009010000}"/>
    <cellStyle name="SAPBEXstdItem" xfId="5" xr:uid="{00000000-0005-0000-0000-00000A010000}"/>
    <cellStyle name="SAPBEXstdItem 2" xfId="10" xr:uid="{00000000-0005-0000-0000-00000B010000}"/>
    <cellStyle name="SAPBEXstdItem 2 10" xfId="60" xr:uid="{00000000-0005-0000-0000-00000C010000}"/>
    <cellStyle name="SAPBEXstdItem 2 10 2" xfId="164" xr:uid="{00000000-0005-0000-0000-00000D010000}"/>
    <cellStyle name="SAPBEXstdItem 2 10 2 2" xfId="372" xr:uid="{00000000-0005-0000-0000-00000E010000}"/>
    <cellStyle name="SAPBEXstdItem 2 10 2 2 2" xfId="788" xr:uid="{00000000-0005-0000-0000-00000F010000}"/>
    <cellStyle name="SAPBEXstdItem 2 10 2 2 2 2" xfId="2003" xr:uid="{00000000-0005-0000-0000-000010010000}"/>
    <cellStyle name="SAPBEXstdItem 2 10 2 2 2 2 2" xfId="4434" xr:uid="{00000000-0005-0000-0000-000011010000}"/>
    <cellStyle name="SAPBEXstdItem 2 10 2 2 2 3" xfId="3219" xr:uid="{00000000-0005-0000-0000-000012010000}"/>
    <cellStyle name="SAPBEXstdItem 2 10 2 2 3" xfId="1171" xr:uid="{00000000-0005-0000-0000-000013010000}"/>
    <cellStyle name="SAPBEXstdItem 2 10 2 2 3 2" xfId="2386" xr:uid="{00000000-0005-0000-0000-000014010000}"/>
    <cellStyle name="SAPBEXstdItem 2 10 2 2 3 2 2" xfId="4817" xr:uid="{00000000-0005-0000-0000-000015010000}"/>
    <cellStyle name="SAPBEXstdItem 2 10 2 2 3 3" xfId="3602" xr:uid="{00000000-0005-0000-0000-000016010000}"/>
    <cellStyle name="SAPBEXstdItem 2 10 2 2 4" xfId="1587" xr:uid="{00000000-0005-0000-0000-000017010000}"/>
    <cellStyle name="SAPBEXstdItem 2 10 2 2 4 2" xfId="4018" xr:uid="{00000000-0005-0000-0000-000018010000}"/>
    <cellStyle name="SAPBEXstdItem 2 10 2 2 5" xfId="2803" xr:uid="{00000000-0005-0000-0000-000019010000}"/>
    <cellStyle name="SAPBEXstdItem 2 10 2 3" xfId="580" xr:uid="{00000000-0005-0000-0000-00001A010000}"/>
    <cellStyle name="SAPBEXstdItem 2 10 2 3 2" xfId="1795" xr:uid="{00000000-0005-0000-0000-00001B010000}"/>
    <cellStyle name="SAPBEXstdItem 2 10 2 3 2 2" xfId="4226" xr:uid="{00000000-0005-0000-0000-00001C010000}"/>
    <cellStyle name="SAPBEXstdItem 2 10 2 3 3" xfId="3011" xr:uid="{00000000-0005-0000-0000-00001D010000}"/>
    <cellStyle name="SAPBEXstdItem 2 10 2 4" xfId="979" xr:uid="{00000000-0005-0000-0000-00001E010000}"/>
    <cellStyle name="SAPBEXstdItem 2 10 2 4 2" xfId="2194" xr:uid="{00000000-0005-0000-0000-00001F010000}"/>
    <cellStyle name="SAPBEXstdItem 2 10 2 4 2 2" xfId="4625" xr:uid="{00000000-0005-0000-0000-000020010000}"/>
    <cellStyle name="SAPBEXstdItem 2 10 2 4 3" xfId="3410" xr:uid="{00000000-0005-0000-0000-000021010000}"/>
    <cellStyle name="SAPBEXstdItem 2 10 2 5" xfId="1379" xr:uid="{00000000-0005-0000-0000-000022010000}"/>
    <cellStyle name="SAPBEXstdItem 2 10 2 5 2" xfId="3810" xr:uid="{00000000-0005-0000-0000-000023010000}"/>
    <cellStyle name="SAPBEXstdItem 2 10 2 6" xfId="2595" xr:uid="{00000000-0005-0000-0000-000024010000}"/>
    <cellStyle name="SAPBEXstdItem 2 10 3" xfId="268" xr:uid="{00000000-0005-0000-0000-000025010000}"/>
    <cellStyle name="SAPBEXstdItem 2 10 3 2" xfId="684" xr:uid="{00000000-0005-0000-0000-000026010000}"/>
    <cellStyle name="SAPBEXstdItem 2 10 3 2 2" xfId="1899" xr:uid="{00000000-0005-0000-0000-000027010000}"/>
    <cellStyle name="SAPBEXstdItem 2 10 3 2 2 2" xfId="4330" xr:uid="{00000000-0005-0000-0000-000028010000}"/>
    <cellStyle name="SAPBEXstdItem 2 10 3 2 3" xfId="3115" xr:uid="{00000000-0005-0000-0000-000029010000}"/>
    <cellStyle name="SAPBEXstdItem 2 10 3 3" xfId="1075" xr:uid="{00000000-0005-0000-0000-00002A010000}"/>
    <cellStyle name="SAPBEXstdItem 2 10 3 3 2" xfId="2290" xr:uid="{00000000-0005-0000-0000-00002B010000}"/>
    <cellStyle name="SAPBEXstdItem 2 10 3 3 2 2" xfId="4721" xr:uid="{00000000-0005-0000-0000-00002C010000}"/>
    <cellStyle name="SAPBEXstdItem 2 10 3 3 3" xfId="3506" xr:uid="{00000000-0005-0000-0000-00002D010000}"/>
    <cellStyle name="SAPBEXstdItem 2 10 3 4" xfId="1483" xr:uid="{00000000-0005-0000-0000-00002E010000}"/>
    <cellStyle name="SAPBEXstdItem 2 10 3 4 2" xfId="3914" xr:uid="{00000000-0005-0000-0000-00002F010000}"/>
    <cellStyle name="SAPBEXstdItem 2 10 3 5" xfId="2699" xr:uid="{00000000-0005-0000-0000-000030010000}"/>
    <cellStyle name="SAPBEXstdItem 2 10 4" xfId="476" xr:uid="{00000000-0005-0000-0000-000031010000}"/>
    <cellStyle name="SAPBEXstdItem 2 10 4 2" xfId="1691" xr:uid="{00000000-0005-0000-0000-000032010000}"/>
    <cellStyle name="SAPBEXstdItem 2 10 4 2 2" xfId="4122" xr:uid="{00000000-0005-0000-0000-000033010000}"/>
    <cellStyle name="SAPBEXstdItem 2 10 4 3" xfId="2907" xr:uid="{00000000-0005-0000-0000-000034010000}"/>
    <cellStyle name="SAPBEXstdItem 2 10 5" xfId="883" xr:uid="{00000000-0005-0000-0000-000035010000}"/>
    <cellStyle name="SAPBEXstdItem 2 10 5 2" xfId="2098" xr:uid="{00000000-0005-0000-0000-000036010000}"/>
    <cellStyle name="SAPBEXstdItem 2 10 5 2 2" xfId="4529" xr:uid="{00000000-0005-0000-0000-000037010000}"/>
    <cellStyle name="SAPBEXstdItem 2 10 5 3" xfId="3314" xr:uid="{00000000-0005-0000-0000-000038010000}"/>
    <cellStyle name="SAPBEXstdItem 2 10 6" xfId="1275" xr:uid="{00000000-0005-0000-0000-000039010000}"/>
    <cellStyle name="SAPBEXstdItem 2 10 6 2" xfId="3706" xr:uid="{00000000-0005-0000-0000-00003A010000}"/>
    <cellStyle name="SAPBEXstdItem 2 10 7" xfId="2491" xr:uid="{00000000-0005-0000-0000-00003B010000}"/>
    <cellStyle name="SAPBEXstdItem 2 11" xfId="71" xr:uid="{00000000-0005-0000-0000-00003C010000}"/>
    <cellStyle name="SAPBEXstdItem 2 11 2" xfId="175" xr:uid="{00000000-0005-0000-0000-00003D010000}"/>
    <cellStyle name="SAPBEXstdItem 2 11 2 2" xfId="383" xr:uid="{00000000-0005-0000-0000-00003E010000}"/>
    <cellStyle name="SAPBEXstdItem 2 11 2 2 2" xfId="799" xr:uid="{00000000-0005-0000-0000-00003F010000}"/>
    <cellStyle name="SAPBEXstdItem 2 11 2 2 2 2" xfId="2014" xr:uid="{00000000-0005-0000-0000-000040010000}"/>
    <cellStyle name="SAPBEXstdItem 2 11 2 2 2 2 2" xfId="4445" xr:uid="{00000000-0005-0000-0000-000041010000}"/>
    <cellStyle name="SAPBEXstdItem 2 11 2 2 2 3" xfId="3230" xr:uid="{00000000-0005-0000-0000-000042010000}"/>
    <cellStyle name="SAPBEXstdItem 2 11 2 2 3" xfId="1182" xr:uid="{00000000-0005-0000-0000-000043010000}"/>
    <cellStyle name="SAPBEXstdItem 2 11 2 2 3 2" xfId="2397" xr:uid="{00000000-0005-0000-0000-000044010000}"/>
    <cellStyle name="SAPBEXstdItem 2 11 2 2 3 2 2" xfId="4828" xr:uid="{00000000-0005-0000-0000-000045010000}"/>
    <cellStyle name="SAPBEXstdItem 2 11 2 2 3 3" xfId="3613" xr:uid="{00000000-0005-0000-0000-000046010000}"/>
    <cellStyle name="SAPBEXstdItem 2 11 2 2 4" xfId="1598" xr:uid="{00000000-0005-0000-0000-000047010000}"/>
    <cellStyle name="SAPBEXstdItem 2 11 2 2 4 2" xfId="4029" xr:uid="{00000000-0005-0000-0000-000048010000}"/>
    <cellStyle name="SAPBEXstdItem 2 11 2 2 5" xfId="2814" xr:uid="{00000000-0005-0000-0000-000049010000}"/>
    <cellStyle name="SAPBEXstdItem 2 11 2 3" xfId="591" xr:uid="{00000000-0005-0000-0000-00004A010000}"/>
    <cellStyle name="SAPBEXstdItem 2 11 2 3 2" xfId="1806" xr:uid="{00000000-0005-0000-0000-00004B010000}"/>
    <cellStyle name="SAPBEXstdItem 2 11 2 3 2 2" xfId="4237" xr:uid="{00000000-0005-0000-0000-00004C010000}"/>
    <cellStyle name="SAPBEXstdItem 2 11 2 3 3" xfId="3022" xr:uid="{00000000-0005-0000-0000-00004D010000}"/>
    <cellStyle name="SAPBEXstdItem 2 11 2 4" xfId="990" xr:uid="{00000000-0005-0000-0000-00004E010000}"/>
    <cellStyle name="SAPBEXstdItem 2 11 2 4 2" xfId="2205" xr:uid="{00000000-0005-0000-0000-00004F010000}"/>
    <cellStyle name="SAPBEXstdItem 2 11 2 4 2 2" xfId="4636" xr:uid="{00000000-0005-0000-0000-000050010000}"/>
    <cellStyle name="SAPBEXstdItem 2 11 2 4 3" xfId="3421" xr:uid="{00000000-0005-0000-0000-000051010000}"/>
    <cellStyle name="SAPBEXstdItem 2 11 2 5" xfId="1390" xr:uid="{00000000-0005-0000-0000-000052010000}"/>
    <cellStyle name="SAPBEXstdItem 2 11 2 5 2" xfId="3821" xr:uid="{00000000-0005-0000-0000-000053010000}"/>
    <cellStyle name="SAPBEXstdItem 2 11 2 6" xfId="2606" xr:uid="{00000000-0005-0000-0000-000054010000}"/>
    <cellStyle name="SAPBEXstdItem 2 11 3" xfId="279" xr:uid="{00000000-0005-0000-0000-000055010000}"/>
    <cellStyle name="SAPBEXstdItem 2 11 3 2" xfId="695" xr:uid="{00000000-0005-0000-0000-000056010000}"/>
    <cellStyle name="SAPBEXstdItem 2 11 3 2 2" xfId="1910" xr:uid="{00000000-0005-0000-0000-000057010000}"/>
    <cellStyle name="SAPBEXstdItem 2 11 3 2 2 2" xfId="4341" xr:uid="{00000000-0005-0000-0000-000058010000}"/>
    <cellStyle name="SAPBEXstdItem 2 11 3 2 3" xfId="3126" xr:uid="{00000000-0005-0000-0000-000059010000}"/>
    <cellStyle name="SAPBEXstdItem 2 11 3 3" xfId="1086" xr:uid="{00000000-0005-0000-0000-00005A010000}"/>
    <cellStyle name="SAPBEXstdItem 2 11 3 3 2" xfId="2301" xr:uid="{00000000-0005-0000-0000-00005B010000}"/>
    <cellStyle name="SAPBEXstdItem 2 11 3 3 2 2" xfId="4732" xr:uid="{00000000-0005-0000-0000-00005C010000}"/>
    <cellStyle name="SAPBEXstdItem 2 11 3 3 3" xfId="3517" xr:uid="{00000000-0005-0000-0000-00005D010000}"/>
    <cellStyle name="SAPBEXstdItem 2 11 3 4" xfId="1494" xr:uid="{00000000-0005-0000-0000-00005E010000}"/>
    <cellStyle name="SAPBEXstdItem 2 11 3 4 2" xfId="3925" xr:uid="{00000000-0005-0000-0000-00005F010000}"/>
    <cellStyle name="SAPBEXstdItem 2 11 3 5" xfId="2710" xr:uid="{00000000-0005-0000-0000-000060010000}"/>
    <cellStyle name="SAPBEXstdItem 2 11 4" xfId="487" xr:uid="{00000000-0005-0000-0000-000061010000}"/>
    <cellStyle name="SAPBEXstdItem 2 11 4 2" xfId="1702" xr:uid="{00000000-0005-0000-0000-000062010000}"/>
    <cellStyle name="SAPBEXstdItem 2 11 4 2 2" xfId="4133" xr:uid="{00000000-0005-0000-0000-000063010000}"/>
    <cellStyle name="SAPBEXstdItem 2 11 4 3" xfId="2918" xr:uid="{00000000-0005-0000-0000-000064010000}"/>
    <cellStyle name="SAPBEXstdItem 2 11 5" xfId="894" xr:uid="{00000000-0005-0000-0000-000065010000}"/>
    <cellStyle name="SAPBEXstdItem 2 11 5 2" xfId="2109" xr:uid="{00000000-0005-0000-0000-000066010000}"/>
    <cellStyle name="SAPBEXstdItem 2 11 5 2 2" xfId="4540" xr:uid="{00000000-0005-0000-0000-000067010000}"/>
    <cellStyle name="SAPBEXstdItem 2 11 5 3" xfId="3325" xr:uid="{00000000-0005-0000-0000-000068010000}"/>
    <cellStyle name="SAPBEXstdItem 2 11 6" xfId="1286" xr:uid="{00000000-0005-0000-0000-000069010000}"/>
    <cellStyle name="SAPBEXstdItem 2 11 6 2" xfId="3717" xr:uid="{00000000-0005-0000-0000-00006A010000}"/>
    <cellStyle name="SAPBEXstdItem 2 11 7" xfId="2502" xr:uid="{00000000-0005-0000-0000-00006B010000}"/>
    <cellStyle name="SAPBEXstdItem 2 12" xfId="82" xr:uid="{00000000-0005-0000-0000-00006C010000}"/>
    <cellStyle name="SAPBEXstdItem 2 12 2" xfId="186" xr:uid="{00000000-0005-0000-0000-00006D010000}"/>
    <cellStyle name="SAPBEXstdItem 2 12 2 2" xfId="394" xr:uid="{00000000-0005-0000-0000-00006E010000}"/>
    <cellStyle name="SAPBEXstdItem 2 12 2 2 2" xfId="810" xr:uid="{00000000-0005-0000-0000-00006F010000}"/>
    <cellStyle name="SAPBEXstdItem 2 12 2 2 2 2" xfId="2025" xr:uid="{00000000-0005-0000-0000-000070010000}"/>
    <cellStyle name="SAPBEXstdItem 2 12 2 2 2 2 2" xfId="4456" xr:uid="{00000000-0005-0000-0000-000071010000}"/>
    <cellStyle name="SAPBEXstdItem 2 12 2 2 2 3" xfId="3241" xr:uid="{00000000-0005-0000-0000-000072010000}"/>
    <cellStyle name="SAPBEXstdItem 2 12 2 2 3" xfId="1193" xr:uid="{00000000-0005-0000-0000-000073010000}"/>
    <cellStyle name="SAPBEXstdItem 2 12 2 2 3 2" xfId="2408" xr:uid="{00000000-0005-0000-0000-000074010000}"/>
    <cellStyle name="SAPBEXstdItem 2 12 2 2 3 2 2" xfId="4839" xr:uid="{00000000-0005-0000-0000-000075010000}"/>
    <cellStyle name="SAPBEXstdItem 2 12 2 2 3 3" xfId="3624" xr:uid="{00000000-0005-0000-0000-000076010000}"/>
    <cellStyle name="SAPBEXstdItem 2 12 2 2 4" xfId="1609" xr:uid="{00000000-0005-0000-0000-000077010000}"/>
    <cellStyle name="SAPBEXstdItem 2 12 2 2 4 2" xfId="4040" xr:uid="{00000000-0005-0000-0000-000078010000}"/>
    <cellStyle name="SAPBEXstdItem 2 12 2 2 5" xfId="2825" xr:uid="{00000000-0005-0000-0000-000079010000}"/>
    <cellStyle name="SAPBEXstdItem 2 12 2 3" xfId="602" xr:uid="{00000000-0005-0000-0000-00007A010000}"/>
    <cellStyle name="SAPBEXstdItem 2 12 2 3 2" xfId="1817" xr:uid="{00000000-0005-0000-0000-00007B010000}"/>
    <cellStyle name="SAPBEXstdItem 2 12 2 3 2 2" xfId="4248" xr:uid="{00000000-0005-0000-0000-00007C010000}"/>
    <cellStyle name="SAPBEXstdItem 2 12 2 3 3" xfId="3033" xr:uid="{00000000-0005-0000-0000-00007D010000}"/>
    <cellStyle name="SAPBEXstdItem 2 12 2 4" xfId="1001" xr:uid="{00000000-0005-0000-0000-00007E010000}"/>
    <cellStyle name="SAPBEXstdItem 2 12 2 4 2" xfId="2216" xr:uid="{00000000-0005-0000-0000-00007F010000}"/>
    <cellStyle name="SAPBEXstdItem 2 12 2 4 2 2" xfId="4647" xr:uid="{00000000-0005-0000-0000-000080010000}"/>
    <cellStyle name="SAPBEXstdItem 2 12 2 4 3" xfId="3432" xr:uid="{00000000-0005-0000-0000-000081010000}"/>
    <cellStyle name="SAPBEXstdItem 2 12 2 5" xfId="1401" xr:uid="{00000000-0005-0000-0000-000082010000}"/>
    <cellStyle name="SAPBEXstdItem 2 12 2 5 2" xfId="3832" xr:uid="{00000000-0005-0000-0000-000083010000}"/>
    <cellStyle name="SAPBEXstdItem 2 12 2 6" xfId="2617" xr:uid="{00000000-0005-0000-0000-000084010000}"/>
    <cellStyle name="SAPBEXstdItem 2 12 3" xfId="290" xr:uid="{00000000-0005-0000-0000-000085010000}"/>
    <cellStyle name="SAPBEXstdItem 2 12 3 2" xfId="706" xr:uid="{00000000-0005-0000-0000-000086010000}"/>
    <cellStyle name="SAPBEXstdItem 2 12 3 2 2" xfId="1921" xr:uid="{00000000-0005-0000-0000-000087010000}"/>
    <cellStyle name="SAPBEXstdItem 2 12 3 2 2 2" xfId="4352" xr:uid="{00000000-0005-0000-0000-000088010000}"/>
    <cellStyle name="SAPBEXstdItem 2 12 3 2 3" xfId="3137" xr:uid="{00000000-0005-0000-0000-000089010000}"/>
    <cellStyle name="SAPBEXstdItem 2 12 3 3" xfId="1097" xr:uid="{00000000-0005-0000-0000-00008A010000}"/>
    <cellStyle name="SAPBEXstdItem 2 12 3 3 2" xfId="2312" xr:uid="{00000000-0005-0000-0000-00008B010000}"/>
    <cellStyle name="SAPBEXstdItem 2 12 3 3 2 2" xfId="4743" xr:uid="{00000000-0005-0000-0000-00008C010000}"/>
    <cellStyle name="SAPBEXstdItem 2 12 3 3 3" xfId="3528" xr:uid="{00000000-0005-0000-0000-00008D010000}"/>
    <cellStyle name="SAPBEXstdItem 2 12 3 4" xfId="1505" xr:uid="{00000000-0005-0000-0000-00008E010000}"/>
    <cellStyle name="SAPBEXstdItem 2 12 3 4 2" xfId="3936" xr:uid="{00000000-0005-0000-0000-00008F010000}"/>
    <cellStyle name="SAPBEXstdItem 2 12 3 5" xfId="2721" xr:uid="{00000000-0005-0000-0000-000090010000}"/>
    <cellStyle name="SAPBEXstdItem 2 12 4" xfId="498" xr:uid="{00000000-0005-0000-0000-000091010000}"/>
    <cellStyle name="SAPBEXstdItem 2 12 4 2" xfId="1713" xr:uid="{00000000-0005-0000-0000-000092010000}"/>
    <cellStyle name="SAPBEXstdItem 2 12 4 2 2" xfId="4144" xr:uid="{00000000-0005-0000-0000-000093010000}"/>
    <cellStyle name="SAPBEXstdItem 2 12 4 3" xfId="2929" xr:uid="{00000000-0005-0000-0000-000094010000}"/>
    <cellStyle name="SAPBEXstdItem 2 12 5" xfId="905" xr:uid="{00000000-0005-0000-0000-000095010000}"/>
    <cellStyle name="SAPBEXstdItem 2 12 5 2" xfId="2120" xr:uid="{00000000-0005-0000-0000-000096010000}"/>
    <cellStyle name="SAPBEXstdItem 2 12 5 2 2" xfId="4551" xr:uid="{00000000-0005-0000-0000-000097010000}"/>
    <cellStyle name="SAPBEXstdItem 2 12 5 3" xfId="3336" xr:uid="{00000000-0005-0000-0000-000098010000}"/>
    <cellStyle name="SAPBEXstdItem 2 12 6" xfId="1297" xr:uid="{00000000-0005-0000-0000-000099010000}"/>
    <cellStyle name="SAPBEXstdItem 2 12 6 2" xfId="3728" xr:uid="{00000000-0005-0000-0000-00009A010000}"/>
    <cellStyle name="SAPBEXstdItem 2 12 7" xfId="2513" xr:uid="{00000000-0005-0000-0000-00009B010000}"/>
    <cellStyle name="SAPBEXstdItem 2 13" xfId="116" xr:uid="{00000000-0005-0000-0000-00009C010000}"/>
    <cellStyle name="SAPBEXstdItem 2 13 2" xfId="324" xr:uid="{00000000-0005-0000-0000-00009D010000}"/>
    <cellStyle name="SAPBEXstdItem 2 13 2 2" xfId="740" xr:uid="{00000000-0005-0000-0000-00009E010000}"/>
    <cellStyle name="SAPBEXstdItem 2 13 2 2 2" xfId="1955" xr:uid="{00000000-0005-0000-0000-00009F010000}"/>
    <cellStyle name="SAPBEXstdItem 2 13 2 2 2 2" xfId="4386" xr:uid="{00000000-0005-0000-0000-0000A0010000}"/>
    <cellStyle name="SAPBEXstdItem 2 13 2 2 3" xfId="3171" xr:uid="{00000000-0005-0000-0000-0000A1010000}"/>
    <cellStyle name="SAPBEXstdItem 2 13 2 3" xfId="1129" xr:uid="{00000000-0005-0000-0000-0000A2010000}"/>
    <cellStyle name="SAPBEXstdItem 2 13 2 3 2" xfId="2344" xr:uid="{00000000-0005-0000-0000-0000A3010000}"/>
    <cellStyle name="SAPBEXstdItem 2 13 2 3 2 2" xfId="4775" xr:uid="{00000000-0005-0000-0000-0000A4010000}"/>
    <cellStyle name="SAPBEXstdItem 2 13 2 3 3" xfId="3560" xr:uid="{00000000-0005-0000-0000-0000A5010000}"/>
    <cellStyle name="SAPBEXstdItem 2 13 2 4" xfId="1539" xr:uid="{00000000-0005-0000-0000-0000A6010000}"/>
    <cellStyle name="SAPBEXstdItem 2 13 2 4 2" xfId="3970" xr:uid="{00000000-0005-0000-0000-0000A7010000}"/>
    <cellStyle name="SAPBEXstdItem 2 13 2 5" xfId="2755" xr:uid="{00000000-0005-0000-0000-0000A8010000}"/>
    <cellStyle name="SAPBEXstdItem 2 13 3" xfId="532" xr:uid="{00000000-0005-0000-0000-0000A9010000}"/>
    <cellStyle name="SAPBEXstdItem 2 13 3 2" xfId="1747" xr:uid="{00000000-0005-0000-0000-0000AA010000}"/>
    <cellStyle name="SAPBEXstdItem 2 13 3 2 2" xfId="4178" xr:uid="{00000000-0005-0000-0000-0000AB010000}"/>
    <cellStyle name="SAPBEXstdItem 2 13 3 3" xfId="2963" xr:uid="{00000000-0005-0000-0000-0000AC010000}"/>
    <cellStyle name="SAPBEXstdItem 2 13 4" xfId="937" xr:uid="{00000000-0005-0000-0000-0000AD010000}"/>
    <cellStyle name="SAPBEXstdItem 2 13 4 2" xfId="2152" xr:uid="{00000000-0005-0000-0000-0000AE010000}"/>
    <cellStyle name="SAPBEXstdItem 2 13 4 2 2" xfId="4583" xr:uid="{00000000-0005-0000-0000-0000AF010000}"/>
    <cellStyle name="SAPBEXstdItem 2 13 4 3" xfId="3368" xr:uid="{00000000-0005-0000-0000-0000B0010000}"/>
    <cellStyle name="SAPBEXstdItem 2 13 5" xfId="1331" xr:uid="{00000000-0005-0000-0000-0000B1010000}"/>
    <cellStyle name="SAPBEXstdItem 2 13 5 2" xfId="3762" xr:uid="{00000000-0005-0000-0000-0000B2010000}"/>
    <cellStyle name="SAPBEXstdItem 2 13 6" xfId="2547" xr:uid="{00000000-0005-0000-0000-0000B3010000}"/>
    <cellStyle name="SAPBEXstdItem 2 14" xfId="220" xr:uid="{00000000-0005-0000-0000-0000B4010000}"/>
    <cellStyle name="SAPBEXstdItem 2 14 2" xfId="636" xr:uid="{00000000-0005-0000-0000-0000B5010000}"/>
    <cellStyle name="SAPBEXstdItem 2 14 2 2" xfId="1851" xr:uid="{00000000-0005-0000-0000-0000B6010000}"/>
    <cellStyle name="SAPBEXstdItem 2 14 2 2 2" xfId="4282" xr:uid="{00000000-0005-0000-0000-0000B7010000}"/>
    <cellStyle name="SAPBEXstdItem 2 14 2 3" xfId="3067" xr:uid="{00000000-0005-0000-0000-0000B8010000}"/>
    <cellStyle name="SAPBEXstdItem 2 14 3" xfId="1033" xr:uid="{00000000-0005-0000-0000-0000B9010000}"/>
    <cellStyle name="SAPBEXstdItem 2 14 3 2" xfId="2248" xr:uid="{00000000-0005-0000-0000-0000BA010000}"/>
    <cellStyle name="SAPBEXstdItem 2 14 3 2 2" xfId="4679" xr:uid="{00000000-0005-0000-0000-0000BB010000}"/>
    <cellStyle name="SAPBEXstdItem 2 14 3 3" xfId="3464" xr:uid="{00000000-0005-0000-0000-0000BC010000}"/>
    <cellStyle name="SAPBEXstdItem 2 14 4" xfId="1435" xr:uid="{00000000-0005-0000-0000-0000BD010000}"/>
    <cellStyle name="SAPBEXstdItem 2 14 4 2" xfId="3866" xr:uid="{00000000-0005-0000-0000-0000BE010000}"/>
    <cellStyle name="SAPBEXstdItem 2 14 5" xfId="2651" xr:uid="{00000000-0005-0000-0000-0000BF010000}"/>
    <cellStyle name="SAPBEXstdItem 2 15" xfId="428" xr:uid="{00000000-0005-0000-0000-0000C0010000}"/>
    <cellStyle name="SAPBEXstdItem 2 15 2" xfId="1643" xr:uid="{00000000-0005-0000-0000-0000C1010000}"/>
    <cellStyle name="SAPBEXstdItem 2 15 2 2" xfId="4074" xr:uid="{00000000-0005-0000-0000-0000C2010000}"/>
    <cellStyle name="SAPBEXstdItem 2 15 3" xfId="2859" xr:uid="{00000000-0005-0000-0000-0000C3010000}"/>
    <cellStyle name="SAPBEXstdItem 2 16" xfId="841" xr:uid="{00000000-0005-0000-0000-0000C4010000}"/>
    <cellStyle name="SAPBEXstdItem 2 16 2" xfId="2056" xr:uid="{00000000-0005-0000-0000-0000C5010000}"/>
    <cellStyle name="SAPBEXstdItem 2 16 2 2" xfId="4487" xr:uid="{00000000-0005-0000-0000-0000C6010000}"/>
    <cellStyle name="SAPBEXstdItem 2 16 3" xfId="3272" xr:uid="{00000000-0005-0000-0000-0000C7010000}"/>
    <cellStyle name="SAPBEXstdItem 2 17" xfId="1227" xr:uid="{00000000-0005-0000-0000-0000C8010000}"/>
    <cellStyle name="SAPBEXstdItem 2 17 2" xfId="3658" xr:uid="{00000000-0005-0000-0000-0000C9010000}"/>
    <cellStyle name="SAPBEXstdItem 2 18" xfId="2443" xr:uid="{00000000-0005-0000-0000-0000CA010000}"/>
    <cellStyle name="SAPBEXstdItem 2 2" xfId="16" xr:uid="{00000000-0005-0000-0000-0000CB010000}"/>
    <cellStyle name="SAPBEXstdItem 2 2 10" xfId="224" xr:uid="{00000000-0005-0000-0000-0000CC010000}"/>
    <cellStyle name="SAPBEXstdItem 2 2 10 2" xfId="640" xr:uid="{00000000-0005-0000-0000-0000CD010000}"/>
    <cellStyle name="SAPBEXstdItem 2 2 10 2 2" xfId="1855" xr:uid="{00000000-0005-0000-0000-0000CE010000}"/>
    <cellStyle name="SAPBEXstdItem 2 2 10 2 2 2" xfId="4286" xr:uid="{00000000-0005-0000-0000-0000CF010000}"/>
    <cellStyle name="SAPBEXstdItem 2 2 10 2 3" xfId="3071" xr:uid="{00000000-0005-0000-0000-0000D0010000}"/>
    <cellStyle name="SAPBEXstdItem 2 2 10 3" xfId="1035" xr:uid="{00000000-0005-0000-0000-0000D1010000}"/>
    <cellStyle name="SAPBEXstdItem 2 2 10 3 2" xfId="2250" xr:uid="{00000000-0005-0000-0000-0000D2010000}"/>
    <cellStyle name="SAPBEXstdItem 2 2 10 3 2 2" xfId="4681" xr:uid="{00000000-0005-0000-0000-0000D3010000}"/>
    <cellStyle name="SAPBEXstdItem 2 2 10 3 3" xfId="3466" xr:uid="{00000000-0005-0000-0000-0000D4010000}"/>
    <cellStyle name="SAPBEXstdItem 2 2 10 4" xfId="1439" xr:uid="{00000000-0005-0000-0000-0000D5010000}"/>
    <cellStyle name="SAPBEXstdItem 2 2 10 4 2" xfId="3870" xr:uid="{00000000-0005-0000-0000-0000D6010000}"/>
    <cellStyle name="SAPBEXstdItem 2 2 10 5" xfId="2655" xr:uid="{00000000-0005-0000-0000-0000D7010000}"/>
    <cellStyle name="SAPBEXstdItem 2 2 11" xfId="432" xr:uid="{00000000-0005-0000-0000-0000D8010000}"/>
    <cellStyle name="SAPBEXstdItem 2 2 11 2" xfId="1647" xr:uid="{00000000-0005-0000-0000-0000D9010000}"/>
    <cellStyle name="SAPBEXstdItem 2 2 11 2 2" xfId="4078" xr:uid="{00000000-0005-0000-0000-0000DA010000}"/>
    <cellStyle name="SAPBEXstdItem 2 2 11 3" xfId="2863" xr:uid="{00000000-0005-0000-0000-0000DB010000}"/>
    <cellStyle name="SAPBEXstdItem 2 2 12" xfId="843" xr:uid="{00000000-0005-0000-0000-0000DC010000}"/>
    <cellStyle name="SAPBEXstdItem 2 2 12 2" xfId="2058" xr:uid="{00000000-0005-0000-0000-0000DD010000}"/>
    <cellStyle name="SAPBEXstdItem 2 2 12 2 2" xfId="4489" xr:uid="{00000000-0005-0000-0000-0000DE010000}"/>
    <cellStyle name="SAPBEXstdItem 2 2 12 3" xfId="3274" xr:uid="{00000000-0005-0000-0000-0000DF010000}"/>
    <cellStyle name="SAPBEXstdItem 2 2 13" xfId="1231" xr:uid="{00000000-0005-0000-0000-0000E0010000}"/>
    <cellStyle name="SAPBEXstdItem 2 2 13 2" xfId="3662" xr:uid="{00000000-0005-0000-0000-0000E1010000}"/>
    <cellStyle name="SAPBEXstdItem 2 2 14" xfId="2447" xr:uid="{00000000-0005-0000-0000-0000E2010000}"/>
    <cellStyle name="SAPBEXstdItem 2 2 2" xfId="36" xr:uid="{00000000-0005-0000-0000-0000E3010000}"/>
    <cellStyle name="SAPBEXstdItem 2 2 2 2" xfId="140" xr:uid="{00000000-0005-0000-0000-0000E4010000}"/>
    <cellStyle name="SAPBEXstdItem 2 2 2 2 2" xfId="348" xr:uid="{00000000-0005-0000-0000-0000E5010000}"/>
    <cellStyle name="SAPBEXstdItem 2 2 2 2 2 2" xfId="764" xr:uid="{00000000-0005-0000-0000-0000E6010000}"/>
    <cellStyle name="SAPBEXstdItem 2 2 2 2 2 2 2" xfId="1979" xr:uid="{00000000-0005-0000-0000-0000E7010000}"/>
    <cellStyle name="SAPBEXstdItem 2 2 2 2 2 2 2 2" xfId="4410" xr:uid="{00000000-0005-0000-0000-0000E8010000}"/>
    <cellStyle name="SAPBEXstdItem 2 2 2 2 2 2 3" xfId="3195" xr:uid="{00000000-0005-0000-0000-0000E9010000}"/>
    <cellStyle name="SAPBEXstdItem 2 2 2 2 2 3" xfId="1147" xr:uid="{00000000-0005-0000-0000-0000EA010000}"/>
    <cellStyle name="SAPBEXstdItem 2 2 2 2 2 3 2" xfId="2362" xr:uid="{00000000-0005-0000-0000-0000EB010000}"/>
    <cellStyle name="SAPBEXstdItem 2 2 2 2 2 3 2 2" xfId="4793" xr:uid="{00000000-0005-0000-0000-0000EC010000}"/>
    <cellStyle name="SAPBEXstdItem 2 2 2 2 2 3 3" xfId="3578" xr:uid="{00000000-0005-0000-0000-0000ED010000}"/>
    <cellStyle name="SAPBEXstdItem 2 2 2 2 2 4" xfId="1563" xr:uid="{00000000-0005-0000-0000-0000EE010000}"/>
    <cellStyle name="SAPBEXstdItem 2 2 2 2 2 4 2" xfId="3994" xr:uid="{00000000-0005-0000-0000-0000EF010000}"/>
    <cellStyle name="SAPBEXstdItem 2 2 2 2 2 5" xfId="2779" xr:uid="{00000000-0005-0000-0000-0000F0010000}"/>
    <cellStyle name="SAPBEXstdItem 2 2 2 2 3" xfId="556" xr:uid="{00000000-0005-0000-0000-0000F1010000}"/>
    <cellStyle name="SAPBEXstdItem 2 2 2 2 3 2" xfId="1771" xr:uid="{00000000-0005-0000-0000-0000F2010000}"/>
    <cellStyle name="SAPBEXstdItem 2 2 2 2 3 2 2" xfId="4202" xr:uid="{00000000-0005-0000-0000-0000F3010000}"/>
    <cellStyle name="SAPBEXstdItem 2 2 2 2 3 3" xfId="2987" xr:uid="{00000000-0005-0000-0000-0000F4010000}"/>
    <cellStyle name="SAPBEXstdItem 2 2 2 2 4" xfId="955" xr:uid="{00000000-0005-0000-0000-0000F5010000}"/>
    <cellStyle name="SAPBEXstdItem 2 2 2 2 4 2" xfId="2170" xr:uid="{00000000-0005-0000-0000-0000F6010000}"/>
    <cellStyle name="SAPBEXstdItem 2 2 2 2 4 2 2" xfId="4601" xr:uid="{00000000-0005-0000-0000-0000F7010000}"/>
    <cellStyle name="SAPBEXstdItem 2 2 2 2 4 3" xfId="3386" xr:uid="{00000000-0005-0000-0000-0000F8010000}"/>
    <cellStyle name="SAPBEXstdItem 2 2 2 2 5" xfId="1355" xr:uid="{00000000-0005-0000-0000-0000F9010000}"/>
    <cellStyle name="SAPBEXstdItem 2 2 2 2 5 2" xfId="3786" xr:uid="{00000000-0005-0000-0000-0000FA010000}"/>
    <cellStyle name="SAPBEXstdItem 2 2 2 2 6" xfId="2571" xr:uid="{00000000-0005-0000-0000-0000FB010000}"/>
    <cellStyle name="SAPBEXstdItem 2 2 2 3" xfId="244" xr:uid="{00000000-0005-0000-0000-0000FC010000}"/>
    <cellStyle name="SAPBEXstdItem 2 2 2 3 2" xfId="660" xr:uid="{00000000-0005-0000-0000-0000FD010000}"/>
    <cellStyle name="SAPBEXstdItem 2 2 2 3 2 2" xfId="1875" xr:uid="{00000000-0005-0000-0000-0000FE010000}"/>
    <cellStyle name="SAPBEXstdItem 2 2 2 3 2 2 2" xfId="4306" xr:uid="{00000000-0005-0000-0000-0000FF010000}"/>
    <cellStyle name="SAPBEXstdItem 2 2 2 3 2 3" xfId="3091" xr:uid="{00000000-0005-0000-0000-000000020000}"/>
    <cellStyle name="SAPBEXstdItem 2 2 2 3 3" xfId="1051" xr:uid="{00000000-0005-0000-0000-000001020000}"/>
    <cellStyle name="SAPBEXstdItem 2 2 2 3 3 2" xfId="2266" xr:uid="{00000000-0005-0000-0000-000002020000}"/>
    <cellStyle name="SAPBEXstdItem 2 2 2 3 3 2 2" xfId="4697" xr:uid="{00000000-0005-0000-0000-000003020000}"/>
    <cellStyle name="SAPBEXstdItem 2 2 2 3 3 3" xfId="3482" xr:uid="{00000000-0005-0000-0000-000004020000}"/>
    <cellStyle name="SAPBEXstdItem 2 2 2 3 4" xfId="1459" xr:uid="{00000000-0005-0000-0000-000005020000}"/>
    <cellStyle name="SAPBEXstdItem 2 2 2 3 4 2" xfId="3890" xr:uid="{00000000-0005-0000-0000-000006020000}"/>
    <cellStyle name="SAPBEXstdItem 2 2 2 3 5" xfId="2675" xr:uid="{00000000-0005-0000-0000-000007020000}"/>
    <cellStyle name="SAPBEXstdItem 2 2 2 4" xfId="452" xr:uid="{00000000-0005-0000-0000-000008020000}"/>
    <cellStyle name="SAPBEXstdItem 2 2 2 4 2" xfId="1667" xr:uid="{00000000-0005-0000-0000-000009020000}"/>
    <cellStyle name="SAPBEXstdItem 2 2 2 4 2 2" xfId="4098" xr:uid="{00000000-0005-0000-0000-00000A020000}"/>
    <cellStyle name="SAPBEXstdItem 2 2 2 4 3" xfId="2883" xr:uid="{00000000-0005-0000-0000-00000B020000}"/>
    <cellStyle name="SAPBEXstdItem 2 2 2 5" xfId="859" xr:uid="{00000000-0005-0000-0000-00000C020000}"/>
    <cellStyle name="SAPBEXstdItem 2 2 2 5 2" xfId="2074" xr:uid="{00000000-0005-0000-0000-00000D020000}"/>
    <cellStyle name="SAPBEXstdItem 2 2 2 5 2 2" xfId="4505" xr:uid="{00000000-0005-0000-0000-00000E020000}"/>
    <cellStyle name="SAPBEXstdItem 2 2 2 5 3" xfId="3290" xr:uid="{00000000-0005-0000-0000-00000F020000}"/>
    <cellStyle name="SAPBEXstdItem 2 2 2 6" xfId="1251" xr:uid="{00000000-0005-0000-0000-000010020000}"/>
    <cellStyle name="SAPBEXstdItem 2 2 2 6 2" xfId="3682" xr:uid="{00000000-0005-0000-0000-000011020000}"/>
    <cellStyle name="SAPBEXstdItem 2 2 2 7" xfId="2467" xr:uid="{00000000-0005-0000-0000-000012020000}"/>
    <cellStyle name="SAPBEXstdItem 2 2 3" xfId="50" xr:uid="{00000000-0005-0000-0000-000013020000}"/>
    <cellStyle name="SAPBEXstdItem 2 2 3 2" xfId="154" xr:uid="{00000000-0005-0000-0000-000014020000}"/>
    <cellStyle name="SAPBEXstdItem 2 2 3 2 2" xfId="362" xr:uid="{00000000-0005-0000-0000-000015020000}"/>
    <cellStyle name="SAPBEXstdItem 2 2 3 2 2 2" xfId="778" xr:uid="{00000000-0005-0000-0000-000016020000}"/>
    <cellStyle name="SAPBEXstdItem 2 2 3 2 2 2 2" xfId="1993" xr:uid="{00000000-0005-0000-0000-000017020000}"/>
    <cellStyle name="SAPBEXstdItem 2 2 3 2 2 2 2 2" xfId="4424" xr:uid="{00000000-0005-0000-0000-000018020000}"/>
    <cellStyle name="SAPBEXstdItem 2 2 3 2 2 2 3" xfId="3209" xr:uid="{00000000-0005-0000-0000-000019020000}"/>
    <cellStyle name="SAPBEXstdItem 2 2 3 2 2 3" xfId="1161" xr:uid="{00000000-0005-0000-0000-00001A020000}"/>
    <cellStyle name="SAPBEXstdItem 2 2 3 2 2 3 2" xfId="2376" xr:uid="{00000000-0005-0000-0000-00001B020000}"/>
    <cellStyle name="SAPBEXstdItem 2 2 3 2 2 3 2 2" xfId="4807" xr:uid="{00000000-0005-0000-0000-00001C020000}"/>
    <cellStyle name="SAPBEXstdItem 2 2 3 2 2 3 3" xfId="3592" xr:uid="{00000000-0005-0000-0000-00001D020000}"/>
    <cellStyle name="SAPBEXstdItem 2 2 3 2 2 4" xfId="1577" xr:uid="{00000000-0005-0000-0000-00001E020000}"/>
    <cellStyle name="SAPBEXstdItem 2 2 3 2 2 4 2" xfId="4008" xr:uid="{00000000-0005-0000-0000-00001F020000}"/>
    <cellStyle name="SAPBEXstdItem 2 2 3 2 2 5" xfId="2793" xr:uid="{00000000-0005-0000-0000-000020020000}"/>
    <cellStyle name="SAPBEXstdItem 2 2 3 2 3" xfId="570" xr:uid="{00000000-0005-0000-0000-000021020000}"/>
    <cellStyle name="SAPBEXstdItem 2 2 3 2 3 2" xfId="1785" xr:uid="{00000000-0005-0000-0000-000022020000}"/>
    <cellStyle name="SAPBEXstdItem 2 2 3 2 3 2 2" xfId="4216" xr:uid="{00000000-0005-0000-0000-000023020000}"/>
    <cellStyle name="SAPBEXstdItem 2 2 3 2 3 3" xfId="3001" xr:uid="{00000000-0005-0000-0000-000024020000}"/>
    <cellStyle name="SAPBEXstdItem 2 2 3 2 4" xfId="969" xr:uid="{00000000-0005-0000-0000-000025020000}"/>
    <cellStyle name="SAPBEXstdItem 2 2 3 2 4 2" xfId="2184" xr:uid="{00000000-0005-0000-0000-000026020000}"/>
    <cellStyle name="SAPBEXstdItem 2 2 3 2 4 2 2" xfId="4615" xr:uid="{00000000-0005-0000-0000-000027020000}"/>
    <cellStyle name="SAPBEXstdItem 2 2 3 2 4 3" xfId="3400" xr:uid="{00000000-0005-0000-0000-000028020000}"/>
    <cellStyle name="SAPBEXstdItem 2 2 3 2 5" xfId="1369" xr:uid="{00000000-0005-0000-0000-000029020000}"/>
    <cellStyle name="SAPBEXstdItem 2 2 3 2 5 2" xfId="3800" xr:uid="{00000000-0005-0000-0000-00002A020000}"/>
    <cellStyle name="SAPBEXstdItem 2 2 3 2 6" xfId="2585" xr:uid="{00000000-0005-0000-0000-00002B020000}"/>
    <cellStyle name="SAPBEXstdItem 2 2 3 3" xfId="258" xr:uid="{00000000-0005-0000-0000-00002C020000}"/>
    <cellStyle name="SAPBEXstdItem 2 2 3 3 2" xfId="674" xr:uid="{00000000-0005-0000-0000-00002D020000}"/>
    <cellStyle name="SAPBEXstdItem 2 2 3 3 2 2" xfId="1889" xr:uid="{00000000-0005-0000-0000-00002E020000}"/>
    <cellStyle name="SAPBEXstdItem 2 2 3 3 2 2 2" xfId="4320" xr:uid="{00000000-0005-0000-0000-00002F020000}"/>
    <cellStyle name="SAPBEXstdItem 2 2 3 3 2 3" xfId="3105" xr:uid="{00000000-0005-0000-0000-000030020000}"/>
    <cellStyle name="SAPBEXstdItem 2 2 3 3 3" xfId="1065" xr:uid="{00000000-0005-0000-0000-000031020000}"/>
    <cellStyle name="SAPBEXstdItem 2 2 3 3 3 2" xfId="2280" xr:uid="{00000000-0005-0000-0000-000032020000}"/>
    <cellStyle name="SAPBEXstdItem 2 2 3 3 3 2 2" xfId="4711" xr:uid="{00000000-0005-0000-0000-000033020000}"/>
    <cellStyle name="SAPBEXstdItem 2 2 3 3 3 3" xfId="3496" xr:uid="{00000000-0005-0000-0000-000034020000}"/>
    <cellStyle name="SAPBEXstdItem 2 2 3 3 4" xfId="1473" xr:uid="{00000000-0005-0000-0000-000035020000}"/>
    <cellStyle name="SAPBEXstdItem 2 2 3 3 4 2" xfId="3904" xr:uid="{00000000-0005-0000-0000-000036020000}"/>
    <cellStyle name="SAPBEXstdItem 2 2 3 3 5" xfId="2689" xr:uid="{00000000-0005-0000-0000-000037020000}"/>
    <cellStyle name="SAPBEXstdItem 2 2 3 4" xfId="466" xr:uid="{00000000-0005-0000-0000-000038020000}"/>
    <cellStyle name="SAPBEXstdItem 2 2 3 4 2" xfId="1681" xr:uid="{00000000-0005-0000-0000-000039020000}"/>
    <cellStyle name="SAPBEXstdItem 2 2 3 4 2 2" xfId="4112" xr:uid="{00000000-0005-0000-0000-00003A020000}"/>
    <cellStyle name="SAPBEXstdItem 2 2 3 4 3" xfId="2897" xr:uid="{00000000-0005-0000-0000-00003B020000}"/>
    <cellStyle name="SAPBEXstdItem 2 2 3 5" xfId="873" xr:uid="{00000000-0005-0000-0000-00003C020000}"/>
    <cellStyle name="SAPBEXstdItem 2 2 3 5 2" xfId="2088" xr:uid="{00000000-0005-0000-0000-00003D020000}"/>
    <cellStyle name="SAPBEXstdItem 2 2 3 5 2 2" xfId="4519" xr:uid="{00000000-0005-0000-0000-00003E020000}"/>
    <cellStyle name="SAPBEXstdItem 2 2 3 5 3" xfId="3304" xr:uid="{00000000-0005-0000-0000-00003F020000}"/>
    <cellStyle name="SAPBEXstdItem 2 2 3 6" xfId="1265" xr:uid="{00000000-0005-0000-0000-000040020000}"/>
    <cellStyle name="SAPBEXstdItem 2 2 3 6 2" xfId="3696" xr:uid="{00000000-0005-0000-0000-000041020000}"/>
    <cellStyle name="SAPBEXstdItem 2 2 3 7" xfId="2481" xr:uid="{00000000-0005-0000-0000-000042020000}"/>
    <cellStyle name="SAPBEXstdItem 2 2 4" xfId="61" xr:uid="{00000000-0005-0000-0000-000043020000}"/>
    <cellStyle name="SAPBEXstdItem 2 2 4 2" xfId="165" xr:uid="{00000000-0005-0000-0000-000044020000}"/>
    <cellStyle name="SAPBEXstdItem 2 2 4 2 2" xfId="373" xr:uid="{00000000-0005-0000-0000-000045020000}"/>
    <cellStyle name="SAPBEXstdItem 2 2 4 2 2 2" xfId="789" xr:uid="{00000000-0005-0000-0000-000046020000}"/>
    <cellStyle name="SAPBEXstdItem 2 2 4 2 2 2 2" xfId="2004" xr:uid="{00000000-0005-0000-0000-000047020000}"/>
    <cellStyle name="SAPBEXstdItem 2 2 4 2 2 2 2 2" xfId="4435" xr:uid="{00000000-0005-0000-0000-000048020000}"/>
    <cellStyle name="SAPBEXstdItem 2 2 4 2 2 2 3" xfId="3220" xr:uid="{00000000-0005-0000-0000-000049020000}"/>
    <cellStyle name="SAPBEXstdItem 2 2 4 2 2 3" xfId="1172" xr:uid="{00000000-0005-0000-0000-00004A020000}"/>
    <cellStyle name="SAPBEXstdItem 2 2 4 2 2 3 2" xfId="2387" xr:uid="{00000000-0005-0000-0000-00004B020000}"/>
    <cellStyle name="SAPBEXstdItem 2 2 4 2 2 3 2 2" xfId="4818" xr:uid="{00000000-0005-0000-0000-00004C020000}"/>
    <cellStyle name="SAPBEXstdItem 2 2 4 2 2 3 3" xfId="3603" xr:uid="{00000000-0005-0000-0000-00004D020000}"/>
    <cellStyle name="SAPBEXstdItem 2 2 4 2 2 4" xfId="1588" xr:uid="{00000000-0005-0000-0000-00004E020000}"/>
    <cellStyle name="SAPBEXstdItem 2 2 4 2 2 4 2" xfId="4019" xr:uid="{00000000-0005-0000-0000-00004F020000}"/>
    <cellStyle name="SAPBEXstdItem 2 2 4 2 2 5" xfId="2804" xr:uid="{00000000-0005-0000-0000-000050020000}"/>
    <cellStyle name="SAPBEXstdItem 2 2 4 2 3" xfId="581" xr:uid="{00000000-0005-0000-0000-000051020000}"/>
    <cellStyle name="SAPBEXstdItem 2 2 4 2 3 2" xfId="1796" xr:uid="{00000000-0005-0000-0000-000052020000}"/>
    <cellStyle name="SAPBEXstdItem 2 2 4 2 3 2 2" xfId="4227" xr:uid="{00000000-0005-0000-0000-000053020000}"/>
    <cellStyle name="SAPBEXstdItem 2 2 4 2 3 3" xfId="3012" xr:uid="{00000000-0005-0000-0000-000054020000}"/>
    <cellStyle name="SAPBEXstdItem 2 2 4 2 4" xfId="980" xr:uid="{00000000-0005-0000-0000-000055020000}"/>
    <cellStyle name="SAPBEXstdItem 2 2 4 2 4 2" xfId="2195" xr:uid="{00000000-0005-0000-0000-000056020000}"/>
    <cellStyle name="SAPBEXstdItem 2 2 4 2 4 2 2" xfId="4626" xr:uid="{00000000-0005-0000-0000-000057020000}"/>
    <cellStyle name="SAPBEXstdItem 2 2 4 2 4 3" xfId="3411" xr:uid="{00000000-0005-0000-0000-000058020000}"/>
    <cellStyle name="SAPBEXstdItem 2 2 4 2 5" xfId="1380" xr:uid="{00000000-0005-0000-0000-000059020000}"/>
    <cellStyle name="SAPBEXstdItem 2 2 4 2 5 2" xfId="3811" xr:uid="{00000000-0005-0000-0000-00005A020000}"/>
    <cellStyle name="SAPBEXstdItem 2 2 4 2 6" xfId="2596" xr:uid="{00000000-0005-0000-0000-00005B020000}"/>
    <cellStyle name="SAPBEXstdItem 2 2 4 3" xfId="269" xr:uid="{00000000-0005-0000-0000-00005C020000}"/>
    <cellStyle name="SAPBEXstdItem 2 2 4 3 2" xfId="685" xr:uid="{00000000-0005-0000-0000-00005D020000}"/>
    <cellStyle name="SAPBEXstdItem 2 2 4 3 2 2" xfId="1900" xr:uid="{00000000-0005-0000-0000-00005E020000}"/>
    <cellStyle name="SAPBEXstdItem 2 2 4 3 2 2 2" xfId="4331" xr:uid="{00000000-0005-0000-0000-00005F020000}"/>
    <cellStyle name="SAPBEXstdItem 2 2 4 3 2 3" xfId="3116" xr:uid="{00000000-0005-0000-0000-000060020000}"/>
    <cellStyle name="SAPBEXstdItem 2 2 4 3 3" xfId="1076" xr:uid="{00000000-0005-0000-0000-000061020000}"/>
    <cellStyle name="SAPBEXstdItem 2 2 4 3 3 2" xfId="2291" xr:uid="{00000000-0005-0000-0000-000062020000}"/>
    <cellStyle name="SAPBEXstdItem 2 2 4 3 3 2 2" xfId="4722" xr:uid="{00000000-0005-0000-0000-000063020000}"/>
    <cellStyle name="SAPBEXstdItem 2 2 4 3 3 3" xfId="3507" xr:uid="{00000000-0005-0000-0000-000064020000}"/>
    <cellStyle name="SAPBEXstdItem 2 2 4 3 4" xfId="1484" xr:uid="{00000000-0005-0000-0000-000065020000}"/>
    <cellStyle name="SAPBEXstdItem 2 2 4 3 4 2" xfId="3915" xr:uid="{00000000-0005-0000-0000-000066020000}"/>
    <cellStyle name="SAPBEXstdItem 2 2 4 3 5" xfId="2700" xr:uid="{00000000-0005-0000-0000-000067020000}"/>
    <cellStyle name="SAPBEXstdItem 2 2 4 4" xfId="477" xr:uid="{00000000-0005-0000-0000-000068020000}"/>
    <cellStyle name="SAPBEXstdItem 2 2 4 4 2" xfId="1692" xr:uid="{00000000-0005-0000-0000-000069020000}"/>
    <cellStyle name="SAPBEXstdItem 2 2 4 4 2 2" xfId="4123" xr:uid="{00000000-0005-0000-0000-00006A020000}"/>
    <cellStyle name="SAPBEXstdItem 2 2 4 4 3" xfId="2908" xr:uid="{00000000-0005-0000-0000-00006B020000}"/>
    <cellStyle name="SAPBEXstdItem 2 2 4 5" xfId="884" xr:uid="{00000000-0005-0000-0000-00006C020000}"/>
    <cellStyle name="SAPBEXstdItem 2 2 4 5 2" xfId="2099" xr:uid="{00000000-0005-0000-0000-00006D020000}"/>
    <cellStyle name="SAPBEXstdItem 2 2 4 5 2 2" xfId="4530" xr:uid="{00000000-0005-0000-0000-00006E020000}"/>
    <cellStyle name="SAPBEXstdItem 2 2 4 5 3" xfId="3315" xr:uid="{00000000-0005-0000-0000-00006F020000}"/>
    <cellStyle name="SAPBEXstdItem 2 2 4 6" xfId="1276" xr:uid="{00000000-0005-0000-0000-000070020000}"/>
    <cellStyle name="SAPBEXstdItem 2 2 4 6 2" xfId="3707" xr:uid="{00000000-0005-0000-0000-000071020000}"/>
    <cellStyle name="SAPBEXstdItem 2 2 4 7" xfId="2492" xr:uid="{00000000-0005-0000-0000-000072020000}"/>
    <cellStyle name="SAPBEXstdItem 2 2 5" xfId="72" xr:uid="{00000000-0005-0000-0000-000073020000}"/>
    <cellStyle name="SAPBEXstdItem 2 2 5 2" xfId="176" xr:uid="{00000000-0005-0000-0000-000074020000}"/>
    <cellStyle name="SAPBEXstdItem 2 2 5 2 2" xfId="384" xr:uid="{00000000-0005-0000-0000-000075020000}"/>
    <cellStyle name="SAPBEXstdItem 2 2 5 2 2 2" xfId="800" xr:uid="{00000000-0005-0000-0000-000076020000}"/>
    <cellStyle name="SAPBEXstdItem 2 2 5 2 2 2 2" xfId="2015" xr:uid="{00000000-0005-0000-0000-000077020000}"/>
    <cellStyle name="SAPBEXstdItem 2 2 5 2 2 2 2 2" xfId="4446" xr:uid="{00000000-0005-0000-0000-000078020000}"/>
    <cellStyle name="SAPBEXstdItem 2 2 5 2 2 2 3" xfId="3231" xr:uid="{00000000-0005-0000-0000-000079020000}"/>
    <cellStyle name="SAPBEXstdItem 2 2 5 2 2 3" xfId="1183" xr:uid="{00000000-0005-0000-0000-00007A020000}"/>
    <cellStyle name="SAPBEXstdItem 2 2 5 2 2 3 2" xfId="2398" xr:uid="{00000000-0005-0000-0000-00007B020000}"/>
    <cellStyle name="SAPBEXstdItem 2 2 5 2 2 3 2 2" xfId="4829" xr:uid="{00000000-0005-0000-0000-00007C020000}"/>
    <cellStyle name="SAPBEXstdItem 2 2 5 2 2 3 3" xfId="3614" xr:uid="{00000000-0005-0000-0000-00007D020000}"/>
    <cellStyle name="SAPBEXstdItem 2 2 5 2 2 4" xfId="1599" xr:uid="{00000000-0005-0000-0000-00007E020000}"/>
    <cellStyle name="SAPBEXstdItem 2 2 5 2 2 4 2" xfId="4030" xr:uid="{00000000-0005-0000-0000-00007F020000}"/>
    <cellStyle name="SAPBEXstdItem 2 2 5 2 2 5" xfId="2815" xr:uid="{00000000-0005-0000-0000-000080020000}"/>
    <cellStyle name="SAPBEXstdItem 2 2 5 2 3" xfId="592" xr:uid="{00000000-0005-0000-0000-000081020000}"/>
    <cellStyle name="SAPBEXstdItem 2 2 5 2 3 2" xfId="1807" xr:uid="{00000000-0005-0000-0000-000082020000}"/>
    <cellStyle name="SAPBEXstdItem 2 2 5 2 3 2 2" xfId="4238" xr:uid="{00000000-0005-0000-0000-000083020000}"/>
    <cellStyle name="SAPBEXstdItem 2 2 5 2 3 3" xfId="3023" xr:uid="{00000000-0005-0000-0000-000084020000}"/>
    <cellStyle name="SAPBEXstdItem 2 2 5 2 4" xfId="991" xr:uid="{00000000-0005-0000-0000-000085020000}"/>
    <cellStyle name="SAPBEXstdItem 2 2 5 2 4 2" xfId="2206" xr:uid="{00000000-0005-0000-0000-000086020000}"/>
    <cellStyle name="SAPBEXstdItem 2 2 5 2 4 2 2" xfId="4637" xr:uid="{00000000-0005-0000-0000-000087020000}"/>
    <cellStyle name="SAPBEXstdItem 2 2 5 2 4 3" xfId="3422" xr:uid="{00000000-0005-0000-0000-000088020000}"/>
    <cellStyle name="SAPBEXstdItem 2 2 5 2 5" xfId="1391" xr:uid="{00000000-0005-0000-0000-000089020000}"/>
    <cellStyle name="SAPBEXstdItem 2 2 5 2 5 2" xfId="3822" xr:uid="{00000000-0005-0000-0000-00008A020000}"/>
    <cellStyle name="SAPBEXstdItem 2 2 5 2 6" xfId="2607" xr:uid="{00000000-0005-0000-0000-00008B020000}"/>
    <cellStyle name="SAPBEXstdItem 2 2 5 3" xfId="280" xr:uid="{00000000-0005-0000-0000-00008C020000}"/>
    <cellStyle name="SAPBEXstdItem 2 2 5 3 2" xfId="696" xr:uid="{00000000-0005-0000-0000-00008D020000}"/>
    <cellStyle name="SAPBEXstdItem 2 2 5 3 2 2" xfId="1911" xr:uid="{00000000-0005-0000-0000-00008E020000}"/>
    <cellStyle name="SAPBEXstdItem 2 2 5 3 2 2 2" xfId="4342" xr:uid="{00000000-0005-0000-0000-00008F020000}"/>
    <cellStyle name="SAPBEXstdItem 2 2 5 3 2 3" xfId="3127" xr:uid="{00000000-0005-0000-0000-000090020000}"/>
    <cellStyle name="SAPBEXstdItem 2 2 5 3 3" xfId="1087" xr:uid="{00000000-0005-0000-0000-000091020000}"/>
    <cellStyle name="SAPBEXstdItem 2 2 5 3 3 2" xfId="2302" xr:uid="{00000000-0005-0000-0000-000092020000}"/>
    <cellStyle name="SAPBEXstdItem 2 2 5 3 3 2 2" xfId="4733" xr:uid="{00000000-0005-0000-0000-000093020000}"/>
    <cellStyle name="SAPBEXstdItem 2 2 5 3 3 3" xfId="3518" xr:uid="{00000000-0005-0000-0000-000094020000}"/>
    <cellStyle name="SAPBEXstdItem 2 2 5 3 4" xfId="1495" xr:uid="{00000000-0005-0000-0000-000095020000}"/>
    <cellStyle name="SAPBEXstdItem 2 2 5 3 4 2" xfId="3926" xr:uid="{00000000-0005-0000-0000-000096020000}"/>
    <cellStyle name="SAPBEXstdItem 2 2 5 3 5" xfId="2711" xr:uid="{00000000-0005-0000-0000-000097020000}"/>
    <cellStyle name="SAPBEXstdItem 2 2 5 4" xfId="488" xr:uid="{00000000-0005-0000-0000-000098020000}"/>
    <cellStyle name="SAPBEXstdItem 2 2 5 4 2" xfId="1703" xr:uid="{00000000-0005-0000-0000-000099020000}"/>
    <cellStyle name="SAPBEXstdItem 2 2 5 4 2 2" xfId="4134" xr:uid="{00000000-0005-0000-0000-00009A020000}"/>
    <cellStyle name="SAPBEXstdItem 2 2 5 4 3" xfId="2919" xr:uid="{00000000-0005-0000-0000-00009B020000}"/>
    <cellStyle name="SAPBEXstdItem 2 2 5 5" xfId="895" xr:uid="{00000000-0005-0000-0000-00009C020000}"/>
    <cellStyle name="SAPBEXstdItem 2 2 5 5 2" xfId="2110" xr:uid="{00000000-0005-0000-0000-00009D020000}"/>
    <cellStyle name="SAPBEXstdItem 2 2 5 5 2 2" xfId="4541" xr:uid="{00000000-0005-0000-0000-00009E020000}"/>
    <cellStyle name="SAPBEXstdItem 2 2 5 5 3" xfId="3326" xr:uid="{00000000-0005-0000-0000-00009F020000}"/>
    <cellStyle name="SAPBEXstdItem 2 2 5 6" xfId="1287" xr:uid="{00000000-0005-0000-0000-0000A0020000}"/>
    <cellStyle name="SAPBEXstdItem 2 2 5 6 2" xfId="3718" xr:uid="{00000000-0005-0000-0000-0000A1020000}"/>
    <cellStyle name="SAPBEXstdItem 2 2 5 7" xfId="2503" xr:uid="{00000000-0005-0000-0000-0000A2020000}"/>
    <cellStyle name="SAPBEXstdItem 2 2 6" xfId="83" xr:uid="{00000000-0005-0000-0000-0000A3020000}"/>
    <cellStyle name="SAPBEXstdItem 2 2 6 2" xfId="187" xr:uid="{00000000-0005-0000-0000-0000A4020000}"/>
    <cellStyle name="SAPBEXstdItem 2 2 6 2 2" xfId="395" xr:uid="{00000000-0005-0000-0000-0000A5020000}"/>
    <cellStyle name="SAPBEXstdItem 2 2 6 2 2 2" xfId="811" xr:uid="{00000000-0005-0000-0000-0000A6020000}"/>
    <cellStyle name="SAPBEXstdItem 2 2 6 2 2 2 2" xfId="2026" xr:uid="{00000000-0005-0000-0000-0000A7020000}"/>
    <cellStyle name="SAPBEXstdItem 2 2 6 2 2 2 2 2" xfId="4457" xr:uid="{00000000-0005-0000-0000-0000A8020000}"/>
    <cellStyle name="SAPBEXstdItem 2 2 6 2 2 2 3" xfId="3242" xr:uid="{00000000-0005-0000-0000-0000A9020000}"/>
    <cellStyle name="SAPBEXstdItem 2 2 6 2 2 3" xfId="1194" xr:uid="{00000000-0005-0000-0000-0000AA020000}"/>
    <cellStyle name="SAPBEXstdItem 2 2 6 2 2 3 2" xfId="2409" xr:uid="{00000000-0005-0000-0000-0000AB020000}"/>
    <cellStyle name="SAPBEXstdItem 2 2 6 2 2 3 2 2" xfId="4840" xr:uid="{00000000-0005-0000-0000-0000AC020000}"/>
    <cellStyle name="SAPBEXstdItem 2 2 6 2 2 3 3" xfId="3625" xr:uid="{00000000-0005-0000-0000-0000AD020000}"/>
    <cellStyle name="SAPBEXstdItem 2 2 6 2 2 4" xfId="1610" xr:uid="{00000000-0005-0000-0000-0000AE020000}"/>
    <cellStyle name="SAPBEXstdItem 2 2 6 2 2 4 2" xfId="4041" xr:uid="{00000000-0005-0000-0000-0000AF020000}"/>
    <cellStyle name="SAPBEXstdItem 2 2 6 2 2 5" xfId="2826" xr:uid="{00000000-0005-0000-0000-0000B0020000}"/>
    <cellStyle name="SAPBEXstdItem 2 2 6 2 3" xfId="603" xr:uid="{00000000-0005-0000-0000-0000B1020000}"/>
    <cellStyle name="SAPBEXstdItem 2 2 6 2 3 2" xfId="1818" xr:uid="{00000000-0005-0000-0000-0000B2020000}"/>
    <cellStyle name="SAPBEXstdItem 2 2 6 2 3 2 2" xfId="4249" xr:uid="{00000000-0005-0000-0000-0000B3020000}"/>
    <cellStyle name="SAPBEXstdItem 2 2 6 2 3 3" xfId="3034" xr:uid="{00000000-0005-0000-0000-0000B4020000}"/>
    <cellStyle name="SAPBEXstdItem 2 2 6 2 4" xfId="1002" xr:uid="{00000000-0005-0000-0000-0000B5020000}"/>
    <cellStyle name="SAPBEXstdItem 2 2 6 2 4 2" xfId="2217" xr:uid="{00000000-0005-0000-0000-0000B6020000}"/>
    <cellStyle name="SAPBEXstdItem 2 2 6 2 4 2 2" xfId="4648" xr:uid="{00000000-0005-0000-0000-0000B7020000}"/>
    <cellStyle name="SAPBEXstdItem 2 2 6 2 4 3" xfId="3433" xr:uid="{00000000-0005-0000-0000-0000B8020000}"/>
    <cellStyle name="SAPBEXstdItem 2 2 6 2 5" xfId="1402" xr:uid="{00000000-0005-0000-0000-0000B9020000}"/>
    <cellStyle name="SAPBEXstdItem 2 2 6 2 5 2" xfId="3833" xr:uid="{00000000-0005-0000-0000-0000BA020000}"/>
    <cellStyle name="SAPBEXstdItem 2 2 6 2 6" xfId="2618" xr:uid="{00000000-0005-0000-0000-0000BB020000}"/>
    <cellStyle name="SAPBEXstdItem 2 2 6 3" xfId="291" xr:uid="{00000000-0005-0000-0000-0000BC020000}"/>
    <cellStyle name="SAPBEXstdItem 2 2 6 3 2" xfId="707" xr:uid="{00000000-0005-0000-0000-0000BD020000}"/>
    <cellStyle name="SAPBEXstdItem 2 2 6 3 2 2" xfId="1922" xr:uid="{00000000-0005-0000-0000-0000BE020000}"/>
    <cellStyle name="SAPBEXstdItem 2 2 6 3 2 2 2" xfId="4353" xr:uid="{00000000-0005-0000-0000-0000BF020000}"/>
    <cellStyle name="SAPBEXstdItem 2 2 6 3 2 3" xfId="3138" xr:uid="{00000000-0005-0000-0000-0000C0020000}"/>
    <cellStyle name="SAPBEXstdItem 2 2 6 3 3" xfId="1098" xr:uid="{00000000-0005-0000-0000-0000C1020000}"/>
    <cellStyle name="SAPBEXstdItem 2 2 6 3 3 2" xfId="2313" xr:uid="{00000000-0005-0000-0000-0000C2020000}"/>
    <cellStyle name="SAPBEXstdItem 2 2 6 3 3 2 2" xfId="4744" xr:uid="{00000000-0005-0000-0000-0000C3020000}"/>
    <cellStyle name="SAPBEXstdItem 2 2 6 3 3 3" xfId="3529" xr:uid="{00000000-0005-0000-0000-0000C4020000}"/>
    <cellStyle name="SAPBEXstdItem 2 2 6 3 4" xfId="1506" xr:uid="{00000000-0005-0000-0000-0000C5020000}"/>
    <cellStyle name="SAPBEXstdItem 2 2 6 3 4 2" xfId="3937" xr:uid="{00000000-0005-0000-0000-0000C6020000}"/>
    <cellStyle name="SAPBEXstdItem 2 2 6 3 5" xfId="2722" xr:uid="{00000000-0005-0000-0000-0000C7020000}"/>
    <cellStyle name="SAPBEXstdItem 2 2 6 4" xfId="499" xr:uid="{00000000-0005-0000-0000-0000C8020000}"/>
    <cellStyle name="SAPBEXstdItem 2 2 6 4 2" xfId="1714" xr:uid="{00000000-0005-0000-0000-0000C9020000}"/>
    <cellStyle name="SAPBEXstdItem 2 2 6 4 2 2" xfId="4145" xr:uid="{00000000-0005-0000-0000-0000CA020000}"/>
    <cellStyle name="SAPBEXstdItem 2 2 6 4 3" xfId="2930" xr:uid="{00000000-0005-0000-0000-0000CB020000}"/>
    <cellStyle name="SAPBEXstdItem 2 2 6 5" xfId="906" xr:uid="{00000000-0005-0000-0000-0000CC020000}"/>
    <cellStyle name="SAPBEXstdItem 2 2 6 5 2" xfId="2121" xr:uid="{00000000-0005-0000-0000-0000CD020000}"/>
    <cellStyle name="SAPBEXstdItem 2 2 6 5 2 2" xfId="4552" xr:uid="{00000000-0005-0000-0000-0000CE020000}"/>
    <cellStyle name="SAPBEXstdItem 2 2 6 5 3" xfId="3337" xr:uid="{00000000-0005-0000-0000-0000CF020000}"/>
    <cellStyle name="SAPBEXstdItem 2 2 6 6" xfId="1298" xr:uid="{00000000-0005-0000-0000-0000D0020000}"/>
    <cellStyle name="SAPBEXstdItem 2 2 6 6 2" xfId="3729" xr:uid="{00000000-0005-0000-0000-0000D1020000}"/>
    <cellStyle name="SAPBEXstdItem 2 2 6 7" xfId="2514" xr:uid="{00000000-0005-0000-0000-0000D2020000}"/>
    <cellStyle name="SAPBEXstdItem 2 2 7" xfId="93" xr:uid="{00000000-0005-0000-0000-0000D3020000}"/>
    <cellStyle name="SAPBEXstdItem 2 2 7 2" xfId="197" xr:uid="{00000000-0005-0000-0000-0000D4020000}"/>
    <cellStyle name="SAPBEXstdItem 2 2 7 2 2" xfId="405" xr:uid="{00000000-0005-0000-0000-0000D5020000}"/>
    <cellStyle name="SAPBEXstdItem 2 2 7 2 2 2" xfId="821" xr:uid="{00000000-0005-0000-0000-0000D6020000}"/>
    <cellStyle name="SAPBEXstdItem 2 2 7 2 2 2 2" xfId="2036" xr:uid="{00000000-0005-0000-0000-0000D7020000}"/>
    <cellStyle name="SAPBEXstdItem 2 2 7 2 2 2 2 2" xfId="4467" xr:uid="{00000000-0005-0000-0000-0000D8020000}"/>
    <cellStyle name="SAPBEXstdItem 2 2 7 2 2 2 3" xfId="3252" xr:uid="{00000000-0005-0000-0000-0000D9020000}"/>
    <cellStyle name="SAPBEXstdItem 2 2 7 2 2 3" xfId="1204" xr:uid="{00000000-0005-0000-0000-0000DA020000}"/>
    <cellStyle name="SAPBEXstdItem 2 2 7 2 2 3 2" xfId="2419" xr:uid="{00000000-0005-0000-0000-0000DB020000}"/>
    <cellStyle name="SAPBEXstdItem 2 2 7 2 2 3 2 2" xfId="4850" xr:uid="{00000000-0005-0000-0000-0000DC020000}"/>
    <cellStyle name="SAPBEXstdItem 2 2 7 2 2 3 3" xfId="3635" xr:uid="{00000000-0005-0000-0000-0000DD020000}"/>
    <cellStyle name="SAPBEXstdItem 2 2 7 2 2 4" xfId="1620" xr:uid="{00000000-0005-0000-0000-0000DE020000}"/>
    <cellStyle name="SAPBEXstdItem 2 2 7 2 2 4 2" xfId="4051" xr:uid="{00000000-0005-0000-0000-0000DF020000}"/>
    <cellStyle name="SAPBEXstdItem 2 2 7 2 2 5" xfId="2836" xr:uid="{00000000-0005-0000-0000-0000E0020000}"/>
    <cellStyle name="SAPBEXstdItem 2 2 7 2 3" xfId="613" xr:uid="{00000000-0005-0000-0000-0000E1020000}"/>
    <cellStyle name="SAPBEXstdItem 2 2 7 2 3 2" xfId="1828" xr:uid="{00000000-0005-0000-0000-0000E2020000}"/>
    <cellStyle name="SAPBEXstdItem 2 2 7 2 3 2 2" xfId="4259" xr:uid="{00000000-0005-0000-0000-0000E3020000}"/>
    <cellStyle name="SAPBEXstdItem 2 2 7 2 3 3" xfId="3044" xr:uid="{00000000-0005-0000-0000-0000E4020000}"/>
    <cellStyle name="SAPBEXstdItem 2 2 7 2 4" xfId="1012" xr:uid="{00000000-0005-0000-0000-0000E5020000}"/>
    <cellStyle name="SAPBEXstdItem 2 2 7 2 4 2" xfId="2227" xr:uid="{00000000-0005-0000-0000-0000E6020000}"/>
    <cellStyle name="SAPBEXstdItem 2 2 7 2 4 2 2" xfId="4658" xr:uid="{00000000-0005-0000-0000-0000E7020000}"/>
    <cellStyle name="SAPBEXstdItem 2 2 7 2 4 3" xfId="3443" xr:uid="{00000000-0005-0000-0000-0000E8020000}"/>
    <cellStyle name="SAPBEXstdItem 2 2 7 2 5" xfId="1412" xr:uid="{00000000-0005-0000-0000-0000E9020000}"/>
    <cellStyle name="SAPBEXstdItem 2 2 7 2 5 2" xfId="3843" xr:uid="{00000000-0005-0000-0000-0000EA020000}"/>
    <cellStyle name="SAPBEXstdItem 2 2 7 2 6" xfId="2628" xr:uid="{00000000-0005-0000-0000-0000EB020000}"/>
    <cellStyle name="SAPBEXstdItem 2 2 7 3" xfId="301" xr:uid="{00000000-0005-0000-0000-0000EC020000}"/>
    <cellStyle name="SAPBEXstdItem 2 2 7 3 2" xfId="717" xr:uid="{00000000-0005-0000-0000-0000ED020000}"/>
    <cellStyle name="SAPBEXstdItem 2 2 7 3 2 2" xfId="1932" xr:uid="{00000000-0005-0000-0000-0000EE020000}"/>
    <cellStyle name="SAPBEXstdItem 2 2 7 3 2 2 2" xfId="4363" xr:uid="{00000000-0005-0000-0000-0000EF020000}"/>
    <cellStyle name="SAPBEXstdItem 2 2 7 3 2 3" xfId="3148" xr:uid="{00000000-0005-0000-0000-0000F0020000}"/>
    <cellStyle name="SAPBEXstdItem 2 2 7 3 3" xfId="1108" xr:uid="{00000000-0005-0000-0000-0000F1020000}"/>
    <cellStyle name="SAPBEXstdItem 2 2 7 3 3 2" xfId="2323" xr:uid="{00000000-0005-0000-0000-0000F2020000}"/>
    <cellStyle name="SAPBEXstdItem 2 2 7 3 3 2 2" xfId="4754" xr:uid="{00000000-0005-0000-0000-0000F3020000}"/>
    <cellStyle name="SAPBEXstdItem 2 2 7 3 3 3" xfId="3539" xr:uid="{00000000-0005-0000-0000-0000F4020000}"/>
    <cellStyle name="SAPBEXstdItem 2 2 7 3 4" xfId="1516" xr:uid="{00000000-0005-0000-0000-0000F5020000}"/>
    <cellStyle name="SAPBEXstdItem 2 2 7 3 4 2" xfId="3947" xr:uid="{00000000-0005-0000-0000-0000F6020000}"/>
    <cellStyle name="SAPBEXstdItem 2 2 7 3 5" xfId="2732" xr:uid="{00000000-0005-0000-0000-0000F7020000}"/>
    <cellStyle name="SAPBEXstdItem 2 2 7 4" xfId="509" xr:uid="{00000000-0005-0000-0000-0000F8020000}"/>
    <cellStyle name="SAPBEXstdItem 2 2 7 4 2" xfId="1724" xr:uid="{00000000-0005-0000-0000-0000F9020000}"/>
    <cellStyle name="SAPBEXstdItem 2 2 7 4 2 2" xfId="4155" xr:uid="{00000000-0005-0000-0000-0000FA020000}"/>
    <cellStyle name="SAPBEXstdItem 2 2 7 4 3" xfId="2940" xr:uid="{00000000-0005-0000-0000-0000FB020000}"/>
    <cellStyle name="SAPBEXstdItem 2 2 7 5" xfId="916" xr:uid="{00000000-0005-0000-0000-0000FC020000}"/>
    <cellStyle name="SAPBEXstdItem 2 2 7 5 2" xfId="2131" xr:uid="{00000000-0005-0000-0000-0000FD020000}"/>
    <cellStyle name="SAPBEXstdItem 2 2 7 5 2 2" xfId="4562" xr:uid="{00000000-0005-0000-0000-0000FE020000}"/>
    <cellStyle name="SAPBEXstdItem 2 2 7 5 3" xfId="3347" xr:uid="{00000000-0005-0000-0000-0000FF020000}"/>
    <cellStyle name="SAPBEXstdItem 2 2 7 6" xfId="1308" xr:uid="{00000000-0005-0000-0000-000000030000}"/>
    <cellStyle name="SAPBEXstdItem 2 2 7 6 2" xfId="3739" xr:uid="{00000000-0005-0000-0000-000001030000}"/>
    <cellStyle name="SAPBEXstdItem 2 2 7 7" xfId="2524" xr:uid="{00000000-0005-0000-0000-000002030000}"/>
    <cellStyle name="SAPBEXstdItem 2 2 8" xfId="103" xr:uid="{00000000-0005-0000-0000-000003030000}"/>
    <cellStyle name="SAPBEXstdItem 2 2 8 2" xfId="207" xr:uid="{00000000-0005-0000-0000-000004030000}"/>
    <cellStyle name="SAPBEXstdItem 2 2 8 2 2" xfId="415" xr:uid="{00000000-0005-0000-0000-000005030000}"/>
    <cellStyle name="SAPBEXstdItem 2 2 8 2 2 2" xfId="831" xr:uid="{00000000-0005-0000-0000-000006030000}"/>
    <cellStyle name="SAPBEXstdItem 2 2 8 2 2 2 2" xfId="2046" xr:uid="{00000000-0005-0000-0000-000007030000}"/>
    <cellStyle name="SAPBEXstdItem 2 2 8 2 2 2 2 2" xfId="4477" xr:uid="{00000000-0005-0000-0000-000008030000}"/>
    <cellStyle name="SAPBEXstdItem 2 2 8 2 2 2 3" xfId="3262" xr:uid="{00000000-0005-0000-0000-000009030000}"/>
    <cellStyle name="SAPBEXstdItem 2 2 8 2 2 3" xfId="1214" xr:uid="{00000000-0005-0000-0000-00000A030000}"/>
    <cellStyle name="SAPBEXstdItem 2 2 8 2 2 3 2" xfId="2429" xr:uid="{00000000-0005-0000-0000-00000B030000}"/>
    <cellStyle name="SAPBEXstdItem 2 2 8 2 2 3 2 2" xfId="4860" xr:uid="{00000000-0005-0000-0000-00000C030000}"/>
    <cellStyle name="SAPBEXstdItem 2 2 8 2 2 3 3" xfId="3645" xr:uid="{00000000-0005-0000-0000-00000D030000}"/>
    <cellStyle name="SAPBEXstdItem 2 2 8 2 2 4" xfId="1630" xr:uid="{00000000-0005-0000-0000-00000E030000}"/>
    <cellStyle name="SAPBEXstdItem 2 2 8 2 2 4 2" xfId="4061" xr:uid="{00000000-0005-0000-0000-00000F030000}"/>
    <cellStyle name="SAPBEXstdItem 2 2 8 2 2 5" xfId="2846" xr:uid="{00000000-0005-0000-0000-000010030000}"/>
    <cellStyle name="SAPBEXstdItem 2 2 8 2 3" xfId="623" xr:uid="{00000000-0005-0000-0000-000011030000}"/>
    <cellStyle name="SAPBEXstdItem 2 2 8 2 3 2" xfId="1838" xr:uid="{00000000-0005-0000-0000-000012030000}"/>
    <cellStyle name="SAPBEXstdItem 2 2 8 2 3 2 2" xfId="4269" xr:uid="{00000000-0005-0000-0000-000013030000}"/>
    <cellStyle name="SAPBEXstdItem 2 2 8 2 3 3" xfId="3054" xr:uid="{00000000-0005-0000-0000-000014030000}"/>
    <cellStyle name="SAPBEXstdItem 2 2 8 2 4" xfId="1022" xr:uid="{00000000-0005-0000-0000-000015030000}"/>
    <cellStyle name="SAPBEXstdItem 2 2 8 2 4 2" xfId="2237" xr:uid="{00000000-0005-0000-0000-000016030000}"/>
    <cellStyle name="SAPBEXstdItem 2 2 8 2 4 2 2" xfId="4668" xr:uid="{00000000-0005-0000-0000-000017030000}"/>
    <cellStyle name="SAPBEXstdItem 2 2 8 2 4 3" xfId="3453" xr:uid="{00000000-0005-0000-0000-000018030000}"/>
    <cellStyle name="SAPBEXstdItem 2 2 8 2 5" xfId="1422" xr:uid="{00000000-0005-0000-0000-000019030000}"/>
    <cellStyle name="SAPBEXstdItem 2 2 8 2 5 2" xfId="3853" xr:uid="{00000000-0005-0000-0000-00001A030000}"/>
    <cellStyle name="SAPBEXstdItem 2 2 8 2 6" xfId="2638" xr:uid="{00000000-0005-0000-0000-00001B030000}"/>
    <cellStyle name="SAPBEXstdItem 2 2 8 3" xfId="311" xr:uid="{00000000-0005-0000-0000-00001C030000}"/>
    <cellStyle name="SAPBEXstdItem 2 2 8 3 2" xfId="727" xr:uid="{00000000-0005-0000-0000-00001D030000}"/>
    <cellStyle name="SAPBEXstdItem 2 2 8 3 2 2" xfId="1942" xr:uid="{00000000-0005-0000-0000-00001E030000}"/>
    <cellStyle name="SAPBEXstdItem 2 2 8 3 2 2 2" xfId="4373" xr:uid="{00000000-0005-0000-0000-00001F030000}"/>
    <cellStyle name="SAPBEXstdItem 2 2 8 3 2 3" xfId="3158" xr:uid="{00000000-0005-0000-0000-000020030000}"/>
    <cellStyle name="SAPBEXstdItem 2 2 8 3 3" xfId="1118" xr:uid="{00000000-0005-0000-0000-000021030000}"/>
    <cellStyle name="SAPBEXstdItem 2 2 8 3 3 2" xfId="2333" xr:uid="{00000000-0005-0000-0000-000022030000}"/>
    <cellStyle name="SAPBEXstdItem 2 2 8 3 3 2 2" xfId="4764" xr:uid="{00000000-0005-0000-0000-000023030000}"/>
    <cellStyle name="SAPBEXstdItem 2 2 8 3 3 3" xfId="3549" xr:uid="{00000000-0005-0000-0000-000024030000}"/>
    <cellStyle name="SAPBEXstdItem 2 2 8 3 4" xfId="1526" xr:uid="{00000000-0005-0000-0000-000025030000}"/>
    <cellStyle name="SAPBEXstdItem 2 2 8 3 4 2" xfId="3957" xr:uid="{00000000-0005-0000-0000-000026030000}"/>
    <cellStyle name="SAPBEXstdItem 2 2 8 3 5" xfId="2742" xr:uid="{00000000-0005-0000-0000-000027030000}"/>
    <cellStyle name="SAPBEXstdItem 2 2 8 4" xfId="519" xr:uid="{00000000-0005-0000-0000-000028030000}"/>
    <cellStyle name="SAPBEXstdItem 2 2 8 4 2" xfId="1734" xr:uid="{00000000-0005-0000-0000-000029030000}"/>
    <cellStyle name="SAPBEXstdItem 2 2 8 4 2 2" xfId="4165" xr:uid="{00000000-0005-0000-0000-00002A030000}"/>
    <cellStyle name="SAPBEXstdItem 2 2 8 4 3" xfId="2950" xr:uid="{00000000-0005-0000-0000-00002B030000}"/>
    <cellStyle name="SAPBEXstdItem 2 2 8 5" xfId="926" xr:uid="{00000000-0005-0000-0000-00002C030000}"/>
    <cellStyle name="SAPBEXstdItem 2 2 8 5 2" xfId="2141" xr:uid="{00000000-0005-0000-0000-00002D030000}"/>
    <cellStyle name="SAPBEXstdItem 2 2 8 5 2 2" xfId="4572" xr:uid="{00000000-0005-0000-0000-00002E030000}"/>
    <cellStyle name="SAPBEXstdItem 2 2 8 5 3" xfId="3357" xr:uid="{00000000-0005-0000-0000-00002F030000}"/>
    <cellStyle name="SAPBEXstdItem 2 2 8 6" xfId="1318" xr:uid="{00000000-0005-0000-0000-000030030000}"/>
    <cellStyle name="SAPBEXstdItem 2 2 8 6 2" xfId="3749" xr:uid="{00000000-0005-0000-0000-000031030000}"/>
    <cellStyle name="SAPBEXstdItem 2 2 8 7" xfId="2534" xr:uid="{00000000-0005-0000-0000-000032030000}"/>
    <cellStyle name="SAPBEXstdItem 2 2 9" xfId="120" xr:uid="{00000000-0005-0000-0000-000033030000}"/>
    <cellStyle name="SAPBEXstdItem 2 2 9 2" xfId="328" xr:uid="{00000000-0005-0000-0000-000034030000}"/>
    <cellStyle name="SAPBEXstdItem 2 2 9 2 2" xfId="744" xr:uid="{00000000-0005-0000-0000-000035030000}"/>
    <cellStyle name="SAPBEXstdItem 2 2 9 2 2 2" xfId="1959" xr:uid="{00000000-0005-0000-0000-000036030000}"/>
    <cellStyle name="SAPBEXstdItem 2 2 9 2 2 2 2" xfId="4390" xr:uid="{00000000-0005-0000-0000-000037030000}"/>
    <cellStyle name="SAPBEXstdItem 2 2 9 2 2 3" xfId="3175" xr:uid="{00000000-0005-0000-0000-000038030000}"/>
    <cellStyle name="SAPBEXstdItem 2 2 9 2 3" xfId="1131" xr:uid="{00000000-0005-0000-0000-000039030000}"/>
    <cellStyle name="SAPBEXstdItem 2 2 9 2 3 2" xfId="2346" xr:uid="{00000000-0005-0000-0000-00003A030000}"/>
    <cellStyle name="SAPBEXstdItem 2 2 9 2 3 2 2" xfId="4777" xr:uid="{00000000-0005-0000-0000-00003B030000}"/>
    <cellStyle name="SAPBEXstdItem 2 2 9 2 3 3" xfId="3562" xr:uid="{00000000-0005-0000-0000-00003C030000}"/>
    <cellStyle name="SAPBEXstdItem 2 2 9 2 4" xfId="1543" xr:uid="{00000000-0005-0000-0000-00003D030000}"/>
    <cellStyle name="SAPBEXstdItem 2 2 9 2 4 2" xfId="3974" xr:uid="{00000000-0005-0000-0000-00003E030000}"/>
    <cellStyle name="SAPBEXstdItem 2 2 9 2 5" xfId="2759" xr:uid="{00000000-0005-0000-0000-00003F030000}"/>
    <cellStyle name="SAPBEXstdItem 2 2 9 3" xfId="536" xr:uid="{00000000-0005-0000-0000-000040030000}"/>
    <cellStyle name="SAPBEXstdItem 2 2 9 3 2" xfId="1751" xr:uid="{00000000-0005-0000-0000-000041030000}"/>
    <cellStyle name="SAPBEXstdItem 2 2 9 3 2 2" xfId="4182" xr:uid="{00000000-0005-0000-0000-000042030000}"/>
    <cellStyle name="SAPBEXstdItem 2 2 9 3 3" xfId="2967" xr:uid="{00000000-0005-0000-0000-000043030000}"/>
    <cellStyle name="SAPBEXstdItem 2 2 9 4" xfId="939" xr:uid="{00000000-0005-0000-0000-000044030000}"/>
    <cellStyle name="SAPBEXstdItem 2 2 9 4 2" xfId="2154" xr:uid="{00000000-0005-0000-0000-000045030000}"/>
    <cellStyle name="SAPBEXstdItem 2 2 9 4 2 2" xfId="4585" xr:uid="{00000000-0005-0000-0000-000046030000}"/>
    <cellStyle name="SAPBEXstdItem 2 2 9 4 3" xfId="3370" xr:uid="{00000000-0005-0000-0000-000047030000}"/>
    <cellStyle name="SAPBEXstdItem 2 2 9 5" xfId="1335" xr:uid="{00000000-0005-0000-0000-000048030000}"/>
    <cellStyle name="SAPBEXstdItem 2 2 9 5 2" xfId="3766" xr:uid="{00000000-0005-0000-0000-000049030000}"/>
    <cellStyle name="SAPBEXstdItem 2 2 9 6" xfId="2551" xr:uid="{00000000-0005-0000-0000-00004A030000}"/>
    <cellStyle name="SAPBEXstdItem 2 3" xfId="19" xr:uid="{00000000-0005-0000-0000-00004B030000}"/>
    <cellStyle name="SAPBEXstdItem 2 3 10" xfId="227" xr:uid="{00000000-0005-0000-0000-00004C030000}"/>
    <cellStyle name="SAPBEXstdItem 2 3 10 2" xfId="643" xr:uid="{00000000-0005-0000-0000-00004D030000}"/>
    <cellStyle name="SAPBEXstdItem 2 3 10 2 2" xfId="1858" xr:uid="{00000000-0005-0000-0000-00004E030000}"/>
    <cellStyle name="SAPBEXstdItem 2 3 10 2 2 2" xfId="4289" xr:uid="{00000000-0005-0000-0000-00004F030000}"/>
    <cellStyle name="SAPBEXstdItem 2 3 10 2 3" xfId="3074" xr:uid="{00000000-0005-0000-0000-000050030000}"/>
    <cellStyle name="SAPBEXstdItem 2 3 10 3" xfId="1038" xr:uid="{00000000-0005-0000-0000-000051030000}"/>
    <cellStyle name="SAPBEXstdItem 2 3 10 3 2" xfId="2253" xr:uid="{00000000-0005-0000-0000-000052030000}"/>
    <cellStyle name="SAPBEXstdItem 2 3 10 3 2 2" xfId="4684" xr:uid="{00000000-0005-0000-0000-000053030000}"/>
    <cellStyle name="SAPBEXstdItem 2 3 10 3 3" xfId="3469" xr:uid="{00000000-0005-0000-0000-000054030000}"/>
    <cellStyle name="SAPBEXstdItem 2 3 10 4" xfId="1442" xr:uid="{00000000-0005-0000-0000-000055030000}"/>
    <cellStyle name="SAPBEXstdItem 2 3 10 4 2" xfId="3873" xr:uid="{00000000-0005-0000-0000-000056030000}"/>
    <cellStyle name="SAPBEXstdItem 2 3 10 5" xfId="2658" xr:uid="{00000000-0005-0000-0000-000057030000}"/>
    <cellStyle name="SAPBEXstdItem 2 3 11" xfId="435" xr:uid="{00000000-0005-0000-0000-000058030000}"/>
    <cellStyle name="SAPBEXstdItem 2 3 11 2" xfId="1650" xr:uid="{00000000-0005-0000-0000-000059030000}"/>
    <cellStyle name="SAPBEXstdItem 2 3 11 2 2" xfId="4081" xr:uid="{00000000-0005-0000-0000-00005A030000}"/>
    <cellStyle name="SAPBEXstdItem 2 3 11 3" xfId="2866" xr:uid="{00000000-0005-0000-0000-00005B030000}"/>
    <cellStyle name="SAPBEXstdItem 2 3 12" xfId="846" xr:uid="{00000000-0005-0000-0000-00005C030000}"/>
    <cellStyle name="SAPBEXstdItem 2 3 12 2" xfId="2061" xr:uid="{00000000-0005-0000-0000-00005D030000}"/>
    <cellStyle name="SAPBEXstdItem 2 3 12 2 2" xfId="4492" xr:uid="{00000000-0005-0000-0000-00005E030000}"/>
    <cellStyle name="SAPBEXstdItem 2 3 12 3" xfId="3277" xr:uid="{00000000-0005-0000-0000-00005F030000}"/>
    <cellStyle name="SAPBEXstdItem 2 3 13" xfId="1234" xr:uid="{00000000-0005-0000-0000-000060030000}"/>
    <cellStyle name="SAPBEXstdItem 2 3 13 2" xfId="3665" xr:uid="{00000000-0005-0000-0000-000061030000}"/>
    <cellStyle name="SAPBEXstdItem 2 3 14" xfId="2450" xr:uid="{00000000-0005-0000-0000-000062030000}"/>
    <cellStyle name="SAPBEXstdItem 2 3 2" xfId="39" xr:uid="{00000000-0005-0000-0000-000063030000}"/>
    <cellStyle name="SAPBEXstdItem 2 3 2 2" xfId="143" xr:uid="{00000000-0005-0000-0000-000064030000}"/>
    <cellStyle name="SAPBEXstdItem 2 3 2 2 2" xfId="351" xr:uid="{00000000-0005-0000-0000-000065030000}"/>
    <cellStyle name="SAPBEXstdItem 2 3 2 2 2 2" xfId="767" xr:uid="{00000000-0005-0000-0000-000066030000}"/>
    <cellStyle name="SAPBEXstdItem 2 3 2 2 2 2 2" xfId="1982" xr:uid="{00000000-0005-0000-0000-000067030000}"/>
    <cellStyle name="SAPBEXstdItem 2 3 2 2 2 2 2 2" xfId="4413" xr:uid="{00000000-0005-0000-0000-000068030000}"/>
    <cellStyle name="SAPBEXstdItem 2 3 2 2 2 2 3" xfId="3198" xr:uid="{00000000-0005-0000-0000-000069030000}"/>
    <cellStyle name="SAPBEXstdItem 2 3 2 2 2 3" xfId="1150" xr:uid="{00000000-0005-0000-0000-00006A030000}"/>
    <cellStyle name="SAPBEXstdItem 2 3 2 2 2 3 2" xfId="2365" xr:uid="{00000000-0005-0000-0000-00006B030000}"/>
    <cellStyle name="SAPBEXstdItem 2 3 2 2 2 3 2 2" xfId="4796" xr:uid="{00000000-0005-0000-0000-00006C030000}"/>
    <cellStyle name="SAPBEXstdItem 2 3 2 2 2 3 3" xfId="3581" xr:uid="{00000000-0005-0000-0000-00006D030000}"/>
    <cellStyle name="SAPBEXstdItem 2 3 2 2 2 4" xfId="1566" xr:uid="{00000000-0005-0000-0000-00006E030000}"/>
    <cellStyle name="SAPBEXstdItem 2 3 2 2 2 4 2" xfId="3997" xr:uid="{00000000-0005-0000-0000-00006F030000}"/>
    <cellStyle name="SAPBEXstdItem 2 3 2 2 2 5" xfId="2782" xr:uid="{00000000-0005-0000-0000-000070030000}"/>
    <cellStyle name="SAPBEXstdItem 2 3 2 2 3" xfId="559" xr:uid="{00000000-0005-0000-0000-000071030000}"/>
    <cellStyle name="SAPBEXstdItem 2 3 2 2 3 2" xfId="1774" xr:uid="{00000000-0005-0000-0000-000072030000}"/>
    <cellStyle name="SAPBEXstdItem 2 3 2 2 3 2 2" xfId="4205" xr:uid="{00000000-0005-0000-0000-000073030000}"/>
    <cellStyle name="SAPBEXstdItem 2 3 2 2 3 3" xfId="2990" xr:uid="{00000000-0005-0000-0000-000074030000}"/>
    <cellStyle name="SAPBEXstdItem 2 3 2 2 4" xfId="958" xr:uid="{00000000-0005-0000-0000-000075030000}"/>
    <cellStyle name="SAPBEXstdItem 2 3 2 2 4 2" xfId="2173" xr:uid="{00000000-0005-0000-0000-000076030000}"/>
    <cellStyle name="SAPBEXstdItem 2 3 2 2 4 2 2" xfId="4604" xr:uid="{00000000-0005-0000-0000-000077030000}"/>
    <cellStyle name="SAPBEXstdItem 2 3 2 2 4 3" xfId="3389" xr:uid="{00000000-0005-0000-0000-000078030000}"/>
    <cellStyle name="SAPBEXstdItem 2 3 2 2 5" xfId="1358" xr:uid="{00000000-0005-0000-0000-000079030000}"/>
    <cellStyle name="SAPBEXstdItem 2 3 2 2 5 2" xfId="3789" xr:uid="{00000000-0005-0000-0000-00007A030000}"/>
    <cellStyle name="SAPBEXstdItem 2 3 2 2 6" xfId="2574" xr:uid="{00000000-0005-0000-0000-00007B030000}"/>
    <cellStyle name="SAPBEXstdItem 2 3 2 3" xfId="247" xr:uid="{00000000-0005-0000-0000-00007C030000}"/>
    <cellStyle name="SAPBEXstdItem 2 3 2 3 2" xfId="663" xr:uid="{00000000-0005-0000-0000-00007D030000}"/>
    <cellStyle name="SAPBEXstdItem 2 3 2 3 2 2" xfId="1878" xr:uid="{00000000-0005-0000-0000-00007E030000}"/>
    <cellStyle name="SAPBEXstdItem 2 3 2 3 2 2 2" xfId="4309" xr:uid="{00000000-0005-0000-0000-00007F030000}"/>
    <cellStyle name="SAPBEXstdItem 2 3 2 3 2 3" xfId="3094" xr:uid="{00000000-0005-0000-0000-000080030000}"/>
    <cellStyle name="SAPBEXstdItem 2 3 2 3 3" xfId="1054" xr:uid="{00000000-0005-0000-0000-000081030000}"/>
    <cellStyle name="SAPBEXstdItem 2 3 2 3 3 2" xfId="2269" xr:uid="{00000000-0005-0000-0000-000082030000}"/>
    <cellStyle name="SAPBEXstdItem 2 3 2 3 3 2 2" xfId="4700" xr:uid="{00000000-0005-0000-0000-000083030000}"/>
    <cellStyle name="SAPBEXstdItem 2 3 2 3 3 3" xfId="3485" xr:uid="{00000000-0005-0000-0000-000084030000}"/>
    <cellStyle name="SAPBEXstdItem 2 3 2 3 4" xfId="1462" xr:uid="{00000000-0005-0000-0000-000085030000}"/>
    <cellStyle name="SAPBEXstdItem 2 3 2 3 4 2" xfId="3893" xr:uid="{00000000-0005-0000-0000-000086030000}"/>
    <cellStyle name="SAPBEXstdItem 2 3 2 3 5" xfId="2678" xr:uid="{00000000-0005-0000-0000-000087030000}"/>
    <cellStyle name="SAPBEXstdItem 2 3 2 4" xfId="455" xr:uid="{00000000-0005-0000-0000-000088030000}"/>
    <cellStyle name="SAPBEXstdItem 2 3 2 4 2" xfId="1670" xr:uid="{00000000-0005-0000-0000-000089030000}"/>
    <cellStyle name="SAPBEXstdItem 2 3 2 4 2 2" xfId="4101" xr:uid="{00000000-0005-0000-0000-00008A030000}"/>
    <cellStyle name="SAPBEXstdItem 2 3 2 4 3" xfId="2886" xr:uid="{00000000-0005-0000-0000-00008B030000}"/>
    <cellStyle name="SAPBEXstdItem 2 3 2 5" xfId="862" xr:uid="{00000000-0005-0000-0000-00008C030000}"/>
    <cellStyle name="SAPBEXstdItem 2 3 2 5 2" xfId="2077" xr:uid="{00000000-0005-0000-0000-00008D030000}"/>
    <cellStyle name="SAPBEXstdItem 2 3 2 5 2 2" xfId="4508" xr:uid="{00000000-0005-0000-0000-00008E030000}"/>
    <cellStyle name="SAPBEXstdItem 2 3 2 5 3" xfId="3293" xr:uid="{00000000-0005-0000-0000-00008F030000}"/>
    <cellStyle name="SAPBEXstdItem 2 3 2 6" xfId="1254" xr:uid="{00000000-0005-0000-0000-000090030000}"/>
    <cellStyle name="SAPBEXstdItem 2 3 2 6 2" xfId="3685" xr:uid="{00000000-0005-0000-0000-000091030000}"/>
    <cellStyle name="SAPBEXstdItem 2 3 2 7" xfId="2470" xr:uid="{00000000-0005-0000-0000-000092030000}"/>
    <cellStyle name="SAPBEXstdItem 2 3 3" xfId="53" xr:uid="{00000000-0005-0000-0000-000093030000}"/>
    <cellStyle name="SAPBEXstdItem 2 3 3 2" xfId="157" xr:uid="{00000000-0005-0000-0000-000094030000}"/>
    <cellStyle name="SAPBEXstdItem 2 3 3 2 2" xfId="365" xr:uid="{00000000-0005-0000-0000-000095030000}"/>
    <cellStyle name="SAPBEXstdItem 2 3 3 2 2 2" xfId="781" xr:uid="{00000000-0005-0000-0000-000096030000}"/>
    <cellStyle name="SAPBEXstdItem 2 3 3 2 2 2 2" xfId="1996" xr:uid="{00000000-0005-0000-0000-000097030000}"/>
    <cellStyle name="SAPBEXstdItem 2 3 3 2 2 2 2 2" xfId="4427" xr:uid="{00000000-0005-0000-0000-000098030000}"/>
    <cellStyle name="SAPBEXstdItem 2 3 3 2 2 2 3" xfId="3212" xr:uid="{00000000-0005-0000-0000-000099030000}"/>
    <cellStyle name="SAPBEXstdItem 2 3 3 2 2 3" xfId="1164" xr:uid="{00000000-0005-0000-0000-00009A030000}"/>
    <cellStyle name="SAPBEXstdItem 2 3 3 2 2 3 2" xfId="2379" xr:uid="{00000000-0005-0000-0000-00009B030000}"/>
    <cellStyle name="SAPBEXstdItem 2 3 3 2 2 3 2 2" xfId="4810" xr:uid="{00000000-0005-0000-0000-00009C030000}"/>
    <cellStyle name="SAPBEXstdItem 2 3 3 2 2 3 3" xfId="3595" xr:uid="{00000000-0005-0000-0000-00009D030000}"/>
    <cellStyle name="SAPBEXstdItem 2 3 3 2 2 4" xfId="1580" xr:uid="{00000000-0005-0000-0000-00009E030000}"/>
    <cellStyle name="SAPBEXstdItem 2 3 3 2 2 4 2" xfId="4011" xr:uid="{00000000-0005-0000-0000-00009F030000}"/>
    <cellStyle name="SAPBEXstdItem 2 3 3 2 2 5" xfId="2796" xr:uid="{00000000-0005-0000-0000-0000A0030000}"/>
    <cellStyle name="SAPBEXstdItem 2 3 3 2 3" xfId="573" xr:uid="{00000000-0005-0000-0000-0000A1030000}"/>
    <cellStyle name="SAPBEXstdItem 2 3 3 2 3 2" xfId="1788" xr:uid="{00000000-0005-0000-0000-0000A2030000}"/>
    <cellStyle name="SAPBEXstdItem 2 3 3 2 3 2 2" xfId="4219" xr:uid="{00000000-0005-0000-0000-0000A3030000}"/>
    <cellStyle name="SAPBEXstdItem 2 3 3 2 3 3" xfId="3004" xr:uid="{00000000-0005-0000-0000-0000A4030000}"/>
    <cellStyle name="SAPBEXstdItem 2 3 3 2 4" xfId="972" xr:uid="{00000000-0005-0000-0000-0000A5030000}"/>
    <cellStyle name="SAPBEXstdItem 2 3 3 2 4 2" xfId="2187" xr:uid="{00000000-0005-0000-0000-0000A6030000}"/>
    <cellStyle name="SAPBEXstdItem 2 3 3 2 4 2 2" xfId="4618" xr:uid="{00000000-0005-0000-0000-0000A7030000}"/>
    <cellStyle name="SAPBEXstdItem 2 3 3 2 4 3" xfId="3403" xr:uid="{00000000-0005-0000-0000-0000A8030000}"/>
    <cellStyle name="SAPBEXstdItem 2 3 3 2 5" xfId="1372" xr:uid="{00000000-0005-0000-0000-0000A9030000}"/>
    <cellStyle name="SAPBEXstdItem 2 3 3 2 5 2" xfId="3803" xr:uid="{00000000-0005-0000-0000-0000AA030000}"/>
    <cellStyle name="SAPBEXstdItem 2 3 3 2 6" xfId="2588" xr:uid="{00000000-0005-0000-0000-0000AB030000}"/>
    <cellStyle name="SAPBEXstdItem 2 3 3 3" xfId="261" xr:uid="{00000000-0005-0000-0000-0000AC030000}"/>
    <cellStyle name="SAPBEXstdItem 2 3 3 3 2" xfId="677" xr:uid="{00000000-0005-0000-0000-0000AD030000}"/>
    <cellStyle name="SAPBEXstdItem 2 3 3 3 2 2" xfId="1892" xr:uid="{00000000-0005-0000-0000-0000AE030000}"/>
    <cellStyle name="SAPBEXstdItem 2 3 3 3 2 2 2" xfId="4323" xr:uid="{00000000-0005-0000-0000-0000AF030000}"/>
    <cellStyle name="SAPBEXstdItem 2 3 3 3 2 3" xfId="3108" xr:uid="{00000000-0005-0000-0000-0000B0030000}"/>
    <cellStyle name="SAPBEXstdItem 2 3 3 3 3" xfId="1068" xr:uid="{00000000-0005-0000-0000-0000B1030000}"/>
    <cellStyle name="SAPBEXstdItem 2 3 3 3 3 2" xfId="2283" xr:uid="{00000000-0005-0000-0000-0000B2030000}"/>
    <cellStyle name="SAPBEXstdItem 2 3 3 3 3 2 2" xfId="4714" xr:uid="{00000000-0005-0000-0000-0000B3030000}"/>
    <cellStyle name="SAPBEXstdItem 2 3 3 3 3 3" xfId="3499" xr:uid="{00000000-0005-0000-0000-0000B4030000}"/>
    <cellStyle name="SAPBEXstdItem 2 3 3 3 4" xfId="1476" xr:uid="{00000000-0005-0000-0000-0000B5030000}"/>
    <cellStyle name="SAPBEXstdItem 2 3 3 3 4 2" xfId="3907" xr:uid="{00000000-0005-0000-0000-0000B6030000}"/>
    <cellStyle name="SAPBEXstdItem 2 3 3 3 5" xfId="2692" xr:uid="{00000000-0005-0000-0000-0000B7030000}"/>
    <cellStyle name="SAPBEXstdItem 2 3 3 4" xfId="469" xr:uid="{00000000-0005-0000-0000-0000B8030000}"/>
    <cellStyle name="SAPBEXstdItem 2 3 3 4 2" xfId="1684" xr:uid="{00000000-0005-0000-0000-0000B9030000}"/>
    <cellStyle name="SAPBEXstdItem 2 3 3 4 2 2" xfId="4115" xr:uid="{00000000-0005-0000-0000-0000BA030000}"/>
    <cellStyle name="SAPBEXstdItem 2 3 3 4 3" xfId="2900" xr:uid="{00000000-0005-0000-0000-0000BB030000}"/>
    <cellStyle name="SAPBEXstdItem 2 3 3 5" xfId="876" xr:uid="{00000000-0005-0000-0000-0000BC030000}"/>
    <cellStyle name="SAPBEXstdItem 2 3 3 5 2" xfId="2091" xr:uid="{00000000-0005-0000-0000-0000BD030000}"/>
    <cellStyle name="SAPBEXstdItem 2 3 3 5 2 2" xfId="4522" xr:uid="{00000000-0005-0000-0000-0000BE030000}"/>
    <cellStyle name="SAPBEXstdItem 2 3 3 5 3" xfId="3307" xr:uid="{00000000-0005-0000-0000-0000BF030000}"/>
    <cellStyle name="SAPBEXstdItem 2 3 3 6" xfId="1268" xr:uid="{00000000-0005-0000-0000-0000C0030000}"/>
    <cellStyle name="SAPBEXstdItem 2 3 3 6 2" xfId="3699" xr:uid="{00000000-0005-0000-0000-0000C1030000}"/>
    <cellStyle name="SAPBEXstdItem 2 3 3 7" xfId="2484" xr:uid="{00000000-0005-0000-0000-0000C2030000}"/>
    <cellStyle name="SAPBEXstdItem 2 3 4" xfId="64" xr:uid="{00000000-0005-0000-0000-0000C3030000}"/>
    <cellStyle name="SAPBEXstdItem 2 3 4 2" xfId="168" xr:uid="{00000000-0005-0000-0000-0000C4030000}"/>
    <cellStyle name="SAPBEXstdItem 2 3 4 2 2" xfId="376" xr:uid="{00000000-0005-0000-0000-0000C5030000}"/>
    <cellStyle name="SAPBEXstdItem 2 3 4 2 2 2" xfId="792" xr:uid="{00000000-0005-0000-0000-0000C6030000}"/>
    <cellStyle name="SAPBEXstdItem 2 3 4 2 2 2 2" xfId="2007" xr:uid="{00000000-0005-0000-0000-0000C7030000}"/>
    <cellStyle name="SAPBEXstdItem 2 3 4 2 2 2 2 2" xfId="4438" xr:uid="{00000000-0005-0000-0000-0000C8030000}"/>
    <cellStyle name="SAPBEXstdItem 2 3 4 2 2 2 3" xfId="3223" xr:uid="{00000000-0005-0000-0000-0000C9030000}"/>
    <cellStyle name="SAPBEXstdItem 2 3 4 2 2 3" xfId="1175" xr:uid="{00000000-0005-0000-0000-0000CA030000}"/>
    <cellStyle name="SAPBEXstdItem 2 3 4 2 2 3 2" xfId="2390" xr:uid="{00000000-0005-0000-0000-0000CB030000}"/>
    <cellStyle name="SAPBEXstdItem 2 3 4 2 2 3 2 2" xfId="4821" xr:uid="{00000000-0005-0000-0000-0000CC030000}"/>
    <cellStyle name="SAPBEXstdItem 2 3 4 2 2 3 3" xfId="3606" xr:uid="{00000000-0005-0000-0000-0000CD030000}"/>
    <cellStyle name="SAPBEXstdItem 2 3 4 2 2 4" xfId="1591" xr:uid="{00000000-0005-0000-0000-0000CE030000}"/>
    <cellStyle name="SAPBEXstdItem 2 3 4 2 2 4 2" xfId="4022" xr:uid="{00000000-0005-0000-0000-0000CF030000}"/>
    <cellStyle name="SAPBEXstdItem 2 3 4 2 2 5" xfId="2807" xr:uid="{00000000-0005-0000-0000-0000D0030000}"/>
    <cellStyle name="SAPBEXstdItem 2 3 4 2 3" xfId="584" xr:uid="{00000000-0005-0000-0000-0000D1030000}"/>
    <cellStyle name="SAPBEXstdItem 2 3 4 2 3 2" xfId="1799" xr:uid="{00000000-0005-0000-0000-0000D2030000}"/>
    <cellStyle name="SAPBEXstdItem 2 3 4 2 3 2 2" xfId="4230" xr:uid="{00000000-0005-0000-0000-0000D3030000}"/>
    <cellStyle name="SAPBEXstdItem 2 3 4 2 3 3" xfId="3015" xr:uid="{00000000-0005-0000-0000-0000D4030000}"/>
    <cellStyle name="SAPBEXstdItem 2 3 4 2 4" xfId="983" xr:uid="{00000000-0005-0000-0000-0000D5030000}"/>
    <cellStyle name="SAPBEXstdItem 2 3 4 2 4 2" xfId="2198" xr:uid="{00000000-0005-0000-0000-0000D6030000}"/>
    <cellStyle name="SAPBEXstdItem 2 3 4 2 4 2 2" xfId="4629" xr:uid="{00000000-0005-0000-0000-0000D7030000}"/>
    <cellStyle name="SAPBEXstdItem 2 3 4 2 4 3" xfId="3414" xr:uid="{00000000-0005-0000-0000-0000D8030000}"/>
    <cellStyle name="SAPBEXstdItem 2 3 4 2 5" xfId="1383" xr:uid="{00000000-0005-0000-0000-0000D9030000}"/>
    <cellStyle name="SAPBEXstdItem 2 3 4 2 5 2" xfId="3814" xr:uid="{00000000-0005-0000-0000-0000DA030000}"/>
    <cellStyle name="SAPBEXstdItem 2 3 4 2 6" xfId="2599" xr:uid="{00000000-0005-0000-0000-0000DB030000}"/>
    <cellStyle name="SAPBEXstdItem 2 3 4 3" xfId="272" xr:uid="{00000000-0005-0000-0000-0000DC030000}"/>
    <cellStyle name="SAPBEXstdItem 2 3 4 3 2" xfId="688" xr:uid="{00000000-0005-0000-0000-0000DD030000}"/>
    <cellStyle name="SAPBEXstdItem 2 3 4 3 2 2" xfId="1903" xr:uid="{00000000-0005-0000-0000-0000DE030000}"/>
    <cellStyle name="SAPBEXstdItem 2 3 4 3 2 2 2" xfId="4334" xr:uid="{00000000-0005-0000-0000-0000DF030000}"/>
    <cellStyle name="SAPBEXstdItem 2 3 4 3 2 3" xfId="3119" xr:uid="{00000000-0005-0000-0000-0000E0030000}"/>
    <cellStyle name="SAPBEXstdItem 2 3 4 3 3" xfId="1079" xr:uid="{00000000-0005-0000-0000-0000E1030000}"/>
    <cellStyle name="SAPBEXstdItem 2 3 4 3 3 2" xfId="2294" xr:uid="{00000000-0005-0000-0000-0000E2030000}"/>
    <cellStyle name="SAPBEXstdItem 2 3 4 3 3 2 2" xfId="4725" xr:uid="{00000000-0005-0000-0000-0000E3030000}"/>
    <cellStyle name="SAPBEXstdItem 2 3 4 3 3 3" xfId="3510" xr:uid="{00000000-0005-0000-0000-0000E4030000}"/>
    <cellStyle name="SAPBEXstdItem 2 3 4 3 4" xfId="1487" xr:uid="{00000000-0005-0000-0000-0000E5030000}"/>
    <cellStyle name="SAPBEXstdItem 2 3 4 3 4 2" xfId="3918" xr:uid="{00000000-0005-0000-0000-0000E6030000}"/>
    <cellStyle name="SAPBEXstdItem 2 3 4 3 5" xfId="2703" xr:uid="{00000000-0005-0000-0000-0000E7030000}"/>
    <cellStyle name="SAPBEXstdItem 2 3 4 4" xfId="480" xr:uid="{00000000-0005-0000-0000-0000E8030000}"/>
    <cellStyle name="SAPBEXstdItem 2 3 4 4 2" xfId="1695" xr:uid="{00000000-0005-0000-0000-0000E9030000}"/>
    <cellStyle name="SAPBEXstdItem 2 3 4 4 2 2" xfId="4126" xr:uid="{00000000-0005-0000-0000-0000EA030000}"/>
    <cellStyle name="SAPBEXstdItem 2 3 4 4 3" xfId="2911" xr:uid="{00000000-0005-0000-0000-0000EB030000}"/>
    <cellStyle name="SAPBEXstdItem 2 3 4 5" xfId="887" xr:uid="{00000000-0005-0000-0000-0000EC030000}"/>
    <cellStyle name="SAPBEXstdItem 2 3 4 5 2" xfId="2102" xr:uid="{00000000-0005-0000-0000-0000ED030000}"/>
    <cellStyle name="SAPBEXstdItem 2 3 4 5 2 2" xfId="4533" xr:uid="{00000000-0005-0000-0000-0000EE030000}"/>
    <cellStyle name="SAPBEXstdItem 2 3 4 5 3" xfId="3318" xr:uid="{00000000-0005-0000-0000-0000EF030000}"/>
    <cellStyle name="SAPBEXstdItem 2 3 4 6" xfId="1279" xr:uid="{00000000-0005-0000-0000-0000F0030000}"/>
    <cellStyle name="SAPBEXstdItem 2 3 4 6 2" xfId="3710" xr:uid="{00000000-0005-0000-0000-0000F1030000}"/>
    <cellStyle name="SAPBEXstdItem 2 3 4 7" xfId="2495" xr:uid="{00000000-0005-0000-0000-0000F2030000}"/>
    <cellStyle name="SAPBEXstdItem 2 3 5" xfId="75" xr:uid="{00000000-0005-0000-0000-0000F3030000}"/>
    <cellStyle name="SAPBEXstdItem 2 3 5 2" xfId="179" xr:uid="{00000000-0005-0000-0000-0000F4030000}"/>
    <cellStyle name="SAPBEXstdItem 2 3 5 2 2" xfId="387" xr:uid="{00000000-0005-0000-0000-0000F5030000}"/>
    <cellStyle name="SAPBEXstdItem 2 3 5 2 2 2" xfId="803" xr:uid="{00000000-0005-0000-0000-0000F6030000}"/>
    <cellStyle name="SAPBEXstdItem 2 3 5 2 2 2 2" xfId="2018" xr:uid="{00000000-0005-0000-0000-0000F7030000}"/>
    <cellStyle name="SAPBEXstdItem 2 3 5 2 2 2 2 2" xfId="4449" xr:uid="{00000000-0005-0000-0000-0000F8030000}"/>
    <cellStyle name="SAPBEXstdItem 2 3 5 2 2 2 3" xfId="3234" xr:uid="{00000000-0005-0000-0000-0000F9030000}"/>
    <cellStyle name="SAPBEXstdItem 2 3 5 2 2 3" xfId="1186" xr:uid="{00000000-0005-0000-0000-0000FA030000}"/>
    <cellStyle name="SAPBEXstdItem 2 3 5 2 2 3 2" xfId="2401" xr:uid="{00000000-0005-0000-0000-0000FB030000}"/>
    <cellStyle name="SAPBEXstdItem 2 3 5 2 2 3 2 2" xfId="4832" xr:uid="{00000000-0005-0000-0000-0000FC030000}"/>
    <cellStyle name="SAPBEXstdItem 2 3 5 2 2 3 3" xfId="3617" xr:uid="{00000000-0005-0000-0000-0000FD030000}"/>
    <cellStyle name="SAPBEXstdItem 2 3 5 2 2 4" xfId="1602" xr:uid="{00000000-0005-0000-0000-0000FE030000}"/>
    <cellStyle name="SAPBEXstdItem 2 3 5 2 2 4 2" xfId="4033" xr:uid="{00000000-0005-0000-0000-0000FF030000}"/>
    <cellStyle name="SAPBEXstdItem 2 3 5 2 2 5" xfId="2818" xr:uid="{00000000-0005-0000-0000-000000040000}"/>
    <cellStyle name="SAPBEXstdItem 2 3 5 2 3" xfId="595" xr:uid="{00000000-0005-0000-0000-000001040000}"/>
    <cellStyle name="SAPBEXstdItem 2 3 5 2 3 2" xfId="1810" xr:uid="{00000000-0005-0000-0000-000002040000}"/>
    <cellStyle name="SAPBEXstdItem 2 3 5 2 3 2 2" xfId="4241" xr:uid="{00000000-0005-0000-0000-000003040000}"/>
    <cellStyle name="SAPBEXstdItem 2 3 5 2 3 3" xfId="3026" xr:uid="{00000000-0005-0000-0000-000004040000}"/>
    <cellStyle name="SAPBEXstdItem 2 3 5 2 4" xfId="994" xr:uid="{00000000-0005-0000-0000-000005040000}"/>
    <cellStyle name="SAPBEXstdItem 2 3 5 2 4 2" xfId="2209" xr:uid="{00000000-0005-0000-0000-000006040000}"/>
    <cellStyle name="SAPBEXstdItem 2 3 5 2 4 2 2" xfId="4640" xr:uid="{00000000-0005-0000-0000-000007040000}"/>
    <cellStyle name="SAPBEXstdItem 2 3 5 2 4 3" xfId="3425" xr:uid="{00000000-0005-0000-0000-000008040000}"/>
    <cellStyle name="SAPBEXstdItem 2 3 5 2 5" xfId="1394" xr:uid="{00000000-0005-0000-0000-000009040000}"/>
    <cellStyle name="SAPBEXstdItem 2 3 5 2 5 2" xfId="3825" xr:uid="{00000000-0005-0000-0000-00000A040000}"/>
    <cellStyle name="SAPBEXstdItem 2 3 5 2 6" xfId="2610" xr:uid="{00000000-0005-0000-0000-00000B040000}"/>
    <cellStyle name="SAPBEXstdItem 2 3 5 3" xfId="283" xr:uid="{00000000-0005-0000-0000-00000C040000}"/>
    <cellStyle name="SAPBEXstdItem 2 3 5 3 2" xfId="699" xr:uid="{00000000-0005-0000-0000-00000D040000}"/>
    <cellStyle name="SAPBEXstdItem 2 3 5 3 2 2" xfId="1914" xr:uid="{00000000-0005-0000-0000-00000E040000}"/>
    <cellStyle name="SAPBEXstdItem 2 3 5 3 2 2 2" xfId="4345" xr:uid="{00000000-0005-0000-0000-00000F040000}"/>
    <cellStyle name="SAPBEXstdItem 2 3 5 3 2 3" xfId="3130" xr:uid="{00000000-0005-0000-0000-000010040000}"/>
    <cellStyle name="SAPBEXstdItem 2 3 5 3 3" xfId="1090" xr:uid="{00000000-0005-0000-0000-000011040000}"/>
    <cellStyle name="SAPBEXstdItem 2 3 5 3 3 2" xfId="2305" xr:uid="{00000000-0005-0000-0000-000012040000}"/>
    <cellStyle name="SAPBEXstdItem 2 3 5 3 3 2 2" xfId="4736" xr:uid="{00000000-0005-0000-0000-000013040000}"/>
    <cellStyle name="SAPBEXstdItem 2 3 5 3 3 3" xfId="3521" xr:uid="{00000000-0005-0000-0000-000014040000}"/>
    <cellStyle name="SAPBEXstdItem 2 3 5 3 4" xfId="1498" xr:uid="{00000000-0005-0000-0000-000015040000}"/>
    <cellStyle name="SAPBEXstdItem 2 3 5 3 4 2" xfId="3929" xr:uid="{00000000-0005-0000-0000-000016040000}"/>
    <cellStyle name="SAPBEXstdItem 2 3 5 3 5" xfId="2714" xr:uid="{00000000-0005-0000-0000-000017040000}"/>
    <cellStyle name="SAPBEXstdItem 2 3 5 4" xfId="491" xr:uid="{00000000-0005-0000-0000-000018040000}"/>
    <cellStyle name="SAPBEXstdItem 2 3 5 4 2" xfId="1706" xr:uid="{00000000-0005-0000-0000-000019040000}"/>
    <cellStyle name="SAPBEXstdItem 2 3 5 4 2 2" xfId="4137" xr:uid="{00000000-0005-0000-0000-00001A040000}"/>
    <cellStyle name="SAPBEXstdItem 2 3 5 4 3" xfId="2922" xr:uid="{00000000-0005-0000-0000-00001B040000}"/>
    <cellStyle name="SAPBEXstdItem 2 3 5 5" xfId="898" xr:uid="{00000000-0005-0000-0000-00001C040000}"/>
    <cellStyle name="SAPBEXstdItem 2 3 5 5 2" xfId="2113" xr:uid="{00000000-0005-0000-0000-00001D040000}"/>
    <cellStyle name="SAPBEXstdItem 2 3 5 5 2 2" xfId="4544" xr:uid="{00000000-0005-0000-0000-00001E040000}"/>
    <cellStyle name="SAPBEXstdItem 2 3 5 5 3" xfId="3329" xr:uid="{00000000-0005-0000-0000-00001F040000}"/>
    <cellStyle name="SAPBEXstdItem 2 3 5 6" xfId="1290" xr:uid="{00000000-0005-0000-0000-000020040000}"/>
    <cellStyle name="SAPBEXstdItem 2 3 5 6 2" xfId="3721" xr:uid="{00000000-0005-0000-0000-000021040000}"/>
    <cellStyle name="SAPBEXstdItem 2 3 5 7" xfId="2506" xr:uid="{00000000-0005-0000-0000-000022040000}"/>
    <cellStyle name="SAPBEXstdItem 2 3 6" xfId="86" xr:uid="{00000000-0005-0000-0000-000023040000}"/>
    <cellStyle name="SAPBEXstdItem 2 3 6 2" xfId="190" xr:uid="{00000000-0005-0000-0000-000024040000}"/>
    <cellStyle name="SAPBEXstdItem 2 3 6 2 2" xfId="398" xr:uid="{00000000-0005-0000-0000-000025040000}"/>
    <cellStyle name="SAPBEXstdItem 2 3 6 2 2 2" xfId="814" xr:uid="{00000000-0005-0000-0000-000026040000}"/>
    <cellStyle name="SAPBEXstdItem 2 3 6 2 2 2 2" xfId="2029" xr:uid="{00000000-0005-0000-0000-000027040000}"/>
    <cellStyle name="SAPBEXstdItem 2 3 6 2 2 2 2 2" xfId="4460" xr:uid="{00000000-0005-0000-0000-000028040000}"/>
    <cellStyle name="SAPBEXstdItem 2 3 6 2 2 2 3" xfId="3245" xr:uid="{00000000-0005-0000-0000-000029040000}"/>
    <cellStyle name="SAPBEXstdItem 2 3 6 2 2 3" xfId="1197" xr:uid="{00000000-0005-0000-0000-00002A040000}"/>
    <cellStyle name="SAPBEXstdItem 2 3 6 2 2 3 2" xfId="2412" xr:uid="{00000000-0005-0000-0000-00002B040000}"/>
    <cellStyle name="SAPBEXstdItem 2 3 6 2 2 3 2 2" xfId="4843" xr:uid="{00000000-0005-0000-0000-00002C040000}"/>
    <cellStyle name="SAPBEXstdItem 2 3 6 2 2 3 3" xfId="3628" xr:uid="{00000000-0005-0000-0000-00002D040000}"/>
    <cellStyle name="SAPBEXstdItem 2 3 6 2 2 4" xfId="1613" xr:uid="{00000000-0005-0000-0000-00002E040000}"/>
    <cellStyle name="SAPBEXstdItem 2 3 6 2 2 4 2" xfId="4044" xr:uid="{00000000-0005-0000-0000-00002F040000}"/>
    <cellStyle name="SAPBEXstdItem 2 3 6 2 2 5" xfId="2829" xr:uid="{00000000-0005-0000-0000-000030040000}"/>
    <cellStyle name="SAPBEXstdItem 2 3 6 2 3" xfId="606" xr:uid="{00000000-0005-0000-0000-000031040000}"/>
    <cellStyle name="SAPBEXstdItem 2 3 6 2 3 2" xfId="1821" xr:uid="{00000000-0005-0000-0000-000032040000}"/>
    <cellStyle name="SAPBEXstdItem 2 3 6 2 3 2 2" xfId="4252" xr:uid="{00000000-0005-0000-0000-000033040000}"/>
    <cellStyle name="SAPBEXstdItem 2 3 6 2 3 3" xfId="3037" xr:uid="{00000000-0005-0000-0000-000034040000}"/>
    <cellStyle name="SAPBEXstdItem 2 3 6 2 4" xfId="1005" xr:uid="{00000000-0005-0000-0000-000035040000}"/>
    <cellStyle name="SAPBEXstdItem 2 3 6 2 4 2" xfId="2220" xr:uid="{00000000-0005-0000-0000-000036040000}"/>
    <cellStyle name="SAPBEXstdItem 2 3 6 2 4 2 2" xfId="4651" xr:uid="{00000000-0005-0000-0000-000037040000}"/>
    <cellStyle name="SAPBEXstdItem 2 3 6 2 4 3" xfId="3436" xr:uid="{00000000-0005-0000-0000-000038040000}"/>
    <cellStyle name="SAPBEXstdItem 2 3 6 2 5" xfId="1405" xr:uid="{00000000-0005-0000-0000-000039040000}"/>
    <cellStyle name="SAPBEXstdItem 2 3 6 2 5 2" xfId="3836" xr:uid="{00000000-0005-0000-0000-00003A040000}"/>
    <cellStyle name="SAPBEXstdItem 2 3 6 2 6" xfId="2621" xr:uid="{00000000-0005-0000-0000-00003B040000}"/>
    <cellStyle name="SAPBEXstdItem 2 3 6 3" xfId="294" xr:uid="{00000000-0005-0000-0000-00003C040000}"/>
    <cellStyle name="SAPBEXstdItem 2 3 6 3 2" xfId="710" xr:uid="{00000000-0005-0000-0000-00003D040000}"/>
    <cellStyle name="SAPBEXstdItem 2 3 6 3 2 2" xfId="1925" xr:uid="{00000000-0005-0000-0000-00003E040000}"/>
    <cellStyle name="SAPBEXstdItem 2 3 6 3 2 2 2" xfId="4356" xr:uid="{00000000-0005-0000-0000-00003F040000}"/>
    <cellStyle name="SAPBEXstdItem 2 3 6 3 2 3" xfId="3141" xr:uid="{00000000-0005-0000-0000-000040040000}"/>
    <cellStyle name="SAPBEXstdItem 2 3 6 3 3" xfId="1101" xr:uid="{00000000-0005-0000-0000-000041040000}"/>
    <cellStyle name="SAPBEXstdItem 2 3 6 3 3 2" xfId="2316" xr:uid="{00000000-0005-0000-0000-000042040000}"/>
    <cellStyle name="SAPBEXstdItem 2 3 6 3 3 2 2" xfId="4747" xr:uid="{00000000-0005-0000-0000-000043040000}"/>
    <cellStyle name="SAPBEXstdItem 2 3 6 3 3 3" xfId="3532" xr:uid="{00000000-0005-0000-0000-000044040000}"/>
    <cellStyle name="SAPBEXstdItem 2 3 6 3 4" xfId="1509" xr:uid="{00000000-0005-0000-0000-000045040000}"/>
    <cellStyle name="SAPBEXstdItem 2 3 6 3 4 2" xfId="3940" xr:uid="{00000000-0005-0000-0000-000046040000}"/>
    <cellStyle name="SAPBEXstdItem 2 3 6 3 5" xfId="2725" xr:uid="{00000000-0005-0000-0000-000047040000}"/>
    <cellStyle name="SAPBEXstdItem 2 3 6 4" xfId="502" xr:uid="{00000000-0005-0000-0000-000048040000}"/>
    <cellStyle name="SAPBEXstdItem 2 3 6 4 2" xfId="1717" xr:uid="{00000000-0005-0000-0000-000049040000}"/>
    <cellStyle name="SAPBEXstdItem 2 3 6 4 2 2" xfId="4148" xr:uid="{00000000-0005-0000-0000-00004A040000}"/>
    <cellStyle name="SAPBEXstdItem 2 3 6 4 3" xfId="2933" xr:uid="{00000000-0005-0000-0000-00004B040000}"/>
    <cellStyle name="SAPBEXstdItem 2 3 6 5" xfId="909" xr:uid="{00000000-0005-0000-0000-00004C040000}"/>
    <cellStyle name="SAPBEXstdItem 2 3 6 5 2" xfId="2124" xr:uid="{00000000-0005-0000-0000-00004D040000}"/>
    <cellStyle name="SAPBEXstdItem 2 3 6 5 2 2" xfId="4555" xr:uid="{00000000-0005-0000-0000-00004E040000}"/>
    <cellStyle name="SAPBEXstdItem 2 3 6 5 3" xfId="3340" xr:uid="{00000000-0005-0000-0000-00004F040000}"/>
    <cellStyle name="SAPBEXstdItem 2 3 6 6" xfId="1301" xr:uid="{00000000-0005-0000-0000-000050040000}"/>
    <cellStyle name="SAPBEXstdItem 2 3 6 6 2" xfId="3732" xr:uid="{00000000-0005-0000-0000-000051040000}"/>
    <cellStyle name="SAPBEXstdItem 2 3 6 7" xfId="2517" xr:uid="{00000000-0005-0000-0000-000052040000}"/>
    <cellStyle name="SAPBEXstdItem 2 3 7" xfId="96" xr:uid="{00000000-0005-0000-0000-000053040000}"/>
    <cellStyle name="SAPBEXstdItem 2 3 7 2" xfId="200" xr:uid="{00000000-0005-0000-0000-000054040000}"/>
    <cellStyle name="SAPBEXstdItem 2 3 7 2 2" xfId="408" xr:uid="{00000000-0005-0000-0000-000055040000}"/>
    <cellStyle name="SAPBEXstdItem 2 3 7 2 2 2" xfId="824" xr:uid="{00000000-0005-0000-0000-000056040000}"/>
    <cellStyle name="SAPBEXstdItem 2 3 7 2 2 2 2" xfId="2039" xr:uid="{00000000-0005-0000-0000-000057040000}"/>
    <cellStyle name="SAPBEXstdItem 2 3 7 2 2 2 2 2" xfId="4470" xr:uid="{00000000-0005-0000-0000-000058040000}"/>
    <cellStyle name="SAPBEXstdItem 2 3 7 2 2 2 3" xfId="3255" xr:uid="{00000000-0005-0000-0000-000059040000}"/>
    <cellStyle name="SAPBEXstdItem 2 3 7 2 2 3" xfId="1207" xr:uid="{00000000-0005-0000-0000-00005A040000}"/>
    <cellStyle name="SAPBEXstdItem 2 3 7 2 2 3 2" xfId="2422" xr:uid="{00000000-0005-0000-0000-00005B040000}"/>
    <cellStyle name="SAPBEXstdItem 2 3 7 2 2 3 2 2" xfId="4853" xr:uid="{00000000-0005-0000-0000-00005C040000}"/>
    <cellStyle name="SAPBEXstdItem 2 3 7 2 2 3 3" xfId="3638" xr:uid="{00000000-0005-0000-0000-00005D040000}"/>
    <cellStyle name="SAPBEXstdItem 2 3 7 2 2 4" xfId="1623" xr:uid="{00000000-0005-0000-0000-00005E040000}"/>
    <cellStyle name="SAPBEXstdItem 2 3 7 2 2 4 2" xfId="4054" xr:uid="{00000000-0005-0000-0000-00005F040000}"/>
    <cellStyle name="SAPBEXstdItem 2 3 7 2 2 5" xfId="2839" xr:uid="{00000000-0005-0000-0000-000060040000}"/>
    <cellStyle name="SAPBEXstdItem 2 3 7 2 3" xfId="616" xr:uid="{00000000-0005-0000-0000-000061040000}"/>
    <cellStyle name="SAPBEXstdItem 2 3 7 2 3 2" xfId="1831" xr:uid="{00000000-0005-0000-0000-000062040000}"/>
    <cellStyle name="SAPBEXstdItem 2 3 7 2 3 2 2" xfId="4262" xr:uid="{00000000-0005-0000-0000-000063040000}"/>
    <cellStyle name="SAPBEXstdItem 2 3 7 2 3 3" xfId="3047" xr:uid="{00000000-0005-0000-0000-000064040000}"/>
    <cellStyle name="SAPBEXstdItem 2 3 7 2 4" xfId="1015" xr:uid="{00000000-0005-0000-0000-000065040000}"/>
    <cellStyle name="SAPBEXstdItem 2 3 7 2 4 2" xfId="2230" xr:uid="{00000000-0005-0000-0000-000066040000}"/>
    <cellStyle name="SAPBEXstdItem 2 3 7 2 4 2 2" xfId="4661" xr:uid="{00000000-0005-0000-0000-000067040000}"/>
    <cellStyle name="SAPBEXstdItem 2 3 7 2 4 3" xfId="3446" xr:uid="{00000000-0005-0000-0000-000068040000}"/>
    <cellStyle name="SAPBEXstdItem 2 3 7 2 5" xfId="1415" xr:uid="{00000000-0005-0000-0000-000069040000}"/>
    <cellStyle name="SAPBEXstdItem 2 3 7 2 5 2" xfId="3846" xr:uid="{00000000-0005-0000-0000-00006A040000}"/>
    <cellStyle name="SAPBEXstdItem 2 3 7 2 6" xfId="2631" xr:uid="{00000000-0005-0000-0000-00006B040000}"/>
    <cellStyle name="SAPBEXstdItem 2 3 7 3" xfId="304" xr:uid="{00000000-0005-0000-0000-00006C040000}"/>
    <cellStyle name="SAPBEXstdItem 2 3 7 3 2" xfId="720" xr:uid="{00000000-0005-0000-0000-00006D040000}"/>
    <cellStyle name="SAPBEXstdItem 2 3 7 3 2 2" xfId="1935" xr:uid="{00000000-0005-0000-0000-00006E040000}"/>
    <cellStyle name="SAPBEXstdItem 2 3 7 3 2 2 2" xfId="4366" xr:uid="{00000000-0005-0000-0000-00006F040000}"/>
    <cellStyle name="SAPBEXstdItem 2 3 7 3 2 3" xfId="3151" xr:uid="{00000000-0005-0000-0000-000070040000}"/>
    <cellStyle name="SAPBEXstdItem 2 3 7 3 3" xfId="1111" xr:uid="{00000000-0005-0000-0000-000071040000}"/>
    <cellStyle name="SAPBEXstdItem 2 3 7 3 3 2" xfId="2326" xr:uid="{00000000-0005-0000-0000-000072040000}"/>
    <cellStyle name="SAPBEXstdItem 2 3 7 3 3 2 2" xfId="4757" xr:uid="{00000000-0005-0000-0000-000073040000}"/>
    <cellStyle name="SAPBEXstdItem 2 3 7 3 3 3" xfId="3542" xr:uid="{00000000-0005-0000-0000-000074040000}"/>
    <cellStyle name="SAPBEXstdItem 2 3 7 3 4" xfId="1519" xr:uid="{00000000-0005-0000-0000-000075040000}"/>
    <cellStyle name="SAPBEXstdItem 2 3 7 3 4 2" xfId="3950" xr:uid="{00000000-0005-0000-0000-000076040000}"/>
    <cellStyle name="SAPBEXstdItem 2 3 7 3 5" xfId="2735" xr:uid="{00000000-0005-0000-0000-000077040000}"/>
    <cellStyle name="SAPBEXstdItem 2 3 7 4" xfId="512" xr:uid="{00000000-0005-0000-0000-000078040000}"/>
    <cellStyle name="SAPBEXstdItem 2 3 7 4 2" xfId="1727" xr:uid="{00000000-0005-0000-0000-000079040000}"/>
    <cellStyle name="SAPBEXstdItem 2 3 7 4 2 2" xfId="4158" xr:uid="{00000000-0005-0000-0000-00007A040000}"/>
    <cellStyle name="SAPBEXstdItem 2 3 7 4 3" xfId="2943" xr:uid="{00000000-0005-0000-0000-00007B040000}"/>
    <cellStyle name="SAPBEXstdItem 2 3 7 5" xfId="919" xr:uid="{00000000-0005-0000-0000-00007C040000}"/>
    <cellStyle name="SAPBEXstdItem 2 3 7 5 2" xfId="2134" xr:uid="{00000000-0005-0000-0000-00007D040000}"/>
    <cellStyle name="SAPBEXstdItem 2 3 7 5 2 2" xfId="4565" xr:uid="{00000000-0005-0000-0000-00007E040000}"/>
    <cellStyle name="SAPBEXstdItem 2 3 7 5 3" xfId="3350" xr:uid="{00000000-0005-0000-0000-00007F040000}"/>
    <cellStyle name="SAPBEXstdItem 2 3 7 6" xfId="1311" xr:uid="{00000000-0005-0000-0000-000080040000}"/>
    <cellStyle name="SAPBEXstdItem 2 3 7 6 2" xfId="3742" xr:uid="{00000000-0005-0000-0000-000081040000}"/>
    <cellStyle name="SAPBEXstdItem 2 3 7 7" xfId="2527" xr:uid="{00000000-0005-0000-0000-000082040000}"/>
    <cellStyle name="SAPBEXstdItem 2 3 8" xfId="106" xr:uid="{00000000-0005-0000-0000-000083040000}"/>
    <cellStyle name="SAPBEXstdItem 2 3 8 2" xfId="210" xr:uid="{00000000-0005-0000-0000-000084040000}"/>
    <cellStyle name="SAPBEXstdItem 2 3 8 2 2" xfId="418" xr:uid="{00000000-0005-0000-0000-000085040000}"/>
    <cellStyle name="SAPBEXstdItem 2 3 8 2 2 2" xfId="834" xr:uid="{00000000-0005-0000-0000-000086040000}"/>
    <cellStyle name="SAPBEXstdItem 2 3 8 2 2 2 2" xfId="2049" xr:uid="{00000000-0005-0000-0000-000087040000}"/>
    <cellStyle name="SAPBEXstdItem 2 3 8 2 2 2 2 2" xfId="4480" xr:uid="{00000000-0005-0000-0000-000088040000}"/>
    <cellStyle name="SAPBEXstdItem 2 3 8 2 2 2 3" xfId="3265" xr:uid="{00000000-0005-0000-0000-000089040000}"/>
    <cellStyle name="SAPBEXstdItem 2 3 8 2 2 3" xfId="1217" xr:uid="{00000000-0005-0000-0000-00008A040000}"/>
    <cellStyle name="SAPBEXstdItem 2 3 8 2 2 3 2" xfId="2432" xr:uid="{00000000-0005-0000-0000-00008B040000}"/>
    <cellStyle name="SAPBEXstdItem 2 3 8 2 2 3 2 2" xfId="4863" xr:uid="{00000000-0005-0000-0000-00008C040000}"/>
    <cellStyle name="SAPBEXstdItem 2 3 8 2 2 3 3" xfId="3648" xr:uid="{00000000-0005-0000-0000-00008D040000}"/>
    <cellStyle name="SAPBEXstdItem 2 3 8 2 2 4" xfId="1633" xr:uid="{00000000-0005-0000-0000-00008E040000}"/>
    <cellStyle name="SAPBEXstdItem 2 3 8 2 2 4 2" xfId="4064" xr:uid="{00000000-0005-0000-0000-00008F040000}"/>
    <cellStyle name="SAPBEXstdItem 2 3 8 2 2 5" xfId="2849" xr:uid="{00000000-0005-0000-0000-000090040000}"/>
    <cellStyle name="SAPBEXstdItem 2 3 8 2 3" xfId="626" xr:uid="{00000000-0005-0000-0000-000091040000}"/>
    <cellStyle name="SAPBEXstdItem 2 3 8 2 3 2" xfId="1841" xr:uid="{00000000-0005-0000-0000-000092040000}"/>
    <cellStyle name="SAPBEXstdItem 2 3 8 2 3 2 2" xfId="4272" xr:uid="{00000000-0005-0000-0000-000093040000}"/>
    <cellStyle name="SAPBEXstdItem 2 3 8 2 3 3" xfId="3057" xr:uid="{00000000-0005-0000-0000-000094040000}"/>
    <cellStyle name="SAPBEXstdItem 2 3 8 2 4" xfId="1025" xr:uid="{00000000-0005-0000-0000-000095040000}"/>
    <cellStyle name="SAPBEXstdItem 2 3 8 2 4 2" xfId="2240" xr:uid="{00000000-0005-0000-0000-000096040000}"/>
    <cellStyle name="SAPBEXstdItem 2 3 8 2 4 2 2" xfId="4671" xr:uid="{00000000-0005-0000-0000-000097040000}"/>
    <cellStyle name="SAPBEXstdItem 2 3 8 2 4 3" xfId="3456" xr:uid="{00000000-0005-0000-0000-000098040000}"/>
    <cellStyle name="SAPBEXstdItem 2 3 8 2 5" xfId="1425" xr:uid="{00000000-0005-0000-0000-000099040000}"/>
    <cellStyle name="SAPBEXstdItem 2 3 8 2 5 2" xfId="3856" xr:uid="{00000000-0005-0000-0000-00009A040000}"/>
    <cellStyle name="SAPBEXstdItem 2 3 8 2 6" xfId="2641" xr:uid="{00000000-0005-0000-0000-00009B040000}"/>
    <cellStyle name="SAPBEXstdItem 2 3 8 3" xfId="314" xr:uid="{00000000-0005-0000-0000-00009C040000}"/>
    <cellStyle name="SAPBEXstdItem 2 3 8 3 2" xfId="730" xr:uid="{00000000-0005-0000-0000-00009D040000}"/>
    <cellStyle name="SAPBEXstdItem 2 3 8 3 2 2" xfId="1945" xr:uid="{00000000-0005-0000-0000-00009E040000}"/>
    <cellStyle name="SAPBEXstdItem 2 3 8 3 2 2 2" xfId="4376" xr:uid="{00000000-0005-0000-0000-00009F040000}"/>
    <cellStyle name="SAPBEXstdItem 2 3 8 3 2 3" xfId="3161" xr:uid="{00000000-0005-0000-0000-0000A0040000}"/>
    <cellStyle name="SAPBEXstdItem 2 3 8 3 3" xfId="1121" xr:uid="{00000000-0005-0000-0000-0000A1040000}"/>
    <cellStyle name="SAPBEXstdItem 2 3 8 3 3 2" xfId="2336" xr:uid="{00000000-0005-0000-0000-0000A2040000}"/>
    <cellStyle name="SAPBEXstdItem 2 3 8 3 3 2 2" xfId="4767" xr:uid="{00000000-0005-0000-0000-0000A3040000}"/>
    <cellStyle name="SAPBEXstdItem 2 3 8 3 3 3" xfId="3552" xr:uid="{00000000-0005-0000-0000-0000A4040000}"/>
    <cellStyle name="SAPBEXstdItem 2 3 8 3 4" xfId="1529" xr:uid="{00000000-0005-0000-0000-0000A5040000}"/>
    <cellStyle name="SAPBEXstdItem 2 3 8 3 4 2" xfId="3960" xr:uid="{00000000-0005-0000-0000-0000A6040000}"/>
    <cellStyle name="SAPBEXstdItem 2 3 8 3 5" xfId="2745" xr:uid="{00000000-0005-0000-0000-0000A7040000}"/>
    <cellStyle name="SAPBEXstdItem 2 3 8 4" xfId="522" xr:uid="{00000000-0005-0000-0000-0000A8040000}"/>
    <cellStyle name="SAPBEXstdItem 2 3 8 4 2" xfId="1737" xr:uid="{00000000-0005-0000-0000-0000A9040000}"/>
    <cellStyle name="SAPBEXstdItem 2 3 8 4 2 2" xfId="4168" xr:uid="{00000000-0005-0000-0000-0000AA040000}"/>
    <cellStyle name="SAPBEXstdItem 2 3 8 4 3" xfId="2953" xr:uid="{00000000-0005-0000-0000-0000AB040000}"/>
    <cellStyle name="SAPBEXstdItem 2 3 8 5" xfId="929" xr:uid="{00000000-0005-0000-0000-0000AC040000}"/>
    <cellStyle name="SAPBEXstdItem 2 3 8 5 2" xfId="2144" xr:uid="{00000000-0005-0000-0000-0000AD040000}"/>
    <cellStyle name="SAPBEXstdItem 2 3 8 5 2 2" xfId="4575" xr:uid="{00000000-0005-0000-0000-0000AE040000}"/>
    <cellStyle name="SAPBEXstdItem 2 3 8 5 3" xfId="3360" xr:uid="{00000000-0005-0000-0000-0000AF040000}"/>
    <cellStyle name="SAPBEXstdItem 2 3 8 6" xfId="1321" xr:uid="{00000000-0005-0000-0000-0000B0040000}"/>
    <cellStyle name="SAPBEXstdItem 2 3 8 6 2" xfId="3752" xr:uid="{00000000-0005-0000-0000-0000B1040000}"/>
    <cellStyle name="SAPBEXstdItem 2 3 8 7" xfId="2537" xr:uid="{00000000-0005-0000-0000-0000B2040000}"/>
    <cellStyle name="SAPBEXstdItem 2 3 9" xfId="123" xr:uid="{00000000-0005-0000-0000-0000B3040000}"/>
    <cellStyle name="SAPBEXstdItem 2 3 9 2" xfId="331" xr:uid="{00000000-0005-0000-0000-0000B4040000}"/>
    <cellStyle name="SAPBEXstdItem 2 3 9 2 2" xfId="747" xr:uid="{00000000-0005-0000-0000-0000B5040000}"/>
    <cellStyle name="SAPBEXstdItem 2 3 9 2 2 2" xfId="1962" xr:uid="{00000000-0005-0000-0000-0000B6040000}"/>
    <cellStyle name="SAPBEXstdItem 2 3 9 2 2 2 2" xfId="4393" xr:uid="{00000000-0005-0000-0000-0000B7040000}"/>
    <cellStyle name="SAPBEXstdItem 2 3 9 2 2 3" xfId="3178" xr:uid="{00000000-0005-0000-0000-0000B8040000}"/>
    <cellStyle name="SAPBEXstdItem 2 3 9 2 3" xfId="1134" xr:uid="{00000000-0005-0000-0000-0000B9040000}"/>
    <cellStyle name="SAPBEXstdItem 2 3 9 2 3 2" xfId="2349" xr:uid="{00000000-0005-0000-0000-0000BA040000}"/>
    <cellStyle name="SAPBEXstdItem 2 3 9 2 3 2 2" xfId="4780" xr:uid="{00000000-0005-0000-0000-0000BB040000}"/>
    <cellStyle name="SAPBEXstdItem 2 3 9 2 3 3" xfId="3565" xr:uid="{00000000-0005-0000-0000-0000BC040000}"/>
    <cellStyle name="SAPBEXstdItem 2 3 9 2 4" xfId="1546" xr:uid="{00000000-0005-0000-0000-0000BD040000}"/>
    <cellStyle name="SAPBEXstdItem 2 3 9 2 4 2" xfId="3977" xr:uid="{00000000-0005-0000-0000-0000BE040000}"/>
    <cellStyle name="SAPBEXstdItem 2 3 9 2 5" xfId="2762" xr:uid="{00000000-0005-0000-0000-0000BF040000}"/>
    <cellStyle name="SAPBEXstdItem 2 3 9 3" xfId="539" xr:uid="{00000000-0005-0000-0000-0000C0040000}"/>
    <cellStyle name="SAPBEXstdItem 2 3 9 3 2" xfId="1754" xr:uid="{00000000-0005-0000-0000-0000C1040000}"/>
    <cellStyle name="SAPBEXstdItem 2 3 9 3 2 2" xfId="4185" xr:uid="{00000000-0005-0000-0000-0000C2040000}"/>
    <cellStyle name="SAPBEXstdItem 2 3 9 3 3" xfId="2970" xr:uid="{00000000-0005-0000-0000-0000C3040000}"/>
    <cellStyle name="SAPBEXstdItem 2 3 9 4" xfId="942" xr:uid="{00000000-0005-0000-0000-0000C4040000}"/>
    <cellStyle name="SAPBEXstdItem 2 3 9 4 2" xfId="2157" xr:uid="{00000000-0005-0000-0000-0000C5040000}"/>
    <cellStyle name="SAPBEXstdItem 2 3 9 4 2 2" xfId="4588" xr:uid="{00000000-0005-0000-0000-0000C6040000}"/>
    <cellStyle name="SAPBEXstdItem 2 3 9 4 3" xfId="3373" xr:uid="{00000000-0005-0000-0000-0000C7040000}"/>
    <cellStyle name="SAPBEXstdItem 2 3 9 5" xfId="1338" xr:uid="{00000000-0005-0000-0000-0000C8040000}"/>
    <cellStyle name="SAPBEXstdItem 2 3 9 5 2" xfId="3769" xr:uid="{00000000-0005-0000-0000-0000C9040000}"/>
    <cellStyle name="SAPBEXstdItem 2 3 9 6" xfId="2554" xr:uid="{00000000-0005-0000-0000-0000CA040000}"/>
    <cellStyle name="SAPBEXstdItem 2 4" xfId="17" xr:uid="{00000000-0005-0000-0000-0000CB040000}"/>
    <cellStyle name="SAPBEXstdItem 2 4 10" xfId="225" xr:uid="{00000000-0005-0000-0000-0000CC040000}"/>
    <cellStyle name="SAPBEXstdItem 2 4 10 2" xfId="641" xr:uid="{00000000-0005-0000-0000-0000CD040000}"/>
    <cellStyle name="SAPBEXstdItem 2 4 10 2 2" xfId="1856" xr:uid="{00000000-0005-0000-0000-0000CE040000}"/>
    <cellStyle name="SAPBEXstdItem 2 4 10 2 2 2" xfId="4287" xr:uid="{00000000-0005-0000-0000-0000CF040000}"/>
    <cellStyle name="SAPBEXstdItem 2 4 10 2 3" xfId="3072" xr:uid="{00000000-0005-0000-0000-0000D0040000}"/>
    <cellStyle name="SAPBEXstdItem 2 4 10 3" xfId="1036" xr:uid="{00000000-0005-0000-0000-0000D1040000}"/>
    <cellStyle name="SAPBEXstdItem 2 4 10 3 2" xfId="2251" xr:uid="{00000000-0005-0000-0000-0000D2040000}"/>
    <cellStyle name="SAPBEXstdItem 2 4 10 3 2 2" xfId="4682" xr:uid="{00000000-0005-0000-0000-0000D3040000}"/>
    <cellStyle name="SAPBEXstdItem 2 4 10 3 3" xfId="3467" xr:uid="{00000000-0005-0000-0000-0000D4040000}"/>
    <cellStyle name="SAPBEXstdItem 2 4 10 4" xfId="1440" xr:uid="{00000000-0005-0000-0000-0000D5040000}"/>
    <cellStyle name="SAPBEXstdItem 2 4 10 4 2" xfId="3871" xr:uid="{00000000-0005-0000-0000-0000D6040000}"/>
    <cellStyle name="SAPBEXstdItem 2 4 10 5" xfId="2656" xr:uid="{00000000-0005-0000-0000-0000D7040000}"/>
    <cellStyle name="SAPBEXstdItem 2 4 11" xfId="433" xr:uid="{00000000-0005-0000-0000-0000D8040000}"/>
    <cellStyle name="SAPBEXstdItem 2 4 11 2" xfId="1648" xr:uid="{00000000-0005-0000-0000-0000D9040000}"/>
    <cellStyle name="SAPBEXstdItem 2 4 11 2 2" xfId="4079" xr:uid="{00000000-0005-0000-0000-0000DA040000}"/>
    <cellStyle name="SAPBEXstdItem 2 4 11 3" xfId="2864" xr:uid="{00000000-0005-0000-0000-0000DB040000}"/>
    <cellStyle name="SAPBEXstdItem 2 4 12" xfId="844" xr:uid="{00000000-0005-0000-0000-0000DC040000}"/>
    <cellStyle name="SAPBEXstdItem 2 4 12 2" xfId="2059" xr:uid="{00000000-0005-0000-0000-0000DD040000}"/>
    <cellStyle name="SAPBEXstdItem 2 4 12 2 2" xfId="4490" xr:uid="{00000000-0005-0000-0000-0000DE040000}"/>
    <cellStyle name="SAPBEXstdItem 2 4 12 3" xfId="3275" xr:uid="{00000000-0005-0000-0000-0000DF040000}"/>
    <cellStyle name="SAPBEXstdItem 2 4 13" xfId="1232" xr:uid="{00000000-0005-0000-0000-0000E0040000}"/>
    <cellStyle name="SAPBEXstdItem 2 4 13 2" xfId="3663" xr:uid="{00000000-0005-0000-0000-0000E1040000}"/>
    <cellStyle name="SAPBEXstdItem 2 4 14" xfId="2448" xr:uid="{00000000-0005-0000-0000-0000E2040000}"/>
    <cellStyle name="SAPBEXstdItem 2 4 2" xfId="37" xr:uid="{00000000-0005-0000-0000-0000E3040000}"/>
    <cellStyle name="SAPBEXstdItem 2 4 2 2" xfId="141" xr:uid="{00000000-0005-0000-0000-0000E4040000}"/>
    <cellStyle name="SAPBEXstdItem 2 4 2 2 2" xfId="349" xr:uid="{00000000-0005-0000-0000-0000E5040000}"/>
    <cellStyle name="SAPBEXstdItem 2 4 2 2 2 2" xfId="765" xr:uid="{00000000-0005-0000-0000-0000E6040000}"/>
    <cellStyle name="SAPBEXstdItem 2 4 2 2 2 2 2" xfId="1980" xr:uid="{00000000-0005-0000-0000-0000E7040000}"/>
    <cellStyle name="SAPBEXstdItem 2 4 2 2 2 2 2 2" xfId="4411" xr:uid="{00000000-0005-0000-0000-0000E8040000}"/>
    <cellStyle name="SAPBEXstdItem 2 4 2 2 2 2 3" xfId="3196" xr:uid="{00000000-0005-0000-0000-0000E9040000}"/>
    <cellStyle name="SAPBEXstdItem 2 4 2 2 2 3" xfId="1148" xr:uid="{00000000-0005-0000-0000-0000EA040000}"/>
    <cellStyle name="SAPBEXstdItem 2 4 2 2 2 3 2" xfId="2363" xr:uid="{00000000-0005-0000-0000-0000EB040000}"/>
    <cellStyle name="SAPBEXstdItem 2 4 2 2 2 3 2 2" xfId="4794" xr:uid="{00000000-0005-0000-0000-0000EC040000}"/>
    <cellStyle name="SAPBEXstdItem 2 4 2 2 2 3 3" xfId="3579" xr:uid="{00000000-0005-0000-0000-0000ED040000}"/>
    <cellStyle name="SAPBEXstdItem 2 4 2 2 2 4" xfId="1564" xr:uid="{00000000-0005-0000-0000-0000EE040000}"/>
    <cellStyle name="SAPBEXstdItem 2 4 2 2 2 4 2" xfId="3995" xr:uid="{00000000-0005-0000-0000-0000EF040000}"/>
    <cellStyle name="SAPBEXstdItem 2 4 2 2 2 5" xfId="2780" xr:uid="{00000000-0005-0000-0000-0000F0040000}"/>
    <cellStyle name="SAPBEXstdItem 2 4 2 2 3" xfId="557" xr:uid="{00000000-0005-0000-0000-0000F1040000}"/>
    <cellStyle name="SAPBEXstdItem 2 4 2 2 3 2" xfId="1772" xr:uid="{00000000-0005-0000-0000-0000F2040000}"/>
    <cellStyle name="SAPBEXstdItem 2 4 2 2 3 2 2" xfId="4203" xr:uid="{00000000-0005-0000-0000-0000F3040000}"/>
    <cellStyle name="SAPBEXstdItem 2 4 2 2 3 3" xfId="2988" xr:uid="{00000000-0005-0000-0000-0000F4040000}"/>
    <cellStyle name="SAPBEXstdItem 2 4 2 2 4" xfId="956" xr:uid="{00000000-0005-0000-0000-0000F5040000}"/>
    <cellStyle name="SAPBEXstdItem 2 4 2 2 4 2" xfId="2171" xr:uid="{00000000-0005-0000-0000-0000F6040000}"/>
    <cellStyle name="SAPBEXstdItem 2 4 2 2 4 2 2" xfId="4602" xr:uid="{00000000-0005-0000-0000-0000F7040000}"/>
    <cellStyle name="SAPBEXstdItem 2 4 2 2 4 3" xfId="3387" xr:uid="{00000000-0005-0000-0000-0000F8040000}"/>
    <cellStyle name="SAPBEXstdItem 2 4 2 2 5" xfId="1356" xr:uid="{00000000-0005-0000-0000-0000F9040000}"/>
    <cellStyle name="SAPBEXstdItem 2 4 2 2 5 2" xfId="3787" xr:uid="{00000000-0005-0000-0000-0000FA040000}"/>
    <cellStyle name="SAPBEXstdItem 2 4 2 2 6" xfId="2572" xr:uid="{00000000-0005-0000-0000-0000FB040000}"/>
    <cellStyle name="SAPBEXstdItem 2 4 2 3" xfId="245" xr:uid="{00000000-0005-0000-0000-0000FC040000}"/>
    <cellStyle name="SAPBEXstdItem 2 4 2 3 2" xfId="661" xr:uid="{00000000-0005-0000-0000-0000FD040000}"/>
    <cellStyle name="SAPBEXstdItem 2 4 2 3 2 2" xfId="1876" xr:uid="{00000000-0005-0000-0000-0000FE040000}"/>
    <cellStyle name="SAPBEXstdItem 2 4 2 3 2 2 2" xfId="4307" xr:uid="{00000000-0005-0000-0000-0000FF040000}"/>
    <cellStyle name="SAPBEXstdItem 2 4 2 3 2 3" xfId="3092" xr:uid="{00000000-0005-0000-0000-000000050000}"/>
    <cellStyle name="SAPBEXstdItem 2 4 2 3 3" xfId="1052" xr:uid="{00000000-0005-0000-0000-000001050000}"/>
    <cellStyle name="SAPBEXstdItem 2 4 2 3 3 2" xfId="2267" xr:uid="{00000000-0005-0000-0000-000002050000}"/>
    <cellStyle name="SAPBEXstdItem 2 4 2 3 3 2 2" xfId="4698" xr:uid="{00000000-0005-0000-0000-000003050000}"/>
    <cellStyle name="SAPBEXstdItem 2 4 2 3 3 3" xfId="3483" xr:uid="{00000000-0005-0000-0000-000004050000}"/>
    <cellStyle name="SAPBEXstdItem 2 4 2 3 4" xfId="1460" xr:uid="{00000000-0005-0000-0000-000005050000}"/>
    <cellStyle name="SAPBEXstdItem 2 4 2 3 4 2" xfId="3891" xr:uid="{00000000-0005-0000-0000-000006050000}"/>
    <cellStyle name="SAPBEXstdItem 2 4 2 3 5" xfId="2676" xr:uid="{00000000-0005-0000-0000-000007050000}"/>
    <cellStyle name="SAPBEXstdItem 2 4 2 4" xfId="453" xr:uid="{00000000-0005-0000-0000-000008050000}"/>
    <cellStyle name="SAPBEXstdItem 2 4 2 4 2" xfId="1668" xr:uid="{00000000-0005-0000-0000-000009050000}"/>
    <cellStyle name="SAPBEXstdItem 2 4 2 4 2 2" xfId="4099" xr:uid="{00000000-0005-0000-0000-00000A050000}"/>
    <cellStyle name="SAPBEXstdItem 2 4 2 4 3" xfId="2884" xr:uid="{00000000-0005-0000-0000-00000B050000}"/>
    <cellStyle name="SAPBEXstdItem 2 4 2 5" xfId="860" xr:uid="{00000000-0005-0000-0000-00000C050000}"/>
    <cellStyle name="SAPBEXstdItem 2 4 2 5 2" xfId="2075" xr:uid="{00000000-0005-0000-0000-00000D050000}"/>
    <cellStyle name="SAPBEXstdItem 2 4 2 5 2 2" xfId="4506" xr:uid="{00000000-0005-0000-0000-00000E050000}"/>
    <cellStyle name="SAPBEXstdItem 2 4 2 5 3" xfId="3291" xr:uid="{00000000-0005-0000-0000-00000F050000}"/>
    <cellStyle name="SAPBEXstdItem 2 4 2 6" xfId="1252" xr:uid="{00000000-0005-0000-0000-000010050000}"/>
    <cellStyle name="SAPBEXstdItem 2 4 2 6 2" xfId="3683" xr:uid="{00000000-0005-0000-0000-000011050000}"/>
    <cellStyle name="SAPBEXstdItem 2 4 2 7" xfId="2468" xr:uid="{00000000-0005-0000-0000-000012050000}"/>
    <cellStyle name="SAPBEXstdItem 2 4 3" xfId="51" xr:uid="{00000000-0005-0000-0000-000013050000}"/>
    <cellStyle name="SAPBEXstdItem 2 4 3 2" xfId="155" xr:uid="{00000000-0005-0000-0000-000014050000}"/>
    <cellStyle name="SAPBEXstdItem 2 4 3 2 2" xfId="363" xr:uid="{00000000-0005-0000-0000-000015050000}"/>
    <cellStyle name="SAPBEXstdItem 2 4 3 2 2 2" xfId="779" xr:uid="{00000000-0005-0000-0000-000016050000}"/>
    <cellStyle name="SAPBEXstdItem 2 4 3 2 2 2 2" xfId="1994" xr:uid="{00000000-0005-0000-0000-000017050000}"/>
    <cellStyle name="SAPBEXstdItem 2 4 3 2 2 2 2 2" xfId="4425" xr:uid="{00000000-0005-0000-0000-000018050000}"/>
    <cellStyle name="SAPBEXstdItem 2 4 3 2 2 2 3" xfId="3210" xr:uid="{00000000-0005-0000-0000-000019050000}"/>
    <cellStyle name="SAPBEXstdItem 2 4 3 2 2 3" xfId="1162" xr:uid="{00000000-0005-0000-0000-00001A050000}"/>
    <cellStyle name="SAPBEXstdItem 2 4 3 2 2 3 2" xfId="2377" xr:uid="{00000000-0005-0000-0000-00001B050000}"/>
    <cellStyle name="SAPBEXstdItem 2 4 3 2 2 3 2 2" xfId="4808" xr:uid="{00000000-0005-0000-0000-00001C050000}"/>
    <cellStyle name="SAPBEXstdItem 2 4 3 2 2 3 3" xfId="3593" xr:uid="{00000000-0005-0000-0000-00001D050000}"/>
    <cellStyle name="SAPBEXstdItem 2 4 3 2 2 4" xfId="1578" xr:uid="{00000000-0005-0000-0000-00001E050000}"/>
    <cellStyle name="SAPBEXstdItem 2 4 3 2 2 4 2" xfId="4009" xr:uid="{00000000-0005-0000-0000-00001F050000}"/>
    <cellStyle name="SAPBEXstdItem 2 4 3 2 2 5" xfId="2794" xr:uid="{00000000-0005-0000-0000-000020050000}"/>
    <cellStyle name="SAPBEXstdItem 2 4 3 2 3" xfId="571" xr:uid="{00000000-0005-0000-0000-000021050000}"/>
    <cellStyle name="SAPBEXstdItem 2 4 3 2 3 2" xfId="1786" xr:uid="{00000000-0005-0000-0000-000022050000}"/>
    <cellStyle name="SAPBEXstdItem 2 4 3 2 3 2 2" xfId="4217" xr:uid="{00000000-0005-0000-0000-000023050000}"/>
    <cellStyle name="SAPBEXstdItem 2 4 3 2 3 3" xfId="3002" xr:uid="{00000000-0005-0000-0000-000024050000}"/>
    <cellStyle name="SAPBEXstdItem 2 4 3 2 4" xfId="970" xr:uid="{00000000-0005-0000-0000-000025050000}"/>
    <cellStyle name="SAPBEXstdItem 2 4 3 2 4 2" xfId="2185" xr:uid="{00000000-0005-0000-0000-000026050000}"/>
    <cellStyle name="SAPBEXstdItem 2 4 3 2 4 2 2" xfId="4616" xr:uid="{00000000-0005-0000-0000-000027050000}"/>
    <cellStyle name="SAPBEXstdItem 2 4 3 2 4 3" xfId="3401" xr:uid="{00000000-0005-0000-0000-000028050000}"/>
    <cellStyle name="SAPBEXstdItem 2 4 3 2 5" xfId="1370" xr:uid="{00000000-0005-0000-0000-000029050000}"/>
    <cellStyle name="SAPBEXstdItem 2 4 3 2 5 2" xfId="3801" xr:uid="{00000000-0005-0000-0000-00002A050000}"/>
    <cellStyle name="SAPBEXstdItem 2 4 3 2 6" xfId="2586" xr:uid="{00000000-0005-0000-0000-00002B050000}"/>
    <cellStyle name="SAPBEXstdItem 2 4 3 3" xfId="259" xr:uid="{00000000-0005-0000-0000-00002C050000}"/>
    <cellStyle name="SAPBEXstdItem 2 4 3 3 2" xfId="675" xr:uid="{00000000-0005-0000-0000-00002D050000}"/>
    <cellStyle name="SAPBEXstdItem 2 4 3 3 2 2" xfId="1890" xr:uid="{00000000-0005-0000-0000-00002E050000}"/>
    <cellStyle name="SAPBEXstdItem 2 4 3 3 2 2 2" xfId="4321" xr:uid="{00000000-0005-0000-0000-00002F050000}"/>
    <cellStyle name="SAPBEXstdItem 2 4 3 3 2 3" xfId="3106" xr:uid="{00000000-0005-0000-0000-000030050000}"/>
    <cellStyle name="SAPBEXstdItem 2 4 3 3 3" xfId="1066" xr:uid="{00000000-0005-0000-0000-000031050000}"/>
    <cellStyle name="SAPBEXstdItem 2 4 3 3 3 2" xfId="2281" xr:uid="{00000000-0005-0000-0000-000032050000}"/>
    <cellStyle name="SAPBEXstdItem 2 4 3 3 3 2 2" xfId="4712" xr:uid="{00000000-0005-0000-0000-000033050000}"/>
    <cellStyle name="SAPBEXstdItem 2 4 3 3 3 3" xfId="3497" xr:uid="{00000000-0005-0000-0000-000034050000}"/>
    <cellStyle name="SAPBEXstdItem 2 4 3 3 4" xfId="1474" xr:uid="{00000000-0005-0000-0000-000035050000}"/>
    <cellStyle name="SAPBEXstdItem 2 4 3 3 4 2" xfId="3905" xr:uid="{00000000-0005-0000-0000-000036050000}"/>
    <cellStyle name="SAPBEXstdItem 2 4 3 3 5" xfId="2690" xr:uid="{00000000-0005-0000-0000-000037050000}"/>
    <cellStyle name="SAPBEXstdItem 2 4 3 4" xfId="467" xr:uid="{00000000-0005-0000-0000-000038050000}"/>
    <cellStyle name="SAPBEXstdItem 2 4 3 4 2" xfId="1682" xr:uid="{00000000-0005-0000-0000-000039050000}"/>
    <cellStyle name="SAPBEXstdItem 2 4 3 4 2 2" xfId="4113" xr:uid="{00000000-0005-0000-0000-00003A050000}"/>
    <cellStyle name="SAPBEXstdItem 2 4 3 4 3" xfId="2898" xr:uid="{00000000-0005-0000-0000-00003B050000}"/>
    <cellStyle name="SAPBEXstdItem 2 4 3 5" xfId="874" xr:uid="{00000000-0005-0000-0000-00003C050000}"/>
    <cellStyle name="SAPBEXstdItem 2 4 3 5 2" xfId="2089" xr:uid="{00000000-0005-0000-0000-00003D050000}"/>
    <cellStyle name="SAPBEXstdItem 2 4 3 5 2 2" xfId="4520" xr:uid="{00000000-0005-0000-0000-00003E050000}"/>
    <cellStyle name="SAPBEXstdItem 2 4 3 5 3" xfId="3305" xr:uid="{00000000-0005-0000-0000-00003F050000}"/>
    <cellStyle name="SAPBEXstdItem 2 4 3 6" xfId="1266" xr:uid="{00000000-0005-0000-0000-000040050000}"/>
    <cellStyle name="SAPBEXstdItem 2 4 3 6 2" xfId="3697" xr:uid="{00000000-0005-0000-0000-000041050000}"/>
    <cellStyle name="SAPBEXstdItem 2 4 3 7" xfId="2482" xr:uid="{00000000-0005-0000-0000-000042050000}"/>
    <cellStyle name="SAPBEXstdItem 2 4 4" xfId="62" xr:uid="{00000000-0005-0000-0000-000043050000}"/>
    <cellStyle name="SAPBEXstdItem 2 4 4 2" xfId="166" xr:uid="{00000000-0005-0000-0000-000044050000}"/>
    <cellStyle name="SAPBEXstdItem 2 4 4 2 2" xfId="374" xr:uid="{00000000-0005-0000-0000-000045050000}"/>
    <cellStyle name="SAPBEXstdItem 2 4 4 2 2 2" xfId="790" xr:uid="{00000000-0005-0000-0000-000046050000}"/>
    <cellStyle name="SAPBEXstdItem 2 4 4 2 2 2 2" xfId="2005" xr:uid="{00000000-0005-0000-0000-000047050000}"/>
    <cellStyle name="SAPBEXstdItem 2 4 4 2 2 2 2 2" xfId="4436" xr:uid="{00000000-0005-0000-0000-000048050000}"/>
    <cellStyle name="SAPBEXstdItem 2 4 4 2 2 2 3" xfId="3221" xr:uid="{00000000-0005-0000-0000-000049050000}"/>
    <cellStyle name="SAPBEXstdItem 2 4 4 2 2 3" xfId="1173" xr:uid="{00000000-0005-0000-0000-00004A050000}"/>
    <cellStyle name="SAPBEXstdItem 2 4 4 2 2 3 2" xfId="2388" xr:uid="{00000000-0005-0000-0000-00004B050000}"/>
    <cellStyle name="SAPBEXstdItem 2 4 4 2 2 3 2 2" xfId="4819" xr:uid="{00000000-0005-0000-0000-00004C050000}"/>
    <cellStyle name="SAPBEXstdItem 2 4 4 2 2 3 3" xfId="3604" xr:uid="{00000000-0005-0000-0000-00004D050000}"/>
    <cellStyle name="SAPBEXstdItem 2 4 4 2 2 4" xfId="1589" xr:uid="{00000000-0005-0000-0000-00004E050000}"/>
    <cellStyle name="SAPBEXstdItem 2 4 4 2 2 4 2" xfId="4020" xr:uid="{00000000-0005-0000-0000-00004F050000}"/>
    <cellStyle name="SAPBEXstdItem 2 4 4 2 2 5" xfId="2805" xr:uid="{00000000-0005-0000-0000-000050050000}"/>
    <cellStyle name="SAPBEXstdItem 2 4 4 2 3" xfId="582" xr:uid="{00000000-0005-0000-0000-000051050000}"/>
    <cellStyle name="SAPBEXstdItem 2 4 4 2 3 2" xfId="1797" xr:uid="{00000000-0005-0000-0000-000052050000}"/>
    <cellStyle name="SAPBEXstdItem 2 4 4 2 3 2 2" xfId="4228" xr:uid="{00000000-0005-0000-0000-000053050000}"/>
    <cellStyle name="SAPBEXstdItem 2 4 4 2 3 3" xfId="3013" xr:uid="{00000000-0005-0000-0000-000054050000}"/>
    <cellStyle name="SAPBEXstdItem 2 4 4 2 4" xfId="981" xr:uid="{00000000-0005-0000-0000-000055050000}"/>
    <cellStyle name="SAPBEXstdItem 2 4 4 2 4 2" xfId="2196" xr:uid="{00000000-0005-0000-0000-000056050000}"/>
    <cellStyle name="SAPBEXstdItem 2 4 4 2 4 2 2" xfId="4627" xr:uid="{00000000-0005-0000-0000-000057050000}"/>
    <cellStyle name="SAPBEXstdItem 2 4 4 2 4 3" xfId="3412" xr:uid="{00000000-0005-0000-0000-000058050000}"/>
    <cellStyle name="SAPBEXstdItem 2 4 4 2 5" xfId="1381" xr:uid="{00000000-0005-0000-0000-000059050000}"/>
    <cellStyle name="SAPBEXstdItem 2 4 4 2 5 2" xfId="3812" xr:uid="{00000000-0005-0000-0000-00005A050000}"/>
    <cellStyle name="SAPBEXstdItem 2 4 4 2 6" xfId="2597" xr:uid="{00000000-0005-0000-0000-00005B050000}"/>
    <cellStyle name="SAPBEXstdItem 2 4 4 3" xfId="270" xr:uid="{00000000-0005-0000-0000-00005C050000}"/>
    <cellStyle name="SAPBEXstdItem 2 4 4 3 2" xfId="686" xr:uid="{00000000-0005-0000-0000-00005D050000}"/>
    <cellStyle name="SAPBEXstdItem 2 4 4 3 2 2" xfId="1901" xr:uid="{00000000-0005-0000-0000-00005E050000}"/>
    <cellStyle name="SAPBEXstdItem 2 4 4 3 2 2 2" xfId="4332" xr:uid="{00000000-0005-0000-0000-00005F050000}"/>
    <cellStyle name="SAPBEXstdItem 2 4 4 3 2 3" xfId="3117" xr:uid="{00000000-0005-0000-0000-000060050000}"/>
    <cellStyle name="SAPBEXstdItem 2 4 4 3 3" xfId="1077" xr:uid="{00000000-0005-0000-0000-000061050000}"/>
    <cellStyle name="SAPBEXstdItem 2 4 4 3 3 2" xfId="2292" xr:uid="{00000000-0005-0000-0000-000062050000}"/>
    <cellStyle name="SAPBEXstdItem 2 4 4 3 3 2 2" xfId="4723" xr:uid="{00000000-0005-0000-0000-000063050000}"/>
    <cellStyle name="SAPBEXstdItem 2 4 4 3 3 3" xfId="3508" xr:uid="{00000000-0005-0000-0000-000064050000}"/>
    <cellStyle name="SAPBEXstdItem 2 4 4 3 4" xfId="1485" xr:uid="{00000000-0005-0000-0000-000065050000}"/>
    <cellStyle name="SAPBEXstdItem 2 4 4 3 4 2" xfId="3916" xr:uid="{00000000-0005-0000-0000-000066050000}"/>
    <cellStyle name="SAPBEXstdItem 2 4 4 3 5" xfId="2701" xr:uid="{00000000-0005-0000-0000-000067050000}"/>
    <cellStyle name="SAPBEXstdItem 2 4 4 4" xfId="478" xr:uid="{00000000-0005-0000-0000-000068050000}"/>
    <cellStyle name="SAPBEXstdItem 2 4 4 4 2" xfId="1693" xr:uid="{00000000-0005-0000-0000-000069050000}"/>
    <cellStyle name="SAPBEXstdItem 2 4 4 4 2 2" xfId="4124" xr:uid="{00000000-0005-0000-0000-00006A050000}"/>
    <cellStyle name="SAPBEXstdItem 2 4 4 4 3" xfId="2909" xr:uid="{00000000-0005-0000-0000-00006B050000}"/>
    <cellStyle name="SAPBEXstdItem 2 4 4 5" xfId="885" xr:uid="{00000000-0005-0000-0000-00006C050000}"/>
    <cellStyle name="SAPBEXstdItem 2 4 4 5 2" xfId="2100" xr:uid="{00000000-0005-0000-0000-00006D050000}"/>
    <cellStyle name="SAPBEXstdItem 2 4 4 5 2 2" xfId="4531" xr:uid="{00000000-0005-0000-0000-00006E050000}"/>
    <cellStyle name="SAPBEXstdItem 2 4 4 5 3" xfId="3316" xr:uid="{00000000-0005-0000-0000-00006F050000}"/>
    <cellStyle name="SAPBEXstdItem 2 4 4 6" xfId="1277" xr:uid="{00000000-0005-0000-0000-000070050000}"/>
    <cellStyle name="SAPBEXstdItem 2 4 4 6 2" xfId="3708" xr:uid="{00000000-0005-0000-0000-000071050000}"/>
    <cellStyle name="SAPBEXstdItem 2 4 4 7" xfId="2493" xr:uid="{00000000-0005-0000-0000-000072050000}"/>
    <cellStyle name="SAPBEXstdItem 2 4 5" xfId="73" xr:uid="{00000000-0005-0000-0000-000073050000}"/>
    <cellStyle name="SAPBEXstdItem 2 4 5 2" xfId="177" xr:uid="{00000000-0005-0000-0000-000074050000}"/>
    <cellStyle name="SAPBEXstdItem 2 4 5 2 2" xfId="385" xr:uid="{00000000-0005-0000-0000-000075050000}"/>
    <cellStyle name="SAPBEXstdItem 2 4 5 2 2 2" xfId="801" xr:uid="{00000000-0005-0000-0000-000076050000}"/>
    <cellStyle name="SAPBEXstdItem 2 4 5 2 2 2 2" xfId="2016" xr:uid="{00000000-0005-0000-0000-000077050000}"/>
    <cellStyle name="SAPBEXstdItem 2 4 5 2 2 2 2 2" xfId="4447" xr:uid="{00000000-0005-0000-0000-000078050000}"/>
    <cellStyle name="SAPBEXstdItem 2 4 5 2 2 2 3" xfId="3232" xr:uid="{00000000-0005-0000-0000-000079050000}"/>
    <cellStyle name="SAPBEXstdItem 2 4 5 2 2 3" xfId="1184" xr:uid="{00000000-0005-0000-0000-00007A050000}"/>
    <cellStyle name="SAPBEXstdItem 2 4 5 2 2 3 2" xfId="2399" xr:uid="{00000000-0005-0000-0000-00007B050000}"/>
    <cellStyle name="SAPBEXstdItem 2 4 5 2 2 3 2 2" xfId="4830" xr:uid="{00000000-0005-0000-0000-00007C050000}"/>
    <cellStyle name="SAPBEXstdItem 2 4 5 2 2 3 3" xfId="3615" xr:uid="{00000000-0005-0000-0000-00007D050000}"/>
    <cellStyle name="SAPBEXstdItem 2 4 5 2 2 4" xfId="1600" xr:uid="{00000000-0005-0000-0000-00007E050000}"/>
    <cellStyle name="SAPBEXstdItem 2 4 5 2 2 4 2" xfId="4031" xr:uid="{00000000-0005-0000-0000-00007F050000}"/>
    <cellStyle name="SAPBEXstdItem 2 4 5 2 2 5" xfId="2816" xr:uid="{00000000-0005-0000-0000-000080050000}"/>
    <cellStyle name="SAPBEXstdItem 2 4 5 2 3" xfId="593" xr:uid="{00000000-0005-0000-0000-000081050000}"/>
    <cellStyle name="SAPBEXstdItem 2 4 5 2 3 2" xfId="1808" xr:uid="{00000000-0005-0000-0000-000082050000}"/>
    <cellStyle name="SAPBEXstdItem 2 4 5 2 3 2 2" xfId="4239" xr:uid="{00000000-0005-0000-0000-000083050000}"/>
    <cellStyle name="SAPBEXstdItem 2 4 5 2 3 3" xfId="3024" xr:uid="{00000000-0005-0000-0000-000084050000}"/>
    <cellStyle name="SAPBEXstdItem 2 4 5 2 4" xfId="992" xr:uid="{00000000-0005-0000-0000-000085050000}"/>
    <cellStyle name="SAPBEXstdItem 2 4 5 2 4 2" xfId="2207" xr:uid="{00000000-0005-0000-0000-000086050000}"/>
    <cellStyle name="SAPBEXstdItem 2 4 5 2 4 2 2" xfId="4638" xr:uid="{00000000-0005-0000-0000-000087050000}"/>
    <cellStyle name="SAPBEXstdItem 2 4 5 2 4 3" xfId="3423" xr:uid="{00000000-0005-0000-0000-000088050000}"/>
    <cellStyle name="SAPBEXstdItem 2 4 5 2 5" xfId="1392" xr:uid="{00000000-0005-0000-0000-000089050000}"/>
    <cellStyle name="SAPBEXstdItem 2 4 5 2 5 2" xfId="3823" xr:uid="{00000000-0005-0000-0000-00008A050000}"/>
    <cellStyle name="SAPBEXstdItem 2 4 5 2 6" xfId="2608" xr:uid="{00000000-0005-0000-0000-00008B050000}"/>
    <cellStyle name="SAPBEXstdItem 2 4 5 3" xfId="281" xr:uid="{00000000-0005-0000-0000-00008C050000}"/>
    <cellStyle name="SAPBEXstdItem 2 4 5 3 2" xfId="697" xr:uid="{00000000-0005-0000-0000-00008D050000}"/>
    <cellStyle name="SAPBEXstdItem 2 4 5 3 2 2" xfId="1912" xr:uid="{00000000-0005-0000-0000-00008E050000}"/>
    <cellStyle name="SAPBEXstdItem 2 4 5 3 2 2 2" xfId="4343" xr:uid="{00000000-0005-0000-0000-00008F050000}"/>
    <cellStyle name="SAPBEXstdItem 2 4 5 3 2 3" xfId="3128" xr:uid="{00000000-0005-0000-0000-000090050000}"/>
    <cellStyle name="SAPBEXstdItem 2 4 5 3 3" xfId="1088" xr:uid="{00000000-0005-0000-0000-000091050000}"/>
    <cellStyle name="SAPBEXstdItem 2 4 5 3 3 2" xfId="2303" xr:uid="{00000000-0005-0000-0000-000092050000}"/>
    <cellStyle name="SAPBEXstdItem 2 4 5 3 3 2 2" xfId="4734" xr:uid="{00000000-0005-0000-0000-000093050000}"/>
    <cellStyle name="SAPBEXstdItem 2 4 5 3 3 3" xfId="3519" xr:uid="{00000000-0005-0000-0000-000094050000}"/>
    <cellStyle name="SAPBEXstdItem 2 4 5 3 4" xfId="1496" xr:uid="{00000000-0005-0000-0000-000095050000}"/>
    <cellStyle name="SAPBEXstdItem 2 4 5 3 4 2" xfId="3927" xr:uid="{00000000-0005-0000-0000-000096050000}"/>
    <cellStyle name="SAPBEXstdItem 2 4 5 3 5" xfId="2712" xr:uid="{00000000-0005-0000-0000-000097050000}"/>
    <cellStyle name="SAPBEXstdItem 2 4 5 4" xfId="489" xr:uid="{00000000-0005-0000-0000-000098050000}"/>
    <cellStyle name="SAPBEXstdItem 2 4 5 4 2" xfId="1704" xr:uid="{00000000-0005-0000-0000-000099050000}"/>
    <cellStyle name="SAPBEXstdItem 2 4 5 4 2 2" xfId="4135" xr:uid="{00000000-0005-0000-0000-00009A050000}"/>
    <cellStyle name="SAPBEXstdItem 2 4 5 4 3" xfId="2920" xr:uid="{00000000-0005-0000-0000-00009B050000}"/>
    <cellStyle name="SAPBEXstdItem 2 4 5 5" xfId="896" xr:uid="{00000000-0005-0000-0000-00009C050000}"/>
    <cellStyle name="SAPBEXstdItem 2 4 5 5 2" xfId="2111" xr:uid="{00000000-0005-0000-0000-00009D050000}"/>
    <cellStyle name="SAPBEXstdItem 2 4 5 5 2 2" xfId="4542" xr:uid="{00000000-0005-0000-0000-00009E050000}"/>
    <cellStyle name="SAPBEXstdItem 2 4 5 5 3" xfId="3327" xr:uid="{00000000-0005-0000-0000-00009F050000}"/>
    <cellStyle name="SAPBEXstdItem 2 4 5 6" xfId="1288" xr:uid="{00000000-0005-0000-0000-0000A0050000}"/>
    <cellStyle name="SAPBEXstdItem 2 4 5 6 2" xfId="3719" xr:uid="{00000000-0005-0000-0000-0000A1050000}"/>
    <cellStyle name="SAPBEXstdItem 2 4 5 7" xfId="2504" xr:uid="{00000000-0005-0000-0000-0000A2050000}"/>
    <cellStyle name="SAPBEXstdItem 2 4 6" xfId="84" xr:uid="{00000000-0005-0000-0000-0000A3050000}"/>
    <cellStyle name="SAPBEXstdItem 2 4 6 2" xfId="188" xr:uid="{00000000-0005-0000-0000-0000A4050000}"/>
    <cellStyle name="SAPBEXstdItem 2 4 6 2 2" xfId="396" xr:uid="{00000000-0005-0000-0000-0000A5050000}"/>
    <cellStyle name="SAPBEXstdItem 2 4 6 2 2 2" xfId="812" xr:uid="{00000000-0005-0000-0000-0000A6050000}"/>
    <cellStyle name="SAPBEXstdItem 2 4 6 2 2 2 2" xfId="2027" xr:uid="{00000000-0005-0000-0000-0000A7050000}"/>
    <cellStyle name="SAPBEXstdItem 2 4 6 2 2 2 2 2" xfId="4458" xr:uid="{00000000-0005-0000-0000-0000A8050000}"/>
    <cellStyle name="SAPBEXstdItem 2 4 6 2 2 2 3" xfId="3243" xr:uid="{00000000-0005-0000-0000-0000A9050000}"/>
    <cellStyle name="SAPBEXstdItem 2 4 6 2 2 3" xfId="1195" xr:uid="{00000000-0005-0000-0000-0000AA050000}"/>
    <cellStyle name="SAPBEXstdItem 2 4 6 2 2 3 2" xfId="2410" xr:uid="{00000000-0005-0000-0000-0000AB050000}"/>
    <cellStyle name="SAPBEXstdItem 2 4 6 2 2 3 2 2" xfId="4841" xr:uid="{00000000-0005-0000-0000-0000AC050000}"/>
    <cellStyle name="SAPBEXstdItem 2 4 6 2 2 3 3" xfId="3626" xr:uid="{00000000-0005-0000-0000-0000AD050000}"/>
    <cellStyle name="SAPBEXstdItem 2 4 6 2 2 4" xfId="1611" xr:uid="{00000000-0005-0000-0000-0000AE050000}"/>
    <cellStyle name="SAPBEXstdItem 2 4 6 2 2 4 2" xfId="4042" xr:uid="{00000000-0005-0000-0000-0000AF050000}"/>
    <cellStyle name="SAPBEXstdItem 2 4 6 2 2 5" xfId="2827" xr:uid="{00000000-0005-0000-0000-0000B0050000}"/>
    <cellStyle name="SAPBEXstdItem 2 4 6 2 3" xfId="604" xr:uid="{00000000-0005-0000-0000-0000B1050000}"/>
    <cellStyle name="SAPBEXstdItem 2 4 6 2 3 2" xfId="1819" xr:uid="{00000000-0005-0000-0000-0000B2050000}"/>
    <cellStyle name="SAPBEXstdItem 2 4 6 2 3 2 2" xfId="4250" xr:uid="{00000000-0005-0000-0000-0000B3050000}"/>
    <cellStyle name="SAPBEXstdItem 2 4 6 2 3 3" xfId="3035" xr:uid="{00000000-0005-0000-0000-0000B4050000}"/>
    <cellStyle name="SAPBEXstdItem 2 4 6 2 4" xfId="1003" xr:uid="{00000000-0005-0000-0000-0000B5050000}"/>
    <cellStyle name="SAPBEXstdItem 2 4 6 2 4 2" xfId="2218" xr:uid="{00000000-0005-0000-0000-0000B6050000}"/>
    <cellStyle name="SAPBEXstdItem 2 4 6 2 4 2 2" xfId="4649" xr:uid="{00000000-0005-0000-0000-0000B7050000}"/>
    <cellStyle name="SAPBEXstdItem 2 4 6 2 4 3" xfId="3434" xr:uid="{00000000-0005-0000-0000-0000B8050000}"/>
    <cellStyle name="SAPBEXstdItem 2 4 6 2 5" xfId="1403" xr:uid="{00000000-0005-0000-0000-0000B9050000}"/>
    <cellStyle name="SAPBEXstdItem 2 4 6 2 5 2" xfId="3834" xr:uid="{00000000-0005-0000-0000-0000BA050000}"/>
    <cellStyle name="SAPBEXstdItem 2 4 6 2 6" xfId="2619" xr:uid="{00000000-0005-0000-0000-0000BB050000}"/>
    <cellStyle name="SAPBEXstdItem 2 4 6 3" xfId="292" xr:uid="{00000000-0005-0000-0000-0000BC050000}"/>
    <cellStyle name="SAPBEXstdItem 2 4 6 3 2" xfId="708" xr:uid="{00000000-0005-0000-0000-0000BD050000}"/>
    <cellStyle name="SAPBEXstdItem 2 4 6 3 2 2" xfId="1923" xr:uid="{00000000-0005-0000-0000-0000BE050000}"/>
    <cellStyle name="SAPBEXstdItem 2 4 6 3 2 2 2" xfId="4354" xr:uid="{00000000-0005-0000-0000-0000BF050000}"/>
    <cellStyle name="SAPBEXstdItem 2 4 6 3 2 3" xfId="3139" xr:uid="{00000000-0005-0000-0000-0000C0050000}"/>
    <cellStyle name="SAPBEXstdItem 2 4 6 3 3" xfId="1099" xr:uid="{00000000-0005-0000-0000-0000C1050000}"/>
    <cellStyle name="SAPBEXstdItem 2 4 6 3 3 2" xfId="2314" xr:uid="{00000000-0005-0000-0000-0000C2050000}"/>
    <cellStyle name="SAPBEXstdItem 2 4 6 3 3 2 2" xfId="4745" xr:uid="{00000000-0005-0000-0000-0000C3050000}"/>
    <cellStyle name="SAPBEXstdItem 2 4 6 3 3 3" xfId="3530" xr:uid="{00000000-0005-0000-0000-0000C4050000}"/>
    <cellStyle name="SAPBEXstdItem 2 4 6 3 4" xfId="1507" xr:uid="{00000000-0005-0000-0000-0000C5050000}"/>
    <cellStyle name="SAPBEXstdItem 2 4 6 3 4 2" xfId="3938" xr:uid="{00000000-0005-0000-0000-0000C6050000}"/>
    <cellStyle name="SAPBEXstdItem 2 4 6 3 5" xfId="2723" xr:uid="{00000000-0005-0000-0000-0000C7050000}"/>
    <cellStyle name="SAPBEXstdItem 2 4 6 4" xfId="500" xr:uid="{00000000-0005-0000-0000-0000C8050000}"/>
    <cellStyle name="SAPBEXstdItem 2 4 6 4 2" xfId="1715" xr:uid="{00000000-0005-0000-0000-0000C9050000}"/>
    <cellStyle name="SAPBEXstdItem 2 4 6 4 2 2" xfId="4146" xr:uid="{00000000-0005-0000-0000-0000CA050000}"/>
    <cellStyle name="SAPBEXstdItem 2 4 6 4 3" xfId="2931" xr:uid="{00000000-0005-0000-0000-0000CB050000}"/>
    <cellStyle name="SAPBEXstdItem 2 4 6 5" xfId="907" xr:uid="{00000000-0005-0000-0000-0000CC050000}"/>
    <cellStyle name="SAPBEXstdItem 2 4 6 5 2" xfId="2122" xr:uid="{00000000-0005-0000-0000-0000CD050000}"/>
    <cellStyle name="SAPBEXstdItem 2 4 6 5 2 2" xfId="4553" xr:uid="{00000000-0005-0000-0000-0000CE050000}"/>
    <cellStyle name="SAPBEXstdItem 2 4 6 5 3" xfId="3338" xr:uid="{00000000-0005-0000-0000-0000CF050000}"/>
    <cellStyle name="SAPBEXstdItem 2 4 6 6" xfId="1299" xr:uid="{00000000-0005-0000-0000-0000D0050000}"/>
    <cellStyle name="SAPBEXstdItem 2 4 6 6 2" xfId="3730" xr:uid="{00000000-0005-0000-0000-0000D1050000}"/>
    <cellStyle name="SAPBEXstdItem 2 4 6 7" xfId="2515" xr:uid="{00000000-0005-0000-0000-0000D2050000}"/>
    <cellStyle name="SAPBEXstdItem 2 4 7" xfId="94" xr:uid="{00000000-0005-0000-0000-0000D3050000}"/>
    <cellStyle name="SAPBEXstdItem 2 4 7 2" xfId="198" xr:uid="{00000000-0005-0000-0000-0000D4050000}"/>
    <cellStyle name="SAPBEXstdItem 2 4 7 2 2" xfId="406" xr:uid="{00000000-0005-0000-0000-0000D5050000}"/>
    <cellStyle name="SAPBEXstdItem 2 4 7 2 2 2" xfId="822" xr:uid="{00000000-0005-0000-0000-0000D6050000}"/>
    <cellStyle name="SAPBEXstdItem 2 4 7 2 2 2 2" xfId="2037" xr:uid="{00000000-0005-0000-0000-0000D7050000}"/>
    <cellStyle name="SAPBEXstdItem 2 4 7 2 2 2 2 2" xfId="4468" xr:uid="{00000000-0005-0000-0000-0000D8050000}"/>
    <cellStyle name="SAPBEXstdItem 2 4 7 2 2 2 3" xfId="3253" xr:uid="{00000000-0005-0000-0000-0000D9050000}"/>
    <cellStyle name="SAPBEXstdItem 2 4 7 2 2 3" xfId="1205" xr:uid="{00000000-0005-0000-0000-0000DA050000}"/>
    <cellStyle name="SAPBEXstdItem 2 4 7 2 2 3 2" xfId="2420" xr:uid="{00000000-0005-0000-0000-0000DB050000}"/>
    <cellStyle name="SAPBEXstdItem 2 4 7 2 2 3 2 2" xfId="4851" xr:uid="{00000000-0005-0000-0000-0000DC050000}"/>
    <cellStyle name="SAPBEXstdItem 2 4 7 2 2 3 3" xfId="3636" xr:uid="{00000000-0005-0000-0000-0000DD050000}"/>
    <cellStyle name="SAPBEXstdItem 2 4 7 2 2 4" xfId="1621" xr:uid="{00000000-0005-0000-0000-0000DE050000}"/>
    <cellStyle name="SAPBEXstdItem 2 4 7 2 2 4 2" xfId="4052" xr:uid="{00000000-0005-0000-0000-0000DF050000}"/>
    <cellStyle name="SAPBEXstdItem 2 4 7 2 2 5" xfId="2837" xr:uid="{00000000-0005-0000-0000-0000E0050000}"/>
    <cellStyle name="SAPBEXstdItem 2 4 7 2 3" xfId="614" xr:uid="{00000000-0005-0000-0000-0000E1050000}"/>
    <cellStyle name="SAPBEXstdItem 2 4 7 2 3 2" xfId="1829" xr:uid="{00000000-0005-0000-0000-0000E2050000}"/>
    <cellStyle name="SAPBEXstdItem 2 4 7 2 3 2 2" xfId="4260" xr:uid="{00000000-0005-0000-0000-0000E3050000}"/>
    <cellStyle name="SAPBEXstdItem 2 4 7 2 3 3" xfId="3045" xr:uid="{00000000-0005-0000-0000-0000E4050000}"/>
    <cellStyle name="SAPBEXstdItem 2 4 7 2 4" xfId="1013" xr:uid="{00000000-0005-0000-0000-0000E5050000}"/>
    <cellStyle name="SAPBEXstdItem 2 4 7 2 4 2" xfId="2228" xr:uid="{00000000-0005-0000-0000-0000E6050000}"/>
    <cellStyle name="SAPBEXstdItem 2 4 7 2 4 2 2" xfId="4659" xr:uid="{00000000-0005-0000-0000-0000E7050000}"/>
    <cellStyle name="SAPBEXstdItem 2 4 7 2 4 3" xfId="3444" xr:uid="{00000000-0005-0000-0000-0000E8050000}"/>
    <cellStyle name="SAPBEXstdItem 2 4 7 2 5" xfId="1413" xr:uid="{00000000-0005-0000-0000-0000E9050000}"/>
    <cellStyle name="SAPBEXstdItem 2 4 7 2 5 2" xfId="3844" xr:uid="{00000000-0005-0000-0000-0000EA050000}"/>
    <cellStyle name="SAPBEXstdItem 2 4 7 2 6" xfId="2629" xr:uid="{00000000-0005-0000-0000-0000EB050000}"/>
    <cellStyle name="SAPBEXstdItem 2 4 7 3" xfId="302" xr:uid="{00000000-0005-0000-0000-0000EC050000}"/>
    <cellStyle name="SAPBEXstdItem 2 4 7 3 2" xfId="718" xr:uid="{00000000-0005-0000-0000-0000ED050000}"/>
    <cellStyle name="SAPBEXstdItem 2 4 7 3 2 2" xfId="1933" xr:uid="{00000000-0005-0000-0000-0000EE050000}"/>
    <cellStyle name="SAPBEXstdItem 2 4 7 3 2 2 2" xfId="4364" xr:uid="{00000000-0005-0000-0000-0000EF050000}"/>
    <cellStyle name="SAPBEXstdItem 2 4 7 3 2 3" xfId="3149" xr:uid="{00000000-0005-0000-0000-0000F0050000}"/>
    <cellStyle name="SAPBEXstdItem 2 4 7 3 3" xfId="1109" xr:uid="{00000000-0005-0000-0000-0000F1050000}"/>
    <cellStyle name="SAPBEXstdItem 2 4 7 3 3 2" xfId="2324" xr:uid="{00000000-0005-0000-0000-0000F2050000}"/>
    <cellStyle name="SAPBEXstdItem 2 4 7 3 3 2 2" xfId="4755" xr:uid="{00000000-0005-0000-0000-0000F3050000}"/>
    <cellStyle name="SAPBEXstdItem 2 4 7 3 3 3" xfId="3540" xr:uid="{00000000-0005-0000-0000-0000F4050000}"/>
    <cellStyle name="SAPBEXstdItem 2 4 7 3 4" xfId="1517" xr:uid="{00000000-0005-0000-0000-0000F5050000}"/>
    <cellStyle name="SAPBEXstdItem 2 4 7 3 4 2" xfId="3948" xr:uid="{00000000-0005-0000-0000-0000F6050000}"/>
    <cellStyle name="SAPBEXstdItem 2 4 7 3 5" xfId="2733" xr:uid="{00000000-0005-0000-0000-0000F7050000}"/>
    <cellStyle name="SAPBEXstdItem 2 4 7 4" xfId="510" xr:uid="{00000000-0005-0000-0000-0000F8050000}"/>
    <cellStyle name="SAPBEXstdItem 2 4 7 4 2" xfId="1725" xr:uid="{00000000-0005-0000-0000-0000F9050000}"/>
    <cellStyle name="SAPBEXstdItem 2 4 7 4 2 2" xfId="4156" xr:uid="{00000000-0005-0000-0000-0000FA050000}"/>
    <cellStyle name="SAPBEXstdItem 2 4 7 4 3" xfId="2941" xr:uid="{00000000-0005-0000-0000-0000FB050000}"/>
    <cellStyle name="SAPBEXstdItem 2 4 7 5" xfId="917" xr:uid="{00000000-0005-0000-0000-0000FC050000}"/>
    <cellStyle name="SAPBEXstdItem 2 4 7 5 2" xfId="2132" xr:uid="{00000000-0005-0000-0000-0000FD050000}"/>
    <cellStyle name="SAPBEXstdItem 2 4 7 5 2 2" xfId="4563" xr:uid="{00000000-0005-0000-0000-0000FE050000}"/>
    <cellStyle name="SAPBEXstdItem 2 4 7 5 3" xfId="3348" xr:uid="{00000000-0005-0000-0000-0000FF050000}"/>
    <cellStyle name="SAPBEXstdItem 2 4 7 6" xfId="1309" xr:uid="{00000000-0005-0000-0000-000000060000}"/>
    <cellStyle name="SAPBEXstdItem 2 4 7 6 2" xfId="3740" xr:uid="{00000000-0005-0000-0000-000001060000}"/>
    <cellStyle name="SAPBEXstdItem 2 4 7 7" xfId="2525" xr:uid="{00000000-0005-0000-0000-000002060000}"/>
    <cellStyle name="SAPBEXstdItem 2 4 8" xfId="104" xr:uid="{00000000-0005-0000-0000-000003060000}"/>
    <cellStyle name="SAPBEXstdItem 2 4 8 2" xfId="208" xr:uid="{00000000-0005-0000-0000-000004060000}"/>
    <cellStyle name="SAPBEXstdItem 2 4 8 2 2" xfId="416" xr:uid="{00000000-0005-0000-0000-000005060000}"/>
    <cellStyle name="SAPBEXstdItem 2 4 8 2 2 2" xfId="832" xr:uid="{00000000-0005-0000-0000-000006060000}"/>
    <cellStyle name="SAPBEXstdItem 2 4 8 2 2 2 2" xfId="2047" xr:uid="{00000000-0005-0000-0000-000007060000}"/>
    <cellStyle name="SAPBEXstdItem 2 4 8 2 2 2 2 2" xfId="4478" xr:uid="{00000000-0005-0000-0000-000008060000}"/>
    <cellStyle name="SAPBEXstdItem 2 4 8 2 2 2 3" xfId="3263" xr:uid="{00000000-0005-0000-0000-000009060000}"/>
    <cellStyle name="SAPBEXstdItem 2 4 8 2 2 3" xfId="1215" xr:uid="{00000000-0005-0000-0000-00000A060000}"/>
    <cellStyle name="SAPBEXstdItem 2 4 8 2 2 3 2" xfId="2430" xr:uid="{00000000-0005-0000-0000-00000B060000}"/>
    <cellStyle name="SAPBEXstdItem 2 4 8 2 2 3 2 2" xfId="4861" xr:uid="{00000000-0005-0000-0000-00000C060000}"/>
    <cellStyle name="SAPBEXstdItem 2 4 8 2 2 3 3" xfId="3646" xr:uid="{00000000-0005-0000-0000-00000D060000}"/>
    <cellStyle name="SAPBEXstdItem 2 4 8 2 2 4" xfId="1631" xr:uid="{00000000-0005-0000-0000-00000E060000}"/>
    <cellStyle name="SAPBEXstdItem 2 4 8 2 2 4 2" xfId="4062" xr:uid="{00000000-0005-0000-0000-00000F060000}"/>
    <cellStyle name="SAPBEXstdItem 2 4 8 2 2 5" xfId="2847" xr:uid="{00000000-0005-0000-0000-000010060000}"/>
    <cellStyle name="SAPBEXstdItem 2 4 8 2 3" xfId="624" xr:uid="{00000000-0005-0000-0000-000011060000}"/>
    <cellStyle name="SAPBEXstdItem 2 4 8 2 3 2" xfId="1839" xr:uid="{00000000-0005-0000-0000-000012060000}"/>
    <cellStyle name="SAPBEXstdItem 2 4 8 2 3 2 2" xfId="4270" xr:uid="{00000000-0005-0000-0000-000013060000}"/>
    <cellStyle name="SAPBEXstdItem 2 4 8 2 3 3" xfId="3055" xr:uid="{00000000-0005-0000-0000-000014060000}"/>
    <cellStyle name="SAPBEXstdItem 2 4 8 2 4" xfId="1023" xr:uid="{00000000-0005-0000-0000-000015060000}"/>
    <cellStyle name="SAPBEXstdItem 2 4 8 2 4 2" xfId="2238" xr:uid="{00000000-0005-0000-0000-000016060000}"/>
    <cellStyle name="SAPBEXstdItem 2 4 8 2 4 2 2" xfId="4669" xr:uid="{00000000-0005-0000-0000-000017060000}"/>
    <cellStyle name="SAPBEXstdItem 2 4 8 2 4 3" xfId="3454" xr:uid="{00000000-0005-0000-0000-000018060000}"/>
    <cellStyle name="SAPBEXstdItem 2 4 8 2 5" xfId="1423" xr:uid="{00000000-0005-0000-0000-000019060000}"/>
    <cellStyle name="SAPBEXstdItem 2 4 8 2 5 2" xfId="3854" xr:uid="{00000000-0005-0000-0000-00001A060000}"/>
    <cellStyle name="SAPBEXstdItem 2 4 8 2 6" xfId="2639" xr:uid="{00000000-0005-0000-0000-00001B060000}"/>
    <cellStyle name="SAPBEXstdItem 2 4 8 3" xfId="312" xr:uid="{00000000-0005-0000-0000-00001C060000}"/>
    <cellStyle name="SAPBEXstdItem 2 4 8 3 2" xfId="728" xr:uid="{00000000-0005-0000-0000-00001D060000}"/>
    <cellStyle name="SAPBEXstdItem 2 4 8 3 2 2" xfId="1943" xr:uid="{00000000-0005-0000-0000-00001E060000}"/>
    <cellStyle name="SAPBEXstdItem 2 4 8 3 2 2 2" xfId="4374" xr:uid="{00000000-0005-0000-0000-00001F060000}"/>
    <cellStyle name="SAPBEXstdItem 2 4 8 3 2 3" xfId="3159" xr:uid="{00000000-0005-0000-0000-000020060000}"/>
    <cellStyle name="SAPBEXstdItem 2 4 8 3 3" xfId="1119" xr:uid="{00000000-0005-0000-0000-000021060000}"/>
    <cellStyle name="SAPBEXstdItem 2 4 8 3 3 2" xfId="2334" xr:uid="{00000000-0005-0000-0000-000022060000}"/>
    <cellStyle name="SAPBEXstdItem 2 4 8 3 3 2 2" xfId="4765" xr:uid="{00000000-0005-0000-0000-000023060000}"/>
    <cellStyle name="SAPBEXstdItem 2 4 8 3 3 3" xfId="3550" xr:uid="{00000000-0005-0000-0000-000024060000}"/>
    <cellStyle name="SAPBEXstdItem 2 4 8 3 4" xfId="1527" xr:uid="{00000000-0005-0000-0000-000025060000}"/>
    <cellStyle name="SAPBEXstdItem 2 4 8 3 4 2" xfId="3958" xr:uid="{00000000-0005-0000-0000-000026060000}"/>
    <cellStyle name="SAPBEXstdItem 2 4 8 3 5" xfId="2743" xr:uid="{00000000-0005-0000-0000-000027060000}"/>
    <cellStyle name="SAPBEXstdItem 2 4 8 4" xfId="520" xr:uid="{00000000-0005-0000-0000-000028060000}"/>
    <cellStyle name="SAPBEXstdItem 2 4 8 4 2" xfId="1735" xr:uid="{00000000-0005-0000-0000-000029060000}"/>
    <cellStyle name="SAPBEXstdItem 2 4 8 4 2 2" xfId="4166" xr:uid="{00000000-0005-0000-0000-00002A060000}"/>
    <cellStyle name="SAPBEXstdItem 2 4 8 4 3" xfId="2951" xr:uid="{00000000-0005-0000-0000-00002B060000}"/>
    <cellStyle name="SAPBEXstdItem 2 4 8 5" xfId="927" xr:uid="{00000000-0005-0000-0000-00002C060000}"/>
    <cellStyle name="SAPBEXstdItem 2 4 8 5 2" xfId="2142" xr:uid="{00000000-0005-0000-0000-00002D060000}"/>
    <cellStyle name="SAPBEXstdItem 2 4 8 5 2 2" xfId="4573" xr:uid="{00000000-0005-0000-0000-00002E060000}"/>
    <cellStyle name="SAPBEXstdItem 2 4 8 5 3" xfId="3358" xr:uid="{00000000-0005-0000-0000-00002F060000}"/>
    <cellStyle name="SAPBEXstdItem 2 4 8 6" xfId="1319" xr:uid="{00000000-0005-0000-0000-000030060000}"/>
    <cellStyle name="SAPBEXstdItem 2 4 8 6 2" xfId="3750" xr:uid="{00000000-0005-0000-0000-000031060000}"/>
    <cellStyle name="SAPBEXstdItem 2 4 8 7" xfId="2535" xr:uid="{00000000-0005-0000-0000-000032060000}"/>
    <cellStyle name="SAPBEXstdItem 2 4 9" xfId="121" xr:uid="{00000000-0005-0000-0000-000033060000}"/>
    <cellStyle name="SAPBEXstdItem 2 4 9 2" xfId="329" xr:uid="{00000000-0005-0000-0000-000034060000}"/>
    <cellStyle name="SAPBEXstdItem 2 4 9 2 2" xfId="745" xr:uid="{00000000-0005-0000-0000-000035060000}"/>
    <cellStyle name="SAPBEXstdItem 2 4 9 2 2 2" xfId="1960" xr:uid="{00000000-0005-0000-0000-000036060000}"/>
    <cellStyle name="SAPBEXstdItem 2 4 9 2 2 2 2" xfId="4391" xr:uid="{00000000-0005-0000-0000-000037060000}"/>
    <cellStyle name="SAPBEXstdItem 2 4 9 2 2 3" xfId="3176" xr:uid="{00000000-0005-0000-0000-000038060000}"/>
    <cellStyle name="SAPBEXstdItem 2 4 9 2 3" xfId="1132" xr:uid="{00000000-0005-0000-0000-000039060000}"/>
    <cellStyle name="SAPBEXstdItem 2 4 9 2 3 2" xfId="2347" xr:uid="{00000000-0005-0000-0000-00003A060000}"/>
    <cellStyle name="SAPBEXstdItem 2 4 9 2 3 2 2" xfId="4778" xr:uid="{00000000-0005-0000-0000-00003B060000}"/>
    <cellStyle name="SAPBEXstdItem 2 4 9 2 3 3" xfId="3563" xr:uid="{00000000-0005-0000-0000-00003C060000}"/>
    <cellStyle name="SAPBEXstdItem 2 4 9 2 4" xfId="1544" xr:uid="{00000000-0005-0000-0000-00003D060000}"/>
    <cellStyle name="SAPBEXstdItem 2 4 9 2 4 2" xfId="3975" xr:uid="{00000000-0005-0000-0000-00003E060000}"/>
    <cellStyle name="SAPBEXstdItem 2 4 9 2 5" xfId="2760" xr:uid="{00000000-0005-0000-0000-00003F060000}"/>
    <cellStyle name="SAPBEXstdItem 2 4 9 3" xfId="537" xr:uid="{00000000-0005-0000-0000-000040060000}"/>
    <cellStyle name="SAPBEXstdItem 2 4 9 3 2" xfId="1752" xr:uid="{00000000-0005-0000-0000-000041060000}"/>
    <cellStyle name="SAPBEXstdItem 2 4 9 3 2 2" xfId="4183" xr:uid="{00000000-0005-0000-0000-000042060000}"/>
    <cellStyle name="SAPBEXstdItem 2 4 9 3 3" xfId="2968" xr:uid="{00000000-0005-0000-0000-000043060000}"/>
    <cellStyle name="SAPBEXstdItem 2 4 9 4" xfId="940" xr:uid="{00000000-0005-0000-0000-000044060000}"/>
    <cellStyle name="SAPBEXstdItem 2 4 9 4 2" xfId="2155" xr:uid="{00000000-0005-0000-0000-000045060000}"/>
    <cellStyle name="SAPBEXstdItem 2 4 9 4 2 2" xfId="4586" xr:uid="{00000000-0005-0000-0000-000046060000}"/>
    <cellStyle name="SAPBEXstdItem 2 4 9 4 3" xfId="3371" xr:uid="{00000000-0005-0000-0000-000047060000}"/>
    <cellStyle name="SAPBEXstdItem 2 4 9 5" xfId="1336" xr:uid="{00000000-0005-0000-0000-000048060000}"/>
    <cellStyle name="SAPBEXstdItem 2 4 9 5 2" xfId="3767" xr:uid="{00000000-0005-0000-0000-000049060000}"/>
    <cellStyle name="SAPBEXstdItem 2 4 9 6" xfId="2552" xr:uid="{00000000-0005-0000-0000-00004A060000}"/>
    <cellStyle name="SAPBEXstdItem 2 5" xfId="20" xr:uid="{00000000-0005-0000-0000-00004B060000}"/>
    <cellStyle name="SAPBEXstdItem 2 5 10" xfId="228" xr:uid="{00000000-0005-0000-0000-00004C060000}"/>
    <cellStyle name="SAPBEXstdItem 2 5 10 2" xfId="644" xr:uid="{00000000-0005-0000-0000-00004D060000}"/>
    <cellStyle name="SAPBEXstdItem 2 5 10 2 2" xfId="1859" xr:uid="{00000000-0005-0000-0000-00004E060000}"/>
    <cellStyle name="SAPBEXstdItem 2 5 10 2 2 2" xfId="4290" xr:uid="{00000000-0005-0000-0000-00004F060000}"/>
    <cellStyle name="SAPBEXstdItem 2 5 10 2 3" xfId="3075" xr:uid="{00000000-0005-0000-0000-000050060000}"/>
    <cellStyle name="SAPBEXstdItem 2 5 10 3" xfId="1039" xr:uid="{00000000-0005-0000-0000-000051060000}"/>
    <cellStyle name="SAPBEXstdItem 2 5 10 3 2" xfId="2254" xr:uid="{00000000-0005-0000-0000-000052060000}"/>
    <cellStyle name="SAPBEXstdItem 2 5 10 3 2 2" xfId="4685" xr:uid="{00000000-0005-0000-0000-000053060000}"/>
    <cellStyle name="SAPBEXstdItem 2 5 10 3 3" xfId="3470" xr:uid="{00000000-0005-0000-0000-000054060000}"/>
    <cellStyle name="SAPBEXstdItem 2 5 10 4" xfId="1443" xr:uid="{00000000-0005-0000-0000-000055060000}"/>
    <cellStyle name="SAPBEXstdItem 2 5 10 4 2" xfId="3874" xr:uid="{00000000-0005-0000-0000-000056060000}"/>
    <cellStyle name="SAPBEXstdItem 2 5 10 5" xfId="2659" xr:uid="{00000000-0005-0000-0000-000057060000}"/>
    <cellStyle name="SAPBEXstdItem 2 5 11" xfId="436" xr:uid="{00000000-0005-0000-0000-000058060000}"/>
    <cellStyle name="SAPBEXstdItem 2 5 11 2" xfId="1651" xr:uid="{00000000-0005-0000-0000-000059060000}"/>
    <cellStyle name="SAPBEXstdItem 2 5 11 2 2" xfId="4082" xr:uid="{00000000-0005-0000-0000-00005A060000}"/>
    <cellStyle name="SAPBEXstdItem 2 5 11 3" xfId="2867" xr:uid="{00000000-0005-0000-0000-00005B060000}"/>
    <cellStyle name="SAPBEXstdItem 2 5 12" xfId="847" xr:uid="{00000000-0005-0000-0000-00005C060000}"/>
    <cellStyle name="SAPBEXstdItem 2 5 12 2" xfId="2062" xr:uid="{00000000-0005-0000-0000-00005D060000}"/>
    <cellStyle name="SAPBEXstdItem 2 5 12 2 2" xfId="4493" xr:uid="{00000000-0005-0000-0000-00005E060000}"/>
    <cellStyle name="SAPBEXstdItem 2 5 12 3" xfId="3278" xr:uid="{00000000-0005-0000-0000-00005F060000}"/>
    <cellStyle name="SAPBEXstdItem 2 5 13" xfId="1235" xr:uid="{00000000-0005-0000-0000-000060060000}"/>
    <cellStyle name="SAPBEXstdItem 2 5 13 2" xfId="3666" xr:uid="{00000000-0005-0000-0000-000061060000}"/>
    <cellStyle name="SAPBEXstdItem 2 5 14" xfId="2451" xr:uid="{00000000-0005-0000-0000-000062060000}"/>
    <cellStyle name="SAPBEXstdItem 2 5 2" xfId="40" xr:uid="{00000000-0005-0000-0000-000063060000}"/>
    <cellStyle name="SAPBEXstdItem 2 5 2 2" xfId="144" xr:uid="{00000000-0005-0000-0000-000064060000}"/>
    <cellStyle name="SAPBEXstdItem 2 5 2 2 2" xfId="352" xr:uid="{00000000-0005-0000-0000-000065060000}"/>
    <cellStyle name="SAPBEXstdItem 2 5 2 2 2 2" xfId="768" xr:uid="{00000000-0005-0000-0000-000066060000}"/>
    <cellStyle name="SAPBEXstdItem 2 5 2 2 2 2 2" xfId="1983" xr:uid="{00000000-0005-0000-0000-000067060000}"/>
    <cellStyle name="SAPBEXstdItem 2 5 2 2 2 2 2 2" xfId="4414" xr:uid="{00000000-0005-0000-0000-000068060000}"/>
    <cellStyle name="SAPBEXstdItem 2 5 2 2 2 2 3" xfId="3199" xr:uid="{00000000-0005-0000-0000-000069060000}"/>
    <cellStyle name="SAPBEXstdItem 2 5 2 2 2 3" xfId="1151" xr:uid="{00000000-0005-0000-0000-00006A060000}"/>
    <cellStyle name="SAPBEXstdItem 2 5 2 2 2 3 2" xfId="2366" xr:uid="{00000000-0005-0000-0000-00006B060000}"/>
    <cellStyle name="SAPBEXstdItem 2 5 2 2 2 3 2 2" xfId="4797" xr:uid="{00000000-0005-0000-0000-00006C060000}"/>
    <cellStyle name="SAPBEXstdItem 2 5 2 2 2 3 3" xfId="3582" xr:uid="{00000000-0005-0000-0000-00006D060000}"/>
    <cellStyle name="SAPBEXstdItem 2 5 2 2 2 4" xfId="1567" xr:uid="{00000000-0005-0000-0000-00006E060000}"/>
    <cellStyle name="SAPBEXstdItem 2 5 2 2 2 4 2" xfId="3998" xr:uid="{00000000-0005-0000-0000-00006F060000}"/>
    <cellStyle name="SAPBEXstdItem 2 5 2 2 2 5" xfId="2783" xr:uid="{00000000-0005-0000-0000-000070060000}"/>
    <cellStyle name="SAPBEXstdItem 2 5 2 2 3" xfId="560" xr:uid="{00000000-0005-0000-0000-000071060000}"/>
    <cellStyle name="SAPBEXstdItem 2 5 2 2 3 2" xfId="1775" xr:uid="{00000000-0005-0000-0000-000072060000}"/>
    <cellStyle name="SAPBEXstdItem 2 5 2 2 3 2 2" xfId="4206" xr:uid="{00000000-0005-0000-0000-000073060000}"/>
    <cellStyle name="SAPBEXstdItem 2 5 2 2 3 3" xfId="2991" xr:uid="{00000000-0005-0000-0000-000074060000}"/>
    <cellStyle name="SAPBEXstdItem 2 5 2 2 4" xfId="959" xr:uid="{00000000-0005-0000-0000-000075060000}"/>
    <cellStyle name="SAPBEXstdItem 2 5 2 2 4 2" xfId="2174" xr:uid="{00000000-0005-0000-0000-000076060000}"/>
    <cellStyle name="SAPBEXstdItem 2 5 2 2 4 2 2" xfId="4605" xr:uid="{00000000-0005-0000-0000-000077060000}"/>
    <cellStyle name="SAPBEXstdItem 2 5 2 2 4 3" xfId="3390" xr:uid="{00000000-0005-0000-0000-000078060000}"/>
    <cellStyle name="SAPBEXstdItem 2 5 2 2 5" xfId="1359" xr:uid="{00000000-0005-0000-0000-000079060000}"/>
    <cellStyle name="SAPBEXstdItem 2 5 2 2 5 2" xfId="3790" xr:uid="{00000000-0005-0000-0000-00007A060000}"/>
    <cellStyle name="SAPBEXstdItem 2 5 2 2 6" xfId="2575" xr:uid="{00000000-0005-0000-0000-00007B060000}"/>
    <cellStyle name="SAPBEXstdItem 2 5 2 3" xfId="248" xr:uid="{00000000-0005-0000-0000-00007C060000}"/>
    <cellStyle name="SAPBEXstdItem 2 5 2 3 2" xfId="664" xr:uid="{00000000-0005-0000-0000-00007D060000}"/>
    <cellStyle name="SAPBEXstdItem 2 5 2 3 2 2" xfId="1879" xr:uid="{00000000-0005-0000-0000-00007E060000}"/>
    <cellStyle name="SAPBEXstdItem 2 5 2 3 2 2 2" xfId="4310" xr:uid="{00000000-0005-0000-0000-00007F060000}"/>
    <cellStyle name="SAPBEXstdItem 2 5 2 3 2 3" xfId="3095" xr:uid="{00000000-0005-0000-0000-000080060000}"/>
    <cellStyle name="SAPBEXstdItem 2 5 2 3 3" xfId="1055" xr:uid="{00000000-0005-0000-0000-000081060000}"/>
    <cellStyle name="SAPBEXstdItem 2 5 2 3 3 2" xfId="2270" xr:uid="{00000000-0005-0000-0000-000082060000}"/>
    <cellStyle name="SAPBEXstdItem 2 5 2 3 3 2 2" xfId="4701" xr:uid="{00000000-0005-0000-0000-000083060000}"/>
    <cellStyle name="SAPBEXstdItem 2 5 2 3 3 3" xfId="3486" xr:uid="{00000000-0005-0000-0000-000084060000}"/>
    <cellStyle name="SAPBEXstdItem 2 5 2 3 4" xfId="1463" xr:uid="{00000000-0005-0000-0000-000085060000}"/>
    <cellStyle name="SAPBEXstdItem 2 5 2 3 4 2" xfId="3894" xr:uid="{00000000-0005-0000-0000-000086060000}"/>
    <cellStyle name="SAPBEXstdItem 2 5 2 3 5" xfId="2679" xr:uid="{00000000-0005-0000-0000-000087060000}"/>
    <cellStyle name="SAPBEXstdItem 2 5 2 4" xfId="456" xr:uid="{00000000-0005-0000-0000-000088060000}"/>
    <cellStyle name="SAPBEXstdItem 2 5 2 4 2" xfId="1671" xr:uid="{00000000-0005-0000-0000-000089060000}"/>
    <cellStyle name="SAPBEXstdItem 2 5 2 4 2 2" xfId="4102" xr:uid="{00000000-0005-0000-0000-00008A060000}"/>
    <cellStyle name="SAPBEXstdItem 2 5 2 4 3" xfId="2887" xr:uid="{00000000-0005-0000-0000-00008B060000}"/>
    <cellStyle name="SAPBEXstdItem 2 5 2 5" xfId="863" xr:uid="{00000000-0005-0000-0000-00008C060000}"/>
    <cellStyle name="SAPBEXstdItem 2 5 2 5 2" xfId="2078" xr:uid="{00000000-0005-0000-0000-00008D060000}"/>
    <cellStyle name="SAPBEXstdItem 2 5 2 5 2 2" xfId="4509" xr:uid="{00000000-0005-0000-0000-00008E060000}"/>
    <cellStyle name="SAPBEXstdItem 2 5 2 5 3" xfId="3294" xr:uid="{00000000-0005-0000-0000-00008F060000}"/>
    <cellStyle name="SAPBEXstdItem 2 5 2 6" xfId="1255" xr:uid="{00000000-0005-0000-0000-000090060000}"/>
    <cellStyle name="SAPBEXstdItem 2 5 2 6 2" xfId="3686" xr:uid="{00000000-0005-0000-0000-000091060000}"/>
    <cellStyle name="SAPBEXstdItem 2 5 2 7" xfId="2471" xr:uid="{00000000-0005-0000-0000-000092060000}"/>
    <cellStyle name="SAPBEXstdItem 2 5 3" xfId="54" xr:uid="{00000000-0005-0000-0000-000093060000}"/>
    <cellStyle name="SAPBEXstdItem 2 5 3 2" xfId="158" xr:uid="{00000000-0005-0000-0000-000094060000}"/>
    <cellStyle name="SAPBEXstdItem 2 5 3 2 2" xfId="366" xr:uid="{00000000-0005-0000-0000-000095060000}"/>
    <cellStyle name="SAPBEXstdItem 2 5 3 2 2 2" xfId="782" xr:uid="{00000000-0005-0000-0000-000096060000}"/>
    <cellStyle name="SAPBEXstdItem 2 5 3 2 2 2 2" xfId="1997" xr:uid="{00000000-0005-0000-0000-000097060000}"/>
    <cellStyle name="SAPBEXstdItem 2 5 3 2 2 2 2 2" xfId="4428" xr:uid="{00000000-0005-0000-0000-000098060000}"/>
    <cellStyle name="SAPBEXstdItem 2 5 3 2 2 2 3" xfId="3213" xr:uid="{00000000-0005-0000-0000-000099060000}"/>
    <cellStyle name="SAPBEXstdItem 2 5 3 2 2 3" xfId="1165" xr:uid="{00000000-0005-0000-0000-00009A060000}"/>
    <cellStyle name="SAPBEXstdItem 2 5 3 2 2 3 2" xfId="2380" xr:uid="{00000000-0005-0000-0000-00009B060000}"/>
    <cellStyle name="SAPBEXstdItem 2 5 3 2 2 3 2 2" xfId="4811" xr:uid="{00000000-0005-0000-0000-00009C060000}"/>
    <cellStyle name="SAPBEXstdItem 2 5 3 2 2 3 3" xfId="3596" xr:uid="{00000000-0005-0000-0000-00009D060000}"/>
    <cellStyle name="SAPBEXstdItem 2 5 3 2 2 4" xfId="1581" xr:uid="{00000000-0005-0000-0000-00009E060000}"/>
    <cellStyle name="SAPBEXstdItem 2 5 3 2 2 4 2" xfId="4012" xr:uid="{00000000-0005-0000-0000-00009F060000}"/>
    <cellStyle name="SAPBEXstdItem 2 5 3 2 2 5" xfId="2797" xr:uid="{00000000-0005-0000-0000-0000A0060000}"/>
    <cellStyle name="SAPBEXstdItem 2 5 3 2 3" xfId="574" xr:uid="{00000000-0005-0000-0000-0000A1060000}"/>
    <cellStyle name="SAPBEXstdItem 2 5 3 2 3 2" xfId="1789" xr:uid="{00000000-0005-0000-0000-0000A2060000}"/>
    <cellStyle name="SAPBEXstdItem 2 5 3 2 3 2 2" xfId="4220" xr:uid="{00000000-0005-0000-0000-0000A3060000}"/>
    <cellStyle name="SAPBEXstdItem 2 5 3 2 3 3" xfId="3005" xr:uid="{00000000-0005-0000-0000-0000A4060000}"/>
    <cellStyle name="SAPBEXstdItem 2 5 3 2 4" xfId="973" xr:uid="{00000000-0005-0000-0000-0000A5060000}"/>
    <cellStyle name="SAPBEXstdItem 2 5 3 2 4 2" xfId="2188" xr:uid="{00000000-0005-0000-0000-0000A6060000}"/>
    <cellStyle name="SAPBEXstdItem 2 5 3 2 4 2 2" xfId="4619" xr:uid="{00000000-0005-0000-0000-0000A7060000}"/>
    <cellStyle name="SAPBEXstdItem 2 5 3 2 4 3" xfId="3404" xr:uid="{00000000-0005-0000-0000-0000A8060000}"/>
    <cellStyle name="SAPBEXstdItem 2 5 3 2 5" xfId="1373" xr:uid="{00000000-0005-0000-0000-0000A9060000}"/>
    <cellStyle name="SAPBEXstdItem 2 5 3 2 5 2" xfId="3804" xr:uid="{00000000-0005-0000-0000-0000AA060000}"/>
    <cellStyle name="SAPBEXstdItem 2 5 3 2 6" xfId="2589" xr:uid="{00000000-0005-0000-0000-0000AB060000}"/>
    <cellStyle name="SAPBEXstdItem 2 5 3 3" xfId="262" xr:uid="{00000000-0005-0000-0000-0000AC060000}"/>
    <cellStyle name="SAPBEXstdItem 2 5 3 3 2" xfId="678" xr:uid="{00000000-0005-0000-0000-0000AD060000}"/>
    <cellStyle name="SAPBEXstdItem 2 5 3 3 2 2" xfId="1893" xr:uid="{00000000-0005-0000-0000-0000AE060000}"/>
    <cellStyle name="SAPBEXstdItem 2 5 3 3 2 2 2" xfId="4324" xr:uid="{00000000-0005-0000-0000-0000AF060000}"/>
    <cellStyle name="SAPBEXstdItem 2 5 3 3 2 3" xfId="3109" xr:uid="{00000000-0005-0000-0000-0000B0060000}"/>
    <cellStyle name="SAPBEXstdItem 2 5 3 3 3" xfId="1069" xr:uid="{00000000-0005-0000-0000-0000B1060000}"/>
    <cellStyle name="SAPBEXstdItem 2 5 3 3 3 2" xfId="2284" xr:uid="{00000000-0005-0000-0000-0000B2060000}"/>
    <cellStyle name="SAPBEXstdItem 2 5 3 3 3 2 2" xfId="4715" xr:uid="{00000000-0005-0000-0000-0000B3060000}"/>
    <cellStyle name="SAPBEXstdItem 2 5 3 3 3 3" xfId="3500" xr:uid="{00000000-0005-0000-0000-0000B4060000}"/>
    <cellStyle name="SAPBEXstdItem 2 5 3 3 4" xfId="1477" xr:uid="{00000000-0005-0000-0000-0000B5060000}"/>
    <cellStyle name="SAPBEXstdItem 2 5 3 3 4 2" xfId="3908" xr:uid="{00000000-0005-0000-0000-0000B6060000}"/>
    <cellStyle name="SAPBEXstdItem 2 5 3 3 5" xfId="2693" xr:uid="{00000000-0005-0000-0000-0000B7060000}"/>
    <cellStyle name="SAPBEXstdItem 2 5 3 4" xfId="470" xr:uid="{00000000-0005-0000-0000-0000B8060000}"/>
    <cellStyle name="SAPBEXstdItem 2 5 3 4 2" xfId="1685" xr:uid="{00000000-0005-0000-0000-0000B9060000}"/>
    <cellStyle name="SAPBEXstdItem 2 5 3 4 2 2" xfId="4116" xr:uid="{00000000-0005-0000-0000-0000BA060000}"/>
    <cellStyle name="SAPBEXstdItem 2 5 3 4 3" xfId="2901" xr:uid="{00000000-0005-0000-0000-0000BB060000}"/>
    <cellStyle name="SAPBEXstdItem 2 5 3 5" xfId="877" xr:uid="{00000000-0005-0000-0000-0000BC060000}"/>
    <cellStyle name="SAPBEXstdItem 2 5 3 5 2" xfId="2092" xr:uid="{00000000-0005-0000-0000-0000BD060000}"/>
    <cellStyle name="SAPBEXstdItem 2 5 3 5 2 2" xfId="4523" xr:uid="{00000000-0005-0000-0000-0000BE060000}"/>
    <cellStyle name="SAPBEXstdItem 2 5 3 5 3" xfId="3308" xr:uid="{00000000-0005-0000-0000-0000BF060000}"/>
    <cellStyle name="SAPBEXstdItem 2 5 3 6" xfId="1269" xr:uid="{00000000-0005-0000-0000-0000C0060000}"/>
    <cellStyle name="SAPBEXstdItem 2 5 3 6 2" xfId="3700" xr:uid="{00000000-0005-0000-0000-0000C1060000}"/>
    <cellStyle name="SAPBEXstdItem 2 5 3 7" xfId="2485" xr:uid="{00000000-0005-0000-0000-0000C2060000}"/>
    <cellStyle name="SAPBEXstdItem 2 5 4" xfId="65" xr:uid="{00000000-0005-0000-0000-0000C3060000}"/>
    <cellStyle name="SAPBEXstdItem 2 5 4 2" xfId="169" xr:uid="{00000000-0005-0000-0000-0000C4060000}"/>
    <cellStyle name="SAPBEXstdItem 2 5 4 2 2" xfId="377" xr:uid="{00000000-0005-0000-0000-0000C5060000}"/>
    <cellStyle name="SAPBEXstdItem 2 5 4 2 2 2" xfId="793" xr:uid="{00000000-0005-0000-0000-0000C6060000}"/>
    <cellStyle name="SAPBEXstdItem 2 5 4 2 2 2 2" xfId="2008" xr:uid="{00000000-0005-0000-0000-0000C7060000}"/>
    <cellStyle name="SAPBEXstdItem 2 5 4 2 2 2 2 2" xfId="4439" xr:uid="{00000000-0005-0000-0000-0000C8060000}"/>
    <cellStyle name="SAPBEXstdItem 2 5 4 2 2 2 3" xfId="3224" xr:uid="{00000000-0005-0000-0000-0000C9060000}"/>
    <cellStyle name="SAPBEXstdItem 2 5 4 2 2 3" xfId="1176" xr:uid="{00000000-0005-0000-0000-0000CA060000}"/>
    <cellStyle name="SAPBEXstdItem 2 5 4 2 2 3 2" xfId="2391" xr:uid="{00000000-0005-0000-0000-0000CB060000}"/>
    <cellStyle name="SAPBEXstdItem 2 5 4 2 2 3 2 2" xfId="4822" xr:uid="{00000000-0005-0000-0000-0000CC060000}"/>
    <cellStyle name="SAPBEXstdItem 2 5 4 2 2 3 3" xfId="3607" xr:uid="{00000000-0005-0000-0000-0000CD060000}"/>
    <cellStyle name="SAPBEXstdItem 2 5 4 2 2 4" xfId="1592" xr:uid="{00000000-0005-0000-0000-0000CE060000}"/>
    <cellStyle name="SAPBEXstdItem 2 5 4 2 2 4 2" xfId="4023" xr:uid="{00000000-0005-0000-0000-0000CF060000}"/>
    <cellStyle name="SAPBEXstdItem 2 5 4 2 2 5" xfId="2808" xr:uid="{00000000-0005-0000-0000-0000D0060000}"/>
    <cellStyle name="SAPBEXstdItem 2 5 4 2 3" xfId="585" xr:uid="{00000000-0005-0000-0000-0000D1060000}"/>
    <cellStyle name="SAPBEXstdItem 2 5 4 2 3 2" xfId="1800" xr:uid="{00000000-0005-0000-0000-0000D2060000}"/>
    <cellStyle name="SAPBEXstdItem 2 5 4 2 3 2 2" xfId="4231" xr:uid="{00000000-0005-0000-0000-0000D3060000}"/>
    <cellStyle name="SAPBEXstdItem 2 5 4 2 3 3" xfId="3016" xr:uid="{00000000-0005-0000-0000-0000D4060000}"/>
    <cellStyle name="SAPBEXstdItem 2 5 4 2 4" xfId="984" xr:uid="{00000000-0005-0000-0000-0000D5060000}"/>
    <cellStyle name="SAPBEXstdItem 2 5 4 2 4 2" xfId="2199" xr:uid="{00000000-0005-0000-0000-0000D6060000}"/>
    <cellStyle name="SAPBEXstdItem 2 5 4 2 4 2 2" xfId="4630" xr:uid="{00000000-0005-0000-0000-0000D7060000}"/>
    <cellStyle name="SAPBEXstdItem 2 5 4 2 4 3" xfId="3415" xr:uid="{00000000-0005-0000-0000-0000D8060000}"/>
    <cellStyle name="SAPBEXstdItem 2 5 4 2 5" xfId="1384" xr:uid="{00000000-0005-0000-0000-0000D9060000}"/>
    <cellStyle name="SAPBEXstdItem 2 5 4 2 5 2" xfId="3815" xr:uid="{00000000-0005-0000-0000-0000DA060000}"/>
    <cellStyle name="SAPBEXstdItem 2 5 4 2 6" xfId="2600" xr:uid="{00000000-0005-0000-0000-0000DB060000}"/>
    <cellStyle name="SAPBEXstdItem 2 5 4 3" xfId="273" xr:uid="{00000000-0005-0000-0000-0000DC060000}"/>
    <cellStyle name="SAPBEXstdItem 2 5 4 3 2" xfId="689" xr:uid="{00000000-0005-0000-0000-0000DD060000}"/>
    <cellStyle name="SAPBEXstdItem 2 5 4 3 2 2" xfId="1904" xr:uid="{00000000-0005-0000-0000-0000DE060000}"/>
    <cellStyle name="SAPBEXstdItem 2 5 4 3 2 2 2" xfId="4335" xr:uid="{00000000-0005-0000-0000-0000DF060000}"/>
    <cellStyle name="SAPBEXstdItem 2 5 4 3 2 3" xfId="3120" xr:uid="{00000000-0005-0000-0000-0000E0060000}"/>
    <cellStyle name="SAPBEXstdItem 2 5 4 3 3" xfId="1080" xr:uid="{00000000-0005-0000-0000-0000E1060000}"/>
    <cellStyle name="SAPBEXstdItem 2 5 4 3 3 2" xfId="2295" xr:uid="{00000000-0005-0000-0000-0000E2060000}"/>
    <cellStyle name="SAPBEXstdItem 2 5 4 3 3 2 2" xfId="4726" xr:uid="{00000000-0005-0000-0000-0000E3060000}"/>
    <cellStyle name="SAPBEXstdItem 2 5 4 3 3 3" xfId="3511" xr:uid="{00000000-0005-0000-0000-0000E4060000}"/>
    <cellStyle name="SAPBEXstdItem 2 5 4 3 4" xfId="1488" xr:uid="{00000000-0005-0000-0000-0000E5060000}"/>
    <cellStyle name="SAPBEXstdItem 2 5 4 3 4 2" xfId="3919" xr:uid="{00000000-0005-0000-0000-0000E6060000}"/>
    <cellStyle name="SAPBEXstdItem 2 5 4 3 5" xfId="2704" xr:uid="{00000000-0005-0000-0000-0000E7060000}"/>
    <cellStyle name="SAPBEXstdItem 2 5 4 4" xfId="481" xr:uid="{00000000-0005-0000-0000-0000E8060000}"/>
    <cellStyle name="SAPBEXstdItem 2 5 4 4 2" xfId="1696" xr:uid="{00000000-0005-0000-0000-0000E9060000}"/>
    <cellStyle name="SAPBEXstdItem 2 5 4 4 2 2" xfId="4127" xr:uid="{00000000-0005-0000-0000-0000EA060000}"/>
    <cellStyle name="SAPBEXstdItem 2 5 4 4 3" xfId="2912" xr:uid="{00000000-0005-0000-0000-0000EB060000}"/>
    <cellStyle name="SAPBEXstdItem 2 5 4 5" xfId="888" xr:uid="{00000000-0005-0000-0000-0000EC060000}"/>
    <cellStyle name="SAPBEXstdItem 2 5 4 5 2" xfId="2103" xr:uid="{00000000-0005-0000-0000-0000ED060000}"/>
    <cellStyle name="SAPBEXstdItem 2 5 4 5 2 2" xfId="4534" xr:uid="{00000000-0005-0000-0000-0000EE060000}"/>
    <cellStyle name="SAPBEXstdItem 2 5 4 5 3" xfId="3319" xr:uid="{00000000-0005-0000-0000-0000EF060000}"/>
    <cellStyle name="SAPBEXstdItem 2 5 4 6" xfId="1280" xr:uid="{00000000-0005-0000-0000-0000F0060000}"/>
    <cellStyle name="SAPBEXstdItem 2 5 4 6 2" xfId="3711" xr:uid="{00000000-0005-0000-0000-0000F1060000}"/>
    <cellStyle name="SAPBEXstdItem 2 5 4 7" xfId="2496" xr:uid="{00000000-0005-0000-0000-0000F2060000}"/>
    <cellStyle name="SAPBEXstdItem 2 5 5" xfId="76" xr:uid="{00000000-0005-0000-0000-0000F3060000}"/>
    <cellStyle name="SAPBEXstdItem 2 5 5 2" xfId="180" xr:uid="{00000000-0005-0000-0000-0000F4060000}"/>
    <cellStyle name="SAPBEXstdItem 2 5 5 2 2" xfId="388" xr:uid="{00000000-0005-0000-0000-0000F5060000}"/>
    <cellStyle name="SAPBEXstdItem 2 5 5 2 2 2" xfId="804" xr:uid="{00000000-0005-0000-0000-0000F6060000}"/>
    <cellStyle name="SAPBEXstdItem 2 5 5 2 2 2 2" xfId="2019" xr:uid="{00000000-0005-0000-0000-0000F7060000}"/>
    <cellStyle name="SAPBEXstdItem 2 5 5 2 2 2 2 2" xfId="4450" xr:uid="{00000000-0005-0000-0000-0000F8060000}"/>
    <cellStyle name="SAPBEXstdItem 2 5 5 2 2 2 3" xfId="3235" xr:uid="{00000000-0005-0000-0000-0000F9060000}"/>
    <cellStyle name="SAPBEXstdItem 2 5 5 2 2 3" xfId="1187" xr:uid="{00000000-0005-0000-0000-0000FA060000}"/>
    <cellStyle name="SAPBEXstdItem 2 5 5 2 2 3 2" xfId="2402" xr:uid="{00000000-0005-0000-0000-0000FB060000}"/>
    <cellStyle name="SAPBEXstdItem 2 5 5 2 2 3 2 2" xfId="4833" xr:uid="{00000000-0005-0000-0000-0000FC060000}"/>
    <cellStyle name="SAPBEXstdItem 2 5 5 2 2 3 3" xfId="3618" xr:uid="{00000000-0005-0000-0000-0000FD060000}"/>
    <cellStyle name="SAPBEXstdItem 2 5 5 2 2 4" xfId="1603" xr:uid="{00000000-0005-0000-0000-0000FE060000}"/>
    <cellStyle name="SAPBEXstdItem 2 5 5 2 2 4 2" xfId="4034" xr:uid="{00000000-0005-0000-0000-0000FF060000}"/>
    <cellStyle name="SAPBEXstdItem 2 5 5 2 2 5" xfId="2819" xr:uid="{00000000-0005-0000-0000-000000070000}"/>
    <cellStyle name="SAPBEXstdItem 2 5 5 2 3" xfId="596" xr:uid="{00000000-0005-0000-0000-000001070000}"/>
    <cellStyle name="SAPBEXstdItem 2 5 5 2 3 2" xfId="1811" xr:uid="{00000000-0005-0000-0000-000002070000}"/>
    <cellStyle name="SAPBEXstdItem 2 5 5 2 3 2 2" xfId="4242" xr:uid="{00000000-0005-0000-0000-000003070000}"/>
    <cellStyle name="SAPBEXstdItem 2 5 5 2 3 3" xfId="3027" xr:uid="{00000000-0005-0000-0000-000004070000}"/>
    <cellStyle name="SAPBEXstdItem 2 5 5 2 4" xfId="995" xr:uid="{00000000-0005-0000-0000-000005070000}"/>
    <cellStyle name="SAPBEXstdItem 2 5 5 2 4 2" xfId="2210" xr:uid="{00000000-0005-0000-0000-000006070000}"/>
    <cellStyle name="SAPBEXstdItem 2 5 5 2 4 2 2" xfId="4641" xr:uid="{00000000-0005-0000-0000-000007070000}"/>
    <cellStyle name="SAPBEXstdItem 2 5 5 2 4 3" xfId="3426" xr:uid="{00000000-0005-0000-0000-000008070000}"/>
    <cellStyle name="SAPBEXstdItem 2 5 5 2 5" xfId="1395" xr:uid="{00000000-0005-0000-0000-000009070000}"/>
    <cellStyle name="SAPBEXstdItem 2 5 5 2 5 2" xfId="3826" xr:uid="{00000000-0005-0000-0000-00000A070000}"/>
    <cellStyle name="SAPBEXstdItem 2 5 5 2 6" xfId="2611" xr:uid="{00000000-0005-0000-0000-00000B070000}"/>
    <cellStyle name="SAPBEXstdItem 2 5 5 3" xfId="284" xr:uid="{00000000-0005-0000-0000-00000C070000}"/>
    <cellStyle name="SAPBEXstdItem 2 5 5 3 2" xfId="700" xr:uid="{00000000-0005-0000-0000-00000D070000}"/>
    <cellStyle name="SAPBEXstdItem 2 5 5 3 2 2" xfId="1915" xr:uid="{00000000-0005-0000-0000-00000E070000}"/>
    <cellStyle name="SAPBEXstdItem 2 5 5 3 2 2 2" xfId="4346" xr:uid="{00000000-0005-0000-0000-00000F070000}"/>
    <cellStyle name="SAPBEXstdItem 2 5 5 3 2 3" xfId="3131" xr:uid="{00000000-0005-0000-0000-000010070000}"/>
    <cellStyle name="SAPBEXstdItem 2 5 5 3 3" xfId="1091" xr:uid="{00000000-0005-0000-0000-000011070000}"/>
    <cellStyle name="SAPBEXstdItem 2 5 5 3 3 2" xfId="2306" xr:uid="{00000000-0005-0000-0000-000012070000}"/>
    <cellStyle name="SAPBEXstdItem 2 5 5 3 3 2 2" xfId="4737" xr:uid="{00000000-0005-0000-0000-000013070000}"/>
    <cellStyle name="SAPBEXstdItem 2 5 5 3 3 3" xfId="3522" xr:uid="{00000000-0005-0000-0000-000014070000}"/>
    <cellStyle name="SAPBEXstdItem 2 5 5 3 4" xfId="1499" xr:uid="{00000000-0005-0000-0000-000015070000}"/>
    <cellStyle name="SAPBEXstdItem 2 5 5 3 4 2" xfId="3930" xr:uid="{00000000-0005-0000-0000-000016070000}"/>
    <cellStyle name="SAPBEXstdItem 2 5 5 3 5" xfId="2715" xr:uid="{00000000-0005-0000-0000-000017070000}"/>
    <cellStyle name="SAPBEXstdItem 2 5 5 4" xfId="492" xr:uid="{00000000-0005-0000-0000-000018070000}"/>
    <cellStyle name="SAPBEXstdItem 2 5 5 4 2" xfId="1707" xr:uid="{00000000-0005-0000-0000-000019070000}"/>
    <cellStyle name="SAPBEXstdItem 2 5 5 4 2 2" xfId="4138" xr:uid="{00000000-0005-0000-0000-00001A070000}"/>
    <cellStyle name="SAPBEXstdItem 2 5 5 4 3" xfId="2923" xr:uid="{00000000-0005-0000-0000-00001B070000}"/>
    <cellStyle name="SAPBEXstdItem 2 5 5 5" xfId="899" xr:uid="{00000000-0005-0000-0000-00001C070000}"/>
    <cellStyle name="SAPBEXstdItem 2 5 5 5 2" xfId="2114" xr:uid="{00000000-0005-0000-0000-00001D070000}"/>
    <cellStyle name="SAPBEXstdItem 2 5 5 5 2 2" xfId="4545" xr:uid="{00000000-0005-0000-0000-00001E070000}"/>
    <cellStyle name="SAPBEXstdItem 2 5 5 5 3" xfId="3330" xr:uid="{00000000-0005-0000-0000-00001F070000}"/>
    <cellStyle name="SAPBEXstdItem 2 5 5 6" xfId="1291" xr:uid="{00000000-0005-0000-0000-000020070000}"/>
    <cellStyle name="SAPBEXstdItem 2 5 5 6 2" xfId="3722" xr:uid="{00000000-0005-0000-0000-000021070000}"/>
    <cellStyle name="SAPBEXstdItem 2 5 5 7" xfId="2507" xr:uid="{00000000-0005-0000-0000-000022070000}"/>
    <cellStyle name="SAPBEXstdItem 2 5 6" xfId="87" xr:uid="{00000000-0005-0000-0000-000023070000}"/>
    <cellStyle name="SAPBEXstdItem 2 5 6 2" xfId="191" xr:uid="{00000000-0005-0000-0000-000024070000}"/>
    <cellStyle name="SAPBEXstdItem 2 5 6 2 2" xfId="399" xr:uid="{00000000-0005-0000-0000-000025070000}"/>
    <cellStyle name="SAPBEXstdItem 2 5 6 2 2 2" xfId="815" xr:uid="{00000000-0005-0000-0000-000026070000}"/>
    <cellStyle name="SAPBEXstdItem 2 5 6 2 2 2 2" xfId="2030" xr:uid="{00000000-0005-0000-0000-000027070000}"/>
    <cellStyle name="SAPBEXstdItem 2 5 6 2 2 2 2 2" xfId="4461" xr:uid="{00000000-0005-0000-0000-000028070000}"/>
    <cellStyle name="SAPBEXstdItem 2 5 6 2 2 2 3" xfId="3246" xr:uid="{00000000-0005-0000-0000-000029070000}"/>
    <cellStyle name="SAPBEXstdItem 2 5 6 2 2 3" xfId="1198" xr:uid="{00000000-0005-0000-0000-00002A070000}"/>
    <cellStyle name="SAPBEXstdItem 2 5 6 2 2 3 2" xfId="2413" xr:uid="{00000000-0005-0000-0000-00002B070000}"/>
    <cellStyle name="SAPBEXstdItem 2 5 6 2 2 3 2 2" xfId="4844" xr:uid="{00000000-0005-0000-0000-00002C070000}"/>
    <cellStyle name="SAPBEXstdItem 2 5 6 2 2 3 3" xfId="3629" xr:uid="{00000000-0005-0000-0000-00002D070000}"/>
    <cellStyle name="SAPBEXstdItem 2 5 6 2 2 4" xfId="1614" xr:uid="{00000000-0005-0000-0000-00002E070000}"/>
    <cellStyle name="SAPBEXstdItem 2 5 6 2 2 4 2" xfId="4045" xr:uid="{00000000-0005-0000-0000-00002F070000}"/>
    <cellStyle name="SAPBEXstdItem 2 5 6 2 2 5" xfId="2830" xr:uid="{00000000-0005-0000-0000-000030070000}"/>
    <cellStyle name="SAPBEXstdItem 2 5 6 2 3" xfId="607" xr:uid="{00000000-0005-0000-0000-000031070000}"/>
    <cellStyle name="SAPBEXstdItem 2 5 6 2 3 2" xfId="1822" xr:uid="{00000000-0005-0000-0000-000032070000}"/>
    <cellStyle name="SAPBEXstdItem 2 5 6 2 3 2 2" xfId="4253" xr:uid="{00000000-0005-0000-0000-000033070000}"/>
    <cellStyle name="SAPBEXstdItem 2 5 6 2 3 3" xfId="3038" xr:uid="{00000000-0005-0000-0000-000034070000}"/>
    <cellStyle name="SAPBEXstdItem 2 5 6 2 4" xfId="1006" xr:uid="{00000000-0005-0000-0000-000035070000}"/>
    <cellStyle name="SAPBEXstdItem 2 5 6 2 4 2" xfId="2221" xr:uid="{00000000-0005-0000-0000-000036070000}"/>
    <cellStyle name="SAPBEXstdItem 2 5 6 2 4 2 2" xfId="4652" xr:uid="{00000000-0005-0000-0000-000037070000}"/>
    <cellStyle name="SAPBEXstdItem 2 5 6 2 4 3" xfId="3437" xr:uid="{00000000-0005-0000-0000-000038070000}"/>
    <cellStyle name="SAPBEXstdItem 2 5 6 2 5" xfId="1406" xr:uid="{00000000-0005-0000-0000-000039070000}"/>
    <cellStyle name="SAPBEXstdItem 2 5 6 2 5 2" xfId="3837" xr:uid="{00000000-0005-0000-0000-00003A070000}"/>
    <cellStyle name="SAPBEXstdItem 2 5 6 2 6" xfId="2622" xr:uid="{00000000-0005-0000-0000-00003B070000}"/>
    <cellStyle name="SAPBEXstdItem 2 5 6 3" xfId="295" xr:uid="{00000000-0005-0000-0000-00003C070000}"/>
    <cellStyle name="SAPBEXstdItem 2 5 6 3 2" xfId="711" xr:uid="{00000000-0005-0000-0000-00003D070000}"/>
    <cellStyle name="SAPBEXstdItem 2 5 6 3 2 2" xfId="1926" xr:uid="{00000000-0005-0000-0000-00003E070000}"/>
    <cellStyle name="SAPBEXstdItem 2 5 6 3 2 2 2" xfId="4357" xr:uid="{00000000-0005-0000-0000-00003F070000}"/>
    <cellStyle name="SAPBEXstdItem 2 5 6 3 2 3" xfId="3142" xr:uid="{00000000-0005-0000-0000-000040070000}"/>
    <cellStyle name="SAPBEXstdItem 2 5 6 3 3" xfId="1102" xr:uid="{00000000-0005-0000-0000-000041070000}"/>
    <cellStyle name="SAPBEXstdItem 2 5 6 3 3 2" xfId="2317" xr:uid="{00000000-0005-0000-0000-000042070000}"/>
    <cellStyle name="SAPBEXstdItem 2 5 6 3 3 2 2" xfId="4748" xr:uid="{00000000-0005-0000-0000-000043070000}"/>
    <cellStyle name="SAPBEXstdItem 2 5 6 3 3 3" xfId="3533" xr:uid="{00000000-0005-0000-0000-000044070000}"/>
    <cellStyle name="SAPBEXstdItem 2 5 6 3 4" xfId="1510" xr:uid="{00000000-0005-0000-0000-000045070000}"/>
    <cellStyle name="SAPBEXstdItem 2 5 6 3 4 2" xfId="3941" xr:uid="{00000000-0005-0000-0000-000046070000}"/>
    <cellStyle name="SAPBEXstdItem 2 5 6 3 5" xfId="2726" xr:uid="{00000000-0005-0000-0000-000047070000}"/>
    <cellStyle name="SAPBEXstdItem 2 5 6 4" xfId="503" xr:uid="{00000000-0005-0000-0000-000048070000}"/>
    <cellStyle name="SAPBEXstdItem 2 5 6 4 2" xfId="1718" xr:uid="{00000000-0005-0000-0000-000049070000}"/>
    <cellStyle name="SAPBEXstdItem 2 5 6 4 2 2" xfId="4149" xr:uid="{00000000-0005-0000-0000-00004A070000}"/>
    <cellStyle name="SAPBEXstdItem 2 5 6 4 3" xfId="2934" xr:uid="{00000000-0005-0000-0000-00004B070000}"/>
    <cellStyle name="SAPBEXstdItem 2 5 6 5" xfId="910" xr:uid="{00000000-0005-0000-0000-00004C070000}"/>
    <cellStyle name="SAPBEXstdItem 2 5 6 5 2" xfId="2125" xr:uid="{00000000-0005-0000-0000-00004D070000}"/>
    <cellStyle name="SAPBEXstdItem 2 5 6 5 2 2" xfId="4556" xr:uid="{00000000-0005-0000-0000-00004E070000}"/>
    <cellStyle name="SAPBEXstdItem 2 5 6 5 3" xfId="3341" xr:uid="{00000000-0005-0000-0000-00004F070000}"/>
    <cellStyle name="SAPBEXstdItem 2 5 6 6" xfId="1302" xr:uid="{00000000-0005-0000-0000-000050070000}"/>
    <cellStyle name="SAPBEXstdItem 2 5 6 6 2" xfId="3733" xr:uid="{00000000-0005-0000-0000-000051070000}"/>
    <cellStyle name="SAPBEXstdItem 2 5 6 7" xfId="2518" xr:uid="{00000000-0005-0000-0000-000052070000}"/>
    <cellStyle name="SAPBEXstdItem 2 5 7" xfId="97" xr:uid="{00000000-0005-0000-0000-000053070000}"/>
    <cellStyle name="SAPBEXstdItem 2 5 7 2" xfId="201" xr:uid="{00000000-0005-0000-0000-000054070000}"/>
    <cellStyle name="SAPBEXstdItem 2 5 7 2 2" xfId="409" xr:uid="{00000000-0005-0000-0000-000055070000}"/>
    <cellStyle name="SAPBEXstdItem 2 5 7 2 2 2" xfId="825" xr:uid="{00000000-0005-0000-0000-000056070000}"/>
    <cellStyle name="SAPBEXstdItem 2 5 7 2 2 2 2" xfId="2040" xr:uid="{00000000-0005-0000-0000-000057070000}"/>
    <cellStyle name="SAPBEXstdItem 2 5 7 2 2 2 2 2" xfId="4471" xr:uid="{00000000-0005-0000-0000-000058070000}"/>
    <cellStyle name="SAPBEXstdItem 2 5 7 2 2 2 3" xfId="3256" xr:uid="{00000000-0005-0000-0000-000059070000}"/>
    <cellStyle name="SAPBEXstdItem 2 5 7 2 2 3" xfId="1208" xr:uid="{00000000-0005-0000-0000-00005A070000}"/>
    <cellStyle name="SAPBEXstdItem 2 5 7 2 2 3 2" xfId="2423" xr:uid="{00000000-0005-0000-0000-00005B070000}"/>
    <cellStyle name="SAPBEXstdItem 2 5 7 2 2 3 2 2" xfId="4854" xr:uid="{00000000-0005-0000-0000-00005C070000}"/>
    <cellStyle name="SAPBEXstdItem 2 5 7 2 2 3 3" xfId="3639" xr:uid="{00000000-0005-0000-0000-00005D070000}"/>
    <cellStyle name="SAPBEXstdItem 2 5 7 2 2 4" xfId="1624" xr:uid="{00000000-0005-0000-0000-00005E070000}"/>
    <cellStyle name="SAPBEXstdItem 2 5 7 2 2 4 2" xfId="4055" xr:uid="{00000000-0005-0000-0000-00005F070000}"/>
    <cellStyle name="SAPBEXstdItem 2 5 7 2 2 5" xfId="2840" xr:uid="{00000000-0005-0000-0000-000060070000}"/>
    <cellStyle name="SAPBEXstdItem 2 5 7 2 3" xfId="617" xr:uid="{00000000-0005-0000-0000-000061070000}"/>
    <cellStyle name="SAPBEXstdItem 2 5 7 2 3 2" xfId="1832" xr:uid="{00000000-0005-0000-0000-000062070000}"/>
    <cellStyle name="SAPBEXstdItem 2 5 7 2 3 2 2" xfId="4263" xr:uid="{00000000-0005-0000-0000-000063070000}"/>
    <cellStyle name="SAPBEXstdItem 2 5 7 2 3 3" xfId="3048" xr:uid="{00000000-0005-0000-0000-000064070000}"/>
    <cellStyle name="SAPBEXstdItem 2 5 7 2 4" xfId="1016" xr:uid="{00000000-0005-0000-0000-000065070000}"/>
    <cellStyle name="SAPBEXstdItem 2 5 7 2 4 2" xfId="2231" xr:uid="{00000000-0005-0000-0000-000066070000}"/>
    <cellStyle name="SAPBEXstdItem 2 5 7 2 4 2 2" xfId="4662" xr:uid="{00000000-0005-0000-0000-000067070000}"/>
    <cellStyle name="SAPBEXstdItem 2 5 7 2 4 3" xfId="3447" xr:uid="{00000000-0005-0000-0000-000068070000}"/>
    <cellStyle name="SAPBEXstdItem 2 5 7 2 5" xfId="1416" xr:uid="{00000000-0005-0000-0000-000069070000}"/>
    <cellStyle name="SAPBEXstdItem 2 5 7 2 5 2" xfId="3847" xr:uid="{00000000-0005-0000-0000-00006A070000}"/>
    <cellStyle name="SAPBEXstdItem 2 5 7 2 6" xfId="2632" xr:uid="{00000000-0005-0000-0000-00006B070000}"/>
    <cellStyle name="SAPBEXstdItem 2 5 7 3" xfId="305" xr:uid="{00000000-0005-0000-0000-00006C070000}"/>
    <cellStyle name="SAPBEXstdItem 2 5 7 3 2" xfId="721" xr:uid="{00000000-0005-0000-0000-00006D070000}"/>
    <cellStyle name="SAPBEXstdItem 2 5 7 3 2 2" xfId="1936" xr:uid="{00000000-0005-0000-0000-00006E070000}"/>
    <cellStyle name="SAPBEXstdItem 2 5 7 3 2 2 2" xfId="4367" xr:uid="{00000000-0005-0000-0000-00006F070000}"/>
    <cellStyle name="SAPBEXstdItem 2 5 7 3 2 3" xfId="3152" xr:uid="{00000000-0005-0000-0000-000070070000}"/>
    <cellStyle name="SAPBEXstdItem 2 5 7 3 3" xfId="1112" xr:uid="{00000000-0005-0000-0000-000071070000}"/>
    <cellStyle name="SAPBEXstdItem 2 5 7 3 3 2" xfId="2327" xr:uid="{00000000-0005-0000-0000-000072070000}"/>
    <cellStyle name="SAPBEXstdItem 2 5 7 3 3 2 2" xfId="4758" xr:uid="{00000000-0005-0000-0000-000073070000}"/>
    <cellStyle name="SAPBEXstdItem 2 5 7 3 3 3" xfId="3543" xr:uid="{00000000-0005-0000-0000-000074070000}"/>
    <cellStyle name="SAPBEXstdItem 2 5 7 3 4" xfId="1520" xr:uid="{00000000-0005-0000-0000-000075070000}"/>
    <cellStyle name="SAPBEXstdItem 2 5 7 3 4 2" xfId="3951" xr:uid="{00000000-0005-0000-0000-000076070000}"/>
    <cellStyle name="SAPBEXstdItem 2 5 7 3 5" xfId="2736" xr:uid="{00000000-0005-0000-0000-000077070000}"/>
    <cellStyle name="SAPBEXstdItem 2 5 7 4" xfId="513" xr:uid="{00000000-0005-0000-0000-000078070000}"/>
    <cellStyle name="SAPBEXstdItem 2 5 7 4 2" xfId="1728" xr:uid="{00000000-0005-0000-0000-000079070000}"/>
    <cellStyle name="SAPBEXstdItem 2 5 7 4 2 2" xfId="4159" xr:uid="{00000000-0005-0000-0000-00007A070000}"/>
    <cellStyle name="SAPBEXstdItem 2 5 7 4 3" xfId="2944" xr:uid="{00000000-0005-0000-0000-00007B070000}"/>
    <cellStyle name="SAPBEXstdItem 2 5 7 5" xfId="920" xr:uid="{00000000-0005-0000-0000-00007C070000}"/>
    <cellStyle name="SAPBEXstdItem 2 5 7 5 2" xfId="2135" xr:uid="{00000000-0005-0000-0000-00007D070000}"/>
    <cellStyle name="SAPBEXstdItem 2 5 7 5 2 2" xfId="4566" xr:uid="{00000000-0005-0000-0000-00007E070000}"/>
    <cellStyle name="SAPBEXstdItem 2 5 7 5 3" xfId="3351" xr:uid="{00000000-0005-0000-0000-00007F070000}"/>
    <cellStyle name="SAPBEXstdItem 2 5 7 6" xfId="1312" xr:uid="{00000000-0005-0000-0000-000080070000}"/>
    <cellStyle name="SAPBEXstdItem 2 5 7 6 2" xfId="3743" xr:uid="{00000000-0005-0000-0000-000081070000}"/>
    <cellStyle name="SAPBEXstdItem 2 5 7 7" xfId="2528" xr:uid="{00000000-0005-0000-0000-000082070000}"/>
    <cellStyle name="SAPBEXstdItem 2 5 8" xfId="107" xr:uid="{00000000-0005-0000-0000-000083070000}"/>
    <cellStyle name="SAPBEXstdItem 2 5 8 2" xfId="211" xr:uid="{00000000-0005-0000-0000-000084070000}"/>
    <cellStyle name="SAPBEXstdItem 2 5 8 2 2" xfId="419" xr:uid="{00000000-0005-0000-0000-000085070000}"/>
    <cellStyle name="SAPBEXstdItem 2 5 8 2 2 2" xfId="835" xr:uid="{00000000-0005-0000-0000-000086070000}"/>
    <cellStyle name="SAPBEXstdItem 2 5 8 2 2 2 2" xfId="2050" xr:uid="{00000000-0005-0000-0000-000087070000}"/>
    <cellStyle name="SAPBEXstdItem 2 5 8 2 2 2 2 2" xfId="4481" xr:uid="{00000000-0005-0000-0000-000088070000}"/>
    <cellStyle name="SAPBEXstdItem 2 5 8 2 2 2 3" xfId="3266" xr:uid="{00000000-0005-0000-0000-000089070000}"/>
    <cellStyle name="SAPBEXstdItem 2 5 8 2 2 3" xfId="1218" xr:uid="{00000000-0005-0000-0000-00008A070000}"/>
    <cellStyle name="SAPBEXstdItem 2 5 8 2 2 3 2" xfId="2433" xr:uid="{00000000-0005-0000-0000-00008B070000}"/>
    <cellStyle name="SAPBEXstdItem 2 5 8 2 2 3 2 2" xfId="4864" xr:uid="{00000000-0005-0000-0000-00008C070000}"/>
    <cellStyle name="SAPBEXstdItem 2 5 8 2 2 3 3" xfId="3649" xr:uid="{00000000-0005-0000-0000-00008D070000}"/>
    <cellStyle name="SAPBEXstdItem 2 5 8 2 2 4" xfId="1634" xr:uid="{00000000-0005-0000-0000-00008E070000}"/>
    <cellStyle name="SAPBEXstdItem 2 5 8 2 2 4 2" xfId="4065" xr:uid="{00000000-0005-0000-0000-00008F070000}"/>
    <cellStyle name="SAPBEXstdItem 2 5 8 2 2 5" xfId="2850" xr:uid="{00000000-0005-0000-0000-000090070000}"/>
    <cellStyle name="SAPBEXstdItem 2 5 8 2 3" xfId="627" xr:uid="{00000000-0005-0000-0000-000091070000}"/>
    <cellStyle name="SAPBEXstdItem 2 5 8 2 3 2" xfId="1842" xr:uid="{00000000-0005-0000-0000-000092070000}"/>
    <cellStyle name="SAPBEXstdItem 2 5 8 2 3 2 2" xfId="4273" xr:uid="{00000000-0005-0000-0000-000093070000}"/>
    <cellStyle name="SAPBEXstdItem 2 5 8 2 3 3" xfId="3058" xr:uid="{00000000-0005-0000-0000-000094070000}"/>
    <cellStyle name="SAPBEXstdItem 2 5 8 2 4" xfId="1026" xr:uid="{00000000-0005-0000-0000-000095070000}"/>
    <cellStyle name="SAPBEXstdItem 2 5 8 2 4 2" xfId="2241" xr:uid="{00000000-0005-0000-0000-000096070000}"/>
    <cellStyle name="SAPBEXstdItem 2 5 8 2 4 2 2" xfId="4672" xr:uid="{00000000-0005-0000-0000-000097070000}"/>
    <cellStyle name="SAPBEXstdItem 2 5 8 2 4 3" xfId="3457" xr:uid="{00000000-0005-0000-0000-000098070000}"/>
    <cellStyle name="SAPBEXstdItem 2 5 8 2 5" xfId="1426" xr:uid="{00000000-0005-0000-0000-000099070000}"/>
    <cellStyle name="SAPBEXstdItem 2 5 8 2 5 2" xfId="3857" xr:uid="{00000000-0005-0000-0000-00009A070000}"/>
    <cellStyle name="SAPBEXstdItem 2 5 8 2 6" xfId="2642" xr:uid="{00000000-0005-0000-0000-00009B070000}"/>
    <cellStyle name="SAPBEXstdItem 2 5 8 3" xfId="315" xr:uid="{00000000-0005-0000-0000-00009C070000}"/>
    <cellStyle name="SAPBEXstdItem 2 5 8 3 2" xfId="731" xr:uid="{00000000-0005-0000-0000-00009D070000}"/>
    <cellStyle name="SAPBEXstdItem 2 5 8 3 2 2" xfId="1946" xr:uid="{00000000-0005-0000-0000-00009E070000}"/>
    <cellStyle name="SAPBEXstdItem 2 5 8 3 2 2 2" xfId="4377" xr:uid="{00000000-0005-0000-0000-00009F070000}"/>
    <cellStyle name="SAPBEXstdItem 2 5 8 3 2 3" xfId="3162" xr:uid="{00000000-0005-0000-0000-0000A0070000}"/>
    <cellStyle name="SAPBEXstdItem 2 5 8 3 3" xfId="1122" xr:uid="{00000000-0005-0000-0000-0000A1070000}"/>
    <cellStyle name="SAPBEXstdItem 2 5 8 3 3 2" xfId="2337" xr:uid="{00000000-0005-0000-0000-0000A2070000}"/>
    <cellStyle name="SAPBEXstdItem 2 5 8 3 3 2 2" xfId="4768" xr:uid="{00000000-0005-0000-0000-0000A3070000}"/>
    <cellStyle name="SAPBEXstdItem 2 5 8 3 3 3" xfId="3553" xr:uid="{00000000-0005-0000-0000-0000A4070000}"/>
    <cellStyle name="SAPBEXstdItem 2 5 8 3 4" xfId="1530" xr:uid="{00000000-0005-0000-0000-0000A5070000}"/>
    <cellStyle name="SAPBEXstdItem 2 5 8 3 4 2" xfId="3961" xr:uid="{00000000-0005-0000-0000-0000A6070000}"/>
    <cellStyle name="SAPBEXstdItem 2 5 8 3 5" xfId="2746" xr:uid="{00000000-0005-0000-0000-0000A7070000}"/>
    <cellStyle name="SAPBEXstdItem 2 5 8 4" xfId="523" xr:uid="{00000000-0005-0000-0000-0000A8070000}"/>
    <cellStyle name="SAPBEXstdItem 2 5 8 4 2" xfId="1738" xr:uid="{00000000-0005-0000-0000-0000A9070000}"/>
    <cellStyle name="SAPBEXstdItem 2 5 8 4 2 2" xfId="4169" xr:uid="{00000000-0005-0000-0000-0000AA070000}"/>
    <cellStyle name="SAPBEXstdItem 2 5 8 4 3" xfId="2954" xr:uid="{00000000-0005-0000-0000-0000AB070000}"/>
    <cellStyle name="SAPBEXstdItem 2 5 8 5" xfId="930" xr:uid="{00000000-0005-0000-0000-0000AC070000}"/>
    <cellStyle name="SAPBEXstdItem 2 5 8 5 2" xfId="2145" xr:uid="{00000000-0005-0000-0000-0000AD070000}"/>
    <cellStyle name="SAPBEXstdItem 2 5 8 5 2 2" xfId="4576" xr:uid="{00000000-0005-0000-0000-0000AE070000}"/>
    <cellStyle name="SAPBEXstdItem 2 5 8 5 3" xfId="3361" xr:uid="{00000000-0005-0000-0000-0000AF070000}"/>
    <cellStyle name="SAPBEXstdItem 2 5 8 6" xfId="1322" xr:uid="{00000000-0005-0000-0000-0000B0070000}"/>
    <cellStyle name="SAPBEXstdItem 2 5 8 6 2" xfId="3753" xr:uid="{00000000-0005-0000-0000-0000B1070000}"/>
    <cellStyle name="SAPBEXstdItem 2 5 8 7" xfId="2538" xr:uid="{00000000-0005-0000-0000-0000B2070000}"/>
    <cellStyle name="SAPBEXstdItem 2 5 9" xfId="124" xr:uid="{00000000-0005-0000-0000-0000B3070000}"/>
    <cellStyle name="SAPBEXstdItem 2 5 9 2" xfId="332" xr:uid="{00000000-0005-0000-0000-0000B4070000}"/>
    <cellStyle name="SAPBEXstdItem 2 5 9 2 2" xfId="748" xr:uid="{00000000-0005-0000-0000-0000B5070000}"/>
    <cellStyle name="SAPBEXstdItem 2 5 9 2 2 2" xfId="1963" xr:uid="{00000000-0005-0000-0000-0000B6070000}"/>
    <cellStyle name="SAPBEXstdItem 2 5 9 2 2 2 2" xfId="4394" xr:uid="{00000000-0005-0000-0000-0000B7070000}"/>
    <cellStyle name="SAPBEXstdItem 2 5 9 2 2 3" xfId="3179" xr:uid="{00000000-0005-0000-0000-0000B8070000}"/>
    <cellStyle name="SAPBEXstdItem 2 5 9 2 3" xfId="1135" xr:uid="{00000000-0005-0000-0000-0000B9070000}"/>
    <cellStyle name="SAPBEXstdItem 2 5 9 2 3 2" xfId="2350" xr:uid="{00000000-0005-0000-0000-0000BA070000}"/>
    <cellStyle name="SAPBEXstdItem 2 5 9 2 3 2 2" xfId="4781" xr:uid="{00000000-0005-0000-0000-0000BB070000}"/>
    <cellStyle name="SAPBEXstdItem 2 5 9 2 3 3" xfId="3566" xr:uid="{00000000-0005-0000-0000-0000BC070000}"/>
    <cellStyle name="SAPBEXstdItem 2 5 9 2 4" xfId="1547" xr:uid="{00000000-0005-0000-0000-0000BD070000}"/>
    <cellStyle name="SAPBEXstdItem 2 5 9 2 4 2" xfId="3978" xr:uid="{00000000-0005-0000-0000-0000BE070000}"/>
    <cellStyle name="SAPBEXstdItem 2 5 9 2 5" xfId="2763" xr:uid="{00000000-0005-0000-0000-0000BF070000}"/>
    <cellStyle name="SAPBEXstdItem 2 5 9 3" xfId="540" xr:uid="{00000000-0005-0000-0000-0000C0070000}"/>
    <cellStyle name="SAPBEXstdItem 2 5 9 3 2" xfId="1755" xr:uid="{00000000-0005-0000-0000-0000C1070000}"/>
    <cellStyle name="SAPBEXstdItem 2 5 9 3 2 2" xfId="4186" xr:uid="{00000000-0005-0000-0000-0000C2070000}"/>
    <cellStyle name="SAPBEXstdItem 2 5 9 3 3" xfId="2971" xr:uid="{00000000-0005-0000-0000-0000C3070000}"/>
    <cellStyle name="SAPBEXstdItem 2 5 9 4" xfId="943" xr:uid="{00000000-0005-0000-0000-0000C4070000}"/>
    <cellStyle name="SAPBEXstdItem 2 5 9 4 2" xfId="2158" xr:uid="{00000000-0005-0000-0000-0000C5070000}"/>
    <cellStyle name="SAPBEXstdItem 2 5 9 4 2 2" xfId="4589" xr:uid="{00000000-0005-0000-0000-0000C6070000}"/>
    <cellStyle name="SAPBEXstdItem 2 5 9 4 3" xfId="3374" xr:uid="{00000000-0005-0000-0000-0000C7070000}"/>
    <cellStyle name="SAPBEXstdItem 2 5 9 5" xfId="1339" xr:uid="{00000000-0005-0000-0000-0000C8070000}"/>
    <cellStyle name="SAPBEXstdItem 2 5 9 5 2" xfId="3770" xr:uid="{00000000-0005-0000-0000-0000C9070000}"/>
    <cellStyle name="SAPBEXstdItem 2 5 9 6" xfId="2555" xr:uid="{00000000-0005-0000-0000-0000CA070000}"/>
    <cellStyle name="SAPBEXstdItem 2 6" xfId="22" xr:uid="{00000000-0005-0000-0000-0000CB070000}"/>
    <cellStyle name="SAPBEXstdItem 2 6 10" xfId="230" xr:uid="{00000000-0005-0000-0000-0000CC070000}"/>
    <cellStyle name="SAPBEXstdItem 2 6 10 2" xfId="646" xr:uid="{00000000-0005-0000-0000-0000CD070000}"/>
    <cellStyle name="SAPBEXstdItem 2 6 10 2 2" xfId="1861" xr:uid="{00000000-0005-0000-0000-0000CE070000}"/>
    <cellStyle name="SAPBEXstdItem 2 6 10 2 2 2" xfId="4292" xr:uid="{00000000-0005-0000-0000-0000CF070000}"/>
    <cellStyle name="SAPBEXstdItem 2 6 10 2 3" xfId="3077" xr:uid="{00000000-0005-0000-0000-0000D0070000}"/>
    <cellStyle name="SAPBEXstdItem 2 6 10 3" xfId="1041" xr:uid="{00000000-0005-0000-0000-0000D1070000}"/>
    <cellStyle name="SAPBEXstdItem 2 6 10 3 2" xfId="2256" xr:uid="{00000000-0005-0000-0000-0000D2070000}"/>
    <cellStyle name="SAPBEXstdItem 2 6 10 3 2 2" xfId="4687" xr:uid="{00000000-0005-0000-0000-0000D3070000}"/>
    <cellStyle name="SAPBEXstdItem 2 6 10 3 3" xfId="3472" xr:uid="{00000000-0005-0000-0000-0000D4070000}"/>
    <cellStyle name="SAPBEXstdItem 2 6 10 4" xfId="1445" xr:uid="{00000000-0005-0000-0000-0000D5070000}"/>
    <cellStyle name="SAPBEXstdItem 2 6 10 4 2" xfId="3876" xr:uid="{00000000-0005-0000-0000-0000D6070000}"/>
    <cellStyle name="SAPBEXstdItem 2 6 10 5" xfId="2661" xr:uid="{00000000-0005-0000-0000-0000D7070000}"/>
    <cellStyle name="SAPBEXstdItem 2 6 11" xfId="438" xr:uid="{00000000-0005-0000-0000-0000D8070000}"/>
    <cellStyle name="SAPBEXstdItem 2 6 11 2" xfId="1653" xr:uid="{00000000-0005-0000-0000-0000D9070000}"/>
    <cellStyle name="SAPBEXstdItem 2 6 11 2 2" xfId="4084" xr:uid="{00000000-0005-0000-0000-0000DA070000}"/>
    <cellStyle name="SAPBEXstdItem 2 6 11 3" xfId="2869" xr:uid="{00000000-0005-0000-0000-0000DB070000}"/>
    <cellStyle name="SAPBEXstdItem 2 6 12" xfId="849" xr:uid="{00000000-0005-0000-0000-0000DC070000}"/>
    <cellStyle name="SAPBEXstdItem 2 6 12 2" xfId="2064" xr:uid="{00000000-0005-0000-0000-0000DD070000}"/>
    <cellStyle name="SAPBEXstdItem 2 6 12 2 2" xfId="4495" xr:uid="{00000000-0005-0000-0000-0000DE070000}"/>
    <cellStyle name="SAPBEXstdItem 2 6 12 3" xfId="3280" xr:uid="{00000000-0005-0000-0000-0000DF070000}"/>
    <cellStyle name="SAPBEXstdItem 2 6 13" xfId="1237" xr:uid="{00000000-0005-0000-0000-0000E0070000}"/>
    <cellStyle name="SAPBEXstdItem 2 6 13 2" xfId="3668" xr:uid="{00000000-0005-0000-0000-0000E1070000}"/>
    <cellStyle name="SAPBEXstdItem 2 6 14" xfId="2453" xr:uid="{00000000-0005-0000-0000-0000E2070000}"/>
    <cellStyle name="SAPBEXstdItem 2 6 2" xfId="42" xr:uid="{00000000-0005-0000-0000-0000E3070000}"/>
    <cellStyle name="SAPBEXstdItem 2 6 2 2" xfId="146" xr:uid="{00000000-0005-0000-0000-0000E4070000}"/>
    <cellStyle name="SAPBEXstdItem 2 6 2 2 2" xfId="354" xr:uid="{00000000-0005-0000-0000-0000E5070000}"/>
    <cellStyle name="SAPBEXstdItem 2 6 2 2 2 2" xfId="770" xr:uid="{00000000-0005-0000-0000-0000E6070000}"/>
    <cellStyle name="SAPBEXstdItem 2 6 2 2 2 2 2" xfId="1985" xr:uid="{00000000-0005-0000-0000-0000E7070000}"/>
    <cellStyle name="SAPBEXstdItem 2 6 2 2 2 2 2 2" xfId="4416" xr:uid="{00000000-0005-0000-0000-0000E8070000}"/>
    <cellStyle name="SAPBEXstdItem 2 6 2 2 2 2 3" xfId="3201" xr:uid="{00000000-0005-0000-0000-0000E9070000}"/>
    <cellStyle name="SAPBEXstdItem 2 6 2 2 2 3" xfId="1153" xr:uid="{00000000-0005-0000-0000-0000EA070000}"/>
    <cellStyle name="SAPBEXstdItem 2 6 2 2 2 3 2" xfId="2368" xr:uid="{00000000-0005-0000-0000-0000EB070000}"/>
    <cellStyle name="SAPBEXstdItem 2 6 2 2 2 3 2 2" xfId="4799" xr:uid="{00000000-0005-0000-0000-0000EC070000}"/>
    <cellStyle name="SAPBEXstdItem 2 6 2 2 2 3 3" xfId="3584" xr:uid="{00000000-0005-0000-0000-0000ED070000}"/>
    <cellStyle name="SAPBEXstdItem 2 6 2 2 2 4" xfId="1569" xr:uid="{00000000-0005-0000-0000-0000EE070000}"/>
    <cellStyle name="SAPBEXstdItem 2 6 2 2 2 4 2" xfId="4000" xr:uid="{00000000-0005-0000-0000-0000EF070000}"/>
    <cellStyle name="SAPBEXstdItem 2 6 2 2 2 5" xfId="2785" xr:uid="{00000000-0005-0000-0000-0000F0070000}"/>
    <cellStyle name="SAPBEXstdItem 2 6 2 2 3" xfId="562" xr:uid="{00000000-0005-0000-0000-0000F1070000}"/>
    <cellStyle name="SAPBEXstdItem 2 6 2 2 3 2" xfId="1777" xr:uid="{00000000-0005-0000-0000-0000F2070000}"/>
    <cellStyle name="SAPBEXstdItem 2 6 2 2 3 2 2" xfId="4208" xr:uid="{00000000-0005-0000-0000-0000F3070000}"/>
    <cellStyle name="SAPBEXstdItem 2 6 2 2 3 3" xfId="2993" xr:uid="{00000000-0005-0000-0000-0000F4070000}"/>
    <cellStyle name="SAPBEXstdItem 2 6 2 2 4" xfId="961" xr:uid="{00000000-0005-0000-0000-0000F5070000}"/>
    <cellStyle name="SAPBEXstdItem 2 6 2 2 4 2" xfId="2176" xr:uid="{00000000-0005-0000-0000-0000F6070000}"/>
    <cellStyle name="SAPBEXstdItem 2 6 2 2 4 2 2" xfId="4607" xr:uid="{00000000-0005-0000-0000-0000F7070000}"/>
    <cellStyle name="SAPBEXstdItem 2 6 2 2 4 3" xfId="3392" xr:uid="{00000000-0005-0000-0000-0000F8070000}"/>
    <cellStyle name="SAPBEXstdItem 2 6 2 2 5" xfId="1361" xr:uid="{00000000-0005-0000-0000-0000F9070000}"/>
    <cellStyle name="SAPBEXstdItem 2 6 2 2 5 2" xfId="3792" xr:uid="{00000000-0005-0000-0000-0000FA070000}"/>
    <cellStyle name="SAPBEXstdItem 2 6 2 2 6" xfId="2577" xr:uid="{00000000-0005-0000-0000-0000FB070000}"/>
    <cellStyle name="SAPBEXstdItem 2 6 2 3" xfId="250" xr:uid="{00000000-0005-0000-0000-0000FC070000}"/>
    <cellStyle name="SAPBEXstdItem 2 6 2 3 2" xfId="666" xr:uid="{00000000-0005-0000-0000-0000FD070000}"/>
    <cellStyle name="SAPBEXstdItem 2 6 2 3 2 2" xfId="1881" xr:uid="{00000000-0005-0000-0000-0000FE070000}"/>
    <cellStyle name="SAPBEXstdItem 2 6 2 3 2 2 2" xfId="4312" xr:uid="{00000000-0005-0000-0000-0000FF070000}"/>
    <cellStyle name="SAPBEXstdItem 2 6 2 3 2 3" xfId="3097" xr:uid="{00000000-0005-0000-0000-000000080000}"/>
    <cellStyle name="SAPBEXstdItem 2 6 2 3 3" xfId="1057" xr:uid="{00000000-0005-0000-0000-000001080000}"/>
    <cellStyle name="SAPBEXstdItem 2 6 2 3 3 2" xfId="2272" xr:uid="{00000000-0005-0000-0000-000002080000}"/>
    <cellStyle name="SAPBEXstdItem 2 6 2 3 3 2 2" xfId="4703" xr:uid="{00000000-0005-0000-0000-000003080000}"/>
    <cellStyle name="SAPBEXstdItem 2 6 2 3 3 3" xfId="3488" xr:uid="{00000000-0005-0000-0000-000004080000}"/>
    <cellStyle name="SAPBEXstdItem 2 6 2 3 4" xfId="1465" xr:uid="{00000000-0005-0000-0000-000005080000}"/>
    <cellStyle name="SAPBEXstdItem 2 6 2 3 4 2" xfId="3896" xr:uid="{00000000-0005-0000-0000-000006080000}"/>
    <cellStyle name="SAPBEXstdItem 2 6 2 3 5" xfId="2681" xr:uid="{00000000-0005-0000-0000-000007080000}"/>
    <cellStyle name="SAPBEXstdItem 2 6 2 4" xfId="458" xr:uid="{00000000-0005-0000-0000-000008080000}"/>
    <cellStyle name="SAPBEXstdItem 2 6 2 4 2" xfId="1673" xr:uid="{00000000-0005-0000-0000-000009080000}"/>
    <cellStyle name="SAPBEXstdItem 2 6 2 4 2 2" xfId="4104" xr:uid="{00000000-0005-0000-0000-00000A080000}"/>
    <cellStyle name="SAPBEXstdItem 2 6 2 4 3" xfId="2889" xr:uid="{00000000-0005-0000-0000-00000B080000}"/>
    <cellStyle name="SAPBEXstdItem 2 6 2 5" xfId="865" xr:uid="{00000000-0005-0000-0000-00000C080000}"/>
    <cellStyle name="SAPBEXstdItem 2 6 2 5 2" xfId="2080" xr:uid="{00000000-0005-0000-0000-00000D080000}"/>
    <cellStyle name="SAPBEXstdItem 2 6 2 5 2 2" xfId="4511" xr:uid="{00000000-0005-0000-0000-00000E080000}"/>
    <cellStyle name="SAPBEXstdItem 2 6 2 5 3" xfId="3296" xr:uid="{00000000-0005-0000-0000-00000F080000}"/>
    <cellStyle name="SAPBEXstdItem 2 6 2 6" xfId="1257" xr:uid="{00000000-0005-0000-0000-000010080000}"/>
    <cellStyle name="SAPBEXstdItem 2 6 2 6 2" xfId="3688" xr:uid="{00000000-0005-0000-0000-000011080000}"/>
    <cellStyle name="SAPBEXstdItem 2 6 2 7" xfId="2473" xr:uid="{00000000-0005-0000-0000-000012080000}"/>
    <cellStyle name="SAPBEXstdItem 2 6 3" xfId="56" xr:uid="{00000000-0005-0000-0000-000013080000}"/>
    <cellStyle name="SAPBEXstdItem 2 6 3 2" xfId="160" xr:uid="{00000000-0005-0000-0000-000014080000}"/>
    <cellStyle name="SAPBEXstdItem 2 6 3 2 2" xfId="368" xr:uid="{00000000-0005-0000-0000-000015080000}"/>
    <cellStyle name="SAPBEXstdItem 2 6 3 2 2 2" xfId="784" xr:uid="{00000000-0005-0000-0000-000016080000}"/>
    <cellStyle name="SAPBEXstdItem 2 6 3 2 2 2 2" xfId="1999" xr:uid="{00000000-0005-0000-0000-000017080000}"/>
    <cellStyle name="SAPBEXstdItem 2 6 3 2 2 2 2 2" xfId="4430" xr:uid="{00000000-0005-0000-0000-000018080000}"/>
    <cellStyle name="SAPBEXstdItem 2 6 3 2 2 2 3" xfId="3215" xr:uid="{00000000-0005-0000-0000-000019080000}"/>
    <cellStyle name="SAPBEXstdItem 2 6 3 2 2 3" xfId="1167" xr:uid="{00000000-0005-0000-0000-00001A080000}"/>
    <cellStyle name="SAPBEXstdItem 2 6 3 2 2 3 2" xfId="2382" xr:uid="{00000000-0005-0000-0000-00001B080000}"/>
    <cellStyle name="SAPBEXstdItem 2 6 3 2 2 3 2 2" xfId="4813" xr:uid="{00000000-0005-0000-0000-00001C080000}"/>
    <cellStyle name="SAPBEXstdItem 2 6 3 2 2 3 3" xfId="3598" xr:uid="{00000000-0005-0000-0000-00001D080000}"/>
    <cellStyle name="SAPBEXstdItem 2 6 3 2 2 4" xfId="1583" xr:uid="{00000000-0005-0000-0000-00001E080000}"/>
    <cellStyle name="SAPBEXstdItem 2 6 3 2 2 4 2" xfId="4014" xr:uid="{00000000-0005-0000-0000-00001F080000}"/>
    <cellStyle name="SAPBEXstdItem 2 6 3 2 2 5" xfId="2799" xr:uid="{00000000-0005-0000-0000-000020080000}"/>
    <cellStyle name="SAPBEXstdItem 2 6 3 2 3" xfId="576" xr:uid="{00000000-0005-0000-0000-000021080000}"/>
    <cellStyle name="SAPBEXstdItem 2 6 3 2 3 2" xfId="1791" xr:uid="{00000000-0005-0000-0000-000022080000}"/>
    <cellStyle name="SAPBEXstdItem 2 6 3 2 3 2 2" xfId="4222" xr:uid="{00000000-0005-0000-0000-000023080000}"/>
    <cellStyle name="SAPBEXstdItem 2 6 3 2 3 3" xfId="3007" xr:uid="{00000000-0005-0000-0000-000024080000}"/>
    <cellStyle name="SAPBEXstdItem 2 6 3 2 4" xfId="975" xr:uid="{00000000-0005-0000-0000-000025080000}"/>
    <cellStyle name="SAPBEXstdItem 2 6 3 2 4 2" xfId="2190" xr:uid="{00000000-0005-0000-0000-000026080000}"/>
    <cellStyle name="SAPBEXstdItem 2 6 3 2 4 2 2" xfId="4621" xr:uid="{00000000-0005-0000-0000-000027080000}"/>
    <cellStyle name="SAPBEXstdItem 2 6 3 2 4 3" xfId="3406" xr:uid="{00000000-0005-0000-0000-000028080000}"/>
    <cellStyle name="SAPBEXstdItem 2 6 3 2 5" xfId="1375" xr:uid="{00000000-0005-0000-0000-000029080000}"/>
    <cellStyle name="SAPBEXstdItem 2 6 3 2 5 2" xfId="3806" xr:uid="{00000000-0005-0000-0000-00002A080000}"/>
    <cellStyle name="SAPBEXstdItem 2 6 3 2 6" xfId="2591" xr:uid="{00000000-0005-0000-0000-00002B080000}"/>
    <cellStyle name="SAPBEXstdItem 2 6 3 3" xfId="264" xr:uid="{00000000-0005-0000-0000-00002C080000}"/>
    <cellStyle name="SAPBEXstdItem 2 6 3 3 2" xfId="680" xr:uid="{00000000-0005-0000-0000-00002D080000}"/>
    <cellStyle name="SAPBEXstdItem 2 6 3 3 2 2" xfId="1895" xr:uid="{00000000-0005-0000-0000-00002E080000}"/>
    <cellStyle name="SAPBEXstdItem 2 6 3 3 2 2 2" xfId="4326" xr:uid="{00000000-0005-0000-0000-00002F080000}"/>
    <cellStyle name="SAPBEXstdItem 2 6 3 3 2 3" xfId="3111" xr:uid="{00000000-0005-0000-0000-000030080000}"/>
    <cellStyle name="SAPBEXstdItem 2 6 3 3 3" xfId="1071" xr:uid="{00000000-0005-0000-0000-000031080000}"/>
    <cellStyle name="SAPBEXstdItem 2 6 3 3 3 2" xfId="2286" xr:uid="{00000000-0005-0000-0000-000032080000}"/>
    <cellStyle name="SAPBEXstdItem 2 6 3 3 3 2 2" xfId="4717" xr:uid="{00000000-0005-0000-0000-000033080000}"/>
    <cellStyle name="SAPBEXstdItem 2 6 3 3 3 3" xfId="3502" xr:uid="{00000000-0005-0000-0000-000034080000}"/>
    <cellStyle name="SAPBEXstdItem 2 6 3 3 4" xfId="1479" xr:uid="{00000000-0005-0000-0000-000035080000}"/>
    <cellStyle name="SAPBEXstdItem 2 6 3 3 4 2" xfId="3910" xr:uid="{00000000-0005-0000-0000-000036080000}"/>
    <cellStyle name="SAPBEXstdItem 2 6 3 3 5" xfId="2695" xr:uid="{00000000-0005-0000-0000-000037080000}"/>
    <cellStyle name="SAPBEXstdItem 2 6 3 4" xfId="472" xr:uid="{00000000-0005-0000-0000-000038080000}"/>
    <cellStyle name="SAPBEXstdItem 2 6 3 4 2" xfId="1687" xr:uid="{00000000-0005-0000-0000-000039080000}"/>
    <cellStyle name="SAPBEXstdItem 2 6 3 4 2 2" xfId="4118" xr:uid="{00000000-0005-0000-0000-00003A080000}"/>
    <cellStyle name="SAPBEXstdItem 2 6 3 4 3" xfId="2903" xr:uid="{00000000-0005-0000-0000-00003B080000}"/>
    <cellStyle name="SAPBEXstdItem 2 6 3 5" xfId="879" xr:uid="{00000000-0005-0000-0000-00003C080000}"/>
    <cellStyle name="SAPBEXstdItem 2 6 3 5 2" xfId="2094" xr:uid="{00000000-0005-0000-0000-00003D080000}"/>
    <cellStyle name="SAPBEXstdItem 2 6 3 5 2 2" xfId="4525" xr:uid="{00000000-0005-0000-0000-00003E080000}"/>
    <cellStyle name="SAPBEXstdItem 2 6 3 5 3" xfId="3310" xr:uid="{00000000-0005-0000-0000-00003F080000}"/>
    <cellStyle name="SAPBEXstdItem 2 6 3 6" xfId="1271" xr:uid="{00000000-0005-0000-0000-000040080000}"/>
    <cellStyle name="SAPBEXstdItem 2 6 3 6 2" xfId="3702" xr:uid="{00000000-0005-0000-0000-000041080000}"/>
    <cellStyle name="SAPBEXstdItem 2 6 3 7" xfId="2487" xr:uid="{00000000-0005-0000-0000-000042080000}"/>
    <cellStyle name="SAPBEXstdItem 2 6 4" xfId="67" xr:uid="{00000000-0005-0000-0000-000043080000}"/>
    <cellStyle name="SAPBEXstdItem 2 6 4 2" xfId="171" xr:uid="{00000000-0005-0000-0000-000044080000}"/>
    <cellStyle name="SAPBEXstdItem 2 6 4 2 2" xfId="379" xr:uid="{00000000-0005-0000-0000-000045080000}"/>
    <cellStyle name="SAPBEXstdItem 2 6 4 2 2 2" xfId="795" xr:uid="{00000000-0005-0000-0000-000046080000}"/>
    <cellStyle name="SAPBEXstdItem 2 6 4 2 2 2 2" xfId="2010" xr:uid="{00000000-0005-0000-0000-000047080000}"/>
    <cellStyle name="SAPBEXstdItem 2 6 4 2 2 2 2 2" xfId="4441" xr:uid="{00000000-0005-0000-0000-000048080000}"/>
    <cellStyle name="SAPBEXstdItem 2 6 4 2 2 2 3" xfId="3226" xr:uid="{00000000-0005-0000-0000-000049080000}"/>
    <cellStyle name="SAPBEXstdItem 2 6 4 2 2 3" xfId="1178" xr:uid="{00000000-0005-0000-0000-00004A080000}"/>
    <cellStyle name="SAPBEXstdItem 2 6 4 2 2 3 2" xfId="2393" xr:uid="{00000000-0005-0000-0000-00004B080000}"/>
    <cellStyle name="SAPBEXstdItem 2 6 4 2 2 3 2 2" xfId="4824" xr:uid="{00000000-0005-0000-0000-00004C080000}"/>
    <cellStyle name="SAPBEXstdItem 2 6 4 2 2 3 3" xfId="3609" xr:uid="{00000000-0005-0000-0000-00004D080000}"/>
    <cellStyle name="SAPBEXstdItem 2 6 4 2 2 4" xfId="1594" xr:uid="{00000000-0005-0000-0000-00004E080000}"/>
    <cellStyle name="SAPBEXstdItem 2 6 4 2 2 4 2" xfId="4025" xr:uid="{00000000-0005-0000-0000-00004F080000}"/>
    <cellStyle name="SAPBEXstdItem 2 6 4 2 2 5" xfId="2810" xr:uid="{00000000-0005-0000-0000-000050080000}"/>
    <cellStyle name="SAPBEXstdItem 2 6 4 2 3" xfId="587" xr:uid="{00000000-0005-0000-0000-000051080000}"/>
    <cellStyle name="SAPBEXstdItem 2 6 4 2 3 2" xfId="1802" xr:uid="{00000000-0005-0000-0000-000052080000}"/>
    <cellStyle name="SAPBEXstdItem 2 6 4 2 3 2 2" xfId="4233" xr:uid="{00000000-0005-0000-0000-000053080000}"/>
    <cellStyle name="SAPBEXstdItem 2 6 4 2 3 3" xfId="3018" xr:uid="{00000000-0005-0000-0000-000054080000}"/>
    <cellStyle name="SAPBEXstdItem 2 6 4 2 4" xfId="986" xr:uid="{00000000-0005-0000-0000-000055080000}"/>
    <cellStyle name="SAPBEXstdItem 2 6 4 2 4 2" xfId="2201" xr:uid="{00000000-0005-0000-0000-000056080000}"/>
    <cellStyle name="SAPBEXstdItem 2 6 4 2 4 2 2" xfId="4632" xr:uid="{00000000-0005-0000-0000-000057080000}"/>
    <cellStyle name="SAPBEXstdItem 2 6 4 2 4 3" xfId="3417" xr:uid="{00000000-0005-0000-0000-000058080000}"/>
    <cellStyle name="SAPBEXstdItem 2 6 4 2 5" xfId="1386" xr:uid="{00000000-0005-0000-0000-000059080000}"/>
    <cellStyle name="SAPBEXstdItem 2 6 4 2 5 2" xfId="3817" xr:uid="{00000000-0005-0000-0000-00005A080000}"/>
    <cellStyle name="SAPBEXstdItem 2 6 4 2 6" xfId="2602" xr:uid="{00000000-0005-0000-0000-00005B080000}"/>
    <cellStyle name="SAPBEXstdItem 2 6 4 3" xfId="275" xr:uid="{00000000-0005-0000-0000-00005C080000}"/>
    <cellStyle name="SAPBEXstdItem 2 6 4 3 2" xfId="691" xr:uid="{00000000-0005-0000-0000-00005D080000}"/>
    <cellStyle name="SAPBEXstdItem 2 6 4 3 2 2" xfId="1906" xr:uid="{00000000-0005-0000-0000-00005E080000}"/>
    <cellStyle name="SAPBEXstdItem 2 6 4 3 2 2 2" xfId="4337" xr:uid="{00000000-0005-0000-0000-00005F080000}"/>
    <cellStyle name="SAPBEXstdItem 2 6 4 3 2 3" xfId="3122" xr:uid="{00000000-0005-0000-0000-000060080000}"/>
    <cellStyle name="SAPBEXstdItem 2 6 4 3 3" xfId="1082" xr:uid="{00000000-0005-0000-0000-000061080000}"/>
    <cellStyle name="SAPBEXstdItem 2 6 4 3 3 2" xfId="2297" xr:uid="{00000000-0005-0000-0000-000062080000}"/>
    <cellStyle name="SAPBEXstdItem 2 6 4 3 3 2 2" xfId="4728" xr:uid="{00000000-0005-0000-0000-000063080000}"/>
    <cellStyle name="SAPBEXstdItem 2 6 4 3 3 3" xfId="3513" xr:uid="{00000000-0005-0000-0000-000064080000}"/>
    <cellStyle name="SAPBEXstdItem 2 6 4 3 4" xfId="1490" xr:uid="{00000000-0005-0000-0000-000065080000}"/>
    <cellStyle name="SAPBEXstdItem 2 6 4 3 4 2" xfId="3921" xr:uid="{00000000-0005-0000-0000-000066080000}"/>
    <cellStyle name="SAPBEXstdItem 2 6 4 3 5" xfId="2706" xr:uid="{00000000-0005-0000-0000-000067080000}"/>
    <cellStyle name="SAPBEXstdItem 2 6 4 4" xfId="483" xr:uid="{00000000-0005-0000-0000-000068080000}"/>
    <cellStyle name="SAPBEXstdItem 2 6 4 4 2" xfId="1698" xr:uid="{00000000-0005-0000-0000-000069080000}"/>
    <cellStyle name="SAPBEXstdItem 2 6 4 4 2 2" xfId="4129" xr:uid="{00000000-0005-0000-0000-00006A080000}"/>
    <cellStyle name="SAPBEXstdItem 2 6 4 4 3" xfId="2914" xr:uid="{00000000-0005-0000-0000-00006B080000}"/>
    <cellStyle name="SAPBEXstdItem 2 6 4 5" xfId="890" xr:uid="{00000000-0005-0000-0000-00006C080000}"/>
    <cellStyle name="SAPBEXstdItem 2 6 4 5 2" xfId="2105" xr:uid="{00000000-0005-0000-0000-00006D080000}"/>
    <cellStyle name="SAPBEXstdItem 2 6 4 5 2 2" xfId="4536" xr:uid="{00000000-0005-0000-0000-00006E080000}"/>
    <cellStyle name="SAPBEXstdItem 2 6 4 5 3" xfId="3321" xr:uid="{00000000-0005-0000-0000-00006F080000}"/>
    <cellStyle name="SAPBEXstdItem 2 6 4 6" xfId="1282" xr:uid="{00000000-0005-0000-0000-000070080000}"/>
    <cellStyle name="SAPBEXstdItem 2 6 4 6 2" xfId="3713" xr:uid="{00000000-0005-0000-0000-000071080000}"/>
    <cellStyle name="SAPBEXstdItem 2 6 4 7" xfId="2498" xr:uid="{00000000-0005-0000-0000-000072080000}"/>
    <cellStyle name="SAPBEXstdItem 2 6 5" xfId="78" xr:uid="{00000000-0005-0000-0000-000073080000}"/>
    <cellStyle name="SAPBEXstdItem 2 6 5 2" xfId="182" xr:uid="{00000000-0005-0000-0000-000074080000}"/>
    <cellStyle name="SAPBEXstdItem 2 6 5 2 2" xfId="390" xr:uid="{00000000-0005-0000-0000-000075080000}"/>
    <cellStyle name="SAPBEXstdItem 2 6 5 2 2 2" xfId="806" xr:uid="{00000000-0005-0000-0000-000076080000}"/>
    <cellStyle name="SAPBEXstdItem 2 6 5 2 2 2 2" xfId="2021" xr:uid="{00000000-0005-0000-0000-000077080000}"/>
    <cellStyle name="SAPBEXstdItem 2 6 5 2 2 2 2 2" xfId="4452" xr:uid="{00000000-0005-0000-0000-000078080000}"/>
    <cellStyle name="SAPBEXstdItem 2 6 5 2 2 2 3" xfId="3237" xr:uid="{00000000-0005-0000-0000-000079080000}"/>
    <cellStyle name="SAPBEXstdItem 2 6 5 2 2 3" xfId="1189" xr:uid="{00000000-0005-0000-0000-00007A080000}"/>
    <cellStyle name="SAPBEXstdItem 2 6 5 2 2 3 2" xfId="2404" xr:uid="{00000000-0005-0000-0000-00007B080000}"/>
    <cellStyle name="SAPBEXstdItem 2 6 5 2 2 3 2 2" xfId="4835" xr:uid="{00000000-0005-0000-0000-00007C080000}"/>
    <cellStyle name="SAPBEXstdItem 2 6 5 2 2 3 3" xfId="3620" xr:uid="{00000000-0005-0000-0000-00007D080000}"/>
    <cellStyle name="SAPBEXstdItem 2 6 5 2 2 4" xfId="1605" xr:uid="{00000000-0005-0000-0000-00007E080000}"/>
    <cellStyle name="SAPBEXstdItem 2 6 5 2 2 4 2" xfId="4036" xr:uid="{00000000-0005-0000-0000-00007F080000}"/>
    <cellStyle name="SAPBEXstdItem 2 6 5 2 2 5" xfId="2821" xr:uid="{00000000-0005-0000-0000-000080080000}"/>
    <cellStyle name="SAPBEXstdItem 2 6 5 2 3" xfId="598" xr:uid="{00000000-0005-0000-0000-000081080000}"/>
    <cellStyle name="SAPBEXstdItem 2 6 5 2 3 2" xfId="1813" xr:uid="{00000000-0005-0000-0000-000082080000}"/>
    <cellStyle name="SAPBEXstdItem 2 6 5 2 3 2 2" xfId="4244" xr:uid="{00000000-0005-0000-0000-000083080000}"/>
    <cellStyle name="SAPBEXstdItem 2 6 5 2 3 3" xfId="3029" xr:uid="{00000000-0005-0000-0000-000084080000}"/>
    <cellStyle name="SAPBEXstdItem 2 6 5 2 4" xfId="997" xr:uid="{00000000-0005-0000-0000-000085080000}"/>
    <cellStyle name="SAPBEXstdItem 2 6 5 2 4 2" xfId="2212" xr:uid="{00000000-0005-0000-0000-000086080000}"/>
    <cellStyle name="SAPBEXstdItem 2 6 5 2 4 2 2" xfId="4643" xr:uid="{00000000-0005-0000-0000-000087080000}"/>
    <cellStyle name="SAPBEXstdItem 2 6 5 2 4 3" xfId="3428" xr:uid="{00000000-0005-0000-0000-000088080000}"/>
    <cellStyle name="SAPBEXstdItem 2 6 5 2 5" xfId="1397" xr:uid="{00000000-0005-0000-0000-000089080000}"/>
    <cellStyle name="SAPBEXstdItem 2 6 5 2 5 2" xfId="3828" xr:uid="{00000000-0005-0000-0000-00008A080000}"/>
    <cellStyle name="SAPBEXstdItem 2 6 5 2 6" xfId="2613" xr:uid="{00000000-0005-0000-0000-00008B080000}"/>
    <cellStyle name="SAPBEXstdItem 2 6 5 3" xfId="286" xr:uid="{00000000-0005-0000-0000-00008C080000}"/>
    <cellStyle name="SAPBEXstdItem 2 6 5 3 2" xfId="702" xr:uid="{00000000-0005-0000-0000-00008D080000}"/>
    <cellStyle name="SAPBEXstdItem 2 6 5 3 2 2" xfId="1917" xr:uid="{00000000-0005-0000-0000-00008E080000}"/>
    <cellStyle name="SAPBEXstdItem 2 6 5 3 2 2 2" xfId="4348" xr:uid="{00000000-0005-0000-0000-00008F080000}"/>
    <cellStyle name="SAPBEXstdItem 2 6 5 3 2 3" xfId="3133" xr:uid="{00000000-0005-0000-0000-000090080000}"/>
    <cellStyle name="SAPBEXstdItem 2 6 5 3 3" xfId="1093" xr:uid="{00000000-0005-0000-0000-000091080000}"/>
    <cellStyle name="SAPBEXstdItem 2 6 5 3 3 2" xfId="2308" xr:uid="{00000000-0005-0000-0000-000092080000}"/>
    <cellStyle name="SAPBEXstdItem 2 6 5 3 3 2 2" xfId="4739" xr:uid="{00000000-0005-0000-0000-000093080000}"/>
    <cellStyle name="SAPBEXstdItem 2 6 5 3 3 3" xfId="3524" xr:uid="{00000000-0005-0000-0000-000094080000}"/>
    <cellStyle name="SAPBEXstdItem 2 6 5 3 4" xfId="1501" xr:uid="{00000000-0005-0000-0000-000095080000}"/>
    <cellStyle name="SAPBEXstdItem 2 6 5 3 4 2" xfId="3932" xr:uid="{00000000-0005-0000-0000-000096080000}"/>
    <cellStyle name="SAPBEXstdItem 2 6 5 3 5" xfId="2717" xr:uid="{00000000-0005-0000-0000-000097080000}"/>
    <cellStyle name="SAPBEXstdItem 2 6 5 4" xfId="494" xr:uid="{00000000-0005-0000-0000-000098080000}"/>
    <cellStyle name="SAPBEXstdItem 2 6 5 4 2" xfId="1709" xr:uid="{00000000-0005-0000-0000-000099080000}"/>
    <cellStyle name="SAPBEXstdItem 2 6 5 4 2 2" xfId="4140" xr:uid="{00000000-0005-0000-0000-00009A080000}"/>
    <cellStyle name="SAPBEXstdItem 2 6 5 4 3" xfId="2925" xr:uid="{00000000-0005-0000-0000-00009B080000}"/>
    <cellStyle name="SAPBEXstdItem 2 6 5 5" xfId="901" xr:uid="{00000000-0005-0000-0000-00009C080000}"/>
    <cellStyle name="SAPBEXstdItem 2 6 5 5 2" xfId="2116" xr:uid="{00000000-0005-0000-0000-00009D080000}"/>
    <cellStyle name="SAPBEXstdItem 2 6 5 5 2 2" xfId="4547" xr:uid="{00000000-0005-0000-0000-00009E080000}"/>
    <cellStyle name="SAPBEXstdItem 2 6 5 5 3" xfId="3332" xr:uid="{00000000-0005-0000-0000-00009F080000}"/>
    <cellStyle name="SAPBEXstdItem 2 6 5 6" xfId="1293" xr:uid="{00000000-0005-0000-0000-0000A0080000}"/>
    <cellStyle name="SAPBEXstdItem 2 6 5 6 2" xfId="3724" xr:uid="{00000000-0005-0000-0000-0000A1080000}"/>
    <cellStyle name="SAPBEXstdItem 2 6 5 7" xfId="2509" xr:uid="{00000000-0005-0000-0000-0000A2080000}"/>
    <cellStyle name="SAPBEXstdItem 2 6 6" xfId="89" xr:uid="{00000000-0005-0000-0000-0000A3080000}"/>
    <cellStyle name="SAPBEXstdItem 2 6 6 2" xfId="193" xr:uid="{00000000-0005-0000-0000-0000A4080000}"/>
    <cellStyle name="SAPBEXstdItem 2 6 6 2 2" xfId="401" xr:uid="{00000000-0005-0000-0000-0000A5080000}"/>
    <cellStyle name="SAPBEXstdItem 2 6 6 2 2 2" xfId="817" xr:uid="{00000000-0005-0000-0000-0000A6080000}"/>
    <cellStyle name="SAPBEXstdItem 2 6 6 2 2 2 2" xfId="2032" xr:uid="{00000000-0005-0000-0000-0000A7080000}"/>
    <cellStyle name="SAPBEXstdItem 2 6 6 2 2 2 2 2" xfId="4463" xr:uid="{00000000-0005-0000-0000-0000A8080000}"/>
    <cellStyle name="SAPBEXstdItem 2 6 6 2 2 2 3" xfId="3248" xr:uid="{00000000-0005-0000-0000-0000A9080000}"/>
    <cellStyle name="SAPBEXstdItem 2 6 6 2 2 3" xfId="1200" xr:uid="{00000000-0005-0000-0000-0000AA080000}"/>
    <cellStyle name="SAPBEXstdItem 2 6 6 2 2 3 2" xfId="2415" xr:uid="{00000000-0005-0000-0000-0000AB080000}"/>
    <cellStyle name="SAPBEXstdItem 2 6 6 2 2 3 2 2" xfId="4846" xr:uid="{00000000-0005-0000-0000-0000AC080000}"/>
    <cellStyle name="SAPBEXstdItem 2 6 6 2 2 3 3" xfId="3631" xr:uid="{00000000-0005-0000-0000-0000AD080000}"/>
    <cellStyle name="SAPBEXstdItem 2 6 6 2 2 4" xfId="1616" xr:uid="{00000000-0005-0000-0000-0000AE080000}"/>
    <cellStyle name="SAPBEXstdItem 2 6 6 2 2 4 2" xfId="4047" xr:uid="{00000000-0005-0000-0000-0000AF080000}"/>
    <cellStyle name="SAPBEXstdItem 2 6 6 2 2 5" xfId="2832" xr:uid="{00000000-0005-0000-0000-0000B0080000}"/>
    <cellStyle name="SAPBEXstdItem 2 6 6 2 3" xfId="609" xr:uid="{00000000-0005-0000-0000-0000B1080000}"/>
    <cellStyle name="SAPBEXstdItem 2 6 6 2 3 2" xfId="1824" xr:uid="{00000000-0005-0000-0000-0000B2080000}"/>
    <cellStyle name="SAPBEXstdItem 2 6 6 2 3 2 2" xfId="4255" xr:uid="{00000000-0005-0000-0000-0000B3080000}"/>
    <cellStyle name="SAPBEXstdItem 2 6 6 2 3 3" xfId="3040" xr:uid="{00000000-0005-0000-0000-0000B4080000}"/>
    <cellStyle name="SAPBEXstdItem 2 6 6 2 4" xfId="1008" xr:uid="{00000000-0005-0000-0000-0000B5080000}"/>
    <cellStyle name="SAPBEXstdItem 2 6 6 2 4 2" xfId="2223" xr:uid="{00000000-0005-0000-0000-0000B6080000}"/>
    <cellStyle name="SAPBEXstdItem 2 6 6 2 4 2 2" xfId="4654" xr:uid="{00000000-0005-0000-0000-0000B7080000}"/>
    <cellStyle name="SAPBEXstdItem 2 6 6 2 4 3" xfId="3439" xr:uid="{00000000-0005-0000-0000-0000B8080000}"/>
    <cellStyle name="SAPBEXstdItem 2 6 6 2 5" xfId="1408" xr:uid="{00000000-0005-0000-0000-0000B9080000}"/>
    <cellStyle name="SAPBEXstdItem 2 6 6 2 5 2" xfId="3839" xr:uid="{00000000-0005-0000-0000-0000BA080000}"/>
    <cellStyle name="SAPBEXstdItem 2 6 6 2 6" xfId="2624" xr:uid="{00000000-0005-0000-0000-0000BB080000}"/>
    <cellStyle name="SAPBEXstdItem 2 6 6 3" xfId="297" xr:uid="{00000000-0005-0000-0000-0000BC080000}"/>
    <cellStyle name="SAPBEXstdItem 2 6 6 3 2" xfId="713" xr:uid="{00000000-0005-0000-0000-0000BD080000}"/>
    <cellStyle name="SAPBEXstdItem 2 6 6 3 2 2" xfId="1928" xr:uid="{00000000-0005-0000-0000-0000BE080000}"/>
    <cellStyle name="SAPBEXstdItem 2 6 6 3 2 2 2" xfId="4359" xr:uid="{00000000-0005-0000-0000-0000BF080000}"/>
    <cellStyle name="SAPBEXstdItem 2 6 6 3 2 3" xfId="3144" xr:uid="{00000000-0005-0000-0000-0000C0080000}"/>
    <cellStyle name="SAPBEXstdItem 2 6 6 3 3" xfId="1104" xr:uid="{00000000-0005-0000-0000-0000C1080000}"/>
    <cellStyle name="SAPBEXstdItem 2 6 6 3 3 2" xfId="2319" xr:uid="{00000000-0005-0000-0000-0000C2080000}"/>
    <cellStyle name="SAPBEXstdItem 2 6 6 3 3 2 2" xfId="4750" xr:uid="{00000000-0005-0000-0000-0000C3080000}"/>
    <cellStyle name="SAPBEXstdItem 2 6 6 3 3 3" xfId="3535" xr:uid="{00000000-0005-0000-0000-0000C4080000}"/>
    <cellStyle name="SAPBEXstdItem 2 6 6 3 4" xfId="1512" xr:uid="{00000000-0005-0000-0000-0000C5080000}"/>
    <cellStyle name="SAPBEXstdItem 2 6 6 3 4 2" xfId="3943" xr:uid="{00000000-0005-0000-0000-0000C6080000}"/>
    <cellStyle name="SAPBEXstdItem 2 6 6 3 5" xfId="2728" xr:uid="{00000000-0005-0000-0000-0000C7080000}"/>
    <cellStyle name="SAPBEXstdItem 2 6 6 4" xfId="505" xr:uid="{00000000-0005-0000-0000-0000C8080000}"/>
    <cellStyle name="SAPBEXstdItem 2 6 6 4 2" xfId="1720" xr:uid="{00000000-0005-0000-0000-0000C9080000}"/>
    <cellStyle name="SAPBEXstdItem 2 6 6 4 2 2" xfId="4151" xr:uid="{00000000-0005-0000-0000-0000CA080000}"/>
    <cellStyle name="SAPBEXstdItem 2 6 6 4 3" xfId="2936" xr:uid="{00000000-0005-0000-0000-0000CB080000}"/>
    <cellStyle name="SAPBEXstdItem 2 6 6 5" xfId="912" xr:uid="{00000000-0005-0000-0000-0000CC080000}"/>
    <cellStyle name="SAPBEXstdItem 2 6 6 5 2" xfId="2127" xr:uid="{00000000-0005-0000-0000-0000CD080000}"/>
    <cellStyle name="SAPBEXstdItem 2 6 6 5 2 2" xfId="4558" xr:uid="{00000000-0005-0000-0000-0000CE080000}"/>
    <cellStyle name="SAPBEXstdItem 2 6 6 5 3" xfId="3343" xr:uid="{00000000-0005-0000-0000-0000CF080000}"/>
    <cellStyle name="SAPBEXstdItem 2 6 6 6" xfId="1304" xr:uid="{00000000-0005-0000-0000-0000D0080000}"/>
    <cellStyle name="SAPBEXstdItem 2 6 6 6 2" xfId="3735" xr:uid="{00000000-0005-0000-0000-0000D1080000}"/>
    <cellStyle name="SAPBEXstdItem 2 6 6 7" xfId="2520" xr:uid="{00000000-0005-0000-0000-0000D2080000}"/>
    <cellStyle name="SAPBEXstdItem 2 6 7" xfId="99" xr:uid="{00000000-0005-0000-0000-0000D3080000}"/>
    <cellStyle name="SAPBEXstdItem 2 6 7 2" xfId="203" xr:uid="{00000000-0005-0000-0000-0000D4080000}"/>
    <cellStyle name="SAPBEXstdItem 2 6 7 2 2" xfId="411" xr:uid="{00000000-0005-0000-0000-0000D5080000}"/>
    <cellStyle name="SAPBEXstdItem 2 6 7 2 2 2" xfId="827" xr:uid="{00000000-0005-0000-0000-0000D6080000}"/>
    <cellStyle name="SAPBEXstdItem 2 6 7 2 2 2 2" xfId="2042" xr:uid="{00000000-0005-0000-0000-0000D7080000}"/>
    <cellStyle name="SAPBEXstdItem 2 6 7 2 2 2 2 2" xfId="4473" xr:uid="{00000000-0005-0000-0000-0000D8080000}"/>
    <cellStyle name="SAPBEXstdItem 2 6 7 2 2 2 3" xfId="3258" xr:uid="{00000000-0005-0000-0000-0000D9080000}"/>
    <cellStyle name="SAPBEXstdItem 2 6 7 2 2 3" xfId="1210" xr:uid="{00000000-0005-0000-0000-0000DA080000}"/>
    <cellStyle name="SAPBEXstdItem 2 6 7 2 2 3 2" xfId="2425" xr:uid="{00000000-0005-0000-0000-0000DB080000}"/>
    <cellStyle name="SAPBEXstdItem 2 6 7 2 2 3 2 2" xfId="4856" xr:uid="{00000000-0005-0000-0000-0000DC080000}"/>
    <cellStyle name="SAPBEXstdItem 2 6 7 2 2 3 3" xfId="3641" xr:uid="{00000000-0005-0000-0000-0000DD080000}"/>
    <cellStyle name="SAPBEXstdItem 2 6 7 2 2 4" xfId="1626" xr:uid="{00000000-0005-0000-0000-0000DE080000}"/>
    <cellStyle name="SAPBEXstdItem 2 6 7 2 2 4 2" xfId="4057" xr:uid="{00000000-0005-0000-0000-0000DF080000}"/>
    <cellStyle name="SAPBEXstdItem 2 6 7 2 2 5" xfId="2842" xr:uid="{00000000-0005-0000-0000-0000E0080000}"/>
    <cellStyle name="SAPBEXstdItem 2 6 7 2 3" xfId="619" xr:uid="{00000000-0005-0000-0000-0000E1080000}"/>
    <cellStyle name="SAPBEXstdItem 2 6 7 2 3 2" xfId="1834" xr:uid="{00000000-0005-0000-0000-0000E2080000}"/>
    <cellStyle name="SAPBEXstdItem 2 6 7 2 3 2 2" xfId="4265" xr:uid="{00000000-0005-0000-0000-0000E3080000}"/>
    <cellStyle name="SAPBEXstdItem 2 6 7 2 3 3" xfId="3050" xr:uid="{00000000-0005-0000-0000-0000E4080000}"/>
    <cellStyle name="SAPBEXstdItem 2 6 7 2 4" xfId="1018" xr:uid="{00000000-0005-0000-0000-0000E5080000}"/>
    <cellStyle name="SAPBEXstdItem 2 6 7 2 4 2" xfId="2233" xr:uid="{00000000-0005-0000-0000-0000E6080000}"/>
    <cellStyle name="SAPBEXstdItem 2 6 7 2 4 2 2" xfId="4664" xr:uid="{00000000-0005-0000-0000-0000E7080000}"/>
    <cellStyle name="SAPBEXstdItem 2 6 7 2 4 3" xfId="3449" xr:uid="{00000000-0005-0000-0000-0000E8080000}"/>
    <cellStyle name="SAPBEXstdItem 2 6 7 2 5" xfId="1418" xr:uid="{00000000-0005-0000-0000-0000E9080000}"/>
    <cellStyle name="SAPBEXstdItem 2 6 7 2 5 2" xfId="3849" xr:uid="{00000000-0005-0000-0000-0000EA080000}"/>
    <cellStyle name="SAPBEXstdItem 2 6 7 2 6" xfId="2634" xr:uid="{00000000-0005-0000-0000-0000EB080000}"/>
    <cellStyle name="SAPBEXstdItem 2 6 7 3" xfId="307" xr:uid="{00000000-0005-0000-0000-0000EC080000}"/>
    <cellStyle name="SAPBEXstdItem 2 6 7 3 2" xfId="723" xr:uid="{00000000-0005-0000-0000-0000ED080000}"/>
    <cellStyle name="SAPBEXstdItem 2 6 7 3 2 2" xfId="1938" xr:uid="{00000000-0005-0000-0000-0000EE080000}"/>
    <cellStyle name="SAPBEXstdItem 2 6 7 3 2 2 2" xfId="4369" xr:uid="{00000000-0005-0000-0000-0000EF080000}"/>
    <cellStyle name="SAPBEXstdItem 2 6 7 3 2 3" xfId="3154" xr:uid="{00000000-0005-0000-0000-0000F0080000}"/>
    <cellStyle name="SAPBEXstdItem 2 6 7 3 3" xfId="1114" xr:uid="{00000000-0005-0000-0000-0000F1080000}"/>
    <cellStyle name="SAPBEXstdItem 2 6 7 3 3 2" xfId="2329" xr:uid="{00000000-0005-0000-0000-0000F2080000}"/>
    <cellStyle name="SAPBEXstdItem 2 6 7 3 3 2 2" xfId="4760" xr:uid="{00000000-0005-0000-0000-0000F3080000}"/>
    <cellStyle name="SAPBEXstdItem 2 6 7 3 3 3" xfId="3545" xr:uid="{00000000-0005-0000-0000-0000F4080000}"/>
    <cellStyle name="SAPBEXstdItem 2 6 7 3 4" xfId="1522" xr:uid="{00000000-0005-0000-0000-0000F5080000}"/>
    <cellStyle name="SAPBEXstdItem 2 6 7 3 4 2" xfId="3953" xr:uid="{00000000-0005-0000-0000-0000F6080000}"/>
    <cellStyle name="SAPBEXstdItem 2 6 7 3 5" xfId="2738" xr:uid="{00000000-0005-0000-0000-0000F7080000}"/>
    <cellStyle name="SAPBEXstdItem 2 6 7 4" xfId="515" xr:uid="{00000000-0005-0000-0000-0000F8080000}"/>
    <cellStyle name="SAPBEXstdItem 2 6 7 4 2" xfId="1730" xr:uid="{00000000-0005-0000-0000-0000F9080000}"/>
    <cellStyle name="SAPBEXstdItem 2 6 7 4 2 2" xfId="4161" xr:uid="{00000000-0005-0000-0000-0000FA080000}"/>
    <cellStyle name="SAPBEXstdItem 2 6 7 4 3" xfId="2946" xr:uid="{00000000-0005-0000-0000-0000FB080000}"/>
    <cellStyle name="SAPBEXstdItem 2 6 7 5" xfId="922" xr:uid="{00000000-0005-0000-0000-0000FC080000}"/>
    <cellStyle name="SAPBEXstdItem 2 6 7 5 2" xfId="2137" xr:uid="{00000000-0005-0000-0000-0000FD080000}"/>
    <cellStyle name="SAPBEXstdItem 2 6 7 5 2 2" xfId="4568" xr:uid="{00000000-0005-0000-0000-0000FE080000}"/>
    <cellStyle name="SAPBEXstdItem 2 6 7 5 3" xfId="3353" xr:uid="{00000000-0005-0000-0000-0000FF080000}"/>
    <cellStyle name="SAPBEXstdItem 2 6 7 6" xfId="1314" xr:uid="{00000000-0005-0000-0000-000000090000}"/>
    <cellStyle name="SAPBEXstdItem 2 6 7 6 2" xfId="3745" xr:uid="{00000000-0005-0000-0000-000001090000}"/>
    <cellStyle name="SAPBEXstdItem 2 6 7 7" xfId="2530" xr:uid="{00000000-0005-0000-0000-000002090000}"/>
    <cellStyle name="SAPBEXstdItem 2 6 8" xfId="109" xr:uid="{00000000-0005-0000-0000-000003090000}"/>
    <cellStyle name="SAPBEXstdItem 2 6 8 2" xfId="213" xr:uid="{00000000-0005-0000-0000-000004090000}"/>
    <cellStyle name="SAPBEXstdItem 2 6 8 2 2" xfId="421" xr:uid="{00000000-0005-0000-0000-000005090000}"/>
    <cellStyle name="SAPBEXstdItem 2 6 8 2 2 2" xfId="837" xr:uid="{00000000-0005-0000-0000-000006090000}"/>
    <cellStyle name="SAPBEXstdItem 2 6 8 2 2 2 2" xfId="2052" xr:uid="{00000000-0005-0000-0000-000007090000}"/>
    <cellStyle name="SAPBEXstdItem 2 6 8 2 2 2 2 2" xfId="4483" xr:uid="{00000000-0005-0000-0000-000008090000}"/>
    <cellStyle name="SAPBEXstdItem 2 6 8 2 2 2 3" xfId="3268" xr:uid="{00000000-0005-0000-0000-000009090000}"/>
    <cellStyle name="SAPBEXstdItem 2 6 8 2 2 3" xfId="1220" xr:uid="{00000000-0005-0000-0000-00000A090000}"/>
    <cellStyle name="SAPBEXstdItem 2 6 8 2 2 3 2" xfId="2435" xr:uid="{00000000-0005-0000-0000-00000B090000}"/>
    <cellStyle name="SAPBEXstdItem 2 6 8 2 2 3 2 2" xfId="4866" xr:uid="{00000000-0005-0000-0000-00000C090000}"/>
    <cellStyle name="SAPBEXstdItem 2 6 8 2 2 3 3" xfId="3651" xr:uid="{00000000-0005-0000-0000-00000D090000}"/>
    <cellStyle name="SAPBEXstdItem 2 6 8 2 2 4" xfId="1636" xr:uid="{00000000-0005-0000-0000-00000E090000}"/>
    <cellStyle name="SAPBEXstdItem 2 6 8 2 2 4 2" xfId="4067" xr:uid="{00000000-0005-0000-0000-00000F090000}"/>
    <cellStyle name="SAPBEXstdItem 2 6 8 2 2 5" xfId="2852" xr:uid="{00000000-0005-0000-0000-000010090000}"/>
    <cellStyle name="SAPBEXstdItem 2 6 8 2 3" xfId="629" xr:uid="{00000000-0005-0000-0000-000011090000}"/>
    <cellStyle name="SAPBEXstdItem 2 6 8 2 3 2" xfId="1844" xr:uid="{00000000-0005-0000-0000-000012090000}"/>
    <cellStyle name="SAPBEXstdItem 2 6 8 2 3 2 2" xfId="4275" xr:uid="{00000000-0005-0000-0000-000013090000}"/>
    <cellStyle name="SAPBEXstdItem 2 6 8 2 3 3" xfId="3060" xr:uid="{00000000-0005-0000-0000-000014090000}"/>
    <cellStyle name="SAPBEXstdItem 2 6 8 2 4" xfId="1028" xr:uid="{00000000-0005-0000-0000-000015090000}"/>
    <cellStyle name="SAPBEXstdItem 2 6 8 2 4 2" xfId="2243" xr:uid="{00000000-0005-0000-0000-000016090000}"/>
    <cellStyle name="SAPBEXstdItem 2 6 8 2 4 2 2" xfId="4674" xr:uid="{00000000-0005-0000-0000-000017090000}"/>
    <cellStyle name="SAPBEXstdItem 2 6 8 2 4 3" xfId="3459" xr:uid="{00000000-0005-0000-0000-000018090000}"/>
    <cellStyle name="SAPBEXstdItem 2 6 8 2 5" xfId="1428" xr:uid="{00000000-0005-0000-0000-000019090000}"/>
    <cellStyle name="SAPBEXstdItem 2 6 8 2 5 2" xfId="3859" xr:uid="{00000000-0005-0000-0000-00001A090000}"/>
    <cellStyle name="SAPBEXstdItem 2 6 8 2 6" xfId="2644" xr:uid="{00000000-0005-0000-0000-00001B090000}"/>
    <cellStyle name="SAPBEXstdItem 2 6 8 3" xfId="317" xr:uid="{00000000-0005-0000-0000-00001C090000}"/>
    <cellStyle name="SAPBEXstdItem 2 6 8 3 2" xfId="733" xr:uid="{00000000-0005-0000-0000-00001D090000}"/>
    <cellStyle name="SAPBEXstdItem 2 6 8 3 2 2" xfId="1948" xr:uid="{00000000-0005-0000-0000-00001E090000}"/>
    <cellStyle name="SAPBEXstdItem 2 6 8 3 2 2 2" xfId="4379" xr:uid="{00000000-0005-0000-0000-00001F090000}"/>
    <cellStyle name="SAPBEXstdItem 2 6 8 3 2 3" xfId="3164" xr:uid="{00000000-0005-0000-0000-000020090000}"/>
    <cellStyle name="SAPBEXstdItem 2 6 8 3 3" xfId="1124" xr:uid="{00000000-0005-0000-0000-000021090000}"/>
    <cellStyle name="SAPBEXstdItem 2 6 8 3 3 2" xfId="2339" xr:uid="{00000000-0005-0000-0000-000022090000}"/>
    <cellStyle name="SAPBEXstdItem 2 6 8 3 3 2 2" xfId="4770" xr:uid="{00000000-0005-0000-0000-000023090000}"/>
    <cellStyle name="SAPBEXstdItem 2 6 8 3 3 3" xfId="3555" xr:uid="{00000000-0005-0000-0000-000024090000}"/>
    <cellStyle name="SAPBEXstdItem 2 6 8 3 4" xfId="1532" xr:uid="{00000000-0005-0000-0000-000025090000}"/>
    <cellStyle name="SAPBEXstdItem 2 6 8 3 4 2" xfId="3963" xr:uid="{00000000-0005-0000-0000-000026090000}"/>
    <cellStyle name="SAPBEXstdItem 2 6 8 3 5" xfId="2748" xr:uid="{00000000-0005-0000-0000-000027090000}"/>
    <cellStyle name="SAPBEXstdItem 2 6 8 4" xfId="525" xr:uid="{00000000-0005-0000-0000-000028090000}"/>
    <cellStyle name="SAPBEXstdItem 2 6 8 4 2" xfId="1740" xr:uid="{00000000-0005-0000-0000-000029090000}"/>
    <cellStyle name="SAPBEXstdItem 2 6 8 4 2 2" xfId="4171" xr:uid="{00000000-0005-0000-0000-00002A090000}"/>
    <cellStyle name="SAPBEXstdItem 2 6 8 4 3" xfId="2956" xr:uid="{00000000-0005-0000-0000-00002B090000}"/>
    <cellStyle name="SAPBEXstdItem 2 6 8 5" xfId="932" xr:uid="{00000000-0005-0000-0000-00002C090000}"/>
    <cellStyle name="SAPBEXstdItem 2 6 8 5 2" xfId="2147" xr:uid="{00000000-0005-0000-0000-00002D090000}"/>
    <cellStyle name="SAPBEXstdItem 2 6 8 5 2 2" xfId="4578" xr:uid="{00000000-0005-0000-0000-00002E090000}"/>
    <cellStyle name="SAPBEXstdItem 2 6 8 5 3" xfId="3363" xr:uid="{00000000-0005-0000-0000-00002F090000}"/>
    <cellStyle name="SAPBEXstdItem 2 6 8 6" xfId="1324" xr:uid="{00000000-0005-0000-0000-000030090000}"/>
    <cellStyle name="SAPBEXstdItem 2 6 8 6 2" xfId="3755" xr:uid="{00000000-0005-0000-0000-000031090000}"/>
    <cellStyle name="SAPBEXstdItem 2 6 8 7" xfId="2540" xr:uid="{00000000-0005-0000-0000-000032090000}"/>
    <cellStyle name="SAPBEXstdItem 2 6 9" xfId="126" xr:uid="{00000000-0005-0000-0000-000033090000}"/>
    <cellStyle name="SAPBEXstdItem 2 6 9 2" xfId="334" xr:uid="{00000000-0005-0000-0000-000034090000}"/>
    <cellStyle name="SAPBEXstdItem 2 6 9 2 2" xfId="750" xr:uid="{00000000-0005-0000-0000-000035090000}"/>
    <cellStyle name="SAPBEXstdItem 2 6 9 2 2 2" xfId="1965" xr:uid="{00000000-0005-0000-0000-000036090000}"/>
    <cellStyle name="SAPBEXstdItem 2 6 9 2 2 2 2" xfId="4396" xr:uid="{00000000-0005-0000-0000-000037090000}"/>
    <cellStyle name="SAPBEXstdItem 2 6 9 2 2 3" xfId="3181" xr:uid="{00000000-0005-0000-0000-000038090000}"/>
    <cellStyle name="SAPBEXstdItem 2 6 9 2 3" xfId="1137" xr:uid="{00000000-0005-0000-0000-000039090000}"/>
    <cellStyle name="SAPBEXstdItem 2 6 9 2 3 2" xfId="2352" xr:uid="{00000000-0005-0000-0000-00003A090000}"/>
    <cellStyle name="SAPBEXstdItem 2 6 9 2 3 2 2" xfId="4783" xr:uid="{00000000-0005-0000-0000-00003B090000}"/>
    <cellStyle name="SAPBEXstdItem 2 6 9 2 3 3" xfId="3568" xr:uid="{00000000-0005-0000-0000-00003C090000}"/>
    <cellStyle name="SAPBEXstdItem 2 6 9 2 4" xfId="1549" xr:uid="{00000000-0005-0000-0000-00003D090000}"/>
    <cellStyle name="SAPBEXstdItem 2 6 9 2 4 2" xfId="3980" xr:uid="{00000000-0005-0000-0000-00003E090000}"/>
    <cellStyle name="SAPBEXstdItem 2 6 9 2 5" xfId="2765" xr:uid="{00000000-0005-0000-0000-00003F090000}"/>
    <cellStyle name="SAPBEXstdItem 2 6 9 3" xfId="542" xr:uid="{00000000-0005-0000-0000-000040090000}"/>
    <cellStyle name="SAPBEXstdItem 2 6 9 3 2" xfId="1757" xr:uid="{00000000-0005-0000-0000-000041090000}"/>
    <cellStyle name="SAPBEXstdItem 2 6 9 3 2 2" xfId="4188" xr:uid="{00000000-0005-0000-0000-000042090000}"/>
    <cellStyle name="SAPBEXstdItem 2 6 9 3 3" xfId="2973" xr:uid="{00000000-0005-0000-0000-000043090000}"/>
    <cellStyle name="SAPBEXstdItem 2 6 9 4" xfId="945" xr:uid="{00000000-0005-0000-0000-000044090000}"/>
    <cellStyle name="SAPBEXstdItem 2 6 9 4 2" xfId="2160" xr:uid="{00000000-0005-0000-0000-000045090000}"/>
    <cellStyle name="SAPBEXstdItem 2 6 9 4 2 2" xfId="4591" xr:uid="{00000000-0005-0000-0000-000046090000}"/>
    <cellStyle name="SAPBEXstdItem 2 6 9 4 3" xfId="3376" xr:uid="{00000000-0005-0000-0000-000047090000}"/>
    <cellStyle name="SAPBEXstdItem 2 6 9 5" xfId="1341" xr:uid="{00000000-0005-0000-0000-000048090000}"/>
    <cellStyle name="SAPBEXstdItem 2 6 9 5 2" xfId="3772" xr:uid="{00000000-0005-0000-0000-000049090000}"/>
    <cellStyle name="SAPBEXstdItem 2 6 9 6" xfId="2557" xr:uid="{00000000-0005-0000-0000-00004A090000}"/>
    <cellStyle name="SAPBEXstdItem 2 7" xfId="31" xr:uid="{00000000-0005-0000-0000-00004B090000}"/>
    <cellStyle name="SAPBEXstdItem 2 7 2" xfId="135" xr:uid="{00000000-0005-0000-0000-00004C090000}"/>
    <cellStyle name="SAPBEXstdItem 2 7 2 2" xfId="343" xr:uid="{00000000-0005-0000-0000-00004D090000}"/>
    <cellStyle name="SAPBEXstdItem 2 7 2 2 2" xfId="759" xr:uid="{00000000-0005-0000-0000-00004E090000}"/>
    <cellStyle name="SAPBEXstdItem 2 7 2 2 2 2" xfId="1974" xr:uid="{00000000-0005-0000-0000-00004F090000}"/>
    <cellStyle name="SAPBEXstdItem 2 7 2 2 2 2 2" xfId="4405" xr:uid="{00000000-0005-0000-0000-000050090000}"/>
    <cellStyle name="SAPBEXstdItem 2 7 2 2 2 3" xfId="3190" xr:uid="{00000000-0005-0000-0000-000051090000}"/>
    <cellStyle name="SAPBEXstdItem 2 7 2 2 3" xfId="1144" xr:uid="{00000000-0005-0000-0000-000052090000}"/>
    <cellStyle name="SAPBEXstdItem 2 7 2 2 3 2" xfId="2359" xr:uid="{00000000-0005-0000-0000-000053090000}"/>
    <cellStyle name="SAPBEXstdItem 2 7 2 2 3 2 2" xfId="4790" xr:uid="{00000000-0005-0000-0000-000054090000}"/>
    <cellStyle name="SAPBEXstdItem 2 7 2 2 3 3" xfId="3575" xr:uid="{00000000-0005-0000-0000-000055090000}"/>
    <cellStyle name="SAPBEXstdItem 2 7 2 2 4" xfId="1558" xr:uid="{00000000-0005-0000-0000-000056090000}"/>
    <cellStyle name="SAPBEXstdItem 2 7 2 2 4 2" xfId="3989" xr:uid="{00000000-0005-0000-0000-000057090000}"/>
    <cellStyle name="SAPBEXstdItem 2 7 2 2 5" xfId="2774" xr:uid="{00000000-0005-0000-0000-000058090000}"/>
    <cellStyle name="SAPBEXstdItem 2 7 2 3" xfId="551" xr:uid="{00000000-0005-0000-0000-000059090000}"/>
    <cellStyle name="SAPBEXstdItem 2 7 2 3 2" xfId="1766" xr:uid="{00000000-0005-0000-0000-00005A090000}"/>
    <cellStyle name="SAPBEXstdItem 2 7 2 3 2 2" xfId="4197" xr:uid="{00000000-0005-0000-0000-00005B090000}"/>
    <cellStyle name="SAPBEXstdItem 2 7 2 3 3" xfId="2982" xr:uid="{00000000-0005-0000-0000-00005C090000}"/>
    <cellStyle name="SAPBEXstdItem 2 7 2 4" xfId="952" xr:uid="{00000000-0005-0000-0000-00005D090000}"/>
    <cellStyle name="SAPBEXstdItem 2 7 2 4 2" xfId="2167" xr:uid="{00000000-0005-0000-0000-00005E090000}"/>
    <cellStyle name="SAPBEXstdItem 2 7 2 4 2 2" xfId="4598" xr:uid="{00000000-0005-0000-0000-00005F090000}"/>
    <cellStyle name="SAPBEXstdItem 2 7 2 4 3" xfId="3383" xr:uid="{00000000-0005-0000-0000-000060090000}"/>
    <cellStyle name="SAPBEXstdItem 2 7 2 5" xfId="1350" xr:uid="{00000000-0005-0000-0000-000061090000}"/>
    <cellStyle name="SAPBEXstdItem 2 7 2 5 2" xfId="3781" xr:uid="{00000000-0005-0000-0000-000062090000}"/>
    <cellStyle name="SAPBEXstdItem 2 7 2 6" xfId="2566" xr:uid="{00000000-0005-0000-0000-000063090000}"/>
    <cellStyle name="SAPBEXstdItem 2 7 3" xfId="239" xr:uid="{00000000-0005-0000-0000-000064090000}"/>
    <cellStyle name="SAPBEXstdItem 2 7 3 2" xfId="655" xr:uid="{00000000-0005-0000-0000-000065090000}"/>
    <cellStyle name="SAPBEXstdItem 2 7 3 2 2" xfId="1870" xr:uid="{00000000-0005-0000-0000-000066090000}"/>
    <cellStyle name="SAPBEXstdItem 2 7 3 2 2 2" xfId="4301" xr:uid="{00000000-0005-0000-0000-000067090000}"/>
    <cellStyle name="SAPBEXstdItem 2 7 3 2 3" xfId="3086" xr:uid="{00000000-0005-0000-0000-000068090000}"/>
    <cellStyle name="SAPBEXstdItem 2 7 3 3" xfId="1048" xr:uid="{00000000-0005-0000-0000-000069090000}"/>
    <cellStyle name="SAPBEXstdItem 2 7 3 3 2" xfId="2263" xr:uid="{00000000-0005-0000-0000-00006A090000}"/>
    <cellStyle name="SAPBEXstdItem 2 7 3 3 2 2" xfId="4694" xr:uid="{00000000-0005-0000-0000-00006B090000}"/>
    <cellStyle name="SAPBEXstdItem 2 7 3 3 3" xfId="3479" xr:uid="{00000000-0005-0000-0000-00006C090000}"/>
    <cellStyle name="SAPBEXstdItem 2 7 3 4" xfId="1454" xr:uid="{00000000-0005-0000-0000-00006D090000}"/>
    <cellStyle name="SAPBEXstdItem 2 7 3 4 2" xfId="3885" xr:uid="{00000000-0005-0000-0000-00006E090000}"/>
    <cellStyle name="SAPBEXstdItem 2 7 3 5" xfId="2670" xr:uid="{00000000-0005-0000-0000-00006F090000}"/>
    <cellStyle name="SAPBEXstdItem 2 7 4" xfId="447" xr:uid="{00000000-0005-0000-0000-000070090000}"/>
    <cellStyle name="SAPBEXstdItem 2 7 4 2" xfId="1662" xr:uid="{00000000-0005-0000-0000-000071090000}"/>
    <cellStyle name="SAPBEXstdItem 2 7 4 2 2" xfId="4093" xr:uid="{00000000-0005-0000-0000-000072090000}"/>
    <cellStyle name="SAPBEXstdItem 2 7 4 3" xfId="2878" xr:uid="{00000000-0005-0000-0000-000073090000}"/>
    <cellStyle name="SAPBEXstdItem 2 7 5" xfId="856" xr:uid="{00000000-0005-0000-0000-000074090000}"/>
    <cellStyle name="SAPBEXstdItem 2 7 5 2" xfId="2071" xr:uid="{00000000-0005-0000-0000-000075090000}"/>
    <cellStyle name="SAPBEXstdItem 2 7 5 2 2" xfId="4502" xr:uid="{00000000-0005-0000-0000-000076090000}"/>
    <cellStyle name="SAPBEXstdItem 2 7 5 3" xfId="3287" xr:uid="{00000000-0005-0000-0000-000077090000}"/>
    <cellStyle name="SAPBEXstdItem 2 7 6" xfId="1246" xr:uid="{00000000-0005-0000-0000-000078090000}"/>
    <cellStyle name="SAPBEXstdItem 2 7 6 2" xfId="3677" xr:uid="{00000000-0005-0000-0000-000079090000}"/>
    <cellStyle name="SAPBEXstdItem 2 7 7" xfId="2462" xr:uid="{00000000-0005-0000-0000-00007A090000}"/>
    <cellStyle name="SAPBEXstdItem 2 8" xfId="46" xr:uid="{00000000-0005-0000-0000-00007B090000}"/>
    <cellStyle name="SAPBEXstdItem 2 8 2" xfId="150" xr:uid="{00000000-0005-0000-0000-00007C090000}"/>
    <cellStyle name="SAPBEXstdItem 2 8 2 2" xfId="358" xr:uid="{00000000-0005-0000-0000-00007D090000}"/>
    <cellStyle name="SAPBEXstdItem 2 8 2 2 2" xfId="774" xr:uid="{00000000-0005-0000-0000-00007E090000}"/>
    <cellStyle name="SAPBEXstdItem 2 8 2 2 2 2" xfId="1989" xr:uid="{00000000-0005-0000-0000-00007F090000}"/>
    <cellStyle name="SAPBEXstdItem 2 8 2 2 2 2 2" xfId="4420" xr:uid="{00000000-0005-0000-0000-000080090000}"/>
    <cellStyle name="SAPBEXstdItem 2 8 2 2 2 3" xfId="3205" xr:uid="{00000000-0005-0000-0000-000081090000}"/>
    <cellStyle name="SAPBEXstdItem 2 8 2 2 3" xfId="1157" xr:uid="{00000000-0005-0000-0000-000082090000}"/>
    <cellStyle name="SAPBEXstdItem 2 8 2 2 3 2" xfId="2372" xr:uid="{00000000-0005-0000-0000-000083090000}"/>
    <cellStyle name="SAPBEXstdItem 2 8 2 2 3 2 2" xfId="4803" xr:uid="{00000000-0005-0000-0000-000084090000}"/>
    <cellStyle name="SAPBEXstdItem 2 8 2 2 3 3" xfId="3588" xr:uid="{00000000-0005-0000-0000-000085090000}"/>
    <cellStyle name="SAPBEXstdItem 2 8 2 2 4" xfId="1573" xr:uid="{00000000-0005-0000-0000-000086090000}"/>
    <cellStyle name="SAPBEXstdItem 2 8 2 2 4 2" xfId="4004" xr:uid="{00000000-0005-0000-0000-000087090000}"/>
    <cellStyle name="SAPBEXstdItem 2 8 2 2 5" xfId="2789" xr:uid="{00000000-0005-0000-0000-000088090000}"/>
    <cellStyle name="SAPBEXstdItem 2 8 2 3" xfId="566" xr:uid="{00000000-0005-0000-0000-000089090000}"/>
    <cellStyle name="SAPBEXstdItem 2 8 2 3 2" xfId="1781" xr:uid="{00000000-0005-0000-0000-00008A090000}"/>
    <cellStyle name="SAPBEXstdItem 2 8 2 3 2 2" xfId="4212" xr:uid="{00000000-0005-0000-0000-00008B090000}"/>
    <cellStyle name="SAPBEXstdItem 2 8 2 3 3" xfId="2997" xr:uid="{00000000-0005-0000-0000-00008C090000}"/>
    <cellStyle name="SAPBEXstdItem 2 8 2 4" xfId="965" xr:uid="{00000000-0005-0000-0000-00008D090000}"/>
    <cellStyle name="SAPBEXstdItem 2 8 2 4 2" xfId="2180" xr:uid="{00000000-0005-0000-0000-00008E090000}"/>
    <cellStyle name="SAPBEXstdItem 2 8 2 4 2 2" xfId="4611" xr:uid="{00000000-0005-0000-0000-00008F090000}"/>
    <cellStyle name="SAPBEXstdItem 2 8 2 4 3" xfId="3396" xr:uid="{00000000-0005-0000-0000-000090090000}"/>
    <cellStyle name="SAPBEXstdItem 2 8 2 5" xfId="1365" xr:uid="{00000000-0005-0000-0000-000091090000}"/>
    <cellStyle name="SAPBEXstdItem 2 8 2 5 2" xfId="3796" xr:uid="{00000000-0005-0000-0000-000092090000}"/>
    <cellStyle name="SAPBEXstdItem 2 8 2 6" xfId="2581" xr:uid="{00000000-0005-0000-0000-000093090000}"/>
    <cellStyle name="SAPBEXstdItem 2 8 3" xfId="254" xr:uid="{00000000-0005-0000-0000-000094090000}"/>
    <cellStyle name="SAPBEXstdItem 2 8 3 2" xfId="670" xr:uid="{00000000-0005-0000-0000-000095090000}"/>
    <cellStyle name="SAPBEXstdItem 2 8 3 2 2" xfId="1885" xr:uid="{00000000-0005-0000-0000-000096090000}"/>
    <cellStyle name="SAPBEXstdItem 2 8 3 2 2 2" xfId="4316" xr:uid="{00000000-0005-0000-0000-000097090000}"/>
    <cellStyle name="SAPBEXstdItem 2 8 3 2 3" xfId="3101" xr:uid="{00000000-0005-0000-0000-000098090000}"/>
    <cellStyle name="SAPBEXstdItem 2 8 3 3" xfId="1061" xr:uid="{00000000-0005-0000-0000-000099090000}"/>
    <cellStyle name="SAPBEXstdItem 2 8 3 3 2" xfId="2276" xr:uid="{00000000-0005-0000-0000-00009A090000}"/>
    <cellStyle name="SAPBEXstdItem 2 8 3 3 2 2" xfId="4707" xr:uid="{00000000-0005-0000-0000-00009B090000}"/>
    <cellStyle name="SAPBEXstdItem 2 8 3 3 3" xfId="3492" xr:uid="{00000000-0005-0000-0000-00009C090000}"/>
    <cellStyle name="SAPBEXstdItem 2 8 3 4" xfId="1469" xr:uid="{00000000-0005-0000-0000-00009D090000}"/>
    <cellStyle name="SAPBEXstdItem 2 8 3 4 2" xfId="3900" xr:uid="{00000000-0005-0000-0000-00009E090000}"/>
    <cellStyle name="SAPBEXstdItem 2 8 3 5" xfId="2685" xr:uid="{00000000-0005-0000-0000-00009F090000}"/>
    <cellStyle name="SAPBEXstdItem 2 8 4" xfId="462" xr:uid="{00000000-0005-0000-0000-0000A0090000}"/>
    <cellStyle name="SAPBEXstdItem 2 8 4 2" xfId="1677" xr:uid="{00000000-0005-0000-0000-0000A1090000}"/>
    <cellStyle name="SAPBEXstdItem 2 8 4 2 2" xfId="4108" xr:uid="{00000000-0005-0000-0000-0000A2090000}"/>
    <cellStyle name="SAPBEXstdItem 2 8 4 3" xfId="2893" xr:uid="{00000000-0005-0000-0000-0000A3090000}"/>
    <cellStyle name="SAPBEXstdItem 2 8 5" xfId="869" xr:uid="{00000000-0005-0000-0000-0000A4090000}"/>
    <cellStyle name="SAPBEXstdItem 2 8 5 2" xfId="2084" xr:uid="{00000000-0005-0000-0000-0000A5090000}"/>
    <cellStyle name="SAPBEXstdItem 2 8 5 2 2" xfId="4515" xr:uid="{00000000-0005-0000-0000-0000A6090000}"/>
    <cellStyle name="SAPBEXstdItem 2 8 5 3" xfId="3300" xr:uid="{00000000-0005-0000-0000-0000A7090000}"/>
    <cellStyle name="SAPBEXstdItem 2 8 6" xfId="1261" xr:uid="{00000000-0005-0000-0000-0000A8090000}"/>
    <cellStyle name="SAPBEXstdItem 2 8 6 2" xfId="3692" xr:uid="{00000000-0005-0000-0000-0000A9090000}"/>
    <cellStyle name="SAPBEXstdItem 2 8 7" xfId="2477" xr:uid="{00000000-0005-0000-0000-0000AA090000}"/>
    <cellStyle name="SAPBEXstdItem 2 9" xfId="49" xr:uid="{00000000-0005-0000-0000-0000AB090000}"/>
    <cellStyle name="SAPBEXstdItem 2 9 2" xfId="153" xr:uid="{00000000-0005-0000-0000-0000AC090000}"/>
    <cellStyle name="SAPBEXstdItem 2 9 2 2" xfId="361" xr:uid="{00000000-0005-0000-0000-0000AD090000}"/>
    <cellStyle name="SAPBEXstdItem 2 9 2 2 2" xfId="777" xr:uid="{00000000-0005-0000-0000-0000AE090000}"/>
    <cellStyle name="SAPBEXstdItem 2 9 2 2 2 2" xfId="1992" xr:uid="{00000000-0005-0000-0000-0000AF090000}"/>
    <cellStyle name="SAPBEXstdItem 2 9 2 2 2 2 2" xfId="4423" xr:uid="{00000000-0005-0000-0000-0000B0090000}"/>
    <cellStyle name="SAPBEXstdItem 2 9 2 2 2 3" xfId="3208" xr:uid="{00000000-0005-0000-0000-0000B1090000}"/>
    <cellStyle name="SAPBEXstdItem 2 9 2 2 3" xfId="1160" xr:uid="{00000000-0005-0000-0000-0000B2090000}"/>
    <cellStyle name="SAPBEXstdItem 2 9 2 2 3 2" xfId="2375" xr:uid="{00000000-0005-0000-0000-0000B3090000}"/>
    <cellStyle name="SAPBEXstdItem 2 9 2 2 3 2 2" xfId="4806" xr:uid="{00000000-0005-0000-0000-0000B4090000}"/>
    <cellStyle name="SAPBEXstdItem 2 9 2 2 3 3" xfId="3591" xr:uid="{00000000-0005-0000-0000-0000B5090000}"/>
    <cellStyle name="SAPBEXstdItem 2 9 2 2 4" xfId="1576" xr:uid="{00000000-0005-0000-0000-0000B6090000}"/>
    <cellStyle name="SAPBEXstdItem 2 9 2 2 4 2" xfId="4007" xr:uid="{00000000-0005-0000-0000-0000B7090000}"/>
    <cellStyle name="SAPBEXstdItem 2 9 2 2 5" xfId="2792" xr:uid="{00000000-0005-0000-0000-0000B8090000}"/>
    <cellStyle name="SAPBEXstdItem 2 9 2 3" xfId="569" xr:uid="{00000000-0005-0000-0000-0000B9090000}"/>
    <cellStyle name="SAPBEXstdItem 2 9 2 3 2" xfId="1784" xr:uid="{00000000-0005-0000-0000-0000BA090000}"/>
    <cellStyle name="SAPBEXstdItem 2 9 2 3 2 2" xfId="4215" xr:uid="{00000000-0005-0000-0000-0000BB090000}"/>
    <cellStyle name="SAPBEXstdItem 2 9 2 3 3" xfId="3000" xr:uid="{00000000-0005-0000-0000-0000BC090000}"/>
    <cellStyle name="SAPBEXstdItem 2 9 2 4" xfId="968" xr:uid="{00000000-0005-0000-0000-0000BD090000}"/>
    <cellStyle name="SAPBEXstdItem 2 9 2 4 2" xfId="2183" xr:uid="{00000000-0005-0000-0000-0000BE090000}"/>
    <cellStyle name="SAPBEXstdItem 2 9 2 4 2 2" xfId="4614" xr:uid="{00000000-0005-0000-0000-0000BF090000}"/>
    <cellStyle name="SAPBEXstdItem 2 9 2 4 3" xfId="3399" xr:uid="{00000000-0005-0000-0000-0000C0090000}"/>
    <cellStyle name="SAPBEXstdItem 2 9 2 5" xfId="1368" xr:uid="{00000000-0005-0000-0000-0000C1090000}"/>
    <cellStyle name="SAPBEXstdItem 2 9 2 5 2" xfId="3799" xr:uid="{00000000-0005-0000-0000-0000C2090000}"/>
    <cellStyle name="SAPBEXstdItem 2 9 2 6" xfId="2584" xr:uid="{00000000-0005-0000-0000-0000C3090000}"/>
    <cellStyle name="SAPBEXstdItem 2 9 3" xfId="257" xr:uid="{00000000-0005-0000-0000-0000C4090000}"/>
    <cellStyle name="SAPBEXstdItem 2 9 3 2" xfId="673" xr:uid="{00000000-0005-0000-0000-0000C5090000}"/>
    <cellStyle name="SAPBEXstdItem 2 9 3 2 2" xfId="1888" xr:uid="{00000000-0005-0000-0000-0000C6090000}"/>
    <cellStyle name="SAPBEXstdItem 2 9 3 2 2 2" xfId="4319" xr:uid="{00000000-0005-0000-0000-0000C7090000}"/>
    <cellStyle name="SAPBEXstdItem 2 9 3 2 3" xfId="3104" xr:uid="{00000000-0005-0000-0000-0000C8090000}"/>
    <cellStyle name="SAPBEXstdItem 2 9 3 3" xfId="1064" xr:uid="{00000000-0005-0000-0000-0000C9090000}"/>
    <cellStyle name="SAPBEXstdItem 2 9 3 3 2" xfId="2279" xr:uid="{00000000-0005-0000-0000-0000CA090000}"/>
    <cellStyle name="SAPBEXstdItem 2 9 3 3 2 2" xfId="4710" xr:uid="{00000000-0005-0000-0000-0000CB090000}"/>
    <cellStyle name="SAPBEXstdItem 2 9 3 3 3" xfId="3495" xr:uid="{00000000-0005-0000-0000-0000CC090000}"/>
    <cellStyle name="SAPBEXstdItem 2 9 3 4" xfId="1472" xr:uid="{00000000-0005-0000-0000-0000CD090000}"/>
    <cellStyle name="SAPBEXstdItem 2 9 3 4 2" xfId="3903" xr:uid="{00000000-0005-0000-0000-0000CE090000}"/>
    <cellStyle name="SAPBEXstdItem 2 9 3 5" xfId="2688" xr:uid="{00000000-0005-0000-0000-0000CF090000}"/>
    <cellStyle name="SAPBEXstdItem 2 9 4" xfId="465" xr:uid="{00000000-0005-0000-0000-0000D0090000}"/>
    <cellStyle name="SAPBEXstdItem 2 9 4 2" xfId="1680" xr:uid="{00000000-0005-0000-0000-0000D1090000}"/>
    <cellStyle name="SAPBEXstdItem 2 9 4 2 2" xfId="4111" xr:uid="{00000000-0005-0000-0000-0000D2090000}"/>
    <cellStyle name="SAPBEXstdItem 2 9 4 3" xfId="2896" xr:uid="{00000000-0005-0000-0000-0000D3090000}"/>
    <cellStyle name="SAPBEXstdItem 2 9 5" xfId="872" xr:uid="{00000000-0005-0000-0000-0000D4090000}"/>
    <cellStyle name="SAPBEXstdItem 2 9 5 2" xfId="2087" xr:uid="{00000000-0005-0000-0000-0000D5090000}"/>
    <cellStyle name="SAPBEXstdItem 2 9 5 2 2" xfId="4518" xr:uid="{00000000-0005-0000-0000-0000D6090000}"/>
    <cellStyle name="SAPBEXstdItem 2 9 5 3" xfId="3303" xr:uid="{00000000-0005-0000-0000-0000D7090000}"/>
    <cellStyle name="SAPBEXstdItem 2 9 6" xfId="1264" xr:uid="{00000000-0005-0000-0000-0000D8090000}"/>
    <cellStyle name="SAPBEXstdItem 2 9 6 2" xfId="3695" xr:uid="{00000000-0005-0000-0000-0000D9090000}"/>
    <cellStyle name="SAPBEXstdItem 2 9 7" xfId="2480" xr:uid="{00000000-0005-0000-0000-0000DA090000}"/>
    <cellStyle name="SAPBEXstdItem 3" xfId="13" xr:uid="{00000000-0005-0000-0000-0000DB090000}"/>
    <cellStyle name="SAPBEXstdItem 3 10" xfId="28" xr:uid="{00000000-0005-0000-0000-0000DC090000}"/>
    <cellStyle name="SAPBEXstdItem 3 10 2" xfId="132" xr:uid="{00000000-0005-0000-0000-0000DD090000}"/>
    <cellStyle name="SAPBEXstdItem 3 10 2 2" xfId="340" xr:uid="{00000000-0005-0000-0000-0000DE090000}"/>
    <cellStyle name="SAPBEXstdItem 3 10 2 2 2" xfId="756" xr:uid="{00000000-0005-0000-0000-0000DF090000}"/>
    <cellStyle name="SAPBEXstdItem 3 10 2 2 2 2" xfId="1971" xr:uid="{00000000-0005-0000-0000-0000E0090000}"/>
    <cellStyle name="SAPBEXstdItem 3 10 2 2 2 2 2" xfId="4402" xr:uid="{00000000-0005-0000-0000-0000E1090000}"/>
    <cellStyle name="SAPBEXstdItem 3 10 2 2 2 3" xfId="3187" xr:uid="{00000000-0005-0000-0000-0000E2090000}"/>
    <cellStyle name="SAPBEXstdItem 3 10 2 2 3" xfId="1142" xr:uid="{00000000-0005-0000-0000-0000E3090000}"/>
    <cellStyle name="SAPBEXstdItem 3 10 2 2 3 2" xfId="2357" xr:uid="{00000000-0005-0000-0000-0000E4090000}"/>
    <cellStyle name="SAPBEXstdItem 3 10 2 2 3 2 2" xfId="4788" xr:uid="{00000000-0005-0000-0000-0000E5090000}"/>
    <cellStyle name="SAPBEXstdItem 3 10 2 2 3 3" xfId="3573" xr:uid="{00000000-0005-0000-0000-0000E6090000}"/>
    <cellStyle name="SAPBEXstdItem 3 10 2 2 4" xfId="1555" xr:uid="{00000000-0005-0000-0000-0000E7090000}"/>
    <cellStyle name="SAPBEXstdItem 3 10 2 2 4 2" xfId="3986" xr:uid="{00000000-0005-0000-0000-0000E8090000}"/>
    <cellStyle name="SAPBEXstdItem 3 10 2 2 5" xfId="2771" xr:uid="{00000000-0005-0000-0000-0000E9090000}"/>
    <cellStyle name="SAPBEXstdItem 3 10 2 3" xfId="548" xr:uid="{00000000-0005-0000-0000-0000EA090000}"/>
    <cellStyle name="SAPBEXstdItem 3 10 2 3 2" xfId="1763" xr:uid="{00000000-0005-0000-0000-0000EB090000}"/>
    <cellStyle name="SAPBEXstdItem 3 10 2 3 2 2" xfId="4194" xr:uid="{00000000-0005-0000-0000-0000EC090000}"/>
    <cellStyle name="SAPBEXstdItem 3 10 2 3 3" xfId="2979" xr:uid="{00000000-0005-0000-0000-0000ED090000}"/>
    <cellStyle name="SAPBEXstdItem 3 10 2 4" xfId="950" xr:uid="{00000000-0005-0000-0000-0000EE090000}"/>
    <cellStyle name="SAPBEXstdItem 3 10 2 4 2" xfId="2165" xr:uid="{00000000-0005-0000-0000-0000EF090000}"/>
    <cellStyle name="SAPBEXstdItem 3 10 2 4 2 2" xfId="4596" xr:uid="{00000000-0005-0000-0000-0000F0090000}"/>
    <cellStyle name="SAPBEXstdItem 3 10 2 4 3" xfId="3381" xr:uid="{00000000-0005-0000-0000-0000F1090000}"/>
    <cellStyle name="SAPBEXstdItem 3 10 2 5" xfId="1347" xr:uid="{00000000-0005-0000-0000-0000F2090000}"/>
    <cellStyle name="SAPBEXstdItem 3 10 2 5 2" xfId="3778" xr:uid="{00000000-0005-0000-0000-0000F3090000}"/>
    <cellStyle name="SAPBEXstdItem 3 10 2 6" xfId="2563" xr:uid="{00000000-0005-0000-0000-0000F4090000}"/>
    <cellStyle name="SAPBEXstdItem 3 10 3" xfId="236" xr:uid="{00000000-0005-0000-0000-0000F5090000}"/>
    <cellStyle name="SAPBEXstdItem 3 10 3 2" xfId="652" xr:uid="{00000000-0005-0000-0000-0000F6090000}"/>
    <cellStyle name="SAPBEXstdItem 3 10 3 2 2" xfId="1867" xr:uid="{00000000-0005-0000-0000-0000F7090000}"/>
    <cellStyle name="SAPBEXstdItem 3 10 3 2 2 2" xfId="4298" xr:uid="{00000000-0005-0000-0000-0000F8090000}"/>
    <cellStyle name="SAPBEXstdItem 3 10 3 2 3" xfId="3083" xr:uid="{00000000-0005-0000-0000-0000F9090000}"/>
    <cellStyle name="SAPBEXstdItem 3 10 3 3" xfId="1046" xr:uid="{00000000-0005-0000-0000-0000FA090000}"/>
    <cellStyle name="SAPBEXstdItem 3 10 3 3 2" xfId="2261" xr:uid="{00000000-0005-0000-0000-0000FB090000}"/>
    <cellStyle name="SAPBEXstdItem 3 10 3 3 2 2" xfId="4692" xr:uid="{00000000-0005-0000-0000-0000FC090000}"/>
    <cellStyle name="SAPBEXstdItem 3 10 3 3 3" xfId="3477" xr:uid="{00000000-0005-0000-0000-0000FD090000}"/>
    <cellStyle name="SAPBEXstdItem 3 10 3 4" xfId="1451" xr:uid="{00000000-0005-0000-0000-0000FE090000}"/>
    <cellStyle name="SAPBEXstdItem 3 10 3 4 2" xfId="3882" xr:uid="{00000000-0005-0000-0000-0000FF090000}"/>
    <cellStyle name="SAPBEXstdItem 3 10 3 5" xfId="2667" xr:uid="{00000000-0005-0000-0000-0000000A0000}"/>
    <cellStyle name="SAPBEXstdItem 3 10 4" xfId="444" xr:uid="{00000000-0005-0000-0000-0000010A0000}"/>
    <cellStyle name="SAPBEXstdItem 3 10 4 2" xfId="1659" xr:uid="{00000000-0005-0000-0000-0000020A0000}"/>
    <cellStyle name="SAPBEXstdItem 3 10 4 2 2" xfId="4090" xr:uid="{00000000-0005-0000-0000-0000030A0000}"/>
    <cellStyle name="SAPBEXstdItem 3 10 4 3" xfId="2875" xr:uid="{00000000-0005-0000-0000-0000040A0000}"/>
    <cellStyle name="SAPBEXstdItem 3 10 5" xfId="854" xr:uid="{00000000-0005-0000-0000-0000050A0000}"/>
    <cellStyle name="SAPBEXstdItem 3 10 5 2" xfId="2069" xr:uid="{00000000-0005-0000-0000-0000060A0000}"/>
    <cellStyle name="SAPBEXstdItem 3 10 5 2 2" xfId="4500" xr:uid="{00000000-0005-0000-0000-0000070A0000}"/>
    <cellStyle name="SAPBEXstdItem 3 10 5 3" xfId="3285" xr:uid="{00000000-0005-0000-0000-0000080A0000}"/>
    <cellStyle name="SAPBEXstdItem 3 10 6" xfId="1243" xr:uid="{00000000-0005-0000-0000-0000090A0000}"/>
    <cellStyle name="SAPBEXstdItem 3 10 6 2" xfId="3674" xr:uid="{00000000-0005-0000-0000-00000A0A0000}"/>
    <cellStyle name="SAPBEXstdItem 3 10 7" xfId="2459" xr:uid="{00000000-0005-0000-0000-00000B0A0000}"/>
    <cellStyle name="SAPBEXstdItem 3 11" xfId="32" xr:uid="{00000000-0005-0000-0000-00000C0A0000}"/>
    <cellStyle name="SAPBEXstdItem 3 11 2" xfId="136" xr:uid="{00000000-0005-0000-0000-00000D0A0000}"/>
    <cellStyle name="SAPBEXstdItem 3 11 2 2" xfId="344" xr:uid="{00000000-0005-0000-0000-00000E0A0000}"/>
    <cellStyle name="SAPBEXstdItem 3 11 2 2 2" xfId="760" xr:uid="{00000000-0005-0000-0000-00000F0A0000}"/>
    <cellStyle name="SAPBEXstdItem 3 11 2 2 2 2" xfId="1975" xr:uid="{00000000-0005-0000-0000-0000100A0000}"/>
    <cellStyle name="SAPBEXstdItem 3 11 2 2 2 2 2" xfId="4406" xr:uid="{00000000-0005-0000-0000-0000110A0000}"/>
    <cellStyle name="SAPBEXstdItem 3 11 2 2 2 3" xfId="3191" xr:uid="{00000000-0005-0000-0000-0000120A0000}"/>
    <cellStyle name="SAPBEXstdItem 3 11 2 2 3" xfId="1145" xr:uid="{00000000-0005-0000-0000-0000130A0000}"/>
    <cellStyle name="SAPBEXstdItem 3 11 2 2 3 2" xfId="2360" xr:uid="{00000000-0005-0000-0000-0000140A0000}"/>
    <cellStyle name="SAPBEXstdItem 3 11 2 2 3 2 2" xfId="4791" xr:uid="{00000000-0005-0000-0000-0000150A0000}"/>
    <cellStyle name="SAPBEXstdItem 3 11 2 2 3 3" xfId="3576" xr:uid="{00000000-0005-0000-0000-0000160A0000}"/>
    <cellStyle name="SAPBEXstdItem 3 11 2 2 4" xfId="1559" xr:uid="{00000000-0005-0000-0000-0000170A0000}"/>
    <cellStyle name="SAPBEXstdItem 3 11 2 2 4 2" xfId="3990" xr:uid="{00000000-0005-0000-0000-0000180A0000}"/>
    <cellStyle name="SAPBEXstdItem 3 11 2 2 5" xfId="2775" xr:uid="{00000000-0005-0000-0000-0000190A0000}"/>
    <cellStyle name="SAPBEXstdItem 3 11 2 3" xfId="552" xr:uid="{00000000-0005-0000-0000-00001A0A0000}"/>
    <cellStyle name="SAPBEXstdItem 3 11 2 3 2" xfId="1767" xr:uid="{00000000-0005-0000-0000-00001B0A0000}"/>
    <cellStyle name="SAPBEXstdItem 3 11 2 3 2 2" xfId="4198" xr:uid="{00000000-0005-0000-0000-00001C0A0000}"/>
    <cellStyle name="SAPBEXstdItem 3 11 2 3 3" xfId="2983" xr:uid="{00000000-0005-0000-0000-00001D0A0000}"/>
    <cellStyle name="SAPBEXstdItem 3 11 2 4" xfId="953" xr:uid="{00000000-0005-0000-0000-00001E0A0000}"/>
    <cellStyle name="SAPBEXstdItem 3 11 2 4 2" xfId="2168" xr:uid="{00000000-0005-0000-0000-00001F0A0000}"/>
    <cellStyle name="SAPBEXstdItem 3 11 2 4 2 2" xfId="4599" xr:uid="{00000000-0005-0000-0000-0000200A0000}"/>
    <cellStyle name="SAPBEXstdItem 3 11 2 4 3" xfId="3384" xr:uid="{00000000-0005-0000-0000-0000210A0000}"/>
    <cellStyle name="SAPBEXstdItem 3 11 2 5" xfId="1351" xr:uid="{00000000-0005-0000-0000-0000220A0000}"/>
    <cellStyle name="SAPBEXstdItem 3 11 2 5 2" xfId="3782" xr:uid="{00000000-0005-0000-0000-0000230A0000}"/>
    <cellStyle name="SAPBEXstdItem 3 11 2 6" xfId="2567" xr:uid="{00000000-0005-0000-0000-0000240A0000}"/>
    <cellStyle name="SAPBEXstdItem 3 11 3" xfId="240" xr:uid="{00000000-0005-0000-0000-0000250A0000}"/>
    <cellStyle name="SAPBEXstdItem 3 11 3 2" xfId="656" xr:uid="{00000000-0005-0000-0000-0000260A0000}"/>
    <cellStyle name="SAPBEXstdItem 3 11 3 2 2" xfId="1871" xr:uid="{00000000-0005-0000-0000-0000270A0000}"/>
    <cellStyle name="SAPBEXstdItem 3 11 3 2 2 2" xfId="4302" xr:uid="{00000000-0005-0000-0000-0000280A0000}"/>
    <cellStyle name="SAPBEXstdItem 3 11 3 2 3" xfId="3087" xr:uid="{00000000-0005-0000-0000-0000290A0000}"/>
    <cellStyle name="SAPBEXstdItem 3 11 3 3" xfId="1049" xr:uid="{00000000-0005-0000-0000-00002A0A0000}"/>
    <cellStyle name="SAPBEXstdItem 3 11 3 3 2" xfId="2264" xr:uid="{00000000-0005-0000-0000-00002B0A0000}"/>
    <cellStyle name="SAPBEXstdItem 3 11 3 3 2 2" xfId="4695" xr:uid="{00000000-0005-0000-0000-00002C0A0000}"/>
    <cellStyle name="SAPBEXstdItem 3 11 3 3 3" xfId="3480" xr:uid="{00000000-0005-0000-0000-00002D0A0000}"/>
    <cellStyle name="SAPBEXstdItem 3 11 3 4" xfId="1455" xr:uid="{00000000-0005-0000-0000-00002E0A0000}"/>
    <cellStyle name="SAPBEXstdItem 3 11 3 4 2" xfId="3886" xr:uid="{00000000-0005-0000-0000-00002F0A0000}"/>
    <cellStyle name="SAPBEXstdItem 3 11 3 5" xfId="2671" xr:uid="{00000000-0005-0000-0000-0000300A0000}"/>
    <cellStyle name="SAPBEXstdItem 3 11 4" xfId="448" xr:uid="{00000000-0005-0000-0000-0000310A0000}"/>
    <cellStyle name="SAPBEXstdItem 3 11 4 2" xfId="1663" xr:uid="{00000000-0005-0000-0000-0000320A0000}"/>
    <cellStyle name="SAPBEXstdItem 3 11 4 2 2" xfId="4094" xr:uid="{00000000-0005-0000-0000-0000330A0000}"/>
    <cellStyle name="SAPBEXstdItem 3 11 4 3" xfId="2879" xr:uid="{00000000-0005-0000-0000-0000340A0000}"/>
    <cellStyle name="SAPBEXstdItem 3 11 5" xfId="857" xr:uid="{00000000-0005-0000-0000-0000350A0000}"/>
    <cellStyle name="SAPBEXstdItem 3 11 5 2" xfId="2072" xr:uid="{00000000-0005-0000-0000-0000360A0000}"/>
    <cellStyle name="SAPBEXstdItem 3 11 5 2 2" xfId="4503" xr:uid="{00000000-0005-0000-0000-0000370A0000}"/>
    <cellStyle name="SAPBEXstdItem 3 11 5 3" xfId="3288" xr:uid="{00000000-0005-0000-0000-0000380A0000}"/>
    <cellStyle name="SAPBEXstdItem 3 11 6" xfId="1247" xr:uid="{00000000-0005-0000-0000-0000390A0000}"/>
    <cellStyle name="SAPBEXstdItem 3 11 6 2" xfId="3678" xr:uid="{00000000-0005-0000-0000-00003A0A0000}"/>
    <cellStyle name="SAPBEXstdItem 3 11 7" xfId="2463" xr:uid="{00000000-0005-0000-0000-00003B0A0000}"/>
    <cellStyle name="SAPBEXstdItem 3 12" xfId="47" xr:uid="{00000000-0005-0000-0000-00003C0A0000}"/>
    <cellStyle name="SAPBEXstdItem 3 12 2" xfId="151" xr:uid="{00000000-0005-0000-0000-00003D0A0000}"/>
    <cellStyle name="SAPBEXstdItem 3 12 2 2" xfId="359" xr:uid="{00000000-0005-0000-0000-00003E0A0000}"/>
    <cellStyle name="SAPBEXstdItem 3 12 2 2 2" xfId="775" xr:uid="{00000000-0005-0000-0000-00003F0A0000}"/>
    <cellStyle name="SAPBEXstdItem 3 12 2 2 2 2" xfId="1990" xr:uid="{00000000-0005-0000-0000-0000400A0000}"/>
    <cellStyle name="SAPBEXstdItem 3 12 2 2 2 2 2" xfId="4421" xr:uid="{00000000-0005-0000-0000-0000410A0000}"/>
    <cellStyle name="SAPBEXstdItem 3 12 2 2 2 3" xfId="3206" xr:uid="{00000000-0005-0000-0000-0000420A0000}"/>
    <cellStyle name="SAPBEXstdItem 3 12 2 2 3" xfId="1158" xr:uid="{00000000-0005-0000-0000-0000430A0000}"/>
    <cellStyle name="SAPBEXstdItem 3 12 2 2 3 2" xfId="2373" xr:uid="{00000000-0005-0000-0000-0000440A0000}"/>
    <cellStyle name="SAPBEXstdItem 3 12 2 2 3 2 2" xfId="4804" xr:uid="{00000000-0005-0000-0000-0000450A0000}"/>
    <cellStyle name="SAPBEXstdItem 3 12 2 2 3 3" xfId="3589" xr:uid="{00000000-0005-0000-0000-0000460A0000}"/>
    <cellStyle name="SAPBEXstdItem 3 12 2 2 4" xfId="1574" xr:uid="{00000000-0005-0000-0000-0000470A0000}"/>
    <cellStyle name="SAPBEXstdItem 3 12 2 2 4 2" xfId="4005" xr:uid="{00000000-0005-0000-0000-0000480A0000}"/>
    <cellStyle name="SAPBEXstdItem 3 12 2 2 5" xfId="2790" xr:uid="{00000000-0005-0000-0000-0000490A0000}"/>
    <cellStyle name="SAPBEXstdItem 3 12 2 3" xfId="567" xr:uid="{00000000-0005-0000-0000-00004A0A0000}"/>
    <cellStyle name="SAPBEXstdItem 3 12 2 3 2" xfId="1782" xr:uid="{00000000-0005-0000-0000-00004B0A0000}"/>
    <cellStyle name="SAPBEXstdItem 3 12 2 3 2 2" xfId="4213" xr:uid="{00000000-0005-0000-0000-00004C0A0000}"/>
    <cellStyle name="SAPBEXstdItem 3 12 2 3 3" xfId="2998" xr:uid="{00000000-0005-0000-0000-00004D0A0000}"/>
    <cellStyle name="SAPBEXstdItem 3 12 2 4" xfId="966" xr:uid="{00000000-0005-0000-0000-00004E0A0000}"/>
    <cellStyle name="SAPBEXstdItem 3 12 2 4 2" xfId="2181" xr:uid="{00000000-0005-0000-0000-00004F0A0000}"/>
    <cellStyle name="SAPBEXstdItem 3 12 2 4 2 2" xfId="4612" xr:uid="{00000000-0005-0000-0000-0000500A0000}"/>
    <cellStyle name="SAPBEXstdItem 3 12 2 4 3" xfId="3397" xr:uid="{00000000-0005-0000-0000-0000510A0000}"/>
    <cellStyle name="SAPBEXstdItem 3 12 2 5" xfId="1366" xr:uid="{00000000-0005-0000-0000-0000520A0000}"/>
    <cellStyle name="SAPBEXstdItem 3 12 2 5 2" xfId="3797" xr:uid="{00000000-0005-0000-0000-0000530A0000}"/>
    <cellStyle name="SAPBEXstdItem 3 12 2 6" xfId="2582" xr:uid="{00000000-0005-0000-0000-0000540A0000}"/>
    <cellStyle name="SAPBEXstdItem 3 12 3" xfId="255" xr:uid="{00000000-0005-0000-0000-0000550A0000}"/>
    <cellStyle name="SAPBEXstdItem 3 12 3 2" xfId="671" xr:uid="{00000000-0005-0000-0000-0000560A0000}"/>
    <cellStyle name="SAPBEXstdItem 3 12 3 2 2" xfId="1886" xr:uid="{00000000-0005-0000-0000-0000570A0000}"/>
    <cellStyle name="SAPBEXstdItem 3 12 3 2 2 2" xfId="4317" xr:uid="{00000000-0005-0000-0000-0000580A0000}"/>
    <cellStyle name="SAPBEXstdItem 3 12 3 2 3" xfId="3102" xr:uid="{00000000-0005-0000-0000-0000590A0000}"/>
    <cellStyle name="SAPBEXstdItem 3 12 3 3" xfId="1062" xr:uid="{00000000-0005-0000-0000-00005A0A0000}"/>
    <cellStyle name="SAPBEXstdItem 3 12 3 3 2" xfId="2277" xr:uid="{00000000-0005-0000-0000-00005B0A0000}"/>
    <cellStyle name="SAPBEXstdItem 3 12 3 3 2 2" xfId="4708" xr:uid="{00000000-0005-0000-0000-00005C0A0000}"/>
    <cellStyle name="SAPBEXstdItem 3 12 3 3 3" xfId="3493" xr:uid="{00000000-0005-0000-0000-00005D0A0000}"/>
    <cellStyle name="SAPBEXstdItem 3 12 3 4" xfId="1470" xr:uid="{00000000-0005-0000-0000-00005E0A0000}"/>
    <cellStyle name="SAPBEXstdItem 3 12 3 4 2" xfId="3901" xr:uid="{00000000-0005-0000-0000-00005F0A0000}"/>
    <cellStyle name="SAPBEXstdItem 3 12 3 5" xfId="2686" xr:uid="{00000000-0005-0000-0000-0000600A0000}"/>
    <cellStyle name="SAPBEXstdItem 3 12 4" xfId="463" xr:uid="{00000000-0005-0000-0000-0000610A0000}"/>
    <cellStyle name="SAPBEXstdItem 3 12 4 2" xfId="1678" xr:uid="{00000000-0005-0000-0000-0000620A0000}"/>
    <cellStyle name="SAPBEXstdItem 3 12 4 2 2" xfId="4109" xr:uid="{00000000-0005-0000-0000-0000630A0000}"/>
    <cellStyle name="SAPBEXstdItem 3 12 4 3" xfId="2894" xr:uid="{00000000-0005-0000-0000-0000640A0000}"/>
    <cellStyle name="SAPBEXstdItem 3 12 5" xfId="870" xr:uid="{00000000-0005-0000-0000-0000650A0000}"/>
    <cellStyle name="SAPBEXstdItem 3 12 5 2" xfId="2085" xr:uid="{00000000-0005-0000-0000-0000660A0000}"/>
    <cellStyle name="SAPBEXstdItem 3 12 5 2 2" xfId="4516" xr:uid="{00000000-0005-0000-0000-0000670A0000}"/>
    <cellStyle name="SAPBEXstdItem 3 12 5 3" xfId="3301" xr:uid="{00000000-0005-0000-0000-0000680A0000}"/>
    <cellStyle name="SAPBEXstdItem 3 12 6" xfId="1262" xr:uid="{00000000-0005-0000-0000-0000690A0000}"/>
    <cellStyle name="SAPBEXstdItem 3 12 6 2" xfId="3693" xr:uid="{00000000-0005-0000-0000-00006A0A0000}"/>
    <cellStyle name="SAPBEXstdItem 3 12 7" xfId="2478" xr:uid="{00000000-0005-0000-0000-00006B0A0000}"/>
    <cellStyle name="SAPBEXstdItem 3 13" xfId="117" xr:uid="{00000000-0005-0000-0000-00006C0A0000}"/>
    <cellStyle name="SAPBEXstdItem 3 13 2" xfId="325" xr:uid="{00000000-0005-0000-0000-00006D0A0000}"/>
    <cellStyle name="SAPBEXstdItem 3 13 2 2" xfId="741" xr:uid="{00000000-0005-0000-0000-00006E0A0000}"/>
    <cellStyle name="SAPBEXstdItem 3 13 2 2 2" xfId="1956" xr:uid="{00000000-0005-0000-0000-00006F0A0000}"/>
    <cellStyle name="SAPBEXstdItem 3 13 2 2 2 2" xfId="4387" xr:uid="{00000000-0005-0000-0000-0000700A0000}"/>
    <cellStyle name="SAPBEXstdItem 3 13 2 2 3" xfId="3172" xr:uid="{00000000-0005-0000-0000-0000710A0000}"/>
    <cellStyle name="SAPBEXstdItem 3 13 2 3" xfId="1130" xr:uid="{00000000-0005-0000-0000-0000720A0000}"/>
    <cellStyle name="SAPBEXstdItem 3 13 2 3 2" xfId="2345" xr:uid="{00000000-0005-0000-0000-0000730A0000}"/>
    <cellStyle name="SAPBEXstdItem 3 13 2 3 2 2" xfId="4776" xr:uid="{00000000-0005-0000-0000-0000740A0000}"/>
    <cellStyle name="SAPBEXstdItem 3 13 2 3 3" xfId="3561" xr:uid="{00000000-0005-0000-0000-0000750A0000}"/>
    <cellStyle name="SAPBEXstdItem 3 13 2 4" xfId="1540" xr:uid="{00000000-0005-0000-0000-0000760A0000}"/>
    <cellStyle name="SAPBEXstdItem 3 13 2 4 2" xfId="3971" xr:uid="{00000000-0005-0000-0000-0000770A0000}"/>
    <cellStyle name="SAPBEXstdItem 3 13 2 5" xfId="2756" xr:uid="{00000000-0005-0000-0000-0000780A0000}"/>
    <cellStyle name="SAPBEXstdItem 3 13 3" xfId="533" xr:uid="{00000000-0005-0000-0000-0000790A0000}"/>
    <cellStyle name="SAPBEXstdItem 3 13 3 2" xfId="1748" xr:uid="{00000000-0005-0000-0000-00007A0A0000}"/>
    <cellStyle name="SAPBEXstdItem 3 13 3 2 2" xfId="4179" xr:uid="{00000000-0005-0000-0000-00007B0A0000}"/>
    <cellStyle name="SAPBEXstdItem 3 13 3 3" xfId="2964" xr:uid="{00000000-0005-0000-0000-00007C0A0000}"/>
    <cellStyle name="SAPBEXstdItem 3 13 4" xfId="938" xr:uid="{00000000-0005-0000-0000-00007D0A0000}"/>
    <cellStyle name="SAPBEXstdItem 3 13 4 2" xfId="2153" xr:uid="{00000000-0005-0000-0000-00007E0A0000}"/>
    <cellStyle name="SAPBEXstdItem 3 13 4 2 2" xfId="4584" xr:uid="{00000000-0005-0000-0000-00007F0A0000}"/>
    <cellStyle name="SAPBEXstdItem 3 13 4 3" xfId="3369" xr:uid="{00000000-0005-0000-0000-0000800A0000}"/>
    <cellStyle name="SAPBEXstdItem 3 13 5" xfId="1332" xr:uid="{00000000-0005-0000-0000-0000810A0000}"/>
    <cellStyle name="SAPBEXstdItem 3 13 5 2" xfId="3763" xr:uid="{00000000-0005-0000-0000-0000820A0000}"/>
    <cellStyle name="SAPBEXstdItem 3 13 6" xfId="2548" xr:uid="{00000000-0005-0000-0000-0000830A0000}"/>
    <cellStyle name="SAPBEXstdItem 3 14" xfId="221" xr:uid="{00000000-0005-0000-0000-0000840A0000}"/>
    <cellStyle name="SAPBEXstdItem 3 14 2" xfId="637" xr:uid="{00000000-0005-0000-0000-0000850A0000}"/>
    <cellStyle name="SAPBEXstdItem 3 14 2 2" xfId="1852" xr:uid="{00000000-0005-0000-0000-0000860A0000}"/>
    <cellStyle name="SAPBEXstdItem 3 14 2 2 2" xfId="4283" xr:uid="{00000000-0005-0000-0000-0000870A0000}"/>
    <cellStyle name="SAPBEXstdItem 3 14 2 3" xfId="3068" xr:uid="{00000000-0005-0000-0000-0000880A0000}"/>
    <cellStyle name="SAPBEXstdItem 3 14 3" xfId="1034" xr:uid="{00000000-0005-0000-0000-0000890A0000}"/>
    <cellStyle name="SAPBEXstdItem 3 14 3 2" xfId="2249" xr:uid="{00000000-0005-0000-0000-00008A0A0000}"/>
    <cellStyle name="SAPBEXstdItem 3 14 3 2 2" xfId="4680" xr:uid="{00000000-0005-0000-0000-00008B0A0000}"/>
    <cellStyle name="SAPBEXstdItem 3 14 3 3" xfId="3465" xr:uid="{00000000-0005-0000-0000-00008C0A0000}"/>
    <cellStyle name="SAPBEXstdItem 3 14 4" xfId="1436" xr:uid="{00000000-0005-0000-0000-00008D0A0000}"/>
    <cellStyle name="SAPBEXstdItem 3 14 4 2" xfId="3867" xr:uid="{00000000-0005-0000-0000-00008E0A0000}"/>
    <cellStyle name="SAPBEXstdItem 3 14 5" xfId="2652" xr:uid="{00000000-0005-0000-0000-00008F0A0000}"/>
    <cellStyle name="SAPBEXstdItem 3 15" xfId="429" xr:uid="{00000000-0005-0000-0000-0000900A0000}"/>
    <cellStyle name="SAPBEXstdItem 3 15 2" xfId="1644" xr:uid="{00000000-0005-0000-0000-0000910A0000}"/>
    <cellStyle name="SAPBEXstdItem 3 15 2 2" xfId="4075" xr:uid="{00000000-0005-0000-0000-0000920A0000}"/>
    <cellStyle name="SAPBEXstdItem 3 15 3" xfId="2860" xr:uid="{00000000-0005-0000-0000-0000930A0000}"/>
    <cellStyle name="SAPBEXstdItem 3 16" xfId="842" xr:uid="{00000000-0005-0000-0000-0000940A0000}"/>
    <cellStyle name="SAPBEXstdItem 3 16 2" xfId="2057" xr:uid="{00000000-0005-0000-0000-0000950A0000}"/>
    <cellStyle name="SAPBEXstdItem 3 16 2 2" xfId="4488" xr:uid="{00000000-0005-0000-0000-0000960A0000}"/>
    <cellStyle name="SAPBEXstdItem 3 16 3" xfId="3273" xr:uid="{00000000-0005-0000-0000-0000970A0000}"/>
    <cellStyle name="SAPBEXstdItem 3 17" xfId="1228" xr:uid="{00000000-0005-0000-0000-0000980A0000}"/>
    <cellStyle name="SAPBEXstdItem 3 17 2" xfId="3659" xr:uid="{00000000-0005-0000-0000-0000990A0000}"/>
    <cellStyle name="SAPBEXstdItem 3 18" xfId="2444" xr:uid="{00000000-0005-0000-0000-00009A0A0000}"/>
    <cellStyle name="SAPBEXstdItem 3 2" xfId="18" xr:uid="{00000000-0005-0000-0000-00009B0A0000}"/>
    <cellStyle name="SAPBEXstdItem 3 2 10" xfId="226" xr:uid="{00000000-0005-0000-0000-00009C0A0000}"/>
    <cellStyle name="SAPBEXstdItem 3 2 10 2" xfId="642" xr:uid="{00000000-0005-0000-0000-00009D0A0000}"/>
    <cellStyle name="SAPBEXstdItem 3 2 10 2 2" xfId="1857" xr:uid="{00000000-0005-0000-0000-00009E0A0000}"/>
    <cellStyle name="SAPBEXstdItem 3 2 10 2 2 2" xfId="4288" xr:uid="{00000000-0005-0000-0000-00009F0A0000}"/>
    <cellStyle name="SAPBEXstdItem 3 2 10 2 3" xfId="3073" xr:uid="{00000000-0005-0000-0000-0000A00A0000}"/>
    <cellStyle name="SAPBEXstdItem 3 2 10 3" xfId="1037" xr:uid="{00000000-0005-0000-0000-0000A10A0000}"/>
    <cellStyle name="SAPBEXstdItem 3 2 10 3 2" xfId="2252" xr:uid="{00000000-0005-0000-0000-0000A20A0000}"/>
    <cellStyle name="SAPBEXstdItem 3 2 10 3 2 2" xfId="4683" xr:uid="{00000000-0005-0000-0000-0000A30A0000}"/>
    <cellStyle name="SAPBEXstdItem 3 2 10 3 3" xfId="3468" xr:uid="{00000000-0005-0000-0000-0000A40A0000}"/>
    <cellStyle name="SAPBEXstdItem 3 2 10 4" xfId="1441" xr:uid="{00000000-0005-0000-0000-0000A50A0000}"/>
    <cellStyle name="SAPBEXstdItem 3 2 10 4 2" xfId="3872" xr:uid="{00000000-0005-0000-0000-0000A60A0000}"/>
    <cellStyle name="SAPBEXstdItem 3 2 10 5" xfId="2657" xr:uid="{00000000-0005-0000-0000-0000A70A0000}"/>
    <cellStyle name="SAPBEXstdItem 3 2 11" xfId="434" xr:uid="{00000000-0005-0000-0000-0000A80A0000}"/>
    <cellStyle name="SAPBEXstdItem 3 2 11 2" xfId="1649" xr:uid="{00000000-0005-0000-0000-0000A90A0000}"/>
    <cellStyle name="SAPBEXstdItem 3 2 11 2 2" xfId="4080" xr:uid="{00000000-0005-0000-0000-0000AA0A0000}"/>
    <cellStyle name="SAPBEXstdItem 3 2 11 3" xfId="2865" xr:uid="{00000000-0005-0000-0000-0000AB0A0000}"/>
    <cellStyle name="SAPBEXstdItem 3 2 12" xfId="845" xr:uid="{00000000-0005-0000-0000-0000AC0A0000}"/>
    <cellStyle name="SAPBEXstdItem 3 2 12 2" xfId="2060" xr:uid="{00000000-0005-0000-0000-0000AD0A0000}"/>
    <cellStyle name="SAPBEXstdItem 3 2 12 2 2" xfId="4491" xr:uid="{00000000-0005-0000-0000-0000AE0A0000}"/>
    <cellStyle name="SAPBEXstdItem 3 2 12 3" xfId="3276" xr:uid="{00000000-0005-0000-0000-0000AF0A0000}"/>
    <cellStyle name="SAPBEXstdItem 3 2 13" xfId="1233" xr:uid="{00000000-0005-0000-0000-0000B00A0000}"/>
    <cellStyle name="SAPBEXstdItem 3 2 13 2" xfId="3664" xr:uid="{00000000-0005-0000-0000-0000B10A0000}"/>
    <cellStyle name="SAPBEXstdItem 3 2 14" xfId="2449" xr:uid="{00000000-0005-0000-0000-0000B20A0000}"/>
    <cellStyle name="SAPBEXstdItem 3 2 2" xfId="38" xr:uid="{00000000-0005-0000-0000-0000B30A0000}"/>
    <cellStyle name="SAPBEXstdItem 3 2 2 2" xfId="142" xr:uid="{00000000-0005-0000-0000-0000B40A0000}"/>
    <cellStyle name="SAPBEXstdItem 3 2 2 2 2" xfId="350" xr:uid="{00000000-0005-0000-0000-0000B50A0000}"/>
    <cellStyle name="SAPBEXstdItem 3 2 2 2 2 2" xfId="766" xr:uid="{00000000-0005-0000-0000-0000B60A0000}"/>
    <cellStyle name="SAPBEXstdItem 3 2 2 2 2 2 2" xfId="1981" xr:uid="{00000000-0005-0000-0000-0000B70A0000}"/>
    <cellStyle name="SAPBEXstdItem 3 2 2 2 2 2 2 2" xfId="4412" xr:uid="{00000000-0005-0000-0000-0000B80A0000}"/>
    <cellStyle name="SAPBEXstdItem 3 2 2 2 2 2 3" xfId="3197" xr:uid="{00000000-0005-0000-0000-0000B90A0000}"/>
    <cellStyle name="SAPBEXstdItem 3 2 2 2 2 3" xfId="1149" xr:uid="{00000000-0005-0000-0000-0000BA0A0000}"/>
    <cellStyle name="SAPBEXstdItem 3 2 2 2 2 3 2" xfId="2364" xr:uid="{00000000-0005-0000-0000-0000BB0A0000}"/>
    <cellStyle name="SAPBEXstdItem 3 2 2 2 2 3 2 2" xfId="4795" xr:uid="{00000000-0005-0000-0000-0000BC0A0000}"/>
    <cellStyle name="SAPBEXstdItem 3 2 2 2 2 3 3" xfId="3580" xr:uid="{00000000-0005-0000-0000-0000BD0A0000}"/>
    <cellStyle name="SAPBEXstdItem 3 2 2 2 2 4" xfId="1565" xr:uid="{00000000-0005-0000-0000-0000BE0A0000}"/>
    <cellStyle name="SAPBEXstdItem 3 2 2 2 2 4 2" xfId="3996" xr:uid="{00000000-0005-0000-0000-0000BF0A0000}"/>
    <cellStyle name="SAPBEXstdItem 3 2 2 2 2 5" xfId="2781" xr:uid="{00000000-0005-0000-0000-0000C00A0000}"/>
    <cellStyle name="SAPBEXstdItem 3 2 2 2 3" xfId="558" xr:uid="{00000000-0005-0000-0000-0000C10A0000}"/>
    <cellStyle name="SAPBEXstdItem 3 2 2 2 3 2" xfId="1773" xr:uid="{00000000-0005-0000-0000-0000C20A0000}"/>
    <cellStyle name="SAPBEXstdItem 3 2 2 2 3 2 2" xfId="4204" xr:uid="{00000000-0005-0000-0000-0000C30A0000}"/>
    <cellStyle name="SAPBEXstdItem 3 2 2 2 3 3" xfId="2989" xr:uid="{00000000-0005-0000-0000-0000C40A0000}"/>
    <cellStyle name="SAPBEXstdItem 3 2 2 2 4" xfId="957" xr:uid="{00000000-0005-0000-0000-0000C50A0000}"/>
    <cellStyle name="SAPBEXstdItem 3 2 2 2 4 2" xfId="2172" xr:uid="{00000000-0005-0000-0000-0000C60A0000}"/>
    <cellStyle name="SAPBEXstdItem 3 2 2 2 4 2 2" xfId="4603" xr:uid="{00000000-0005-0000-0000-0000C70A0000}"/>
    <cellStyle name="SAPBEXstdItem 3 2 2 2 4 3" xfId="3388" xr:uid="{00000000-0005-0000-0000-0000C80A0000}"/>
    <cellStyle name="SAPBEXstdItem 3 2 2 2 5" xfId="1357" xr:uid="{00000000-0005-0000-0000-0000C90A0000}"/>
    <cellStyle name="SAPBEXstdItem 3 2 2 2 5 2" xfId="3788" xr:uid="{00000000-0005-0000-0000-0000CA0A0000}"/>
    <cellStyle name="SAPBEXstdItem 3 2 2 2 6" xfId="2573" xr:uid="{00000000-0005-0000-0000-0000CB0A0000}"/>
    <cellStyle name="SAPBEXstdItem 3 2 2 3" xfId="246" xr:uid="{00000000-0005-0000-0000-0000CC0A0000}"/>
    <cellStyle name="SAPBEXstdItem 3 2 2 3 2" xfId="662" xr:uid="{00000000-0005-0000-0000-0000CD0A0000}"/>
    <cellStyle name="SAPBEXstdItem 3 2 2 3 2 2" xfId="1877" xr:uid="{00000000-0005-0000-0000-0000CE0A0000}"/>
    <cellStyle name="SAPBEXstdItem 3 2 2 3 2 2 2" xfId="4308" xr:uid="{00000000-0005-0000-0000-0000CF0A0000}"/>
    <cellStyle name="SAPBEXstdItem 3 2 2 3 2 3" xfId="3093" xr:uid="{00000000-0005-0000-0000-0000D00A0000}"/>
    <cellStyle name="SAPBEXstdItem 3 2 2 3 3" xfId="1053" xr:uid="{00000000-0005-0000-0000-0000D10A0000}"/>
    <cellStyle name="SAPBEXstdItem 3 2 2 3 3 2" xfId="2268" xr:uid="{00000000-0005-0000-0000-0000D20A0000}"/>
    <cellStyle name="SAPBEXstdItem 3 2 2 3 3 2 2" xfId="4699" xr:uid="{00000000-0005-0000-0000-0000D30A0000}"/>
    <cellStyle name="SAPBEXstdItem 3 2 2 3 3 3" xfId="3484" xr:uid="{00000000-0005-0000-0000-0000D40A0000}"/>
    <cellStyle name="SAPBEXstdItem 3 2 2 3 4" xfId="1461" xr:uid="{00000000-0005-0000-0000-0000D50A0000}"/>
    <cellStyle name="SAPBEXstdItem 3 2 2 3 4 2" xfId="3892" xr:uid="{00000000-0005-0000-0000-0000D60A0000}"/>
    <cellStyle name="SAPBEXstdItem 3 2 2 3 5" xfId="2677" xr:uid="{00000000-0005-0000-0000-0000D70A0000}"/>
    <cellStyle name="SAPBEXstdItem 3 2 2 4" xfId="454" xr:uid="{00000000-0005-0000-0000-0000D80A0000}"/>
    <cellStyle name="SAPBEXstdItem 3 2 2 4 2" xfId="1669" xr:uid="{00000000-0005-0000-0000-0000D90A0000}"/>
    <cellStyle name="SAPBEXstdItem 3 2 2 4 2 2" xfId="4100" xr:uid="{00000000-0005-0000-0000-0000DA0A0000}"/>
    <cellStyle name="SAPBEXstdItem 3 2 2 4 3" xfId="2885" xr:uid="{00000000-0005-0000-0000-0000DB0A0000}"/>
    <cellStyle name="SAPBEXstdItem 3 2 2 5" xfId="861" xr:uid="{00000000-0005-0000-0000-0000DC0A0000}"/>
    <cellStyle name="SAPBEXstdItem 3 2 2 5 2" xfId="2076" xr:uid="{00000000-0005-0000-0000-0000DD0A0000}"/>
    <cellStyle name="SAPBEXstdItem 3 2 2 5 2 2" xfId="4507" xr:uid="{00000000-0005-0000-0000-0000DE0A0000}"/>
    <cellStyle name="SAPBEXstdItem 3 2 2 5 3" xfId="3292" xr:uid="{00000000-0005-0000-0000-0000DF0A0000}"/>
    <cellStyle name="SAPBEXstdItem 3 2 2 6" xfId="1253" xr:uid="{00000000-0005-0000-0000-0000E00A0000}"/>
    <cellStyle name="SAPBEXstdItem 3 2 2 6 2" xfId="3684" xr:uid="{00000000-0005-0000-0000-0000E10A0000}"/>
    <cellStyle name="SAPBEXstdItem 3 2 2 7" xfId="2469" xr:uid="{00000000-0005-0000-0000-0000E20A0000}"/>
    <cellStyle name="SAPBEXstdItem 3 2 3" xfId="52" xr:uid="{00000000-0005-0000-0000-0000E30A0000}"/>
    <cellStyle name="SAPBEXstdItem 3 2 3 2" xfId="156" xr:uid="{00000000-0005-0000-0000-0000E40A0000}"/>
    <cellStyle name="SAPBEXstdItem 3 2 3 2 2" xfId="364" xr:uid="{00000000-0005-0000-0000-0000E50A0000}"/>
    <cellStyle name="SAPBEXstdItem 3 2 3 2 2 2" xfId="780" xr:uid="{00000000-0005-0000-0000-0000E60A0000}"/>
    <cellStyle name="SAPBEXstdItem 3 2 3 2 2 2 2" xfId="1995" xr:uid="{00000000-0005-0000-0000-0000E70A0000}"/>
    <cellStyle name="SAPBEXstdItem 3 2 3 2 2 2 2 2" xfId="4426" xr:uid="{00000000-0005-0000-0000-0000E80A0000}"/>
    <cellStyle name="SAPBEXstdItem 3 2 3 2 2 2 3" xfId="3211" xr:uid="{00000000-0005-0000-0000-0000E90A0000}"/>
    <cellStyle name="SAPBEXstdItem 3 2 3 2 2 3" xfId="1163" xr:uid="{00000000-0005-0000-0000-0000EA0A0000}"/>
    <cellStyle name="SAPBEXstdItem 3 2 3 2 2 3 2" xfId="2378" xr:uid="{00000000-0005-0000-0000-0000EB0A0000}"/>
    <cellStyle name="SAPBEXstdItem 3 2 3 2 2 3 2 2" xfId="4809" xr:uid="{00000000-0005-0000-0000-0000EC0A0000}"/>
    <cellStyle name="SAPBEXstdItem 3 2 3 2 2 3 3" xfId="3594" xr:uid="{00000000-0005-0000-0000-0000ED0A0000}"/>
    <cellStyle name="SAPBEXstdItem 3 2 3 2 2 4" xfId="1579" xr:uid="{00000000-0005-0000-0000-0000EE0A0000}"/>
    <cellStyle name="SAPBEXstdItem 3 2 3 2 2 4 2" xfId="4010" xr:uid="{00000000-0005-0000-0000-0000EF0A0000}"/>
    <cellStyle name="SAPBEXstdItem 3 2 3 2 2 5" xfId="2795" xr:uid="{00000000-0005-0000-0000-0000F00A0000}"/>
    <cellStyle name="SAPBEXstdItem 3 2 3 2 3" xfId="572" xr:uid="{00000000-0005-0000-0000-0000F10A0000}"/>
    <cellStyle name="SAPBEXstdItem 3 2 3 2 3 2" xfId="1787" xr:uid="{00000000-0005-0000-0000-0000F20A0000}"/>
    <cellStyle name="SAPBEXstdItem 3 2 3 2 3 2 2" xfId="4218" xr:uid="{00000000-0005-0000-0000-0000F30A0000}"/>
    <cellStyle name="SAPBEXstdItem 3 2 3 2 3 3" xfId="3003" xr:uid="{00000000-0005-0000-0000-0000F40A0000}"/>
    <cellStyle name="SAPBEXstdItem 3 2 3 2 4" xfId="971" xr:uid="{00000000-0005-0000-0000-0000F50A0000}"/>
    <cellStyle name="SAPBEXstdItem 3 2 3 2 4 2" xfId="2186" xr:uid="{00000000-0005-0000-0000-0000F60A0000}"/>
    <cellStyle name="SAPBEXstdItem 3 2 3 2 4 2 2" xfId="4617" xr:uid="{00000000-0005-0000-0000-0000F70A0000}"/>
    <cellStyle name="SAPBEXstdItem 3 2 3 2 4 3" xfId="3402" xr:uid="{00000000-0005-0000-0000-0000F80A0000}"/>
    <cellStyle name="SAPBEXstdItem 3 2 3 2 5" xfId="1371" xr:uid="{00000000-0005-0000-0000-0000F90A0000}"/>
    <cellStyle name="SAPBEXstdItem 3 2 3 2 5 2" xfId="3802" xr:uid="{00000000-0005-0000-0000-0000FA0A0000}"/>
    <cellStyle name="SAPBEXstdItem 3 2 3 2 6" xfId="2587" xr:uid="{00000000-0005-0000-0000-0000FB0A0000}"/>
    <cellStyle name="SAPBEXstdItem 3 2 3 3" xfId="260" xr:uid="{00000000-0005-0000-0000-0000FC0A0000}"/>
    <cellStyle name="SAPBEXstdItem 3 2 3 3 2" xfId="676" xr:uid="{00000000-0005-0000-0000-0000FD0A0000}"/>
    <cellStyle name="SAPBEXstdItem 3 2 3 3 2 2" xfId="1891" xr:uid="{00000000-0005-0000-0000-0000FE0A0000}"/>
    <cellStyle name="SAPBEXstdItem 3 2 3 3 2 2 2" xfId="4322" xr:uid="{00000000-0005-0000-0000-0000FF0A0000}"/>
    <cellStyle name="SAPBEXstdItem 3 2 3 3 2 3" xfId="3107" xr:uid="{00000000-0005-0000-0000-0000000B0000}"/>
    <cellStyle name="SAPBEXstdItem 3 2 3 3 3" xfId="1067" xr:uid="{00000000-0005-0000-0000-0000010B0000}"/>
    <cellStyle name="SAPBEXstdItem 3 2 3 3 3 2" xfId="2282" xr:uid="{00000000-0005-0000-0000-0000020B0000}"/>
    <cellStyle name="SAPBEXstdItem 3 2 3 3 3 2 2" xfId="4713" xr:uid="{00000000-0005-0000-0000-0000030B0000}"/>
    <cellStyle name="SAPBEXstdItem 3 2 3 3 3 3" xfId="3498" xr:uid="{00000000-0005-0000-0000-0000040B0000}"/>
    <cellStyle name="SAPBEXstdItem 3 2 3 3 4" xfId="1475" xr:uid="{00000000-0005-0000-0000-0000050B0000}"/>
    <cellStyle name="SAPBEXstdItem 3 2 3 3 4 2" xfId="3906" xr:uid="{00000000-0005-0000-0000-0000060B0000}"/>
    <cellStyle name="SAPBEXstdItem 3 2 3 3 5" xfId="2691" xr:uid="{00000000-0005-0000-0000-0000070B0000}"/>
    <cellStyle name="SAPBEXstdItem 3 2 3 4" xfId="468" xr:uid="{00000000-0005-0000-0000-0000080B0000}"/>
    <cellStyle name="SAPBEXstdItem 3 2 3 4 2" xfId="1683" xr:uid="{00000000-0005-0000-0000-0000090B0000}"/>
    <cellStyle name="SAPBEXstdItem 3 2 3 4 2 2" xfId="4114" xr:uid="{00000000-0005-0000-0000-00000A0B0000}"/>
    <cellStyle name="SAPBEXstdItem 3 2 3 4 3" xfId="2899" xr:uid="{00000000-0005-0000-0000-00000B0B0000}"/>
    <cellStyle name="SAPBEXstdItem 3 2 3 5" xfId="875" xr:uid="{00000000-0005-0000-0000-00000C0B0000}"/>
    <cellStyle name="SAPBEXstdItem 3 2 3 5 2" xfId="2090" xr:uid="{00000000-0005-0000-0000-00000D0B0000}"/>
    <cellStyle name="SAPBEXstdItem 3 2 3 5 2 2" xfId="4521" xr:uid="{00000000-0005-0000-0000-00000E0B0000}"/>
    <cellStyle name="SAPBEXstdItem 3 2 3 5 3" xfId="3306" xr:uid="{00000000-0005-0000-0000-00000F0B0000}"/>
    <cellStyle name="SAPBEXstdItem 3 2 3 6" xfId="1267" xr:uid="{00000000-0005-0000-0000-0000100B0000}"/>
    <cellStyle name="SAPBEXstdItem 3 2 3 6 2" xfId="3698" xr:uid="{00000000-0005-0000-0000-0000110B0000}"/>
    <cellStyle name="SAPBEXstdItem 3 2 3 7" xfId="2483" xr:uid="{00000000-0005-0000-0000-0000120B0000}"/>
    <cellStyle name="SAPBEXstdItem 3 2 4" xfId="63" xr:uid="{00000000-0005-0000-0000-0000130B0000}"/>
    <cellStyle name="SAPBEXstdItem 3 2 4 2" xfId="167" xr:uid="{00000000-0005-0000-0000-0000140B0000}"/>
    <cellStyle name="SAPBEXstdItem 3 2 4 2 2" xfId="375" xr:uid="{00000000-0005-0000-0000-0000150B0000}"/>
    <cellStyle name="SAPBEXstdItem 3 2 4 2 2 2" xfId="791" xr:uid="{00000000-0005-0000-0000-0000160B0000}"/>
    <cellStyle name="SAPBEXstdItem 3 2 4 2 2 2 2" xfId="2006" xr:uid="{00000000-0005-0000-0000-0000170B0000}"/>
    <cellStyle name="SAPBEXstdItem 3 2 4 2 2 2 2 2" xfId="4437" xr:uid="{00000000-0005-0000-0000-0000180B0000}"/>
    <cellStyle name="SAPBEXstdItem 3 2 4 2 2 2 3" xfId="3222" xr:uid="{00000000-0005-0000-0000-0000190B0000}"/>
    <cellStyle name="SAPBEXstdItem 3 2 4 2 2 3" xfId="1174" xr:uid="{00000000-0005-0000-0000-00001A0B0000}"/>
    <cellStyle name="SAPBEXstdItem 3 2 4 2 2 3 2" xfId="2389" xr:uid="{00000000-0005-0000-0000-00001B0B0000}"/>
    <cellStyle name="SAPBEXstdItem 3 2 4 2 2 3 2 2" xfId="4820" xr:uid="{00000000-0005-0000-0000-00001C0B0000}"/>
    <cellStyle name="SAPBEXstdItem 3 2 4 2 2 3 3" xfId="3605" xr:uid="{00000000-0005-0000-0000-00001D0B0000}"/>
    <cellStyle name="SAPBEXstdItem 3 2 4 2 2 4" xfId="1590" xr:uid="{00000000-0005-0000-0000-00001E0B0000}"/>
    <cellStyle name="SAPBEXstdItem 3 2 4 2 2 4 2" xfId="4021" xr:uid="{00000000-0005-0000-0000-00001F0B0000}"/>
    <cellStyle name="SAPBEXstdItem 3 2 4 2 2 5" xfId="2806" xr:uid="{00000000-0005-0000-0000-0000200B0000}"/>
    <cellStyle name="SAPBEXstdItem 3 2 4 2 3" xfId="583" xr:uid="{00000000-0005-0000-0000-0000210B0000}"/>
    <cellStyle name="SAPBEXstdItem 3 2 4 2 3 2" xfId="1798" xr:uid="{00000000-0005-0000-0000-0000220B0000}"/>
    <cellStyle name="SAPBEXstdItem 3 2 4 2 3 2 2" xfId="4229" xr:uid="{00000000-0005-0000-0000-0000230B0000}"/>
    <cellStyle name="SAPBEXstdItem 3 2 4 2 3 3" xfId="3014" xr:uid="{00000000-0005-0000-0000-0000240B0000}"/>
    <cellStyle name="SAPBEXstdItem 3 2 4 2 4" xfId="982" xr:uid="{00000000-0005-0000-0000-0000250B0000}"/>
    <cellStyle name="SAPBEXstdItem 3 2 4 2 4 2" xfId="2197" xr:uid="{00000000-0005-0000-0000-0000260B0000}"/>
    <cellStyle name="SAPBEXstdItem 3 2 4 2 4 2 2" xfId="4628" xr:uid="{00000000-0005-0000-0000-0000270B0000}"/>
    <cellStyle name="SAPBEXstdItem 3 2 4 2 4 3" xfId="3413" xr:uid="{00000000-0005-0000-0000-0000280B0000}"/>
    <cellStyle name="SAPBEXstdItem 3 2 4 2 5" xfId="1382" xr:uid="{00000000-0005-0000-0000-0000290B0000}"/>
    <cellStyle name="SAPBEXstdItem 3 2 4 2 5 2" xfId="3813" xr:uid="{00000000-0005-0000-0000-00002A0B0000}"/>
    <cellStyle name="SAPBEXstdItem 3 2 4 2 6" xfId="2598" xr:uid="{00000000-0005-0000-0000-00002B0B0000}"/>
    <cellStyle name="SAPBEXstdItem 3 2 4 3" xfId="271" xr:uid="{00000000-0005-0000-0000-00002C0B0000}"/>
    <cellStyle name="SAPBEXstdItem 3 2 4 3 2" xfId="687" xr:uid="{00000000-0005-0000-0000-00002D0B0000}"/>
    <cellStyle name="SAPBEXstdItem 3 2 4 3 2 2" xfId="1902" xr:uid="{00000000-0005-0000-0000-00002E0B0000}"/>
    <cellStyle name="SAPBEXstdItem 3 2 4 3 2 2 2" xfId="4333" xr:uid="{00000000-0005-0000-0000-00002F0B0000}"/>
    <cellStyle name="SAPBEXstdItem 3 2 4 3 2 3" xfId="3118" xr:uid="{00000000-0005-0000-0000-0000300B0000}"/>
    <cellStyle name="SAPBEXstdItem 3 2 4 3 3" xfId="1078" xr:uid="{00000000-0005-0000-0000-0000310B0000}"/>
    <cellStyle name="SAPBEXstdItem 3 2 4 3 3 2" xfId="2293" xr:uid="{00000000-0005-0000-0000-0000320B0000}"/>
    <cellStyle name="SAPBEXstdItem 3 2 4 3 3 2 2" xfId="4724" xr:uid="{00000000-0005-0000-0000-0000330B0000}"/>
    <cellStyle name="SAPBEXstdItem 3 2 4 3 3 3" xfId="3509" xr:uid="{00000000-0005-0000-0000-0000340B0000}"/>
    <cellStyle name="SAPBEXstdItem 3 2 4 3 4" xfId="1486" xr:uid="{00000000-0005-0000-0000-0000350B0000}"/>
    <cellStyle name="SAPBEXstdItem 3 2 4 3 4 2" xfId="3917" xr:uid="{00000000-0005-0000-0000-0000360B0000}"/>
    <cellStyle name="SAPBEXstdItem 3 2 4 3 5" xfId="2702" xr:uid="{00000000-0005-0000-0000-0000370B0000}"/>
    <cellStyle name="SAPBEXstdItem 3 2 4 4" xfId="479" xr:uid="{00000000-0005-0000-0000-0000380B0000}"/>
    <cellStyle name="SAPBEXstdItem 3 2 4 4 2" xfId="1694" xr:uid="{00000000-0005-0000-0000-0000390B0000}"/>
    <cellStyle name="SAPBEXstdItem 3 2 4 4 2 2" xfId="4125" xr:uid="{00000000-0005-0000-0000-00003A0B0000}"/>
    <cellStyle name="SAPBEXstdItem 3 2 4 4 3" xfId="2910" xr:uid="{00000000-0005-0000-0000-00003B0B0000}"/>
    <cellStyle name="SAPBEXstdItem 3 2 4 5" xfId="886" xr:uid="{00000000-0005-0000-0000-00003C0B0000}"/>
    <cellStyle name="SAPBEXstdItem 3 2 4 5 2" xfId="2101" xr:uid="{00000000-0005-0000-0000-00003D0B0000}"/>
    <cellStyle name="SAPBEXstdItem 3 2 4 5 2 2" xfId="4532" xr:uid="{00000000-0005-0000-0000-00003E0B0000}"/>
    <cellStyle name="SAPBEXstdItem 3 2 4 5 3" xfId="3317" xr:uid="{00000000-0005-0000-0000-00003F0B0000}"/>
    <cellStyle name="SAPBEXstdItem 3 2 4 6" xfId="1278" xr:uid="{00000000-0005-0000-0000-0000400B0000}"/>
    <cellStyle name="SAPBEXstdItem 3 2 4 6 2" xfId="3709" xr:uid="{00000000-0005-0000-0000-0000410B0000}"/>
    <cellStyle name="SAPBEXstdItem 3 2 4 7" xfId="2494" xr:uid="{00000000-0005-0000-0000-0000420B0000}"/>
    <cellStyle name="SAPBEXstdItem 3 2 5" xfId="74" xr:uid="{00000000-0005-0000-0000-0000430B0000}"/>
    <cellStyle name="SAPBEXstdItem 3 2 5 2" xfId="178" xr:uid="{00000000-0005-0000-0000-0000440B0000}"/>
    <cellStyle name="SAPBEXstdItem 3 2 5 2 2" xfId="386" xr:uid="{00000000-0005-0000-0000-0000450B0000}"/>
    <cellStyle name="SAPBEXstdItem 3 2 5 2 2 2" xfId="802" xr:uid="{00000000-0005-0000-0000-0000460B0000}"/>
    <cellStyle name="SAPBEXstdItem 3 2 5 2 2 2 2" xfId="2017" xr:uid="{00000000-0005-0000-0000-0000470B0000}"/>
    <cellStyle name="SAPBEXstdItem 3 2 5 2 2 2 2 2" xfId="4448" xr:uid="{00000000-0005-0000-0000-0000480B0000}"/>
    <cellStyle name="SAPBEXstdItem 3 2 5 2 2 2 3" xfId="3233" xr:uid="{00000000-0005-0000-0000-0000490B0000}"/>
    <cellStyle name="SAPBEXstdItem 3 2 5 2 2 3" xfId="1185" xr:uid="{00000000-0005-0000-0000-00004A0B0000}"/>
    <cellStyle name="SAPBEXstdItem 3 2 5 2 2 3 2" xfId="2400" xr:uid="{00000000-0005-0000-0000-00004B0B0000}"/>
    <cellStyle name="SAPBEXstdItem 3 2 5 2 2 3 2 2" xfId="4831" xr:uid="{00000000-0005-0000-0000-00004C0B0000}"/>
    <cellStyle name="SAPBEXstdItem 3 2 5 2 2 3 3" xfId="3616" xr:uid="{00000000-0005-0000-0000-00004D0B0000}"/>
    <cellStyle name="SAPBEXstdItem 3 2 5 2 2 4" xfId="1601" xr:uid="{00000000-0005-0000-0000-00004E0B0000}"/>
    <cellStyle name="SAPBEXstdItem 3 2 5 2 2 4 2" xfId="4032" xr:uid="{00000000-0005-0000-0000-00004F0B0000}"/>
    <cellStyle name="SAPBEXstdItem 3 2 5 2 2 5" xfId="2817" xr:uid="{00000000-0005-0000-0000-0000500B0000}"/>
    <cellStyle name="SAPBEXstdItem 3 2 5 2 3" xfId="594" xr:uid="{00000000-0005-0000-0000-0000510B0000}"/>
    <cellStyle name="SAPBEXstdItem 3 2 5 2 3 2" xfId="1809" xr:uid="{00000000-0005-0000-0000-0000520B0000}"/>
    <cellStyle name="SAPBEXstdItem 3 2 5 2 3 2 2" xfId="4240" xr:uid="{00000000-0005-0000-0000-0000530B0000}"/>
    <cellStyle name="SAPBEXstdItem 3 2 5 2 3 3" xfId="3025" xr:uid="{00000000-0005-0000-0000-0000540B0000}"/>
    <cellStyle name="SAPBEXstdItem 3 2 5 2 4" xfId="993" xr:uid="{00000000-0005-0000-0000-0000550B0000}"/>
    <cellStyle name="SAPBEXstdItem 3 2 5 2 4 2" xfId="2208" xr:uid="{00000000-0005-0000-0000-0000560B0000}"/>
    <cellStyle name="SAPBEXstdItem 3 2 5 2 4 2 2" xfId="4639" xr:uid="{00000000-0005-0000-0000-0000570B0000}"/>
    <cellStyle name="SAPBEXstdItem 3 2 5 2 4 3" xfId="3424" xr:uid="{00000000-0005-0000-0000-0000580B0000}"/>
    <cellStyle name="SAPBEXstdItem 3 2 5 2 5" xfId="1393" xr:uid="{00000000-0005-0000-0000-0000590B0000}"/>
    <cellStyle name="SAPBEXstdItem 3 2 5 2 5 2" xfId="3824" xr:uid="{00000000-0005-0000-0000-00005A0B0000}"/>
    <cellStyle name="SAPBEXstdItem 3 2 5 2 6" xfId="2609" xr:uid="{00000000-0005-0000-0000-00005B0B0000}"/>
    <cellStyle name="SAPBEXstdItem 3 2 5 3" xfId="282" xr:uid="{00000000-0005-0000-0000-00005C0B0000}"/>
    <cellStyle name="SAPBEXstdItem 3 2 5 3 2" xfId="698" xr:uid="{00000000-0005-0000-0000-00005D0B0000}"/>
    <cellStyle name="SAPBEXstdItem 3 2 5 3 2 2" xfId="1913" xr:uid="{00000000-0005-0000-0000-00005E0B0000}"/>
    <cellStyle name="SAPBEXstdItem 3 2 5 3 2 2 2" xfId="4344" xr:uid="{00000000-0005-0000-0000-00005F0B0000}"/>
    <cellStyle name="SAPBEXstdItem 3 2 5 3 2 3" xfId="3129" xr:uid="{00000000-0005-0000-0000-0000600B0000}"/>
    <cellStyle name="SAPBEXstdItem 3 2 5 3 3" xfId="1089" xr:uid="{00000000-0005-0000-0000-0000610B0000}"/>
    <cellStyle name="SAPBEXstdItem 3 2 5 3 3 2" xfId="2304" xr:uid="{00000000-0005-0000-0000-0000620B0000}"/>
    <cellStyle name="SAPBEXstdItem 3 2 5 3 3 2 2" xfId="4735" xr:uid="{00000000-0005-0000-0000-0000630B0000}"/>
    <cellStyle name="SAPBEXstdItem 3 2 5 3 3 3" xfId="3520" xr:uid="{00000000-0005-0000-0000-0000640B0000}"/>
    <cellStyle name="SAPBEXstdItem 3 2 5 3 4" xfId="1497" xr:uid="{00000000-0005-0000-0000-0000650B0000}"/>
    <cellStyle name="SAPBEXstdItem 3 2 5 3 4 2" xfId="3928" xr:uid="{00000000-0005-0000-0000-0000660B0000}"/>
    <cellStyle name="SAPBEXstdItem 3 2 5 3 5" xfId="2713" xr:uid="{00000000-0005-0000-0000-0000670B0000}"/>
    <cellStyle name="SAPBEXstdItem 3 2 5 4" xfId="490" xr:uid="{00000000-0005-0000-0000-0000680B0000}"/>
    <cellStyle name="SAPBEXstdItem 3 2 5 4 2" xfId="1705" xr:uid="{00000000-0005-0000-0000-0000690B0000}"/>
    <cellStyle name="SAPBEXstdItem 3 2 5 4 2 2" xfId="4136" xr:uid="{00000000-0005-0000-0000-00006A0B0000}"/>
    <cellStyle name="SAPBEXstdItem 3 2 5 4 3" xfId="2921" xr:uid="{00000000-0005-0000-0000-00006B0B0000}"/>
    <cellStyle name="SAPBEXstdItem 3 2 5 5" xfId="897" xr:uid="{00000000-0005-0000-0000-00006C0B0000}"/>
    <cellStyle name="SAPBEXstdItem 3 2 5 5 2" xfId="2112" xr:uid="{00000000-0005-0000-0000-00006D0B0000}"/>
    <cellStyle name="SAPBEXstdItem 3 2 5 5 2 2" xfId="4543" xr:uid="{00000000-0005-0000-0000-00006E0B0000}"/>
    <cellStyle name="SAPBEXstdItem 3 2 5 5 3" xfId="3328" xr:uid="{00000000-0005-0000-0000-00006F0B0000}"/>
    <cellStyle name="SAPBEXstdItem 3 2 5 6" xfId="1289" xr:uid="{00000000-0005-0000-0000-0000700B0000}"/>
    <cellStyle name="SAPBEXstdItem 3 2 5 6 2" xfId="3720" xr:uid="{00000000-0005-0000-0000-0000710B0000}"/>
    <cellStyle name="SAPBEXstdItem 3 2 5 7" xfId="2505" xr:uid="{00000000-0005-0000-0000-0000720B0000}"/>
    <cellStyle name="SAPBEXstdItem 3 2 6" xfId="85" xr:uid="{00000000-0005-0000-0000-0000730B0000}"/>
    <cellStyle name="SAPBEXstdItem 3 2 6 2" xfId="189" xr:uid="{00000000-0005-0000-0000-0000740B0000}"/>
    <cellStyle name="SAPBEXstdItem 3 2 6 2 2" xfId="397" xr:uid="{00000000-0005-0000-0000-0000750B0000}"/>
    <cellStyle name="SAPBEXstdItem 3 2 6 2 2 2" xfId="813" xr:uid="{00000000-0005-0000-0000-0000760B0000}"/>
    <cellStyle name="SAPBEXstdItem 3 2 6 2 2 2 2" xfId="2028" xr:uid="{00000000-0005-0000-0000-0000770B0000}"/>
    <cellStyle name="SAPBEXstdItem 3 2 6 2 2 2 2 2" xfId="4459" xr:uid="{00000000-0005-0000-0000-0000780B0000}"/>
    <cellStyle name="SAPBEXstdItem 3 2 6 2 2 2 3" xfId="3244" xr:uid="{00000000-0005-0000-0000-0000790B0000}"/>
    <cellStyle name="SAPBEXstdItem 3 2 6 2 2 3" xfId="1196" xr:uid="{00000000-0005-0000-0000-00007A0B0000}"/>
    <cellStyle name="SAPBEXstdItem 3 2 6 2 2 3 2" xfId="2411" xr:uid="{00000000-0005-0000-0000-00007B0B0000}"/>
    <cellStyle name="SAPBEXstdItem 3 2 6 2 2 3 2 2" xfId="4842" xr:uid="{00000000-0005-0000-0000-00007C0B0000}"/>
    <cellStyle name="SAPBEXstdItem 3 2 6 2 2 3 3" xfId="3627" xr:uid="{00000000-0005-0000-0000-00007D0B0000}"/>
    <cellStyle name="SAPBEXstdItem 3 2 6 2 2 4" xfId="1612" xr:uid="{00000000-0005-0000-0000-00007E0B0000}"/>
    <cellStyle name="SAPBEXstdItem 3 2 6 2 2 4 2" xfId="4043" xr:uid="{00000000-0005-0000-0000-00007F0B0000}"/>
    <cellStyle name="SAPBEXstdItem 3 2 6 2 2 5" xfId="2828" xr:uid="{00000000-0005-0000-0000-0000800B0000}"/>
    <cellStyle name="SAPBEXstdItem 3 2 6 2 3" xfId="605" xr:uid="{00000000-0005-0000-0000-0000810B0000}"/>
    <cellStyle name="SAPBEXstdItem 3 2 6 2 3 2" xfId="1820" xr:uid="{00000000-0005-0000-0000-0000820B0000}"/>
    <cellStyle name="SAPBEXstdItem 3 2 6 2 3 2 2" xfId="4251" xr:uid="{00000000-0005-0000-0000-0000830B0000}"/>
    <cellStyle name="SAPBEXstdItem 3 2 6 2 3 3" xfId="3036" xr:uid="{00000000-0005-0000-0000-0000840B0000}"/>
    <cellStyle name="SAPBEXstdItem 3 2 6 2 4" xfId="1004" xr:uid="{00000000-0005-0000-0000-0000850B0000}"/>
    <cellStyle name="SAPBEXstdItem 3 2 6 2 4 2" xfId="2219" xr:uid="{00000000-0005-0000-0000-0000860B0000}"/>
    <cellStyle name="SAPBEXstdItem 3 2 6 2 4 2 2" xfId="4650" xr:uid="{00000000-0005-0000-0000-0000870B0000}"/>
    <cellStyle name="SAPBEXstdItem 3 2 6 2 4 3" xfId="3435" xr:uid="{00000000-0005-0000-0000-0000880B0000}"/>
    <cellStyle name="SAPBEXstdItem 3 2 6 2 5" xfId="1404" xr:uid="{00000000-0005-0000-0000-0000890B0000}"/>
    <cellStyle name="SAPBEXstdItem 3 2 6 2 5 2" xfId="3835" xr:uid="{00000000-0005-0000-0000-00008A0B0000}"/>
    <cellStyle name="SAPBEXstdItem 3 2 6 2 6" xfId="2620" xr:uid="{00000000-0005-0000-0000-00008B0B0000}"/>
    <cellStyle name="SAPBEXstdItem 3 2 6 3" xfId="293" xr:uid="{00000000-0005-0000-0000-00008C0B0000}"/>
    <cellStyle name="SAPBEXstdItem 3 2 6 3 2" xfId="709" xr:uid="{00000000-0005-0000-0000-00008D0B0000}"/>
    <cellStyle name="SAPBEXstdItem 3 2 6 3 2 2" xfId="1924" xr:uid="{00000000-0005-0000-0000-00008E0B0000}"/>
    <cellStyle name="SAPBEXstdItem 3 2 6 3 2 2 2" xfId="4355" xr:uid="{00000000-0005-0000-0000-00008F0B0000}"/>
    <cellStyle name="SAPBEXstdItem 3 2 6 3 2 3" xfId="3140" xr:uid="{00000000-0005-0000-0000-0000900B0000}"/>
    <cellStyle name="SAPBEXstdItem 3 2 6 3 3" xfId="1100" xr:uid="{00000000-0005-0000-0000-0000910B0000}"/>
    <cellStyle name="SAPBEXstdItem 3 2 6 3 3 2" xfId="2315" xr:uid="{00000000-0005-0000-0000-0000920B0000}"/>
    <cellStyle name="SAPBEXstdItem 3 2 6 3 3 2 2" xfId="4746" xr:uid="{00000000-0005-0000-0000-0000930B0000}"/>
    <cellStyle name="SAPBEXstdItem 3 2 6 3 3 3" xfId="3531" xr:uid="{00000000-0005-0000-0000-0000940B0000}"/>
    <cellStyle name="SAPBEXstdItem 3 2 6 3 4" xfId="1508" xr:uid="{00000000-0005-0000-0000-0000950B0000}"/>
    <cellStyle name="SAPBEXstdItem 3 2 6 3 4 2" xfId="3939" xr:uid="{00000000-0005-0000-0000-0000960B0000}"/>
    <cellStyle name="SAPBEXstdItem 3 2 6 3 5" xfId="2724" xr:uid="{00000000-0005-0000-0000-0000970B0000}"/>
    <cellStyle name="SAPBEXstdItem 3 2 6 4" xfId="501" xr:uid="{00000000-0005-0000-0000-0000980B0000}"/>
    <cellStyle name="SAPBEXstdItem 3 2 6 4 2" xfId="1716" xr:uid="{00000000-0005-0000-0000-0000990B0000}"/>
    <cellStyle name="SAPBEXstdItem 3 2 6 4 2 2" xfId="4147" xr:uid="{00000000-0005-0000-0000-00009A0B0000}"/>
    <cellStyle name="SAPBEXstdItem 3 2 6 4 3" xfId="2932" xr:uid="{00000000-0005-0000-0000-00009B0B0000}"/>
    <cellStyle name="SAPBEXstdItem 3 2 6 5" xfId="908" xr:uid="{00000000-0005-0000-0000-00009C0B0000}"/>
    <cellStyle name="SAPBEXstdItem 3 2 6 5 2" xfId="2123" xr:uid="{00000000-0005-0000-0000-00009D0B0000}"/>
    <cellStyle name="SAPBEXstdItem 3 2 6 5 2 2" xfId="4554" xr:uid="{00000000-0005-0000-0000-00009E0B0000}"/>
    <cellStyle name="SAPBEXstdItem 3 2 6 5 3" xfId="3339" xr:uid="{00000000-0005-0000-0000-00009F0B0000}"/>
    <cellStyle name="SAPBEXstdItem 3 2 6 6" xfId="1300" xr:uid="{00000000-0005-0000-0000-0000A00B0000}"/>
    <cellStyle name="SAPBEXstdItem 3 2 6 6 2" xfId="3731" xr:uid="{00000000-0005-0000-0000-0000A10B0000}"/>
    <cellStyle name="SAPBEXstdItem 3 2 6 7" xfId="2516" xr:uid="{00000000-0005-0000-0000-0000A20B0000}"/>
    <cellStyle name="SAPBEXstdItem 3 2 7" xfId="95" xr:uid="{00000000-0005-0000-0000-0000A30B0000}"/>
    <cellStyle name="SAPBEXstdItem 3 2 7 2" xfId="199" xr:uid="{00000000-0005-0000-0000-0000A40B0000}"/>
    <cellStyle name="SAPBEXstdItem 3 2 7 2 2" xfId="407" xr:uid="{00000000-0005-0000-0000-0000A50B0000}"/>
    <cellStyle name="SAPBEXstdItem 3 2 7 2 2 2" xfId="823" xr:uid="{00000000-0005-0000-0000-0000A60B0000}"/>
    <cellStyle name="SAPBEXstdItem 3 2 7 2 2 2 2" xfId="2038" xr:uid="{00000000-0005-0000-0000-0000A70B0000}"/>
    <cellStyle name="SAPBEXstdItem 3 2 7 2 2 2 2 2" xfId="4469" xr:uid="{00000000-0005-0000-0000-0000A80B0000}"/>
    <cellStyle name="SAPBEXstdItem 3 2 7 2 2 2 3" xfId="3254" xr:uid="{00000000-0005-0000-0000-0000A90B0000}"/>
    <cellStyle name="SAPBEXstdItem 3 2 7 2 2 3" xfId="1206" xr:uid="{00000000-0005-0000-0000-0000AA0B0000}"/>
    <cellStyle name="SAPBEXstdItem 3 2 7 2 2 3 2" xfId="2421" xr:uid="{00000000-0005-0000-0000-0000AB0B0000}"/>
    <cellStyle name="SAPBEXstdItem 3 2 7 2 2 3 2 2" xfId="4852" xr:uid="{00000000-0005-0000-0000-0000AC0B0000}"/>
    <cellStyle name="SAPBEXstdItem 3 2 7 2 2 3 3" xfId="3637" xr:uid="{00000000-0005-0000-0000-0000AD0B0000}"/>
    <cellStyle name="SAPBEXstdItem 3 2 7 2 2 4" xfId="1622" xr:uid="{00000000-0005-0000-0000-0000AE0B0000}"/>
    <cellStyle name="SAPBEXstdItem 3 2 7 2 2 4 2" xfId="4053" xr:uid="{00000000-0005-0000-0000-0000AF0B0000}"/>
    <cellStyle name="SAPBEXstdItem 3 2 7 2 2 5" xfId="2838" xr:uid="{00000000-0005-0000-0000-0000B00B0000}"/>
    <cellStyle name="SAPBEXstdItem 3 2 7 2 3" xfId="615" xr:uid="{00000000-0005-0000-0000-0000B10B0000}"/>
    <cellStyle name="SAPBEXstdItem 3 2 7 2 3 2" xfId="1830" xr:uid="{00000000-0005-0000-0000-0000B20B0000}"/>
    <cellStyle name="SAPBEXstdItem 3 2 7 2 3 2 2" xfId="4261" xr:uid="{00000000-0005-0000-0000-0000B30B0000}"/>
    <cellStyle name="SAPBEXstdItem 3 2 7 2 3 3" xfId="3046" xr:uid="{00000000-0005-0000-0000-0000B40B0000}"/>
    <cellStyle name="SAPBEXstdItem 3 2 7 2 4" xfId="1014" xr:uid="{00000000-0005-0000-0000-0000B50B0000}"/>
    <cellStyle name="SAPBEXstdItem 3 2 7 2 4 2" xfId="2229" xr:uid="{00000000-0005-0000-0000-0000B60B0000}"/>
    <cellStyle name="SAPBEXstdItem 3 2 7 2 4 2 2" xfId="4660" xr:uid="{00000000-0005-0000-0000-0000B70B0000}"/>
    <cellStyle name="SAPBEXstdItem 3 2 7 2 4 3" xfId="3445" xr:uid="{00000000-0005-0000-0000-0000B80B0000}"/>
    <cellStyle name="SAPBEXstdItem 3 2 7 2 5" xfId="1414" xr:uid="{00000000-0005-0000-0000-0000B90B0000}"/>
    <cellStyle name="SAPBEXstdItem 3 2 7 2 5 2" xfId="3845" xr:uid="{00000000-0005-0000-0000-0000BA0B0000}"/>
    <cellStyle name="SAPBEXstdItem 3 2 7 2 6" xfId="2630" xr:uid="{00000000-0005-0000-0000-0000BB0B0000}"/>
    <cellStyle name="SAPBEXstdItem 3 2 7 3" xfId="303" xr:uid="{00000000-0005-0000-0000-0000BC0B0000}"/>
    <cellStyle name="SAPBEXstdItem 3 2 7 3 2" xfId="719" xr:uid="{00000000-0005-0000-0000-0000BD0B0000}"/>
    <cellStyle name="SAPBEXstdItem 3 2 7 3 2 2" xfId="1934" xr:uid="{00000000-0005-0000-0000-0000BE0B0000}"/>
    <cellStyle name="SAPBEXstdItem 3 2 7 3 2 2 2" xfId="4365" xr:uid="{00000000-0005-0000-0000-0000BF0B0000}"/>
    <cellStyle name="SAPBEXstdItem 3 2 7 3 2 3" xfId="3150" xr:uid="{00000000-0005-0000-0000-0000C00B0000}"/>
    <cellStyle name="SAPBEXstdItem 3 2 7 3 3" xfId="1110" xr:uid="{00000000-0005-0000-0000-0000C10B0000}"/>
    <cellStyle name="SAPBEXstdItem 3 2 7 3 3 2" xfId="2325" xr:uid="{00000000-0005-0000-0000-0000C20B0000}"/>
    <cellStyle name="SAPBEXstdItem 3 2 7 3 3 2 2" xfId="4756" xr:uid="{00000000-0005-0000-0000-0000C30B0000}"/>
    <cellStyle name="SAPBEXstdItem 3 2 7 3 3 3" xfId="3541" xr:uid="{00000000-0005-0000-0000-0000C40B0000}"/>
    <cellStyle name="SAPBEXstdItem 3 2 7 3 4" xfId="1518" xr:uid="{00000000-0005-0000-0000-0000C50B0000}"/>
    <cellStyle name="SAPBEXstdItem 3 2 7 3 4 2" xfId="3949" xr:uid="{00000000-0005-0000-0000-0000C60B0000}"/>
    <cellStyle name="SAPBEXstdItem 3 2 7 3 5" xfId="2734" xr:uid="{00000000-0005-0000-0000-0000C70B0000}"/>
    <cellStyle name="SAPBEXstdItem 3 2 7 4" xfId="511" xr:uid="{00000000-0005-0000-0000-0000C80B0000}"/>
    <cellStyle name="SAPBEXstdItem 3 2 7 4 2" xfId="1726" xr:uid="{00000000-0005-0000-0000-0000C90B0000}"/>
    <cellStyle name="SAPBEXstdItem 3 2 7 4 2 2" xfId="4157" xr:uid="{00000000-0005-0000-0000-0000CA0B0000}"/>
    <cellStyle name="SAPBEXstdItem 3 2 7 4 3" xfId="2942" xr:uid="{00000000-0005-0000-0000-0000CB0B0000}"/>
    <cellStyle name="SAPBEXstdItem 3 2 7 5" xfId="918" xr:uid="{00000000-0005-0000-0000-0000CC0B0000}"/>
    <cellStyle name="SAPBEXstdItem 3 2 7 5 2" xfId="2133" xr:uid="{00000000-0005-0000-0000-0000CD0B0000}"/>
    <cellStyle name="SAPBEXstdItem 3 2 7 5 2 2" xfId="4564" xr:uid="{00000000-0005-0000-0000-0000CE0B0000}"/>
    <cellStyle name="SAPBEXstdItem 3 2 7 5 3" xfId="3349" xr:uid="{00000000-0005-0000-0000-0000CF0B0000}"/>
    <cellStyle name="SAPBEXstdItem 3 2 7 6" xfId="1310" xr:uid="{00000000-0005-0000-0000-0000D00B0000}"/>
    <cellStyle name="SAPBEXstdItem 3 2 7 6 2" xfId="3741" xr:uid="{00000000-0005-0000-0000-0000D10B0000}"/>
    <cellStyle name="SAPBEXstdItem 3 2 7 7" xfId="2526" xr:uid="{00000000-0005-0000-0000-0000D20B0000}"/>
    <cellStyle name="SAPBEXstdItem 3 2 8" xfId="105" xr:uid="{00000000-0005-0000-0000-0000D30B0000}"/>
    <cellStyle name="SAPBEXstdItem 3 2 8 2" xfId="209" xr:uid="{00000000-0005-0000-0000-0000D40B0000}"/>
    <cellStyle name="SAPBEXstdItem 3 2 8 2 2" xfId="417" xr:uid="{00000000-0005-0000-0000-0000D50B0000}"/>
    <cellStyle name="SAPBEXstdItem 3 2 8 2 2 2" xfId="833" xr:uid="{00000000-0005-0000-0000-0000D60B0000}"/>
    <cellStyle name="SAPBEXstdItem 3 2 8 2 2 2 2" xfId="2048" xr:uid="{00000000-0005-0000-0000-0000D70B0000}"/>
    <cellStyle name="SAPBEXstdItem 3 2 8 2 2 2 2 2" xfId="4479" xr:uid="{00000000-0005-0000-0000-0000D80B0000}"/>
    <cellStyle name="SAPBEXstdItem 3 2 8 2 2 2 3" xfId="3264" xr:uid="{00000000-0005-0000-0000-0000D90B0000}"/>
    <cellStyle name="SAPBEXstdItem 3 2 8 2 2 3" xfId="1216" xr:uid="{00000000-0005-0000-0000-0000DA0B0000}"/>
    <cellStyle name="SAPBEXstdItem 3 2 8 2 2 3 2" xfId="2431" xr:uid="{00000000-0005-0000-0000-0000DB0B0000}"/>
    <cellStyle name="SAPBEXstdItem 3 2 8 2 2 3 2 2" xfId="4862" xr:uid="{00000000-0005-0000-0000-0000DC0B0000}"/>
    <cellStyle name="SAPBEXstdItem 3 2 8 2 2 3 3" xfId="3647" xr:uid="{00000000-0005-0000-0000-0000DD0B0000}"/>
    <cellStyle name="SAPBEXstdItem 3 2 8 2 2 4" xfId="1632" xr:uid="{00000000-0005-0000-0000-0000DE0B0000}"/>
    <cellStyle name="SAPBEXstdItem 3 2 8 2 2 4 2" xfId="4063" xr:uid="{00000000-0005-0000-0000-0000DF0B0000}"/>
    <cellStyle name="SAPBEXstdItem 3 2 8 2 2 5" xfId="2848" xr:uid="{00000000-0005-0000-0000-0000E00B0000}"/>
    <cellStyle name="SAPBEXstdItem 3 2 8 2 3" xfId="625" xr:uid="{00000000-0005-0000-0000-0000E10B0000}"/>
    <cellStyle name="SAPBEXstdItem 3 2 8 2 3 2" xfId="1840" xr:uid="{00000000-0005-0000-0000-0000E20B0000}"/>
    <cellStyle name="SAPBEXstdItem 3 2 8 2 3 2 2" xfId="4271" xr:uid="{00000000-0005-0000-0000-0000E30B0000}"/>
    <cellStyle name="SAPBEXstdItem 3 2 8 2 3 3" xfId="3056" xr:uid="{00000000-0005-0000-0000-0000E40B0000}"/>
    <cellStyle name="SAPBEXstdItem 3 2 8 2 4" xfId="1024" xr:uid="{00000000-0005-0000-0000-0000E50B0000}"/>
    <cellStyle name="SAPBEXstdItem 3 2 8 2 4 2" xfId="2239" xr:uid="{00000000-0005-0000-0000-0000E60B0000}"/>
    <cellStyle name="SAPBEXstdItem 3 2 8 2 4 2 2" xfId="4670" xr:uid="{00000000-0005-0000-0000-0000E70B0000}"/>
    <cellStyle name="SAPBEXstdItem 3 2 8 2 4 3" xfId="3455" xr:uid="{00000000-0005-0000-0000-0000E80B0000}"/>
    <cellStyle name="SAPBEXstdItem 3 2 8 2 5" xfId="1424" xr:uid="{00000000-0005-0000-0000-0000E90B0000}"/>
    <cellStyle name="SAPBEXstdItem 3 2 8 2 5 2" xfId="3855" xr:uid="{00000000-0005-0000-0000-0000EA0B0000}"/>
    <cellStyle name="SAPBEXstdItem 3 2 8 2 6" xfId="2640" xr:uid="{00000000-0005-0000-0000-0000EB0B0000}"/>
    <cellStyle name="SAPBEXstdItem 3 2 8 3" xfId="313" xr:uid="{00000000-0005-0000-0000-0000EC0B0000}"/>
    <cellStyle name="SAPBEXstdItem 3 2 8 3 2" xfId="729" xr:uid="{00000000-0005-0000-0000-0000ED0B0000}"/>
    <cellStyle name="SAPBEXstdItem 3 2 8 3 2 2" xfId="1944" xr:uid="{00000000-0005-0000-0000-0000EE0B0000}"/>
    <cellStyle name="SAPBEXstdItem 3 2 8 3 2 2 2" xfId="4375" xr:uid="{00000000-0005-0000-0000-0000EF0B0000}"/>
    <cellStyle name="SAPBEXstdItem 3 2 8 3 2 3" xfId="3160" xr:uid="{00000000-0005-0000-0000-0000F00B0000}"/>
    <cellStyle name="SAPBEXstdItem 3 2 8 3 3" xfId="1120" xr:uid="{00000000-0005-0000-0000-0000F10B0000}"/>
    <cellStyle name="SAPBEXstdItem 3 2 8 3 3 2" xfId="2335" xr:uid="{00000000-0005-0000-0000-0000F20B0000}"/>
    <cellStyle name="SAPBEXstdItem 3 2 8 3 3 2 2" xfId="4766" xr:uid="{00000000-0005-0000-0000-0000F30B0000}"/>
    <cellStyle name="SAPBEXstdItem 3 2 8 3 3 3" xfId="3551" xr:uid="{00000000-0005-0000-0000-0000F40B0000}"/>
    <cellStyle name="SAPBEXstdItem 3 2 8 3 4" xfId="1528" xr:uid="{00000000-0005-0000-0000-0000F50B0000}"/>
    <cellStyle name="SAPBEXstdItem 3 2 8 3 4 2" xfId="3959" xr:uid="{00000000-0005-0000-0000-0000F60B0000}"/>
    <cellStyle name="SAPBEXstdItem 3 2 8 3 5" xfId="2744" xr:uid="{00000000-0005-0000-0000-0000F70B0000}"/>
    <cellStyle name="SAPBEXstdItem 3 2 8 4" xfId="521" xr:uid="{00000000-0005-0000-0000-0000F80B0000}"/>
    <cellStyle name="SAPBEXstdItem 3 2 8 4 2" xfId="1736" xr:uid="{00000000-0005-0000-0000-0000F90B0000}"/>
    <cellStyle name="SAPBEXstdItem 3 2 8 4 2 2" xfId="4167" xr:uid="{00000000-0005-0000-0000-0000FA0B0000}"/>
    <cellStyle name="SAPBEXstdItem 3 2 8 4 3" xfId="2952" xr:uid="{00000000-0005-0000-0000-0000FB0B0000}"/>
    <cellStyle name="SAPBEXstdItem 3 2 8 5" xfId="928" xr:uid="{00000000-0005-0000-0000-0000FC0B0000}"/>
    <cellStyle name="SAPBEXstdItem 3 2 8 5 2" xfId="2143" xr:uid="{00000000-0005-0000-0000-0000FD0B0000}"/>
    <cellStyle name="SAPBEXstdItem 3 2 8 5 2 2" xfId="4574" xr:uid="{00000000-0005-0000-0000-0000FE0B0000}"/>
    <cellStyle name="SAPBEXstdItem 3 2 8 5 3" xfId="3359" xr:uid="{00000000-0005-0000-0000-0000FF0B0000}"/>
    <cellStyle name="SAPBEXstdItem 3 2 8 6" xfId="1320" xr:uid="{00000000-0005-0000-0000-0000000C0000}"/>
    <cellStyle name="SAPBEXstdItem 3 2 8 6 2" xfId="3751" xr:uid="{00000000-0005-0000-0000-0000010C0000}"/>
    <cellStyle name="SAPBEXstdItem 3 2 8 7" xfId="2536" xr:uid="{00000000-0005-0000-0000-0000020C0000}"/>
    <cellStyle name="SAPBEXstdItem 3 2 9" xfId="122" xr:uid="{00000000-0005-0000-0000-0000030C0000}"/>
    <cellStyle name="SAPBEXstdItem 3 2 9 2" xfId="330" xr:uid="{00000000-0005-0000-0000-0000040C0000}"/>
    <cellStyle name="SAPBEXstdItem 3 2 9 2 2" xfId="746" xr:uid="{00000000-0005-0000-0000-0000050C0000}"/>
    <cellStyle name="SAPBEXstdItem 3 2 9 2 2 2" xfId="1961" xr:uid="{00000000-0005-0000-0000-0000060C0000}"/>
    <cellStyle name="SAPBEXstdItem 3 2 9 2 2 2 2" xfId="4392" xr:uid="{00000000-0005-0000-0000-0000070C0000}"/>
    <cellStyle name="SAPBEXstdItem 3 2 9 2 2 3" xfId="3177" xr:uid="{00000000-0005-0000-0000-0000080C0000}"/>
    <cellStyle name="SAPBEXstdItem 3 2 9 2 3" xfId="1133" xr:uid="{00000000-0005-0000-0000-0000090C0000}"/>
    <cellStyle name="SAPBEXstdItem 3 2 9 2 3 2" xfId="2348" xr:uid="{00000000-0005-0000-0000-00000A0C0000}"/>
    <cellStyle name="SAPBEXstdItem 3 2 9 2 3 2 2" xfId="4779" xr:uid="{00000000-0005-0000-0000-00000B0C0000}"/>
    <cellStyle name="SAPBEXstdItem 3 2 9 2 3 3" xfId="3564" xr:uid="{00000000-0005-0000-0000-00000C0C0000}"/>
    <cellStyle name="SAPBEXstdItem 3 2 9 2 4" xfId="1545" xr:uid="{00000000-0005-0000-0000-00000D0C0000}"/>
    <cellStyle name="SAPBEXstdItem 3 2 9 2 4 2" xfId="3976" xr:uid="{00000000-0005-0000-0000-00000E0C0000}"/>
    <cellStyle name="SAPBEXstdItem 3 2 9 2 5" xfId="2761" xr:uid="{00000000-0005-0000-0000-00000F0C0000}"/>
    <cellStyle name="SAPBEXstdItem 3 2 9 3" xfId="538" xr:uid="{00000000-0005-0000-0000-0000100C0000}"/>
    <cellStyle name="SAPBEXstdItem 3 2 9 3 2" xfId="1753" xr:uid="{00000000-0005-0000-0000-0000110C0000}"/>
    <cellStyle name="SAPBEXstdItem 3 2 9 3 2 2" xfId="4184" xr:uid="{00000000-0005-0000-0000-0000120C0000}"/>
    <cellStyle name="SAPBEXstdItem 3 2 9 3 3" xfId="2969" xr:uid="{00000000-0005-0000-0000-0000130C0000}"/>
    <cellStyle name="SAPBEXstdItem 3 2 9 4" xfId="941" xr:uid="{00000000-0005-0000-0000-0000140C0000}"/>
    <cellStyle name="SAPBEXstdItem 3 2 9 4 2" xfId="2156" xr:uid="{00000000-0005-0000-0000-0000150C0000}"/>
    <cellStyle name="SAPBEXstdItem 3 2 9 4 2 2" xfId="4587" xr:uid="{00000000-0005-0000-0000-0000160C0000}"/>
    <cellStyle name="SAPBEXstdItem 3 2 9 4 3" xfId="3372" xr:uid="{00000000-0005-0000-0000-0000170C0000}"/>
    <cellStyle name="SAPBEXstdItem 3 2 9 5" xfId="1337" xr:uid="{00000000-0005-0000-0000-0000180C0000}"/>
    <cellStyle name="SAPBEXstdItem 3 2 9 5 2" xfId="3768" xr:uid="{00000000-0005-0000-0000-0000190C0000}"/>
    <cellStyle name="SAPBEXstdItem 3 2 9 6" xfId="2553" xr:uid="{00000000-0005-0000-0000-00001A0C0000}"/>
    <cellStyle name="SAPBEXstdItem 3 3" xfId="21" xr:uid="{00000000-0005-0000-0000-00001B0C0000}"/>
    <cellStyle name="SAPBEXstdItem 3 3 10" xfId="229" xr:uid="{00000000-0005-0000-0000-00001C0C0000}"/>
    <cellStyle name="SAPBEXstdItem 3 3 10 2" xfId="645" xr:uid="{00000000-0005-0000-0000-00001D0C0000}"/>
    <cellStyle name="SAPBEXstdItem 3 3 10 2 2" xfId="1860" xr:uid="{00000000-0005-0000-0000-00001E0C0000}"/>
    <cellStyle name="SAPBEXstdItem 3 3 10 2 2 2" xfId="4291" xr:uid="{00000000-0005-0000-0000-00001F0C0000}"/>
    <cellStyle name="SAPBEXstdItem 3 3 10 2 3" xfId="3076" xr:uid="{00000000-0005-0000-0000-0000200C0000}"/>
    <cellStyle name="SAPBEXstdItem 3 3 10 3" xfId="1040" xr:uid="{00000000-0005-0000-0000-0000210C0000}"/>
    <cellStyle name="SAPBEXstdItem 3 3 10 3 2" xfId="2255" xr:uid="{00000000-0005-0000-0000-0000220C0000}"/>
    <cellStyle name="SAPBEXstdItem 3 3 10 3 2 2" xfId="4686" xr:uid="{00000000-0005-0000-0000-0000230C0000}"/>
    <cellStyle name="SAPBEXstdItem 3 3 10 3 3" xfId="3471" xr:uid="{00000000-0005-0000-0000-0000240C0000}"/>
    <cellStyle name="SAPBEXstdItem 3 3 10 4" xfId="1444" xr:uid="{00000000-0005-0000-0000-0000250C0000}"/>
    <cellStyle name="SAPBEXstdItem 3 3 10 4 2" xfId="3875" xr:uid="{00000000-0005-0000-0000-0000260C0000}"/>
    <cellStyle name="SAPBEXstdItem 3 3 10 5" xfId="2660" xr:uid="{00000000-0005-0000-0000-0000270C0000}"/>
    <cellStyle name="SAPBEXstdItem 3 3 11" xfId="437" xr:uid="{00000000-0005-0000-0000-0000280C0000}"/>
    <cellStyle name="SAPBEXstdItem 3 3 11 2" xfId="1652" xr:uid="{00000000-0005-0000-0000-0000290C0000}"/>
    <cellStyle name="SAPBEXstdItem 3 3 11 2 2" xfId="4083" xr:uid="{00000000-0005-0000-0000-00002A0C0000}"/>
    <cellStyle name="SAPBEXstdItem 3 3 11 3" xfId="2868" xr:uid="{00000000-0005-0000-0000-00002B0C0000}"/>
    <cellStyle name="SAPBEXstdItem 3 3 12" xfId="848" xr:uid="{00000000-0005-0000-0000-00002C0C0000}"/>
    <cellStyle name="SAPBEXstdItem 3 3 12 2" xfId="2063" xr:uid="{00000000-0005-0000-0000-00002D0C0000}"/>
    <cellStyle name="SAPBEXstdItem 3 3 12 2 2" xfId="4494" xr:uid="{00000000-0005-0000-0000-00002E0C0000}"/>
    <cellStyle name="SAPBEXstdItem 3 3 12 3" xfId="3279" xr:uid="{00000000-0005-0000-0000-00002F0C0000}"/>
    <cellStyle name="SAPBEXstdItem 3 3 13" xfId="1236" xr:uid="{00000000-0005-0000-0000-0000300C0000}"/>
    <cellStyle name="SAPBEXstdItem 3 3 13 2" xfId="3667" xr:uid="{00000000-0005-0000-0000-0000310C0000}"/>
    <cellStyle name="SAPBEXstdItem 3 3 14" xfId="2452" xr:uid="{00000000-0005-0000-0000-0000320C0000}"/>
    <cellStyle name="SAPBEXstdItem 3 3 2" xfId="41" xr:uid="{00000000-0005-0000-0000-0000330C0000}"/>
    <cellStyle name="SAPBEXstdItem 3 3 2 2" xfId="145" xr:uid="{00000000-0005-0000-0000-0000340C0000}"/>
    <cellStyle name="SAPBEXstdItem 3 3 2 2 2" xfId="353" xr:uid="{00000000-0005-0000-0000-0000350C0000}"/>
    <cellStyle name="SAPBEXstdItem 3 3 2 2 2 2" xfId="769" xr:uid="{00000000-0005-0000-0000-0000360C0000}"/>
    <cellStyle name="SAPBEXstdItem 3 3 2 2 2 2 2" xfId="1984" xr:uid="{00000000-0005-0000-0000-0000370C0000}"/>
    <cellStyle name="SAPBEXstdItem 3 3 2 2 2 2 2 2" xfId="4415" xr:uid="{00000000-0005-0000-0000-0000380C0000}"/>
    <cellStyle name="SAPBEXstdItem 3 3 2 2 2 2 3" xfId="3200" xr:uid="{00000000-0005-0000-0000-0000390C0000}"/>
    <cellStyle name="SAPBEXstdItem 3 3 2 2 2 3" xfId="1152" xr:uid="{00000000-0005-0000-0000-00003A0C0000}"/>
    <cellStyle name="SAPBEXstdItem 3 3 2 2 2 3 2" xfId="2367" xr:uid="{00000000-0005-0000-0000-00003B0C0000}"/>
    <cellStyle name="SAPBEXstdItem 3 3 2 2 2 3 2 2" xfId="4798" xr:uid="{00000000-0005-0000-0000-00003C0C0000}"/>
    <cellStyle name="SAPBEXstdItem 3 3 2 2 2 3 3" xfId="3583" xr:uid="{00000000-0005-0000-0000-00003D0C0000}"/>
    <cellStyle name="SAPBEXstdItem 3 3 2 2 2 4" xfId="1568" xr:uid="{00000000-0005-0000-0000-00003E0C0000}"/>
    <cellStyle name="SAPBEXstdItem 3 3 2 2 2 4 2" xfId="3999" xr:uid="{00000000-0005-0000-0000-00003F0C0000}"/>
    <cellStyle name="SAPBEXstdItem 3 3 2 2 2 5" xfId="2784" xr:uid="{00000000-0005-0000-0000-0000400C0000}"/>
    <cellStyle name="SAPBEXstdItem 3 3 2 2 3" xfId="561" xr:uid="{00000000-0005-0000-0000-0000410C0000}"/>
    <cellStyle name="SAPBEXstdItem 3 3 2 2 3 2" xfId="1776" xr:uid="{00000000-0005-0000-0000-0000420C0000}"/>
    <cellStyle name="SAPBEXstdItem 3 3 2 2 3 2 2" xfId="4207" xr:uid="{00000000-0005-0000-0000-0000430C0000}"/>
    <cellStyle name="SAPBEXstdItem 3 3 2 2 3 3" xfId="2992" xr:uid="{00000000-0005-0000-0000-0000440C0000}"/>
    <cellStyle name="SAPBEXstdItem 3 3 2 2 4" xfId="960" xr:uid="{00000000-0005-0000-0000-0000450C0000}"/>
    <cellStyle name="SAPBEXstdItem 3 3 2 2 4 2" xfId="2175" xr:uid="{00000000-0005-0000-0000-0000460C0000}"/>
    <cellStyle name="SAPBEXstdItem 3 3 2 2 4 2 2" xfId="4606" xr:uid="{00000000-0005-0000-0000-0000470C0000}"/>
    <cellStyle name="SAPBEXstdItem 3 3 2 2 4 3" xfId="3391" xr:uid="{00000000-0005-0000-0000-0000480C0000}"/>
    <cellStyle name="SAPBEXstdItem 3 3 2 2 5" xfId="1360" xr:uid="{00000000-0005-0000-0000-0000490C0000}"/>
    <cellStyle name="SAPBEXstdItem 3 3 2 2 5 2" xfId="3791" xr:uid="{00000000-0005-0000-0000-00004A0C0000}"/>
    <cellStyle name="SAPBEXstdItem 3 3 2 2 6" xfId="2576" xr:uid="{00000000-0005-0000-0000-00004B0C0000}"/>
    <cellStyle name="SAPBEXstdItem 3 3 2 3" xfId="249" xr:uid="{00000000-0005-0000-0000-00004C0C0000}"/>
    <cellStyle name="SAPBEXstdItem 3 3 2 3 2" xfId="665" xr:uid="{00000000-0005-0000-0000-00004D0C0000}"/>
    <cellStyle name="SAPBEXstdItem 3 3 2 3 2 2" xfId="1880" xr:uid="{00000000-0005-0000-0000-00004E0C0000}"/>
    <cellStyle name="SAPBEXstdItem 3 3 2 3 2 2 2" xfId="4311" xr:uid="{00000000-0005-0000-0000-00004F0C0000}"/>
    <cellStyle name="SAPBEXstdItem 3 3 2 3 2 3" xfId="3096" xr:uid="{00000000-0005-0000-0000-0000500C0000}"/>
    <cellStyle name="SAPBEXstdItem 3 3 2 3 3" xfId="1056" xr:uid="{00000000-0005-0000-0000-0000510C0000}"/>
    <cellStyle name="SAPBEXstdItem 3 3 2 3 3 2" xfId="2271" xr:uid="{00000000-0005-0000-0000-0000520C0000}"/>
    <cellStyle name="SAPBEXstdItem 3 3 2 3 3 2 2" xfId="4702" xr:uid="{00000000-0005-0000-0000-0000530C0000}"/>
    <cellStyle name="SAPBEXstdItem 3 3 2 3 3 3" xfId="3487" xr:uid="{00000000-0005-0000-0000-0000540C0000}"/>
    <cellStyle name="SAPBEXstdItem 3 3 2 3 4" xfId="1464" xr:uid="{00000000-0005-0000-0000-0000550C0000}"/>
    <cellStyle name="SAPBEXstdItem 3 3 2 3 4 2" xfId="3895" xr:uid="{00000000-0005-0000-0000-0000560C0000}"/>
    <cellStyle name="SAPBEXstdItem 3 3 2 3 5" xfId="2680" xr:uid="{00000000-0005-0000-0000-0000570C0000}"/>
    <cellStyle name="SAPBEXstdItem 3 3 2 4" xfId="457" xr:uid="{00000000-0005-0000-0000-0000580C0000}"/>
    <cellStyle name="SAPBEXstdItem 3 3 2 4 2" xfId="1672" xr:uid="{00000000-0005-0000-0000-0000590C0000}"/>
    <cellStyle name="SAPBEXstdItem 3 3 2 4 2 2" xfId="4103" xr:uid="{00000000-0005-0000-0000-00005A0C0000}"/>
    <cellStyle name="SAPBEXstdItem 3 3 2 4 3" xfId="2888" xr:uid="{00000000-0005-0000-0000-00005B0C0000}"/>
    <cellStyle name="SAPBEXstdItem 3 3 2 5" xfId="864" xr:uid="{00000000-0005-0000-0000-00005C0C0000}"/>
    <cellStyle name="SAPBEXstdItem 3 3 2 5 2" xfId="2079" xr:uid="{00000000-0005-0000-0000-00005D0C0000}"/>
    <cellStyle name="SAPBEXstdItem 3 3 2 5 2 2" xfId="4510" xr:uid="{00000000-0005-0000-0000-00005E0C0000}"/>
    <cellStyle name="SAPBEXstdItem 3 3 2 5 3" xfId="3295" xr:uid="{00000000-0005-0000-0000-00005F0C0000}"/>
    <cellStyle name="SAPBEXstdItem 3 3 2 6" xfId="1256" xr:uid="{00000000-0005-0000-0000-0000600C0000}"/>
    <cellStyle name="SAPBEXstdItem 3 3 2 6 2" xfId="3687" xr:uid="{00000000-0005-0000-0000-0000610C0000}"/>
    <cellStyle name="SAPBEXstdItem 3 3 2 7" xfId="2472" xr:uid="{00000000-0005-0000-0000-0000620C0000}"/>
    <cellStyle name="SAPBEXstdItem 3 3 3" xfId="55" xr:uid="{00000000-0005-0000-0000-0000630C0000}"/>
    <cellStyle name="SAPBEXstdItem 3 3 3 2" xfId="159" xr:uid="{00000000-0005-0000-0000-0000640C0000}"/>
    <cellStyle name="SAPBEXstdItem 3 3 3 2 2" xfId="367" xr:uid="{00000000-0005-0000-0000-0000650C0000}"/>
    <cellStyle name="SAPBEXstdItem 3 3 3 2 2 2" xfId="783" xr:uid="{00000000-0005-0000-0000-0000660C0000}"/>
    <cellStyle name="SAPBEXstdItem 3 3 3 2 2 2 2" xfId="1998" xr:uid="{00000000-0005-0000-0000-0000670C0000}"/>
    <cellStyle name="SAPBEXstdItem 3 3 3 2 2 2 2 2" xfId="4429" xr:uid="{00000000-0005-0000-0000-0000680C0000}"/>
    <cellStyle name="SAPBEXstdItem 3 3 3 2 2 2 3" xfId="3214" xr:uid="{00000000-0005-0000-0000-0000690C0000}"/>
    <cellStyle name="SAPBEXstdItem 3 3 3 2 2 3" xfId="1166" xr:uid="{00000000-0005-0000-0000-00006A0C0000}"/>
    <cellStyle name="SAPBEXstdItem 3 3 3 2 2 3 2" xfId="2381" xr:uid="{00000000-0005-0000-0000-00006B0C0000}"/>
    <cellStyle name="SAPBEXstdItem 3 3 3 2 2 3 2 2" xfId="4812" xr:uid="{00000000-0005-0000-0000-00006C0C0000}"/>
    <cellStyle name="SAPBEXstdItem 3 3 3 2 2 3 3" xfId="3597" xr:uid="{00000000-0005-0000-0000-00006D0C0000}"/>
    <cellStyle name="SAPBEXstdItem 3 3 3 2 2 4" xfId="1582" xr:uid="{00000000-0005-0000-0000-00006E0C0000}"/>
    <cellStyle name="SAPBEXstdItem 3 3 3 2 2 4 2" xfId="4013" xr:uid="{00000000-0005-0000-0000-00006F0C0000}"/>
    <cellStyle name="SAPBEXstdItem 3 3 3 2 2 5" xfId="2798" xr:uid="{00000000-0005-0000-0000-0000700C0000}"/>
    <cellStyle name="SAPBEXstdItem 3 3 3 2 3" xfId="575" xr:uid="{00000000-0005-0000-0000-0000710C0000}"/>
    <cellStyle name="SAPBEXstdItem 3 3 3 2 3 2" xfId="1790" xr:uid="{00000000-0005-0000-0000-0000720C0000}"/>
    <cellStyle name="SAPBEXstdItem 3 3 3 2 3 2 2" xfId="4221" xr:uid="{00000000-0005-0000-0000-0000730C0000}"/>
    <cellStyle name="SAPBEXstdItem 3 3 3 2 3 3" xfId="3006" xr:uid="{00000000-0005-0000-0000-0000740C0000}"/>
    <cellStyle name="SAPBEXstdItem 3 3 3 2 4" xfId="974" xr:uid="{00000000-0005-0000-0000-0000750C0000}"/>
    <cellStyle name="SAPBEXstdItem 3 3 3 2 4 2" xfId="2189" xr:uid="{00000000-0005-0000-0000-0000760C0000}"/>
    <cellStyle name="SAPBEXstdItem 3 3 3 2 4 2 2" xfId="4620" xr:uid="{00000000-0005-0000-0000-0000770C0000}"/>
    <cellStyle name="SAPBEXstdItem 3 3 3 2 4 3" xfId="3405" xr:uid="{00000000-0005-0000-0000-0000780C0000}"/>
    <cellStyle name="SAPBEXstdItem 3 3 3 2 5" xfId="1374" xr:uid="{00000000-0005-0000-0000-0000790C0000}"/>
    <cellStyle name="SAPBEXstdItem 3 3 3 2 5 2" xfId="3805" xr:uid="{00000000-0005-0000-0000-00007A0C0000}"/>
    <cellStyle name="SAPBEXstdItem 3 3 3 2 6" xfId="2590" xr:uid="{00000000-0005-0000-0000-00007B0C0000}"/>
    <cellStyle name="SAPBEXstdItem 3 3 3 3" xfId="263" xr:uid="{00000000-0005-0000-0000-00007C0C0000}"/>
    <cellStyle name="SAPBEXstdItem 3 3 3 3 2" xfId="679" xr:uid="{00000000-0005-0000-0000-00007D0C0000}"/>
    <cellStyle name="SAPBEXstdItem 3 3 3 3 2 2" xfId="1894" xr:uid="{00000000-0005-0000-0000-00007E0C0000}"/>
    <cellStyle name="SAPBEXstdItem 3 3 3 3 2 2 2" xfId="4325" xr:uid="{00000000-0005-0000-0000-00007F0C0000}"/>
    <cellStyle name="SAPBEXstdItem 3 3 3 3 2 3" xfId="3110" xr:uid="{00000000-0005-0000-0000-0000800C0000}"/>
    <cellStyle name="SAPBEXstdItem 3 3 3 3 3" xfId="1070" xr:uid="{00000000-0005-0000-0000-0000810C0000}"/>
    <cellStyle name="SAPBEXstdItem 3 3 3 3 3 2" xfId="2285" xr:uid="{00000000-0005-0000-0000-0000820C0000}"/>
    <cellStyle name="SAPBEXstdItem 3 3 3 3 3 2 2" xfId="4716" xr:uid="{00000000-0005-0000-0000-0000830C0000}"/>
    <cellStyle name="SAPBEXstdItem 3 3 3 3 3 3" xfId="3501" xr:uid="{00000000-0005-0000-0000-0000840C0000}"/>
    <cellStyle name="SAPBEXstdItem 3 3 3 3 4" xfId="1478" xr:uid="{00000000-0005-0000-0000-0000850C0000}"/>
    <cellStyle name="SAPBEXstdItem 3 3 3 3 4 2" xfId="3909" xr:uid="{00000000-0005-0000-0000-0000860C0000}"/>
    <cellStyle name="SAPBEXstdItem 3 3 3 3 5" xfId="2694" xr:uid="{00000000-0005-0000-0000-0000870C0000}"/>
    <cellStyle name="SAPBEXstdItem 3 3 3 4" xfId="471" xr:uid="{00000000-0005-0000-0000-0000880C0000}"/>
    <cellStyle name="SAPBEXstdItem 3 3 3 4 2" xfId="1686" xr:uid="{00000000-0005-0000-0000-0000890C0000}"/>
    <cellStyle name="SAPBEXstdItem 3 3 3 4 2 2" xfId="4117" xr:uid="{00000000-0005-0000-0000-00008A0C0000}"/>
    <cellStyle name="SAPBEXstdItem 3 3 3 4 3" xfId="2902" xr:uid="{00000000-0005-0000-0000-00008B0C0000}"/>
    <cellStyle name="SAPBEXstdItem 3 3 3 5" xfId="878" xr:uid="{00000000-0005-0000-0000-00008C0C0000}"/>
    <cellStyle name="SAPBEXstdItem 3 3 3 5 2" xfId="2093" xr:uid="{00000000-0005-0000-0000-00008D0C0000}"/>
    <cellStyle name="SAPBEXstdItem 3 3 3 5 2 2" xfId="4524" xr:uid="{00000000-0005-0000-0000-00008E0C0000}"/>
    <cellStyle name="SAPBEXstdItem 3 3 3 5 3" xfId="3309" xr:uid="{00000000-0005-0000-0000-00008F0C0000}"/>
    <cellStyle name="SAPBEXstdItem 3 3 3 6" xfId="1270" xr:uid="{00000000-0005-0000-0000-0000900C0000}"/>
    <cellStyle name="SAPBEXstdItem 3 3 3 6 2" xfId="3701" xr:uid="{00000000-0005-0000-0000-0000910C0000}"/>
    <cellStyle name="SAPBEXstdItem 3 3 3 7" xfId="2486" xr:uid="{00000000-0005-0000-0000-0000920C0000}"/>
    <cellStyle name="SAPBEXstdItem 3 3 4" xfId="66" xr:uid="{00000000-0005-0000-0000-0000930C0000}"/>
    <cellStyle name="SAPBEXstdItem 3 3 4 2" xfId="170" xr:uid="{00000000-0005-0000-0000-0000940C0000}"/>
    <cellStyle name="SAPBEXstdItem 3 3 4 2 2" xfId="378" xr:uid="{00000000-0005-0000-0000-0000950C0000}"/>
    <cellStyle name="SAPBEXstdItem 3 3 4 2 2 2" xfId="794" xr:uid="{00000000-0005-0000-0000-0000960C0000}"/>
    <cellStyle name="SAPBEXstdItem 3 3 4 2 2 2 2" xfId="2009" xr:uid="{00000000-0005-0000-0000-0000970C0000}"/>
    <cellStyle name="SAPBEXstdItem 3 3 4 2 2 2 2 2" xfId="4440" xr:uid="{00000000-0005-0000-0000-0000980C0000}"/>
    <cellStyle name="SAPBEXstdItem 3 3 4 2 2 2 3" xfId="3225" xr:uid="{00000000-0005-0000-0000-0000990C0000}"/>
    <cellStyle name="SAPBEXstdItem 3 3 4 2 2 3" xfId="1177" xr:uid="{00000000-0005-0000-0000-00009A0C0000}"/>
    <cellStyle name="SAPBEXstdItem 3 3 4 2 2 3 2" xfId="2392" xr:uid="{00000000-0005-0000-0000-00009B0C0000}"/>
    <cellStyle name="SAPBEXstdItem 3 3 4 2 2 3 2 2" xfId="4823" xr:uid="{00000000-0005-0000-0000-00009C0C0000}"/>
    <cellStyle name="SAPBEXstdItem 3 3 4 2 2 3 3" xfId="3608" xr:uid="{00000000-0005-0000-0000-00009D0C0000}"/>
    <cellStyle name="SAPBEXstdItem 3 3 4 2 2 4" xfId="1593" xr:uid="{00000000-0005-0000-0000-00009E0C0000}"/>
    <cellStyle name="SAPBEXstdItem 3 3 4 2 2 4 2" xfId="4024" xr:uid="{00000000-0005-0000-0000-00009F0C0000}"/>
    <cellStyle name="SAPBEXstdItem 3 3 4 2 2 5" xfId="2809" xr:uid="{00000000-0005-0000-0000-0000A00C0000}"/>
    <cellStyle name="SAPBEXstdItem 3 3 4 2 3" xfId="586" xr:uid="{00000000-0005-0000-0000-0000A10C0000}"/>
    <cellStyle name="SAPBEXstdItem 3 3 4 2 3 2" xfId="1801" xr:uid="{00000000-0005-0000-0000-0000A20C0000}"/>
    <cellStyle name="SAPBEXstdItem 3 3 4 2 3 2 2" xfId="4232" xr:uid="{00000000-0005-0000-0000-0000A30C0000}"/>
    <cellStyle name="SAPBEXstdItem 3 3 4 2 3 3" xfId="3017" xr:uid="{00000000-0005-0000-0000-0000A40C0000}"/>
    <cellStyle name="SAPBEXstdItem 3 3 4 2 4" xfId="985" xr:uid="{00000000-0005-0000-0000-0000A50C0000}"/>
    <cellStyle name="SAPBEXstdItem 3 3 4 2 4 2" xfId="2200" xr:uid="{00000000-0005-0000-0000-0000A60C0000}"/>
    <cellStyle name="SAPBEXstdItem 3 3 4 2 4 2 2" xfId="4631" xr:uid="{00000000-0005-0000-0000-0000A70C0000}"/>
    <cellStyle name="SAPBEXstdItem 3 3 4 2 4 3" xfId="3416" xr:uid="{00000000-0005-0000-0000-0000A80C0000}"/>
    <cellStyle name="SAPBEXstdItem 3 3 4 2 5" xfId="1385" xr:uid="{00000000-0005-0000-0000-0000A90C0000}"/>
    <cellStyle name="SAPBEXstdItem 3 3 4 2 5 2" xfId="3816" xr:uid="{00000000-0005-0000-0000-0000AA0C0000}"/>
    <cellStyle name="SAPBEXstdItem 3 3 4 2 6" xfId="2601" xr:uid="{00000000-0005-0000-0000-0000AB0C0000}"/>
    <cellStyle name="SAPBEXstdItem 3 3 4 3" xfId="274" xr:uid="{00000000-0005-0000-0000-0000AC0C0000}"/>
    <cellStyle name="SAPBEXstdItem 3 3 4 3 2" xfId="690" xr:uid="{00000000-0005-0000-0000-0000AD0C0000}"/>
    <cellStyle name="SAPBEXstdItem 3 3 4 3 2 2" xfId="1905" xr:uid="{00000000-0005-0000-0000-0000AE0C0000}"/>
    <cellStyle name="SAPBEXstdItem 3 3 4 3 2 2 2" xfId="4336" xr:uid="{00000000-0005-0000-0000-0000AF0C0000}"/>
    <cellStyle name="SAPBEXstdItem 3 3 4 3 2 3" xfId="3121" xr:uid="{00000000-0005-0000-0000-0000B00C0000}"/>
    <cellStyle name="SAPBEXstdItem 3 3 4 3 3" xfId="1081" xr:uid="{00000000-0005-0000-0000-0000B10C0000}"/>
    <cellStyle name="SAPBEXstdItem 3 3 4 3 3 2" xfId="2296" xr:uid="{00000000-0005-0000-0000-0000B20C0000}"/>
    <cellStyle name="SAPBEXstdItem 3 3 4 3 3 2 2" xfId="4727" xr:uid="{00000000-0005-0000-0000-0000B30C0000}"/>
    <cellStyle name="SAPBEXstdItem 3 3 4 3 3 3" xfId="3512" xr:uid="{00000000-0005-0000-0000-0000B40C0000}"/>
    <cellStyle name="SAPBEXstdItem 3 3 4 3 4" xfId="1489" xr:uid="{00000000-0005-0000-0000-0000B50C0000}"/>
    <cellStyle name="SAPBEXstdItem 3 3 4 3 4 2" xfId="3920" xr:uid="{00000000-0005-0000-0000-0000B60C0000}"/>
    <cellStyle name="SAPBEXstdItem 3 3 4 3 5" xfId="2705" xr:uid="{00000000-0005-0000-0000-0000B70C0000}"/>
    <cellStyle name="SAPBEXstdItem 3 3 4 4" xfId="482" xr:uid="{00000000-0005-0000-0000-0000B80C0000}"/>
    <cellStyle name="SAPBEXstdItem 3 3 4 4 2" xfId="1697" xr:uid="{00000000-0005-0000-0000-0000B90C0000}"/>
    <cellStyle name="SAPBEXstdItem 3 3 4 4 2 2" xfId="4128" xr:uid="{00000000-0005-0000-0000-0000BA0C0000}"/>
    <cellStyle name="SAPBEXstdItem 3 3 4 4 3" xfId="2913" xr:uid="{00000000-0005-0000-0000-0000BB0C0000}"/>
    <cellStyle name="SAPBEXstdItem 3 3 4 5" xfId="889" xr:uid="{00000000-0005-0000-0000-0000BC0C0000}"/>
    <cellStyle name="SAPBEXstdItem 3 3 4 5 2" xfId="2104" xr:uid="{00000000-0005-0000-0000-0000BD0C0000}"/>
    <cellStyle name="SAPBEXstdItem 3 3 4 5 2 2" xfId="4535" xr:uid="{00000000-0005-0000-0000-0000BE0C0000}"/>
    <cellStyle name="SAPBEXstdItem 3 3 4 5 3" xfId="3320" xr:uid="{00000000-0005-0000-0000-0000BF0C0000}"/>
    <cellStyle name="SAPBEXstdItem 3 3 4 6" xfId="1281" xr:uid="{00000000-0005-0000-0000-0000C00C0000}"/>
    <cellStyle name="SAPBEXstdItem 3 3 4 6 2" xfId="3712" xr:uid="{00000000-0005-0000-0000-0000C10C0000}"/>
    <cellStyle name="SAPBEXstdItem 3 3 4 7" xfId="2497" xr:uid="{00000000-0005-0000-0000-0000C20C0000}"/>
    <cellStyle name="SAPBEXstdItem 3 3 5" xfId="77" xr:uid="{00000000-0005-0000-0000-0000C30C0000}"/>
    <cellStyle name="SAPBEXstdItem 3 3 5 2" xfId="181" xr:uid="{00000000-0005-0000-0000-0000C40C0000}"/>
    <cellStyle name="SAPBEXstdItem 3 3 5 2 2" xfId="389" xr:uid="{00000000-0005-0000-0000-0000C50C0000}"/>
    <cellStyle name="SAPBEXstdItem 3 3 5 2 2 2" xfId="805" xr:uid="{00000000-0005-0000-0000-0000C60C0000}"/>
    <cellStyle name="SAPBEXstdItem 3 3 5 2 2 2 2" xfId="2020" xr:uid="{00000000-0005-0000-0000-0000C70C0000}"/>
    <cellStyle name="SAPBEXstdItem 3 3 5 2 2 2 2 2" xfId="4451" xr:uid="{00000000-0005-0000-0000-0000C80C0000}"/>
    <cellStyle name="SAPBEXstdItem 3 3 5 2 2 2 3" xfId="3236" xr:uid="{00000000-0005-0000-0000-0000C90C0000}"/>
    <cellStyle name="SAPBEXstdItem 3 3 5 2 2 3" xfId="1188" xr:uid="{00000000-0005-0000-0000-0000CA0C0000}"/>
    <cellStyle name="SAPBEXstdItem 3 3 5 2 2 3 2" xfId="2403" xr:uid="{00000000-0005-0000-0000-0000CB0C0000}"/>
    <cellStyle name="SAPBEXstdItem 3 3 5 2 2 3 2 2" xfId="4834" xr:uid="{00000000-0005-0000-0000-0000CC0C0000}"/>
    <cellStyle name="SAPBEXstdItem 3 3 5 2 2 3 3" xfId="3619" xr:uid="{00000000-0005-0000-0000-0000CD0C0000}"/>
    <cellStyle name="SAPBEXstdItem 3 3 5 2 2 4" xfId="1604" xr:uid="{00000000-0005-0000-0000-0000CE0C0000}"/>
    <cellStyle name="SAPBEXstdItem 3 3 5 2 2 4 2" xfId="4035" xr:uid="{00000000-0005-0000-0000-0000CF0C0000}"/>
    <cellStyle name="SAPBEXstdItem 3 3 5 2 2 5" xfId="2820" xr:uid="{00000000-0005-0000-0000-0000D00C0000}"/>
    <cellStyle name="SAPBEXstdItem 3 3 5 2 3" xfId="597" xr:uid="{00000000-0005-0000-0000-0000D10C0000}"/>
    <cellStyle name="SAPBEXstdItem 3 3 5 2 3 2" xfId="1812" xr:uid="{00000000-0005-0000-0000-0000D20C0000}"/>
    <cellStyle name="SAPBEXstdItem 3 3 5 2 3 2 2" xfId="4243" xr:uid="{00000000-0005-0000-0000-0000D30C0000}"/>
    <cellStyle name="SAPBEXstdItem 3 3 5 2 3 3" xfId="3028" xr:uid="{00000000-0005-0000-0000-0000D40C0000}"/>
    <cellStyle name="SAPBEXstdItem 3 3 5 2 4" xfId="996" xr:uid="{00000000-0005-0000-0000-0000D50C0000}"/>
    <cellStyle name="SAPBEXstdItem 3 3 5 2 4 2" xfId="2211" xr:uid="{00000000-0005-0000-0000-0000D60C0000}"/>
    <cellStyle name="SAPBEXstdItem 3 3 5 2 4 2 2" xfId="4642" xr:uid="{00000000-0005-0000-0000-0000D70C0000}"/>
    <cellStyle name="SAPBEXstdItem 3 3 5 2 4 3" xfId="3427" xr:uid="{00000000-0005-0000-0000-0000D80C0000}"/>
    <cellStyle name="SAPBEXstdItem 3 3 5 2 5" xfId="1396" xr:uid="{00000000-0005-0000-0000-0000D90C0000}"/>
    <cellStyle name="SAPBEXstdItem 3 3 5 2 5 2" xfId="3827" xr:uid="{00000000-0005-0000-0000-0000DA0C0000}"/>
    <cellStyle name="SAPBEXstdItem 3 3 5 2 6" xfId="2612" xr:uid="{00000000-0005-0000-0000-0000DB0C0000}"/>
    <cellStyle name="SAPBEXstdItem 3 3 5 3" xfId="285" xr:uid="{00000000-0005-0000-0000-0000DC0C0000}"/>
    <cellStyle name="SAPBEXstdItem 3 3 5 3 2" xfId="701" xr:uid="{00000000-0005-0000-0000-0000DD0C0000}"/>
    <cellStyle name="SAPBEXstdItem 3 3 5 3 2 2" xfId="1916" xr:uid="{00000000-0005-0000-0000-0000DE0C0000}"/>
    <cellStyle name="SAPBEXstdItem 3 3 5 3 2 2 2" xfId="4347" xr:uid="{00000000-0005-0000-0000-0000DF0C0000}"/>
    <cellStyle name="SAPBEXstdItem 3 3 5 3 2 3" xfId="3132" xr:uid="{00000000-0005-0000-0000-0000E00C0000}"/>
    <cellStyle name="SAPBEXstdItem 3 3 5 3 3" xfId="1092" xr:uid="{00000000-0005-0000-0000-0000E10C0000}"/>
    <cellStyle name="SAPBEXstdItem 3 3 5 3 3 2" xfId="2307" xr:uid="{00000000-0005-0000-0000-0000E20C0000}"/>
    <cellStyle name="SAPBEXstdItem 3 3 5 3 3 2 2" xfId="4738" xr:uid="{00000000-0005-0000-0000-0000E30C0000}"/>
    <cellStyle name="SAPBEXstdItem 3 3 5 3 3 3" xfId="3523" xr:uid="{00000000-0005-0000-0000-0000E40C0000}"/>
    <cellStyle name="SAPBEXstdItem 3 3 5 3 4" xfId="1500" xr:uid="{00000000-0005-0000-0000-0000E50C0000}"/>
    <cellStyle name="SAPBEXstdItem 3 3 5 3 4 2" xfId="3931" xr:uid="{00000000-0005-0000-0000-0000E60C0000}"/>
    <cellStyle name="SAPBEXstdItem 3 3 5 3 5" xfId="2716" xr:uid="{00000000-0005-0000-0000-0000E70C0000}"/>
    <cellStyle name="SAPBEXstdItem 3 3 5 4" xfId="493" xr:uid="{00000000-0005-0000-0000-0000E80C0000}"/>
    <cellStyle name="SAPBEXstdItem 3 3 5 4 2" xfId="1708" xr:uid="{00000000-0005-0000-0000-0000E90C0000}"/>
    <cellStyle name="SAPBEXstdItem 3 3 5 4 2 2" xfId="4139" xr:uid="{00000000-0005-0000-0000-0000EA0C0000}"/>
    <cellStyle name="SAPBEXstdItem 3 3 5 4 3" xfId="2924" xr:uid="{00000000-0005-0000-0000-0000EB0C0000}"/>
    <cellStyle name="SAPBEXstdItem 3 3 5 5" xfId="900" xr:uid="{00000000-0005-0000-0000-0000EC0C0000}"/>
    <cellStyle name="SAPBEXstdItem 3 3 5 5 2" xfId="2115" xr:uid="{00000000-0005-0000-0000-0000ED0C0000}"/>
    <cellStyle name="SAPBEXstdItem 3 3 5 5 2 2" xfId="4546" xr:uid="{00000000-0005-0000-0000-0000EE0C0000}"/>
    <cellStyle name="SAPBEXstdItem 3 3 5 5 3" xfId="3331" xr:uid="{00000000-0005-0000-0000-0000EF0C0000}"/>
    <cellStyle name="SAPBEXstdItem 3 3 5 6" xfId="1292" xr:uid="{00000000-0005-0000-0000-0000F00C0000}"/>
    <cellStyle name="SAPBEXstdItem 3 3 5 6 2" xfId="3723" xr:uid="{00000000-0005-0000-0000-0000F10C0000}"/>
    <cellStyle name="SAPBEXstdItem 3 3 5 7" xfId="2508" xr:uid="{00000000-0005-0000-0000-0000F20C0000}"/>
    <cellStyle name="SAPBEXstdItem 3 3 6" xfId="88" xr:uid="{00000000-0005-0000-0000-0000F30C0000}"/>
    <cellStyle name="SAPBEXstdItem 3 3 6 2" xfId="192" xr:uid="{00000000-0005-0000-0000-0000F40C0000}"/>
    <cellStyle name="SAPBEXstdItem 3 3 6 2 2" xfId="400" xr:uid="{00000000-0005-0000-0000-0000F50C0000}"/>
    <cellStyle name="SAPBEXstdItem 3 3 6 2 2 2" xfId="816" xr:uid="{00000000-0005-0000-0000-0000F60C0000}"/>
    <cellStyle name="SAPBEXstdItem 3 3 6 2 2 2 2" xfId="2031" xr:uid="{00000000-0005-0000-0000-0000F70C0000}"/>
    <cellStyle name="SAPBEXstdItem 3 3 6 2 2 2 2 2" xfId="4462" xr:uid="{00000000-0005-0000-0000-0000F80C0000}"/>
    <cellStyle name="SAPBEXstdItem 3 3 6 2 2 2 3" xfId="3247" xr:uid="{00000000-0005-0000-0000-0000F90C0000}"/>
    <cellStyle name="SAPBEXstdItem 3 3 6 2 2 3" xfId="1199" xr:uid="{00000000-0005-0000-0000-0000FA0C0000}"/>
    <cellStyle name="SAPBEXstdItem 3 3 6 2 2 3 2" xfId="2414" xr:uid="{00000000-0005-0000-0000-0000FB0C0000}"/>
    <cellStyle name="SAPBEXstdItem 3 3 6 2 2 3 2 2" xfId="4845" xr:uid="{00000000-0005-0000-0000-0000FC0C0000}"/>
    <cellStyle name="SAPBEXstdItem 3 3 6 2 2 3 3" xfId="3630" xr:uid="{00000000-0005-0000-0000-0000FD0C0000}"/>
    <cellStyle name="SAPBEXstdItem 3 3 6 2 2 4" xfId="1615" xr:uid="{00000000-0005-0000-0000-0000FE0C0000}"/>
    <cellStyle name="SAPBEXstdItem 3 3 6 2 2 4 2" xfId="4046" xr:uid="{00000000-0005-0000-0000-0000FF0C0000}"/>
    <cellStyle name="SAPBEXstdItem 3 3 6 2 2 5" xfId="2831" xr:uid="{00000000-0005-0000-0000-0000000D0000}"/>
    <cellStyle name="SAPBEXstdItem 3 3 6 2 3" xfId="608" xr:uid="{00000000-0005-0000-0000-0000010D0000}"/>
    <cellStyle name="SAPBEXstdItem 3 3 6 2 3 2" xfId="1823" xr:uid="{00000000-0005-0000-0000-0000020D0000}"/>
    <cellStyle name="SAPBEXstdItem 3 3 6 2 3 2 2" xfId="4254" xr:uid="{00000000-0005-0000-0000-0000030D0000}"/>
    <cellStyle name="SAPBEXstdItem 3 3 6 2 3 3" xfId="3039" xr:uid="{00000000-0005-0000-0000-0000040D0000}"/>
    <cellStyle name="SAPBEXstdItem 3 3 6 2 4" xfId="1007" xr:uid="{00000000-0005-0000-0000-0000050D0000}"/>
    <cellStyle name="SAPBEXstdItem 3 3 6 2 4 2" xfId="2222" xr:uid="{00000000-0005-0000-0000-0000060D0000}"/>
    <cellStyle name="SAPBEXstdItem 3 3 6 2 4 2 2" xfId="4653" xr:uid="{00000000-0005-0000-0000-0000070D0000}"/>
    <cellStyle name="SAPBEXstdItem 3 3 6 2 4 3" xfId="3438" xr:uid="{00000000-0005-0000-0000-0000080D0000}"/>
    <cellStyle name="SAPBEXstdItem 3 3 6 2 5" xfId="1407" xr:uid="{00000000-0005-0000-0000-0000090D0000}"/>
    <cellStyle name="SAPBEXstdItem 3 3 6 2 5 2" xfId="3838" xr:uid="{00000000-0005-0000-0000-00000A0D0000}"/>
    <cellStyle name="SAPBEXstdItem 3 3 6 2 6" xfId="2623" xr:uid="{00000000-0005-0000-0000-00000B0D0000}"/>
    <cellStyle name="SAPBEXstdItem 3 3 6 3" xfId="296" xr:uid="{00000000-0005-0000-0000-00000C0D0000}"/>
    <cellStyle name="SAPBEXstdItem 3 3 6 3 2" xfId="712" xr:uid="{00000000-0005-0000-0000-00000D0D0000}"/>
    <cellStyle name="SAPBEXstdItem 3 3 6 3 2 2" xfId="1927" xr:uid="{00000000-0005-0000-0000-00000E0D0000}"/>
    <cellStyle name="SAPBEXstdItem 3 3 6 3 2 2 2" xfId="4358" xr:uid="{00000000-0005-0000-0000-00000F0D0000}"/>
    <cellStyle name="SAPBEXstdItem 3 3 6 3 2 3" xfId="3143" xr:uid="{00000000-0005-0000-0000-0000100D0000}"/>
    <cellStyle name="SAPBEXstdItem 3 3 6 3 3" xfId="1103" xr:uid="{00000000-0005-0000-0000-0000110D0000}"/>
    <cellStyle name="SAPBEXstdItem 3 3 6 3 3 2" xfId="2318" xr:uid="{00000000-0005-0000-0000-0000120D0000}"/>
    <cellStyle name="SAPBEXstdItem 3 3 6 3 3 2 2" xfId="4749" xr:uid="{00000000-0005-0000-0000-0000130D0000}"/>
    <cellStyle name="SAPBEXstdItem 3 3 6 3 3 3" xfId="3534" xr:uid="{00000000-0005-0000-0000-0000140D0000}"/>
    <cellStyle name="SAPBEXstdItem 3 3 6 3 4" xfId="1511" xr:uid="{00000000-0005-0000-0000-0000150D0000}"/>
    <cellStyle name="SAPBEXstdItem 3 3 6 3 4 2" xfId="3942" xr:uid="{00000000-0005-0000-0000-0000160D0000}"/>
    <cellStyle name="SAPBEXstdItem 3 3 6 3 5" xfId="2727" xr:uid="{00000000-0005-0000-0000-0000170D0000}"/>
    <cellStyle name="SAPBEXstdItem 3 3 6 4" xfId="504" xr:uid="{00000000-0005-0000-0000-0000180D0000}"/>
    <cellStyle name="SAPBEXstdItem 3 3 6 4 2" xfId="1719" xr:uid="{00000000-0005-0000-0000-0000190D0000}"/>
    <cellStyle name="SAPBEXstdItem 3 3 6 4 2 2" xfId="4150" xr:uid="{00000000-0005-0000-0000-00001A0D0000}"/>
    <cellStyle name="SAPBEXstdItem 3 3 6 4 3" xfId="2935" xr:uid="{00000000-0005-0000-0000-00001B0D0000}"/>
    <cellStyle name="SAPBEXstdItem 3 3 6 5" xfId="911" xr:uid="{00000000-0005-0000-0000-00001C0D0000}"/>
    <cellStyle name="SAPBEXstdItem 3 3 6 5 2" xfId="2126" xr:uid="{00000000-0005-0000-0000-00001D0D0000}"/>
    <cellStyle name="SAPBEXstdItem 3 3 6 5 2 2" xfId="4557" xr:uid="{00000000-0005-0000-0000-00001E0D0000}"/>
    <cellStyle name="SAPBEXstdItem 3 3 6 5 3" xfId="3342" xr:uid="{00000000-0005-0000-0000-00001F0D0000}"/>
    <cellStyle name="SAPBEXstdItem 3 3 6 6" xfId="1303" xr:uid="{00000000-0005-0000-0000-0000200D0000}"/>
    <cellStyle name="SAPBEXstdItem 3 3 6 6 2" xfId="3734" xr:uid="{00000000-0005-0000-0000-0000210D0000}"/>
    <cellStyle name="SAPBEXstdItem 3 3 6 7" xfId="2519" xr:uid="{00000000-0005-0000-0000-0000220D0000}"/>
    <cellStyle name="SAPBEXstdItem 3 3 7" xfId="98" xr:uid="{00000000-0005-0000-0000-0000230D0000}"/>
    <cellStyle name="SAPBEXstdItem 3 3 7 2" xfId="202" xr:uid="{00000000-0005-0000-0000-0000240D0000}"/>
    <cellStyle name="SAPBEXstdItem 3 3 7 2 2" xfId="410" xr:uid="{00000000-0005-0000-0000-0000250D0000}"/>
    <cellStyle name="SAPBEXstdItem 3 3 7 2 2 2" xfId="826" xr:uid="{00000000-0005-0000-0000-0000260D0000}"/>
    <cellStyle name="SAPBEXstdItem 3 3 7 2 2 2 2" xfId="2041" xr:uid="{00000000-0005-0000-0000-0000270D0000}"/>
    <cellStyle name="SAPBEXstdItem 3 3 7 2 2 2 2 2" xfId="4472" xr:uid="{00000000-0005-0000-0000-0000280D0000}"/>
    <cellStyle name="SAPBEXstdItem 3 3 7 2 2 2 3" xfId="3257" xr:uid="{00000000-0005-0000-0000-0000290D0000}"/>
    <cellStyle name="SAPBEXstdItem 3 3 7 2 2 3" xfId="1209" xr:uid="{00000000-0005-0000-0000-00002A0D0000}"/>
    <cellStyle name="SAPBEXstdItem 3 3 7 2 2 3 2" xfId="2424" xr:uid="{00000000-0005-0000-0000-00002B0D0000}"/>
    <cellStyle name="SAPBEXstdItem 3 3 7 2 2 3 2 2" xfId="4855" xr:uid="{00000000-0005-0000-0000-00002C0D0000}"/>
    <cellStyle name="SAPBEXstdItem 3 3 7 2 2 3 3" xfId="3640" xr:uid="{00000000-0005-0000-0000-00002D0D0000}"/>
    <cellStyle name="SAPBEXstdItem 3 3 7 2 2 4" xfId="1625" xr:uid="{00000000-0005-0000-0000-00002E0D0000}"/>
    <cellStyle name="SAPBEXstdItem 3 3 7 2 2 4 2" xfId="4056" xr:uid="{00000000-0005-0000-0000-00002F0D0000}"/>
    <cellStyle name="SAPBEXstdItem 3 3 7 2 2 5" xfId="2841" xr:uid="{00000000-0005-0000-0000-0000300D0000}"/>
    <cellStyle name="SAPBEXstdItem 3 3 7 2 3" xfId="618" xr:uid="{00000000-0005-0000-0000-0000310D0000}"/>
    <cellStyle name="SAPBEXstdItem 3 3 7 2 3 2" xfId="1833" xr:uid="{00000000-0005-0000-0000-0000320D0000}"/>
    <cellStyle name="SAPBEXstdItem 3 3 7 2 3 2 2" xfId="4264" xr:uid="{00000000-0005-0000-0000-0000330D0000}"/>
    <cellStyle name="SAPBEXstdItem 3 3 7 2 3 3" xfId="3049" xr:uid="{00000000-0005-0000-0000-0000340D0000}"/>
    <cellStyle name="SAPBEXstdItem 3 3 7 2 4" xfId="1017" xr:uid="{00000000-0005-0000-0000-0000350D0000}"/>
    <cellStyle name="SAPBEXstdItem 3 3 7 2 4 2" xfId="2232" xr:uid="{00000000-0005-0000-0000-0000360D0000}"/>
    <cellStyle name="SAPBEXstdItem 3 3 7 2 4 2 2" xfId="4663" xr:uid="{00000000-0005-0000-0000-0000370D0000}"/>
    <cellStyle name="SAPBEXstdItem 3 3 7 2 4 3" xfId="3448" xr:uid="{00000000-0005-0000-0000-0000380D0000}"/>
    <cellStyle name="SAPBEXstdItem 3 3 7 2 5" xfId="1417" xr:uid="{00000000-0005-0000-0000-0000390D0000}"/>
    <cellStyle name="SAPBEXstdItem 3 3 7 2 5 2" xfId="3848" xr:uid="{00000000-0005-0000-0000-00003A0D0000}"/>
    <cellStyle name="SAPBEXstdItem 3 3 7 2 6" xfId="2633" xr:uid="{00000000-0005-0000-0000-00003B0D0000}"/>
    <cellStyle name="SAPBEXstdItem 3 3 7 3" xfId="306" xr:uid="{00000000-0005-0000-0000-00003C0D0000}"/>
    <cellStyle name="SAPBEXstdItem 3 3 7 3 2" xfId="722" xr:uid="{00000000-0005-0000-0000-00003D0D0000}"/>
    <cellStyle name="SAPBEXstdItem 3 3 7 3 2 2" xfId="1937" xr:uid="{00000000-0005-0000-0000-00003E0D0000}"/>
    <cellStyle name="SAPBEXstdItem 3 3 7 3 2 2 2" xfId="4368" xr:uid="{00000000-0005-0000-0000-00003F0D0000}"/>
    <cellStyle name="SAPBEXstdItem 3 3 7 3 2 3" xfId="3153" xr:uid="{00000000-0005-0000-0000-0000400D0000}"/>
    <cellStyle name="SAPBEXstdItem 3 3 7 3 3" xfId="1113" xr:uid="{00000000-0005-0000-0000-0000410D0000}"/>
    <cellStyle name="SAPBEXstdItem 3 3 7 3 3 2" xfId="2328" xr:uid="{00000000-0005-0000-0000-0000420D0000}"/>
    <cellStyle name="SAPBEXstdItem 3 3 7 3 3 2 2" xfId="4759" xr:uid="{00000000-0005-0000-0000-0000430D0000}"/>
    <cellStyle name="SAPBEXstdItem 3 3 7 3 3 3" xfId="3544" xr:uid="{00000000-0005-0000-0000-0000440D0000}"/>
    <cellStyle name="SAPBEXstdItem 3 3 7 3 4" xfId="1521" xr:uid="{00000000-0005-0000-0000-0000450D0000}"/>
    <cellStyle name="SAPBEXstdItem 3 3 7 3 4 2" xfId="3952" xr:uid="{00000000-0005-0000-0000-0000460D0000}"/>
    <cellStyle name="SAPBEXstdItem 3 3 7 3 5" xfId="2737" xr:uid="{00000000-0005-0000-0000-0000470D0000}"/>
    <cellStyle name="SAPBEXstdItem 3 3 7 4" xfId="514" xr:uid="{00000000-0005-0000-0000-0000480D0000}"/>
    <cellStyle name="SAPBEXstdItem 3 3 7 4 2" xfId="1729" xr:uid="{00000000-0005-0000-0000-0000490D0000}"/>
    <cellStyle name="SAPBEXstdItem 3 3 7 4 2 2" xfId="4160" xr:uid="{00000000-0005-0000-0000-00004A0D0000}"/>
    <cellStyle name="SAPBEXstdItem 3 3 7 4 3" xfId="2945" xr:uid="{00000000-0005-0000-0000-00004B0D0000}"/>
    <cellStyle name="SAPBEXstdItem 3 3 7 5" xfId="921" xr:uid="{00000000-0005-0000-0000-00004C0D0000}"/>
    <cellStyle name="SAPBEXstdItem 3 3 7 5 2" xfId="2136" xr:uid="{00000000-0005-0000-0000-00004D0D0000}"/>
    <cellStyle name="SAPBEXstdItem 3 3 7 5 2 2" xfId="4567" xr:uid="{00000000-0005-0000-0000-00004E0D0000}"/>
    <cellStyle name="SAPBEXstdItem 3 3 7 5 3" xfId="3352" xr:uid="{00000000-0005-0000-0000-00004F0D0000}"/>
    <cellStyle name="SAPBEXstdItem 3 3 7 6" xfId="1313" xr:uid="{00000000-0005-0000-0000-0000500D0000}"/>
    <cellStyle name="SAPBEXstdItem 3 3 7 6 2" xfId="3744" xr:uid="{00000000-0005-0000-0000-0000510D0000}"/>
    <cellStyle name="SAPBEXstdItem 3 3 7 7" xfId="2529" xr:uid="{00000000-0005-0000-0000-0000520D0000}"/>
    <cellStyle name="SAPBEXstdItem 3 3 8" xfId="108" xr:uid="{00000000-0005-0000-0000-0000530D0000}"/>
    <cellStyle name="SAPBEXstdItem 3 3 8 2" xfId="212" xr:uid="{00000000-0005-0000-0000-0000540D0000}"/>
    <cellStyle name="SAPBEXstdItem 3 3 8 2 2" xfId="420" xr:uid="{00000000-0005-0000-0000-0000550D0000}"/>
    <cellStyle name="SAPBEXstdItem 3 3 8 2 2 2" xfId="836" xr:uid="{00000000-0005-0000-0000-0000560D0000}"/>
    <cellStyle name="SAPBEXstdItem 3 3 8 2 2 2 2" xfId="2051" xr:uid="{00000000-0005-0000-0000-0000570D0000}"/>
    <cellStyle name="SAPBEXstdItem 3 3 8 2 2 2 2 2" xfId="4482" xr:uid="{00000000-0005-0000-0000-0000580D0000}"/>
    <cellStyle name="SAPBEXstdItem 3 3 8 2 2 2 3" xfId="3267" xr:uid="{00000000-0005-0000-0000-0000590D0000}"/>
    <cellStyle name="SAPBEXstdItem 3 3 8 2 2 3" xfId="1219" xr:uid="{00000000-0005-0000-0000-00005A0D0000}"/>
    <cellStyle name="SAPBEXstdItem 3 3 8 2 2 3 2" xfId="2434" xr:uid="{00000000-0005-0000-0000-00005B0D0000}"/>
    <cellStyle name="SAPBEXstdItem 3 3 8 2 2 3 2 2" xfId="4865" xr:uid="{00000000-0005-0000-0000-00005C0D0000}"/>
    <cellStyle name="SAPBEXstdItem 3 3 8 2 2 3 3" xfId="3650" xr:uid="{00000000-0005-0000-0000-00005D0D0000}"/>
    <cellStyle name="SAPBEXstdItem 3 3 8 2 2 4" xfId="1635" xr:uid="{00000000-0005-0000-0000-00005E0D0000}"/>
    <cellStyle name="SAPBEXstdItem 3 3 8 2 2 4 2" xfId="4066" xr:uid="{00000000-0005-0000-0000-00005F0D0000}"/>
    <cellStyle name="SAPBEXstdItem 3 3 8 2 2 5" xfId="2851" xr:uid="{00000000-0005-0000-0000-0000600D0000}"/>
    <cellStyle name="SAPBEXstdItem 3 3 8 2 3" xfId="628" xr:uid="{00000000-0005-0000-0000-0000610D0000}"/>
    <cellStyle name="SAPBEXstdItem 3 3 8 2 3 2" xfId="1843" xr:uid="{00000000-0005-0000-0000-0000620D0000}"/>
    <cellStyle name="SAPBEXstdItem 3 3 8 2 3 2 2" xfId="4274" xr:uid="{00000000-0005-0000-0000-0000630D0000}"/>
    <cellStyle name="SAPBEXstdItem 3 3 8 2 3 3" xfId="3059" xr:uid="{00000000-0005-0000-0000-0000640D0000}"/>
    <cellStyle name="SAPBEXstdItem 3 3 8 2 4" xfId="1027" xr:uid="{00000000-0005-0000-0000-0000650D0000}"/>
    <cellStyle name="SAPBEXstdItem 3 3 8 2 4 2" xfId="2242" xr:uid="{00000000-0005-0000-0000-0000660D0000}"/>
    <cellStyle name="SAPBEXstdItem 3 3 8 2 4 2 2" xfId="4673" xr:uid="{00000000-0005-0000-0000-0000670D0000}"/>
    <cellStyle name="SAPBEXstdItem 3 3 8 2 4 3" xfId="3458" xr:uid="{00000000-0005-0000-0000-0000680D0000}"/>
    <cellStyle name="SAPBEXstdItem 3 3 8 2 5" xfId="1427" xr:uid="{00000000-0005-0000-0000-0000690D0000}"/>
    <cellStyle name="SAPBEXstdItem 3 3 8 2 5 2" xfId="3858" xr:uid="{00000000-0005-0000-0000-00006A0D0000}"/>
    <cellStyle name="SAPBEXstdItem 3 3 8 2 6" xfId="2643" xr:uid="{00000000-0005-0000-0000-00006B0D0000}"/>
    <cellStyle name="SAPBEXstdItem 3 3 8 3" xfId="316" xr:uid="{00000000-0005-0000-0000-00006C0D0000}"/>
    <cellStyle name="SAPBEXstdItem 3 3 8 3 2" xfId="732" xr:uid="{00000000-0005-0000-0000-00006D0D0000}"/>
    <cellStyle name="SAPBEXstdItem 3 3 8 3 2 2" xfId="1947" xr:uid="{00000000-0005-0000-0000-00006E0D0000}"/>
    <cellStyle name="SAPBEXstdItem 3 3 8 3 2 2 2" xfId="4378" xr:uid="{00000000-0005-0000-0000-00006F0D0000}"/>
    <cellStyle name="SAPBEXstdItem 3 3 8 3 2 3" xfId="3163" xr:uid="{00000000-0005-0000-0000-0000700D0000}"/>
    <cellStyle name="SAPBEXstdItem 3 3 8 3 3" xfId="1123" xr:uid="{00000000-0005-0000-0000-0000710D0000}"/>
    <cellStyle name="SAPBEXstdItem 3 3 8 3 3 2" xfId="2338" xr:uid="{00000000-0005-0000-0000-0000720D0000}"/>
    <cellStyle name="SAPBEXstdItem 3 3 8 3 3 2 2" xfId="4769" xr:uid="{00000000-0005-0000-0000-0000730D0000}"/>
    <cellStyle name="SAPBEXstdItem 3 3 8 3 3 3" xfId="3554" xr:uid="{00000000-0005-0000-0000-0000740D0000}"/>
    <cellStyle name="SAPBEXstdItem 3 3 8 3 4" xfId="1531" xr:uid="{00000000-0005-0000-0000-0000750D0000}"/>
    <cellStyle name="SAPBEXstdItem 3 3 8 3 4 2" xfId="3962" xr:uid="{00000000-0005-0000-0000-0000760D0000}"/>
    <cellStyle name="SAPBEXstdItem 3 3 8 3 5" xfId="2747" xr:uid="{00000000-0005-0000-0000-0000770D0000}"/>
    <cellStyle name="SAPBEXstdItem 3 3 8 4" xfId="524" xr:uid="{00000000-0005-0000-0000-0000780D0000}"/>
    <cellStyle name="SAPBEXstdItem 3 3 8 4 2" xfId="1739" xr:uid="{00000000-0005-0000-0000-0000790D0000}"/>
    <cellStyle name="SAPBEXstdItem 3 3 8 4 2 2" xfId="4170" xr:uid="{00000000-0005-0000-0000-00007A0D0000}"/>
    <cellStyle name="SAPBEXstdItem 3 3 8 4 3" xfId="2955" xr:uid="{00000000-0005-0000-0000-00007B0D0000}"/>
    <cellStyle name="SAPBEXstdItem 3 3 8 5" xfId="931" xr:uid="{00000000-0005-0000-0000-00007C0D0000}"/>
    <cellStyle name="SAPBEXstdItem 3 3 8 5 2" xfId="2146" xr:uid="{00000000-0005-0000-0000-00007D0D0000}"/>
    <cellStyle name="SAPBEXstdItem 3 3 8 5 2 2" xfId="4577" xr:uid="{00000000-0005-0000-0000-00007E0D0000}"/>
    <cellStyle name="SAPBEXstdItem 3 3 8 5 3" xfId="3362" xr:uid="{00000000-0005-0000-0000-00007F0D0000}"/>
    <cellStyle name="SAPBEXstdItem 3 3 8 6" xfId="1323" xr:uid="{00000000-0005-0000-0000-0000800D0000}"/>
    <cellStyle name="SAPBEXstdItem 3 3 8 6 2" xfId="3754" xr:uid="{00000000-0005-0000-0000-0000810D0000}"/>
    <cellStyle name="SAPBEXstdItem 3 3 8 7" xfId="2539" xr:uid="{00000000-0005-0000-0000-0000820D0000}"/>
    <cellStyle name="SAPBEXstdItem 3 3 9" xfId="125" xr:uid="{00000000-0005-0000-0000-0000830D0000}"/>
    <cellStyle name="SAPBEXstdItem 3 3 9 2" xfId="333" xr:uid="{00000000-0005-0000-0000-0000840D0000}"/>
    <cellStyle name="SAPBEXstdItem 3 3 9 2 2" xfId="749" xr:uid="{00000000-0005-0000-0000-0000850D0000}"/>
    <cellStyle name="SAPBEXstdItem 3 3 9 2 2 2" xfId="1964" xr:uid="{00000000-0005-0000-0000-0000860D0000}"/>
    <cellStyle name="SAPBEXstdItem 3 3 9 2 2 2 2" xfId="4395" xr:uid="{00000000-0005-0000-0000-0000870D0000}"/>
    <cellStyle name="SAPBEXstdItem 3 3 9 2 2 3" xfId="3180" xr:uid="{00000000-0005-0000-0000-0000880D0000}"/>
    <cellStyle name="SAPBEXstdItem 3 3 9 2 3" xfId="1136" xr:uid="{00000000-0005-0000-0000-0000890D0000}"/>
    <cellStyle name="SAPBEXstdItem 3 3 9 2 3 2" xfId="2351" xr:uid="{00000000-0005-0000-0000-00008A0D0000}"/>
    <cellStyle name="SAPBEXstdItem 3 3 9 2 3 2 2" xfId="4782" xr:uid="{00000000-0005-0000-0000-00008B0D0000}"/>
    <cellStyle name="SAPBEXstdItem 3 3 9 2 3 3" xfId="3567" xr:uid="{00000000-0005-0000-0000-00008C0D0000}"/>
    <cellStyle name="SAPBEXstdItem 3 3 9 2 4" xfId="1548" xr:uid="{00000000-0005-0000-0000-00008D0D0000}"/>
    <cellStyle name="SAPBEXstdItem 3 3 9 2 4 2" xfId="3979" xr:uid="{00000000-0005-0000-0000-00008E0D0000}"/>
    <cellStyle name="SAPBEXstdItem 3 3 9 2 5" xfId="2764" xr:uid="{00000000-0005-0000-0000-00008F0D0000}"/>
    <cellStyle name="SAPBEXstdItem 3 3 9 3" xfId="541" xr:uid="{00000000-0005-0000-0000-0000900D0000}"/>
    <cellStyle name="SAPBEXstdItem 3 3 9 3 2" xfId="1756" xr:uid="{00000000-0005-0000-0000-0000910D0000}"/>
    <cellStyle name="SAPBEXstdItem 3 3 9 3 2 2" xfId="4187" xr:uid="{00000000-0005-0000-0000-0000920D0000}"/>
    <cellStyle name="SAPBEXstdItem 3 3 9 3 3" xfId="2972" xr:uid="{00000000-0005-0000-0000-0000930D0000}"/>
    <cellStyle name="SAPBEXstdItem 3 3 9 4" xfId="944" xr:uid="{00000000-0005-0000-0000-0000940D0000}"/>
    <cellStyle name="SAPBEXstdItem 3 3 9 4 2" xfId="2159" xr:uid="{00000000-0005-0000-0000-0000950D0000}"/>
    <cellStyle name="SAPBEXstdItem 3 3 9 4 2 2" xfId="4590" xr:uid="{00000000-0005-0000-0000-0000960D0000}"/>
    <cellStyle name="SAPBEXstdItem 3 3 9 4 3" xfId="3375" xr:uid="{00000000-0005-0000-0000-0000970D0000}"/>
    <cellStyle name="SAPBEXstdItem 3 3 9 5" xfId="1340" xr:uid="{00000000-0005-0000-0000-0000980D0000}"/>
    <cellStyle name="SAPBEXstdItem 3 3 9 5 2" xfId="3771" xr:uid="{00000000-0005-0000-0000-0000990D0000}"/>
    <cellStyle name="SAPBEXstdItem 3 3 9 6" xfId="2556" xr:uid="{00000000-0005-0000-0000-00009A0D0000}"/>
    <cellStyle name="SAPBEXstdItem 3 4" xfId="23" xr:uid="{00000000-0005-0000-0000-00009B0D0000}"/>
    <cellStyle name="SAPBEXstdItem 3 4 10" xfId="231" xr:uid="{00000000-0005-0000-0000-00009C0D0000}"/>
    <cellStyle name="SAPBEXstdItem 3 4 10 2" xfId="647" xr:uid="{00000000-0005-0000-0000-00009D0D0000}"/>
    <cellStyle name="SAPBEXstdItem 3 4 10 2 2" xfId="1862" xr:uid="{00000000-0005-0000-0000-00009E0D0000}"/>
    <cellStyle name="SAPBEXstdItem 3 4 10 2 2 2" xfId="4293" xr:uid="{00000000-0005-0000-0000-00009F0D0000}"/>
    <cellStyle name="SAPBEXstdItem 3 4 10 2 3" xfId="3078" xr:uid="{00000000-0005-0000-0000-0000A00D0000}"/>
    <cellStyle name="SAPBEXstdItem 3 4 10 3" xfId="1042" xr:uid="{00000000-0005-0000-0000-0000A10D0000}"/>
    <cellStyle name="SAPBEXstdItem 3 4 10 3 2" xfId="2257" xr:uid="{00000000-0005-0000-0000-0000A20D0000}"/>
    <cellStyle name="SAPBEXstdItem 3 4 10 3 2 2" xfId="4688" xr:uid="{00000000-0005-0000-0000-0000A30D0000}"/>
    <cellStyle name="SAPBEXstdItem 3 4 10 3 3" xfId="3473" xr:uid="{00000000-0005-0000-0000-0000A40D0000}"/>
    <cellStyle name="SAPBEXstdItem 3 4 10 4" xfId="1446" xr:uid="{00000000-0005-0000-0000-0000A50D0000}"/>
    <cellStyle name="SAPBEXstdItem 3 4 10 4 2" xfId="3877" xr:uid="{00000000-0005-0000-0000-0000A60D0000}"/>
    <cellStyle name="SAPBEXstdItem 3 4 10 5" xfId="2662" xr:uid="{00000000-0005-0000-0000-0000A70D0000}"/>
    <cellStyle name="SAPBEXstdItem 3 4 11" xfId="439" xr:uid="{00000000-0005-0000-0000-0000A80D0000}"/>
    <cellStyle name="SAPBEXstdItem 3 4 11 2" xfId="1654" xr:uid="{00000000-0005-0000-0000-0000A90D0000}"/>
    <cellStyle name="SAPBEXstdItem 3 4 11 2 2" xfId="4085" xr:uid="{00000000-0005-0000-0000-0000AA0D0000}"/>
    <cellStyle name="SAPBEXstdItem 3 4 11 3" xfId="2870" xr:uid="{00000000-0005-0000-0000-0000AB0D0000}"/>
    <cellStyle name="SAPBEXstdItem 3 4 12" xfId="850" xr:uid="{00000000-0005-0000-0000-0000AC0D0000}"/>
    <cellStyle name="SAPBEXstdItem 3 4 12 2" xfId="2065" xr:uid="{00000000-0005-0000-0000-0000AD0D0000}"/>
    <cellStyle name="SAPBEXstdItem 3 4 12 2 2" xfId="4496" xr:uid="{00000000-0005-0000-0000-0000AE0D0000}"/>
    <cellStyle name="SAPBEXstdItem 3 4 12 3" xfId="3281" xr:uid="{00000000-0005-0000-0000-0000AF0D0000}"/>
    <cellStyle name="SAPBEXstdItem 3 4 13" xfId="1238" xr:uid="{00000000-0005-0000-0000-0000B00D0000}"/>
    <cellStyle name="SAPBEXstdItem 3 4 13 2" xfId="3669" xr:uid="{00000000-0005-0000-0000-0000B10D0000}"/>
    <cellStyle name="SAPBEXstdItem 3 4 14" xfId="2454" xr:uid="{00000000-0005-0000-0000-0000B20D0000}"/>
    <cellStyle name="SAPBEXstdItem 3 4 2" xfId="43" xr:uid="{00000000-0005-0000-0000-0000B30D0000}"/>
    <cellStyle name="SAPBEXstdItem 3 4 2 2" xfId="147" xr:uid="{00000000-0005-0000-0000-0000B40D0000}"/>
    <cellStyle name="SAPBEXstdItem 3 4 2 2 2" xfId="355" xr:uid="{00000000-0005-0000-0000-0000B50D0000}"/>
    <cellStyle name="SAPBEXstdItem 3 4 2 2 2 2" xfId="771" xr:uid="{00000000-0005-0000-0000-0000B60D0000}"/>
    <cellStyle name="SAPBEXstdItem 3 4 2 2 2 2 2" xfId="1986" xr:uid="{00000000-0005-0000-0000-0000B70D0000}"/>
    <cellStyle name="SAPBEXstdItem 3 4 2 2 2 2 2 2" xfId="4417" xr:uid="{00000000-0005-0000-0000-0000B80D0000}"/>
    <cellStyle name="SAPBEXstdItem 3 4 2 2 2 2 3" xfId="3202" xr:uid="{00000000-0005-0000-0000-0000B90D0000}"/>
    <cellStyle name="SAPBEXstdItem 3 4 2 2 2 3" xfId="1154" xr:uid="{00000000-0005-0000-0000-0000BA0D0000}"/>
    <cellStyle name="SAPBEXstdItem 3 4 2 2 2 3 2" xfId="2369" xr:uid="{00000000-0005-0000-0000-0000BB0D0000}"/>
    <cellStyle name="SAPBEXstdItem 3 4 2 2 2 3 2 2" xfId="4800" xr:uid="{00000000-0005-0000-0000-0000BC0D0000}"/>
    <cellStyle name="SAPBEXstdItem 3 4 2 2 2 3 3" xfId="3585" xr:uid="{00000000-0005-0000-0000-0000BD0D0000}"/>
    <cellStyle name="SAPBEXstdItem 3 4 2 2 2 4" xfId="1570" xr:uid="{00000000-0005-0000-0000-0000BE0D0000}"/>
    <cellStyle name="SAPBEXstdItem 3 4 2 2 2 4 2" xfId="4001" xr:uid="{00000000-0005-0000-0000-0000BF0D0000}"/>
    <cellStyle name="SAPBEXstdItem 3 4 2 2 2 5" xfId="2786" xr:uid="{00000000-0005-0000-0000-0000C00D0000}"/>
    <cellStyle name="SAPBEXstdItem 3 4 2 2 3" xfId="563" xr:uid="{00000000-0005-0000-0000-0000C10D0000}"/>
    <cellStyle name="SAPBEXstdItem 3 4 2 2 3 2" xfId="1778" xr:uid="{00000000-0005-0000-0000-0000C20D0000}"/>
    <cellStyle name="SAPBEXstdItem 3 4 2 2 3 2 2" xfId="4209" xr:uid="{00000000-0005-0000-0000-0000C30D0000}"/>
    <cellStyle name="SAPBEXstdItem 3 4 2 2 3 3" xfId="2994" xr:uid="{00000000-0005-0000-0000-0000C40D0000}"/>
    <cellStyle name="SAPBEXstdItem 3 4 2 2 4" xfId="962" xr:uid="{00000000-0005-0000-0000-0000C50D0000}"/>
    <cellStyle name="SAPBEXstdItem 3 4 2 2 4 2" xfId="2177" xr:uid="{00000000-0005-0000-0000-0000C60D0000}"/>
    <cellStyle name="SAPBEXstdItem 3 4 2 2 4 2 2" xfId="4608" xr:uid="{00000000-0005-0000-0000-0000C70D0000}"/>
    <cellStyle name="SAPBEXstdItem 3 4 2 2 4 3" xfId="3393" xr:uid="{00000000-0005-0000-0000-0000C80D0000}"/>
    <cellStyle name="SAPBEXstdItem 3 4 2 2 5" xfId="1362" xr:uid="{00000000-0005-0000-0000-0000C90D0000}"/>
    <cellStyle name="SAPBEXstdItem 3 4 2 2 5 2" xfId="3793" xr:uid="{00000000-0005-0000-0000-0000CA0D0000}"/>
    <cellStyle name="SAPBEXstdItem 3 4 2 2 6" xfId="2578" xr:uid="{00000000-0005-0000-0000-0000CB0D0000}"/>
    <cellStyle name="SAPBEXstdItem 3 4 2 3" xfId="251" xr:uid="{00000000-0005-0000-0000-0000CC0D0000}"/>
    <cellStyle name="SAPBEXstdItem 3 4 2 3 2" xfId="667" xr:uid="{00000000-0005-0000-0000-0000CD0D0000}"/>
    <cellStyle name="SAPBEXstdItem 3 4 2 3 2 2" xfId="1882" xr:uid="{00000000-0005-0000-0000-0000CE0D0000}"/>
    <cellStyle name="SAPBEXstdItem 3 4 2 3 2 2 2" xfId="4313" xr:uid="{00000000-0005-0000-0000-0000CF0D0000}"/>
    <cellStyle name="SAPBEXstdItem 3 4 2 3 2 3" xfId="3098" xr:uid="{00000000-0005-0000-0000-0000D00D0000}"/>
    <cellStyle name="SAPBEXstdItem 3 4 2 3 3" xfId="1058" xr:uid="{00000000-0005-0000-0000-0000D10D0000}"/>
    <cellStyle name="SAPBEXstdItem 3 4 2 3 3 2" xfId="2273" xr:uid="{00000000-0005-0000-0000-0000D20D0000}"/>
    <cellStyle name="SAPBEXstdItem 3 4 2 3 3 2 2" xfId="4704" xr:uid="{00000000-0005-0000-0000-0000D30D0000}"/>
    <cellStyle name="SAPBEXstdItem 3 4 2 3 3 3" xfId="3489" xr:uid="{00000000-0005-0000-0000-0000D40D0000}"/>
    <cellStyle name="SAPBEXstdItem 3 4 2 3 4" xfId="1466" xr:uid="{00000000-0005-0000-0000-0000D50D0000}"/>
    <cellStyle name="SAPBEXstdItem 3 4 2 3 4 2" xfId="3897" xr:uid="{00000000-0005-0000-0000-0000D60D0000}"/>
    <cellStyle name="SAPBEXstdItem 3 4 2 3 5" xfId="2682" xr:uid="{00000000-0005-0000-0000-0000D70D0000}"/>
    <cellStyle name="SAPBEXstdItem 3 4 2 4" xfId="459" xr:uid="{00000000-0005-0000-0000-0000D80D0000}"/>
    <cellStyle name="SAPBEXstdItem 3 4 2 4 2" xfId="1674" xr:uid="{00000000-0005-0000-0000-0000D90D0000}"/>
    <cellStyle name="SAPBEXstdItem 3 4 2 4 2 2" xfId="4105" xr:uid="{00000000-0005-0000-0000-0000DA0D0000}"/>
    <cellStyle name="SAPBEXstdItem 3 4 2 4 3" xfId="2890" xr:uid="{00000000-0005-0000-0000-0000DB0D0000}"/>
    <cellStyle name="SAPBEXstdItem 3 4 2 5" xfId="866" xr:uid="{00000000-0005-0000-0000-0000DC0D0000}"/>
    <cellStyle name="SAPBEXstdItem 3 4 2 5 2" xfId="2081" xr:uid="{00000000-0005-0000-0000-0000DD0D0000}"/>
    <cellStyle name="SAPBEXstdItem 3 4 2 5 2 2" xfId="4512" xr:uid="{00000000-0005-0000-0000-0000DE0D0000}"/>
    <cellStyle name="SAPBEXstdItem 3 4 2 5 3" xfId="3297" xr:uid="{00000000-0005-0000-0000-0000DF0D0000}"/>
    <cellStyle name="SAPBEXstdItem 3 4 2 6" xfId="1258" xr:uid="{00000000-0005-0000-0000-0000E00D0000}"/>
    <cellStyle name="SAPBEXstdItem 3 4 2 6 2" xfId="3689" xr:uid="{00000000-0005-0000-0000-0000E10D0000}"/>
    <cellStyle name="SAPBEXstdItem 3 4 2 7" xfId="2474" xr:uid="{00000000-0005-0000-0000-0000E20D0000}"/>
    <cellStyle name="SAPBEXstdItem 3 4 3" xfId="57" xr:uid="{00000000-0005-0000-0000-0000E30D0000}"/>
    <cellStyle name="SAPBEXstdItem 3 4 3 2" xfId="161" xr:uid="{00000000-0005-0000-0000-0000E40D0000}"/>
    <cellStyle name="SAPBEXstdItem 3 4 3 2 2" xfId="369" xr:uid="{00000000-0005-0000-0000-0000E50D0000}"/>
    <cellStyle name="SAPBEXstdItem 3 4 3 2 2 2" xfId="785" xr:uid="{00000000-0005-0000-0000-0000E60D0000}"/>
    <cellStyle name="SAPBEXstdItem 3 4 3 2 2 2 2" xfId="2000" xr:uid="{00000000-0005-0000-0000-0000E70D0000}"/>
    <cellStyle name="SAPBEXstdItem 3 4 3 2 2 2 2 2" xfId="4431" xr:uid="{00000000-0005-0000-0000-0000E80D0000}"/>
    <cellStyle name="SAPBEXstdItem 3 4 3 2 2 2 3" xfId="3216" xr:uid="{00000000-0005-0000-0000-0000E90D0000}"/>
    <cellStyle name="SAPBEXstdItem 3 4 3 2 2 3" xfId="1168" xr:uid="{00000000-0005-0000-0000-0000EA0D0000}"/>
    <cellStyle name="SAPBEXstdItem 3 4 3 2 2 3 2" xfId="2383" xr:uid="{00000000-0005-0000-0000-0000EB0D0000}"/>
    <cellStyle name="SAPBEXstdItem 3 4 3 2 2 3 2 2" xfId="4814" xr:uid="{00000000-0005-0000-0000-0000EC0D0000}"/>
    <cellStyle name="SAPBEXstdItem 3 4 3 2 2 3 3" xfId="3599" xr:uid="{00000000-0005-0000-0000-0000ED0D0000}"/>
    <cellStyle name="SAPBEXstdItem 3 4 3 2 2 4" xfId="1584" xr:uid="{00000000-0005-0000-0000-0000EE0D0000}"/>
    <cellStyle name="SAPBEXstdItem 3 4 3 2 2 4 2" xfId="4015" xr:uid="{00000000-0005-0000-0000-0000EF0D0000}"/>
    <cellStyle name="SAPBEXstdItem 3 4 3 2 2 5" xfId="2800" xr:uid="{00000000-0005-0000-0000-0000F00D0000}"/>
    <cellStyle name="SAPBEXstdItem 3 4 3 2 3" xfId="577" xr:uid="{00000000-0005-0000-0000-0000F10D0000}"/>
    <cellStyle name="SAPBEXstdItem 3 4 3 2 3 2" xfId="1792" xr:uid="{00000000-0005-0000-0000-0000F20D0000}"/>
    <cellStyle name="SAPBEXstdItem 3 4 3 2 3 2 2" xfId="4223" xr:uid="{00000000-0005-0000-0000-0000F30D0000}"/>
    <cellStyle name="SAPBEXstdItem 3 4 3 2 3 3" xfId="3008" xr:uid="{00000000-0005-0000-0000-0000F40D0000}"/>
    <cellStyle name="SAPBEXstdItem 3 4 3 2 4" xfId="976" xr:uid="{00000000-0005-0000-0000-0000F50D0000}"/>
    <cellStyle name="SAPBEXstdItem 3 4 3 2 4 2" xfId="2191" xr:uid="{00000000-0005-0000-0000-0000F60D0000}"/>
    <cellStyle name="SAPBEXstdItem 3 4 3 2 4 2 2" xfId="4622" xr:uid="{00000000-0005-0000-0000-0000F70D0000}"/>
    <cellStyle name="SAPBEXstdItem 3 4 3 2 4 3" xfId="3407" xr:uid="{00000000-0005-0000-0000-0000F80D0000}"/>
    <cellStyle name="SAPBEXstdItem 3 4 3 2 5" xfId="1376" xr:uid="{00000000-0005-0000-0000-0000F90D0000}"/>
    <cellStyle name="SAPBEXstdItem 3 4 3 2 5 2" xfId="3807" xr:uid="{00000000-0005-0000-0000-0000FA0D0000}"/>
    <cellStyle name="SAPBEXstdItem 3 4 3 2 6" xfId="2592" xr:uid="{00000000-0005-0000-0000-0000FB0D0000}"/>
    <cellStyle name="SAPBEXstdItem 3 4 3 3" xfId="265" xr:uid="{00000000-0005-0000-0000-0000FC0D0000}"/>
    <cellStyle name="SAPBEXstdItem 3 4 3 3 2" xfId="681" xr:uid="{00000000-0005-0000-0000-0000FD0D0000}"/>
    <cellStyle name="SAPBEXstdItem 3 4 3 3 2 2" xfId="1896" xr:uid="{00000000-0005-0000-0000-0000FE0D0000}"/>
    <cellStyle name="SAPBEXstdItem 3 4 3 3 2 2 2" xfId="4327" xr:uid="{00000000-0005-0000-0000-0000FF0D0000}"/>
    <cellStyle name="SAPBEXstdItem 3 4 3 3 2 3" xfId="3112" xr:uid="{00000000-0005-0000-0000-0000000E0000}"/>
    <cellStyle name="SAPBEXstdItem 3 4 3 3 3" xfId="1072" xr:uid="{00000000-0005-0000-0000-0000010E0000}"/>
    <cellStyle name="SAPBEXstdItem 3 4 3 3 3 2" xfId="2287" xr:uid="{00000000-0005-0000-0000-0000020E0000}"/>
    <cellStyle name="SAPBEXstdItem 3 4 3 3 3 2 2" xfId="4718" xr:uid="{00000000-0005-0000-0000-0000030E0000}"/>
    <cellStyle name="SAPBEXstdItem 3 4 3 3 3 3" xfId="3503" xr:uid="{00000000-0005-0000-0000-0000040E0000}"/>
    <cellStyle name="SAPBEXstdItem 3 4 3 3 4" xfId="1480" xr:uid="{00000000-0005-0000-0000-0000050E0000}"/>
    <cellStyle name="SAPBEXstdItem 3 4 3 3 4 2" xfId="3911" xr:uid="{00000000-0005-0000-0000-0000060E0000}"/>
    <cellStyle name="SAPBEXstdItem 3 4 3 3 5" xfId="2696" xr:uid="{00000000-0005-0000-0000-0000070E0000}"/>
    <cellStyle name="SAPBEXstdItem 3 4 3 4" xfId="473" xr:uid="{00000000-0005-0000-0000-0000080E0000}"/>
    <cellStyle name="SAPBEXstdItem 3 4 3 4 2" xfId="1688" xr:uid="{00000000-0005-0000-0000-0000090E0000}"/>
    <cellStyle name="SAPBEXstdItem 3 4 3 4 2 2" xfId="4119" xr:uid="{00000000-0005-0000-0000-00000A0E0000}"/>
    <cellStyle name="SAPBEXstdItem 3 4 3 4 3" xfId="2904" xr:uid="{00000000-0005-0000-0000-00000B0E0000}"/>
    <cellStyle name="SAPBEXstdItem 3 4 3 5" xfId="880" xr:uid="{00000000-0005-0000-0000-00000C0E0000}"/>
    <cellStyle name="SAPBEXstdItem 3 4 3 5 2" xfId="2095" xr:uid="{00000000-0005-0000-0000-00000D0E0000}"/>
    <cellStyle name="SAPBEXstdItem 3 4 3 5 2 2" xfId="4526" xr:uid="{00000000-0005-0000-0000-00000E0E0000}"/>
    <cellStyle name="SAPBEXstdItem 3 4 3 5 3" xfId="3311" xr:uid="{00000000-0005-0000-0000-00000F0E0000}"/>
    <cellStyle name="SAPBEXstdItem 3 4 3 6" xfId="1272" xr:uid="{00000000-0005-0000-0000-0000100E0000}"/>
    <cellStyle name="SAPBEXstdItem 3 4 3 6 2" xfId="3703" xr:uid="{00000000-0005-0000-0000-0000110E0000}"/>
    <cellStyle name="SAPBEXstdItem 3 4 3 7" xfId="2488" xr:uid="{00000000-0005-0000-0000-0000120E0000}"/>
    <cellStyle name="SAPBEXstdItem 3 4 4" xfId="68" xr:uid="{00000000-0005-0000-0000-0000130E0000}"/>
    <cellStyle name="SAPBEXstdItem 3 4 4 2" xfId="172" xr:uid="{00000000-0005-0000-0000-0000140E0000}"/>
    <cellStyle name="SAPBEXstdItem 3 4 4 2 2" xfId="380" xr:uid="{00000000-0005-0000-0000-0000150E0000}"/>
    <cellStyle name="SAPBEXstdItem 3 4 4 2 2 2" xfId="796" xr:uid="{00000000-0005-0000-0000-0000160E0000}"/>
    <cellStyle name="SAPBEXstdItem 3 4 4 2 2 2 2" xfId="2011" xr:uid="{00000000-0005-0000-0000-0000170E0000}"/>
    <cellStyle name="SAPBEXstdItem 3 4 4 2 2 2 2 2" xfId="4442" xr:uid="{00000000-0005-0000-0000-0000180E0000}"/>
    <cellStyle name="SAPBEXstdItem 3 4 4 2 2 2 3" xfId="3227" xr:uid="{00000000-0005-0000-0000-0000190E0000}"/>
    <cellStyle name="SAPBEXstdItem 3 4 4 2 2 3" xfId="1179" xr:uid="{00000000-0005-0000-0000-00001A0E0000}"/>
    <cellStyle name="SAPBEXstdItem 3 4 4 2 2 3 2" xfId="2394" xr:uid="{00000000-0005-0000-0000-00001B0E0000}"/>
    <cellStyle name="SAPBEXstdItem 3 4 4 2 2 3 2 2" xfId="4825" xr:uid="{00000000-0005-0000-0000-00001C0E0000}"/>
    <cellStyle name="SAPBEXstdItem 3 4 4 2 2 3 3" xfId="3610" xr:uid="{00000000-0005-0000-0000-00001D0E0000}"/>
    <cellStyle name="SAPBEXstdItem 3 4 4 2 2 4" xfId="1595" xr:uid="{00000000-0005-0000-0000-00001E0E0000}"/>
    <cellStyle name="SAPBEXstdItem 3 4 4 2 2 4 2" xfId="4026" xr:uid="{00000000-0005-0000-0000-00001F0E0000}"/>
    <cellStyle name="SAPBEXstdItem 3 4 4 2 2 5" xfId="2811" xr:uid="{00000000-0005-0000-0000-0000200E0000}"/>
    <cellStyle name="SAPBEXstdItem 3 4 4 2 3" xfId="588" xr:uid="{00000000-0005-0000-0000-0000210E0000}"/>
    <cellStyle name="SAPBEXstdItem 3 4 4 2 3 2" xfId="1803" xr:uid="{00000000-0005-0000-0000-0000220E0000}"/>
    <cellStyle name="SAPBEXstdItem 3 4 4 2 3 2 2" xfId="4234" xr:uid="{00000000-0005-0000-0000-0000230E0000}"/>
    <cellStyle name="SAPBEXstdItem 3 4 4 2 3 3" xfId="3019" xr:uid="{00000000-0005-0000-0000-0000240E0000}"/>
    <cellStyle name="SAPBEXstdItem 3 4 4 2 4" xfId="987" xr:uid="{00000000-0005-0000-0000-0000250E0000}"/>
    <cellStyle name="SAPBEXstdItem 3 4 4 2 4 2" xfId="2202" xr:uid="{00000000-0005-0000-0000-0000260E0000}"/>
    <cellStyle name="SAPBEXstdItem 3 4 4 2 4 2 2" xfId="4633" xr:uid="{00000000-0005-0000-0000-0000270E0000}"/>
    <cellStyle name="SAPBEXstdItem 3 4 4 2 4 3" xfId="3418" xr:uid="{00000000-0005-0000-0000-0000280E0000}"/>
    <cellStyle name="SAPBEXstdItem 3 4 4 2 5" xfId="1387" xr:uid="{00000000-0005-0000-0000-0000290E0000}"/>
    <cellStyle name="SAPBEXstdItem 3 4 4 2 5 2" xfId="3818" xr:uid="{00000000-0005-0000-0000-00002A0E0000}"/>
    <cellStyle name="SAPBEXstdItem 3 4 4 2 6" xfId="2603" xr:uid="{00000000-0005-0000-0000-00002B0E0000}"/>
    <cellStyle name="SAPBEXstdItem 3 4 4 3" xfId="276" xr:uid="{00000000-0005-0000-0000-00002C0E0000}"/>
    <cellStyle name="SAPBEXstdItem 3 4 4 3 2" xfId="692" xr:uid="{00000000-0005-0000-0000-00002D0E0000}"/>
    <cellStyle name="SAPBEXstdItem 3 4 4 3 2 2" xfId="1907" xr:uid="{00000000-0005-0000-0000-00002E0E0000}"/>
    <cellStyle name="SAPBEXstdItem 3 4 4 3 2 2 2" xfId="4338" xr:uid="{00000000-0005-0000-0000-00002F0E0000}"/>
    <cellStyle name="SAPBEXstdItem 3 4 4 3 2 3" xfId="3123" xr:uid="{00000000-0005-0000-0000-0000300E0000}"/>
    <cellStyle name="SAPBEXstdItem 3 4 4 3 3" xfId="1083" xr:uid="{00000000-0005-0000-0000-0000310E0000}"/>
    <cellStyle name="SAPBEXstdItem 3 4 4 3 3 2" xfId="2298" xr:uid="{00000000-0005-0000-0000-0000320E0000}"/>
    <cellStyle name="SAPBEXstdItem 3 4 4 3 3 2 2" xfId="4729" xr:uid="{00000000-0005-0000-0000-0000330E0000}"/>
    <cellStyle name="SAPBEXstdItem 3 4 4 3 3 3" xfId="3514" xr:uid="{00000000-0005-0000-0000-0000340E0000}"/>
    <cellStyle name="SAPBEXstdItem 3 4 4 3 4" xfId="1491" xr:uid="{00000000-0005-0000-0000-0000350E0000}"/>
    <cellStyle name="SAPBEXstdItem 3 4 4 3 4 2" xfId="3922" xr:uid="{00000000-0005-0000-0000-0000360E0000}"/>
    <cellStyle name="SAPBEXstdItem 3 4 4 3 5" xfId="2707" xr:uid="{00000000-0005-0000-0000-0000370E0000}"/>
    <cellStyle name="SAPBEXstdItem 3 4 4 4" xfId="484" xr:uid="{00000000-0005-0000-0000-0000380E0000}"/>
    <cellStyle name="SAPBEXstdItem 3 4 4 4 2" xfId="1699" xr:uid="{00000000-0005-0000-0000-0000390E0000}"/>
    <cellStyle name="SAPBEXstdItem 3 4 4 4 2 2" xfId="4130" xr:uid="{00000000-0005-0000-0000-00003A0E0000}"/>
    <cellStyle name="SAPBEXstdItem 3 4 4 4 3" xfId="2915" xr:uid="{00000000-0005-0000-0000-00003B0E0000}"/>
    <cellStyle name="SAPBEXstdItem 3 4 4 5" xfId="891" xr:uid="{00000000-0005-0000-0000-00003C0E0000}"/>
    <cellStyle name="SAPBEXstdItem 3 4 4 5 2" xfId="2106" xr:uid="{00000000-0005-0000-0000-00003D0E0000}"/>
    <cellStyle name="SAPBEXstdItem 3 4 4 5 2 2" xfId="4537" xr:uid="{00000000-0005-0000-0000-00003E0E0000}"/>
    <cellStyle name="SAPBEXstdItem 3 4 4 5 3" xfId="3322" xr:uid="{00000000-0005-0000-0000-00003F0E0000}"/>
    <cellStyle name="SAPBEXstdItem 3 4 4 6" xfId="1283" xr:uid="{00000000-0005-0000-0000-0000400E0000}"/>
    <cellStyle name="SAPBEXstdItem 3 4 4 6 2" xfId="3714" xr:uid="{00000000-0005-0000-0000-0000410E0000}"/>
    <cellStyle name="SAPBEXstdItem 3 4 4 7" xfId="2499" xr:uid="{00000000-0005-0000-0000-0000420E0000}"/>
    <cellStyle name="SAPBEXstdItem 3 4 5" xfId="79" xr:uid="{00000000-0005-0000-0000-0000430E0000}"/>
    <cellStyle name="SAPBEXstdItem 3 4 5 2" xfId="183" xr:uid="{00000000-0005-0000-0000-0000440E0000}"/>
    <cellStyle name="SAPBEXstdItem 3 4 5 2 2" xfId="391" xr:uid="{00000000-0005-0000-0000-0000450E0000}"/>
    <cellStyle name="SAPBEXstdItem 3 4 5 2 2 2" xfId="807" xr:uid="{00000000-0005-0000-0000-0000460E0000}"/>
    <cellStyle name="SAPBEXstdItem 3 4 5 2 2 2 2" xfId="2022" xr:uid="{00000000-0005-0000-0000-0000470E0000}"/>
    <cellStyle name="SAPBEXstdItem 3 4 5 2 2 2 2 2" xfId="4453" xr:uid="{00000000-0005-0000-0000-0000480E0000}"/>
    <cellStyle name="SAPBEXstdItem 3 4 5 2 2 2 3" xfId="3238" xr:uid="{00000000-0005-0000-0000-0000490E0000}"/>
    <cellStyle name="SAPBEXstdItem 3 4 5 2 2 3" xfId="1190" xr:uid="{00000000-0005-0000-0000-00004A0E0000}"/>
    <cellStyle name="SAPBEXstdItem 3 4 5 2 2 3 2" xfId="2405" xr:uid="{00000000-0005-0000-0000-00004B0E0000}"/>
    <cellStyle name="SAPBEXstdItem 3 4 5 2 2 3 2 2" xfId="4836" xr:uid="{00000000-0005-0000-0000-00004C0E0000}"/>
    <cellStyle name="SAPBEXstdItem 3 4 5 2 2 3 3" xfId="3621" xr:uid="{00000000-0005-0000-0000-00004D0E0000}"/>
    <cellStyle name="SAPBEXstdItem 3 4 5 2 2 4" xfId="1606" xr:uid="{00000000-0005-0000-0000-00004E0E0000}"/>
    <cellStyle name="SAPBEXstdItem 3 4 5 2 2 4 2" xfId="4037" xr:uid="{00000000-0005-0000-0000-00004F0E0000}"/>
    <cellStyle name="SAPBEXstdItem 3 4 5 2 2 5" xfId="2822" xr:uid="{00000000-0005-0000-0000-0000500E0000}"/>
    <cellStyle name="SAPBEXstdItem 3 4 5 2 3" xfId="599" xr:uid="{00000000-0005-0000-0000-0000510E0000}"/>
    <cellStyle name="SAPBEXstdItem 3 4 5 2 3 2" xfId="1814" xr:uid="{00000000-0005-0000-0000-0000520E0000}"/>
    <cellStyle name="SAPBEXstdItem 3 4 5 2 3 2 2" xfId="4245" xr:uid="{00000000-0005-0000-0000-0000530E0000}"/>
    <cellStyle name="SAPBEXstdItem 3 4 5 2 3 3" xfId="3030" xr:uid="{00000000-0005-0000-0000-0000540E0000}"/>
    <cellStyle name="SAPBEXstdItem 3 4 5 2 4" xfId="998" xr:uid="{00000000-0005-0000-0000-0000550E0000}"/>
    <cellStyle name="SAPBEXstdItem 3 4 5 2 4 2" xfId="2213" xr:uid="{00000000-0005-0000-0000-0000560E0000}"/>
    <cellStyle name="SAPBEXstdItem 3 4 5 2 4 2 2" xfId="4644" xr:uid="{00000000-0005-0000-0000-0000570E0000}"/>
    <cellStyle name="SAPBEXstdItem 3 4 5 2 4 3" xfId="3429" xr:uid="{00000000-0005-0000-0000-0000580E0000}"/>
    <cellStyle name="SAPBEXstdItem 3 4 5 2 5" xfId="1398" xr:uid="{00000000-0005-0000-0000-0000590E0000}"/>
    <cellStyle name="SAPBEXstdItem 3 4 5 2 5 2" xfId="3829" xr:uid="{00000000-0005-0000-0000-00005A0E0000}"/>
    <cellStyle name="SAPBEXstdItem 3 4 5 2 6" xfId="2614" xr:uid="{00000000-0005-0000-0000-00005B0E0000}"/>
    <cellStyle name="SAPBEXstdItem 3 4 5 3" xfId="287" xr:uid="{00000000-0005-0000-0000-00005C0E0000}"/>
    <cellStyle name="SAPBEXstdItem 3 4 5 3 2" xfId="703" xr:uid="{00000000-0005-0000-0000-00005D0E0000}"/>
    <cellStyle name="SAPBEXstdItem 3 4 5 3 2 2" xfId="1918" xr:uid="{00000000-0005-0000-0000-00005E0E0000}"/>
    <cellStyle name="SAPBEXstdItem 3 4 5 3 2 2 2" xfId="4349" xr:uid="{00000000-0005-0000-0000-00005F0E0000}"/>
    <cellStyle name="SAPBEXstdItem 3 4 5 3 2 3" xfId="3134" xr:uid="{00000000-0005-0000-0000-0000600E0000}"/>
    <cellStyle name="SAPBEXstdItem 3 4 5 3 3" xfId="1094" xr:uid="{00000000-0005-0000-0000-0000610E0000}"/>
    <cellStyle name="SAPBEXstdItem 3 4 5 3 3 2" xfId="2309" xr:uid="{00000000-0005-0000-0000-0000620E0000}"/>
    <cellStyle name="SAPBEXstdItem 3 4 5 3 3 2 2" xfId="4740" xr:uid="{00000000-0005-0000-0000-0000630E0000}"/>
    <cellStyle name="SAPBEXstdItem 3 4 5 3 3 3" xfId="3525" xr:uid="{00000000-0005-0000-0000-0000640E0000}"/>
    <cellStyle name="SAPBEXstdItem 3 4 5 3 4" xfId="1502" xr:uid="{00000000-0005-0000-0000-0000650E0000}"/>
    <cellStyle name="SAPBEXstdItem 3 4 5 3 4 2" xfId="3933" xr:uid="{00000000-0005-0000-0000-0000660E0000}"/>
    <cellStyle name="SAPBEXstdItem 3 4 5 3 5" xfId="2718" xr:uid="{00000000-0005-0000-0000-0000670E0000}"/>
    <cellStyle name="SAPBEXstdItem 3 4 5 4" xfId="495" xr:uid="{00000000-0005-0000-0000-0000680E0000}"/>
    <cellStyle name="SAPBEXstdItem 3 4 5 4 2" xfId="1710" xr:uid="{00000000-0005-0000-0000-0000690E0000}"/>
    <cellStyle name="SAPBEXstdItem 3 4 5 4 2 2" xfId="4141" xr:uid="{00000000-0005-0000-0000-00006A0E0000}"/>
    <cellStyle name="SAPBEXstdItem 3 4 5 4 3" xfId="2926" xr:uid="{00000000-0005-0000-0000-00006B0E0000}"/>
    <cellStyle name="SAPBEXstdItem 3 4 5 5" xfId="902" xr:uid="{00000000-0005-0000-0000-00006C0E0000}"/>
    <cellStyle name="SAPBEXstdItem 3 4 5 5 2" xfId="2117" xr:uid="{00000000-0005-0000-0000-00006D0E0000}"/>
    <cellStyle name="SAPBEXstdItem 3 4 5 5 2 2" xfId="4548" xr:uid="{00000000-0005-0000-0000-00006E0E0000}"/>
    <cellStyle name="SAPBEXstdItem 3 4 5 5 3" xfId="3333" xr:uid="{00000000-0005-0000-0000-00006F0E0000}"/>
    <cellStyle name="SAPBEXstdItem 3 4 5 6" xfId="1294" xr:uid="{00000000-0005-0000-0000-0000700E0000}"/>
    <cellStyle name="SAPBEXstdItem 3 4 5 6 2" xfId="3725" xr:uid="{00000000-0005-0000-0000-0000710E0000}"/>
    <cellStyle name="SAPBEXstdItem 3 4 5 7" xfId="2510" xr:uid="{00000000-0005-0000-0000-0000720E0000}"/>
    <cellStyle name="SAPBEXstdItem 3 4 6" xfId="90" xr:uid="{00000000-0005-0000-0000-0000730E0000}"/>
    <cellStyle name="SAPBEXstdItem 3 4 6 2" xfId="194" xr:uid="{00000000-0005-0000-0000-0000740E0000}"/>
    <cellStyle name="SAPBEXstdItem 3 4 6 2 2" xfId="402" xr:uid="{00000000-0005-0000-0000-0000750E0000}"/>
    <cellStyle name="SAPBEXstdItem 3 4 6 2 2 2" xfId="818" xr:uid="{00000000-0005-0000-0000-0000760E0000}"/>
    <cellStyle name="SAPBEXstdItem 3 4 6 2 2 2 2" xfId="2033" xr:uid="{00000000-0005-0000-0000-0000770E0000}"/>
    <cellStyle name="SAPBEXstdItem 3 4 6 2 2 2 2 2" xfId="4464" xr:uid="{00000000-0005-0000-0000-0000780E0000}"/>
    <cellStyle name="SAPBEXstdItem 3 4 6 2 2 2 3" xfId="3249" xr:uid="{00000000-0005-0000-0000-0000790E0000}"/>
    <cellStyle name="SAPBEXstdItem 3 4 6 2 2 3" xfId="1201" xr:uid="{00000000-0005-0000-0000-00007A0E0000}"/>
    <cellStyle name="SAPBEXstdItem 3 4 6 2 2 3 2" xfId="2416" xr:uid="{00000000-0005-0000-0000-00007B0E0000}"/>
    <cellStyle name="SAPBEXstdItem 3 4 6 2 2 3 2 2" xfId="4847" xr:uid="{00000000-0005-0000-0000-00007C0E0000}"/>
    <cellStyle name="SAPBEXstdItem 3 4 6 2 2 3 3" xfId="3632" xr:uid="{00000000-0005-0000-0000-00007D0E0000}"/>
    <cellStyle name="SAPBEXstdItem 3 4 6 2 2 4" xfId="1617" xr:uid="{00000000-0005-0000-0000-00007E0E0000}"/>
    <cellStyle name="SAPBEXstdItem 3 4 6 2 2 4 2" xfId="4048" xr:uid="{00000000-0005-0000-0000-00007F0E0000}"/>
    <cellStyle name="SAPBEXstdItem 3 4 6 2 2 5" xfId="2833" xr:uid="{00000000-0005-0000-0000-0000800E0000}"/>
    <cellStyle name="SAPBEXstdItem 3 4 6 2 3" xfId="610" xr:uid="{00000000-0005-0000-0000-0000810E0000}"/>
    <cellStyle name="SAPBEXstdItem 3 4 6 2 3 2" xfId="1825" xr:uid="{00000000-0005-0000-0000-0000820E0000}"/>
    <cellStyle name="SAPBEXstdItem 3 4 6 2 3 2 2" xfId="4256" xr:uid="{00000000-0005-0000-0000-0000830E0000}"/>
    <cellStyle name="SAPBEXstdItem 3 4 6 2 3 3" xfId="3041" xr:uid="{00000000-0005-0000-0000-0000840E0000}"/>
    <cellStyle name="SAPBEXstdItem 3 4 6 2 4" xfId="1009" xr:uid="{00000000-0005-0000-0000-0000850E0000}"/>
    <cellStyle name="SAPBEXstdItem 3 4 6 2 4 2" xfId="2224" xr:uid="{00000000-0005-0000-0000-0000860E0000}"/>
    <cellStyle name="SAPBEXstdItem 3 4 6 2 4 2 2" xfId="4655" xr:uid="{00000000-0005-0000-0000-0000870E0000}"/>
    <cellStyle name="SAPBEXstdItem 3 4 6 2 4 3" xfId="3440" xr:uid="{00000000-0005-0000-0000-0000880E0000}"/>
    <cellStyle name="SAPBEXstdItem 3 4 6 2 5" xfId="1409" xr:uid="{00000000-0005-0000-0000-0000890E0000}"/>
    <cellStyle name="SAPBEXstdItem 3 4 6 2 5 2" xfId="3840" xr:uid="{00000000-0005-0000-0000-00008A0E0000}"/>
    <cellStyle name="SAPBEXstdItem 3 4 6 2 6" xfId="2625" xr:uid="{00000000-0005-0000-0000-00008B0E0000}"/>
    <cellStyle name="SAPBEXstdItem 3 4 6 3" xfId="298" xr:uid="{00000000-0005-0000-0000-00008C0E0000}"/>
    <cellStyle name="SAPBEXstdItem 3 4 6 3 2" xfId="714" xr:uid="{00000000-0005-0000-0000-00008D0E0000}"/>
    <cellStyle name="SAPBEXstdItem 3 4 6 3 2 2" xfId="1929" xr:uid="{00000000-0005-0000-0000-00008E0E0000}"/>
    <cellStyle name="SAPBEXstdItem 3 4 6 3 2 2 2" xfId="4360" xr:uid="{00000000-0005-0000-0000-00008F0E0000}"/>
    <cellStyle name="SAPBEXstdItem 3 4 6 3 2 3" xfId="3145" xr:uid="{00000000-0005-0000-0000-0000900E0000}"/>
    <cellStyle name="SAPBEXstdItem 3 4 6 3 3" xfId="1105" xr:uid="{00000000-0005-0000-0000-0000910E0000}"/>
    <cellStyle name="SAPBEXstdItem 3 4 6 3 3 2" xfId="2320" xr:uid="{00000000-0005-0000-0000-0000920E0000}"/>
    <cellStyle name="SAPBEXstdItem 3 4 6 3 3 2 2" xfId="4751" xr:uid="{00000000-0005-0000-0000-0000930E0000}"/>
    <cellStyle name="SAPBEXstdItem 3 4 6 3 3 3" xfId="3536" xr:uid="{00000000-0005-0000-0000-0000940E0000}"/>
    <cellStyle name="SAPBEXstdItem 3 4 6 3 4" xfId="1513" xr:uid="{00000000-0005-0000-0000-0000950E0000}"/>
    <cellStyle name="SAPBEXstdItem 3 4 6 3 4 2" xfId="3944" xr:uid="{00000000-0005-0000-0000-0000960E0000}"/>
    <cellStyle name="SAPBEXstdItem 3 4 6 3 5" xfId="2729" xr:uid="{00000000-0005-0000-0000-0000970E0000}"/>
    <cellStyle name="SAPBEXstdItem 3 4 6 4" xfId="506" xr:uid="{00000000-0005-0000-0000-0000980E0000}"/>
    <cellStyle name="SAPBEXstdItem 3 4 6 4 2" xfId="1721" xr:uid="{00000000-0005-0000-0000-0000990E0000}"/>
    <cellStyle name="SAPBEXstdItem 3 4 6 4 2 2" xfId="4152" xr:uid="{00000000-0005-0000-0000-00009A0E0000}"/>
    <cellStyle name="SAPBEXstdItem 3 4 6 4 3" xfId="2937" xr:uid="{00000000-0005-0000-0000-00009B0E0000}"/>
    <cellStyle name="SAPBEXstdItem 3 4 6 5" xfId="913" xr:uid="{00000000-0005-0000-0000-00009C0E0000}"/>
    <cellStyle name="SAPBEXstdItem 3 4 6 5 2" xfId="2128" xr:uid="{00000000-0005-0000-0000-00009D0E0000}"/>
    <cellStyle name="SAPBEXstdItem 3 4 6 5 2 2" xfId="4559" xr:uid="{00000000-0005-0000-0000-00009E0E0000}"/>
    <cellStyle name="SAPBEXstdItem 3 4 6 5 3" xfId="3344" xr:uid="{00000000-0005-0000-0000-00009F0E0000}"/>
    <cellStyle name="SAPBEXstdItem 3 4 6 6" xfId="1305" xr:uid="{00000000-0005-0000-0000-0000A00E0000}"/>
    <cellStyle name="SAPBEXstdItem 3 4 6 6 2" xfId="3736" xr:uid="{00000000-0005-0000-0000-0000A10E0000}"/>
    <cellStyle name="SAPBEXstdItem 3 4 6 7" xfId="2521" xr:uid="{00000000-0005-0000-0000-0000A20E0000}"/>
    <cellStyle name="SAPBEXstdItem 3 4 7" xfId="100" xr:uid="{00000000-0005-0000-0000-0000A30E0000}"/>
    <cellStyle name="SAPBEXstdItem 3 4 7 2" xfId="204" xr:uid="{00000000-0005-0000-0000-0000A40E0000}"/>
    <cellStyle name="SAPBEXstdItem 3 4 7 2 2" xfId="412" xr:uid="{00000000-0005-0000-0000-0000A50E0000}"/>
    <cellStyle name="SAPBEXstdItem 3 4 7 2 2 2" xfId="828" xr:uid="{00000000-0005-0000-0000-0000A60E0000}"/>
    <cellStyle name="SAPBEXstdItem 3 4 7 2 2 2 2" xfId="2043" xr:uid="{00000000-0005-0000-0000-0000A70E0000}"/>
    <cellStyle name="SAPBEXstdItem 3 4 7 2 2 2 2 2" xfId="4474" xr:uid="{00000000-0005-0000-0000-0000A80E0000}"/>
    <cellStyle name="SAPBEXstdItem 3 4 7 2 2 2 3" xfId="3259" xr:uid="{00000000-0005-0000-0000-0000A90E0000}"/>
    <cellStyle name="SAPBEXstdItem 3 4 7 2 2 3" xfId="1211" xr:uid="{00000000-0005-0000-0000-0000AA0E0000}"/>
    <cellStyle name="SAPBEXstdItem 3 4 7 2 2 3 2" xfId="2426" xr:uid="{00000000-0005-0000-0000-0000AB0E0000}"/>
    <cellStyle name="SAPBEXstdItem 3 4 7 2 2 3 2 2" xfId="4857" xr:uid="{00000000-0005-0000-0000-0000AC0E0000}"/>
    <cellStyle name="SAPBEXstdItem 3 4 7 2 2 3 3" xfId="3642" xr:uid="{00000000-0005-0000-0000-0000AD0E0000}"/>
    <cellStyle name="SAPBEXstdItem 3 4 7 2 2 4" xfId="1627" xr:uid="{00000000-0005-0000-0000-0000AE0E0000}"/>
    <cellStyle name="SAPBEXstdItem 3 4 7 2 2 4 2" xfId="4058" xr:uid="{00000000-0005-0000-0000-0000AF0E0000}"/>
    <cellStyle name="SAPBEXstdItem 3 4 7 2 2 5" xfId="2843" xr:uid="{00000000-0005-0000-0000-0000B00E0000}"/>
    <cellStyle name="SAPBEXstdItem 3 4 7 2 3" xfId="620" xr:uid="{00000000-0005-0000-0000-0000B10E0000}"/>
    <cellStyle name="SAPBEXstdItem 3 4 7 2 3 2" xfId="1835" xr:uid="{00000000-0005-0000-0000-0000B20E0000}"/>
    <cellStyle name="SAPBEXstdItem 3 4 7 2 3 2 2" xfId="4266" xr:uid="{00000000-0005-0000-0000-0000B30E0000}"/>
    <cellStyle name="SAPBEXstdItem 3 4 7 2 3 3" xfId="3051" xr:uid="{00000000-0005-0000-0000-0000B40E0000}"/>
    <cellStyle name="SAPBEXstdItem 3 4 7 2 4" xfId="1019" xr:uid="{00000000-0005-0000-0000-0000B50E0000}"/>
    <cellStyle name="SAPBEXstdItem 3 4 7 2 4 2" xfId="2234" xr:uid="{00000000-0005-0000-0000-0000B60E0000}"/>
    <cellStyle name="SAPBEXstdItem 3 4 7 2 4 2 2" xfId="4665" xr:uid="{00000000-0005-0000-0000-0000B70E0000}"/>
    <cellStyle name="SAPBEXstdItem 3 4 7 2 4 3" xfId="3450" xr:uid="{00000000-0005-0000-0000-0000B80E0000}"/>
    <cellStyle name="SAPBEXstdItem 3 4 7 2 5" xfId="1419" xr:uid="{00000000-0005-0000-0000-0000B90E0000}"/>
    <cellStyle name="SAPBEXstdItem 3 4 7 2 5 2" xfId="3850" xr:uid="{00000000-0005-0000-0000-0000BA0E0000}"/>
    <cellStyle name="SAPBEXstdItem 3 4 7 2 6" xfId="2635" xr:uid="{00000000-0005-0000-0000-0000BB0E0000}"/>
    <cellStyle name="SAPBEXstdItem 3 4 7 3" xfId="308" xr:uid="{00000000-0005-0000-0000-0000BC0E0000}"/>
    <cellStyle name="SAPBEXstdItem 3 4 7 3 2" xfId="724" xr:uid="{00000000-0005-0000-0000-0000BD0E0000}"/>
    <cellStyle name="SAPBEXstdItem 3 4 7 3 2 2" xfId="1939" xr:uid="{00000000-0005-0000-0000-0000BE0E0000}"/>
    <cellStyle name="SAPBEXstdItem 3 4 7 3 2 2 2" xfId="4370" xr:uid="{00000000-0005-0000-0000-0000BF0E0000}"/>
    <cellStyle name="SAPBEXstdItem 3 4 7 3 2 3" xfId="3155" xr:uid="{00000000-0005-0000-0000-0000C00E0000}"/>
    <cellStyle name="SAPBEXstdItem 3 4 7 3 3" xfId="1115" xr:uid="{00000000-0005-0000-0000-0000C10E0000}"/>
    <cellStyle name="SAPBEXstdItem 3 4 7 3 3 2" xfId="2330" xr:uid="{00000000-0005-0000-0000-0000C20E0000}"/>
    <cellStyle name="SAPBEXstdItem 3 4 7 3 3 2 2" xfId="4761" xr:uid="{00000000-0005-0000-0000-0000C30E0000}"/>
    <cellStyle name="SAPBEXstdItem 3 4 7 3 3 3" xfId="3546" xr:uid="{00000000-0005-0000-0000-0000C40E0000}"/>
    <cellStyle name="SAPBEXstdItem 3 4 7 3 4" xfId="1523" xr:uid="{00000000-0005-0000-0000-0000C50E0000}"/>
    <cellStyle name="SAPBEXstdItem 3 4 7 3 4 2" xfId="3954" xr:uid="{00000000-0005-0000-0000-0000C60E0000}"/>
    <cellStyle name="SAPBEXstdItem 3 4 7 3 5" xfId="2739" xr:uid="{00000000-0005-0000-0000-0000C70E0000}"/>
    <cellStyle name="SAPBEXstdItem 3 4 7 4" xfId="516" xr:uid="{00000000-0005-0000-0000-0000C80E0000}"/>
    <cellStyle name="SAPBEXstdItem 3 4 7 4 2" xfId="1731" xr:uid="{00000000-0005-0000-0000-0000C90E0000}"/>
    <cellStyle name="SAPBEXstdItem 3 4 7 4 2 2" xfId="4162" xr:uid="{00000000-0005-0000-0000-0000CA0E0000}"/>
    <cellStyle name="SAPBEXstdItem 3 4 7 4 3" xfId="2947" xr:uid="{00000000-0005-0000-0000-0000CB0E0000}"/>
    <cellStyle name="SAPBEXstdItem 3 4 7 5" xfId="923" xr:uid="{00000000-0005-0000-0000-0000CC0E0000}"/>
    <cellStyle name="SAPBEXstdItem 3 4 7 5 2" xfId="2138" xr:uid="{00000000-0005-0000-0000-0000CD0E0000}"/>
    <cellStyle name="SAPBEXstdItem 3 4 7 5 2 2" xfId="4569" xr:uid="{00000000-0005-0000-0000-0000CE0E0000}"/>
    <cellStyle name="SAPBEXstdItem 3 4 7 5 3" xfId="3354" xr:uid="{00000000-0005-0000-0000-0000CF0E0000}"/>
    <cellStyle name="SAPBEXstdItem 3 4 7 6" xfId="1315" xr:uid="{00000000-0005-0000-0000-0000D00E0000}"/>
    <cellStyle name="SAPBEXstdItem 3 4 7 6 2" xfId="3746" xr:uid="{00000000-0005-0000-0000-0000D10E0000}"/>
    <cellStyle name="SAPBEXstdItem 3 4 7 7" xfId="2531" xr:uid="{00000000-0005-0000-0000-0000D20E0000}"/>
    <cellStyle name="SAPBEXstdItem 3 4 8" xfId="110" xr:uid="{00000000-0005-0000-0000-0000D30E0000}"/>
    <cellStyle name="SAPBEXstdItem 3 4 8 2" xfId="214" xr:uid="{00000000-0005-0000-0000-0000D40E0000}"/>
    <cellStyle name="SAPBEXstdItem 3 4 8 2 2" xfId="422" xr:uid="{00000000-0005-0000-0000-0000D50E0000}"/>
    <cellStyle name="SAPBEXstdItem 3 4 8 2 2 2" xfId="838" xr:uid="{00000000-0005-0000-0000-0000D60E0000}"/>
    <cellStyle name="SAPBEXstdItem 3 4 8 2 2 2 2" xfId="2053" xr:uid="{00000000-0005-0000-0000-0000D70E0000}"/>
    <cellStyle name="SAPBEXstdItem 3 4 8 2 2 2 2 2" xfId="4484" xr:uid="{00000000-0005-0000-0000-0000D80E0000}"/>
    <cellStyle name="SAPBEXstdItem 3 4 8 2 2 2 3" xfId="3269" xr:uid="{00000000-0005-0000-0000-0000D90E0000}"/>
    <cellStyle name="SAPBEXstdItem 3 4 8 2 2 3" xfId="1221" xr:uid="{00000000-0005-0000-0000-0000DA0E0000}"/>
    <cellStyle name="SAPBEXstdItem 3 4 8 2 2 3 2" xfId="2436" xr:uid="{00000000-0005-0000-0000-0000DB0E0000}"/>
    <cellStyle name="SAPBEXstdItem 3 4 8 2 2 3 2 2" xfId="4867" xr:uid="{00000000-0005-0000-0000-0000DC0E0000}"/>
    <cellStyle name="SAPBEXstdItem 3 4 8 2 2 3 3" xfId="3652" xr:uid="{00000000-0005-0000-0000-0000DD0E0000}"/>
    <cellStyle name="SAPBEXstdItem 3 4 8 2 2 4" xfId="1637" xr:uid="{00000000-0005-0000-0000-0000DE0E0000}"/>
    <cellStyle name="SAPBEXstdItem 3 4 8 2 2 4 2" xfId="4068" xr:uid="{00000000-0005-0000-0000-0000DF0E0000}"/>
    <cellStyle name="SAPBEXstdItem 3 4 8 2 2 5" xfId="2853" xr:uid="{00000000-0005-0000-0000-0000E00E0000}"/>
    <cellStyle name="SAPBEXstdItem 3 4 8 2 3" xfId="630" xr:uid="{00000000-0005-0000-0000-0000E10E0000}"/>
    <cellStyle name="SAPBEXstdItem 3 4 8 2 3 2" xfId="1845" xr:uid="{00000000-0005-0000-0000-0000E20E0000}"/>
    <cellStyle name="SAPBEXstdItem 3 4 8 2 3 2 2" xfId="4276" xr:uid="{00000000-0005-0000-0000-0000E30E0000}"/>
    <cellStyle name="SAPBEXstdItem 3 4 8 2 3 3" xfId="3061" xr:uid="{00000000-0005-0000-0000-0000E40E0000}"/>
    <cellStyle name="SAPBEXstdItem 3 4 8 2 4" xfId="1029" xr:uid="{00000000-0005-0000-0000-0000E50E0000}"/>
    <cellStyle name="SAPBEXstdItem 3 4 8 2 4 2" xfId="2244" xr:uid="{00000000-0005-0000-0000-0000E60E0000}"/>
    <cellStyle name="SAPBEXstdItem 3 4 8 2 4 2 2" xfId="4675" xr:uid="{00000000-0005-0000-0000-0000E70E0000}"/>
    <cellStyle name="SAPBEXstdItem 3 4 8 2 4 3" xfId="3460" xr:uid="{00000000-0005-0000-0000-0000E80E0000}"/>
    <cellStyle name="SAPBEXstdItem 3 4 8 2 5" xfId="1429" xr:uid="{00000000-0005-0000-0000-0000E90E0000}"/>
    <cellStyle name="SAPBEXstdItem 3 4 8 2 5 2" xfId="3860" xr:uid="{00000000-0005-0000-0000-0000EA0E0000}"/>
    <cellStyle name="SAPBEXstdItem 3 4 8 2 6" xfId="2645" xr:uid="{00000000-0005-0000-0000-0000EB0E0000}"/>
    <cellStyle name="SAPBEXstdItem 3 4 8 3" xfId="318" xr:uid="{00000000-0005-0000-0000-0000EC0E0000}"/>
    <cellStyle name="SAPBEXstdItem 3 4 8 3 2" xfId="734" xr:uid="{00000000-0005-0000-0000-0000ED0E0000}"/>
    <cellStyle name="SAPBEXstdItem 3 4 8 3 2 2" xfId="1949" xr:uid="{00000000-0005-0000-0000-0000EE0E0000}"/>
    <cellStyle name="SAPBEXstdItem 3 4 8 3 2 2 2" xfId="4380" xr:uid="{00000000-0005-0000-0000-0000EF0E0000}"/>
    <cellStyle name="SAPBEXstdItem 3 4 8 3 2 3" xfId="3165" xr:uid="{00000000-0005-0000-0000-0000F00E0000}"/>
    <cellStyle name="SAPBEXstdItem 3 4 8 3 3" xfId="1125" xr:uid="{00000000-0005-0000-0000-0000F10E0000}"/>
    <cellStyle name="SAPBEXstdItem 3 4 8 3 3 2" xfId="2340" xr:uid="{00000000-0005-0000-0000-0000F20E0000}"/>
    <cellStyle name="SAPBEXstdItem 3 4 8 3 3 2 2" xfId="4771" xr:uid="{00000000-0005-0000-0000-0000F30E0000}"/>
    <cellStyle name="SAPBEXstdItem 3 4 8 3 3 3" xfId="3556" xr:uid="{00000000-0005-0000-0000-0000F40E0000}"/>
    <cellStyle name="SAPBEXstdItem 3 4 8 3 4" xfId="1533" xr:uid="{00000000-0005-0000-0000-0000F50E0000}"/>
    <cellStyle name="SAPBEXstdItem 3 4 8 3 4 2" xfId="3964" xr:uid="{00000000-0005-0000-0000-0000F60E0000}"/>
    <cellStyle name="SAPBEXstdItem 3 4 8 3 5" xfId="2749" xr:uid="{00000000-0005-0000-0000-0000F70E0000}"/>
    <cellStyle name="SAPBEXstdItem 3 4 8 4" xfId="526" xr:uid="{00000000-0005-0000-0000-0000F80E0000}"/>
    <cellStyle name="SAPBEXstdItem 3 4 8 4 2" xfId="1741" xr:uid="{00000000-0005-0000-0000-0000F90E0000}"/>
    <cellStyle name="SAPBEXstdItem 3 4 8 4 2 2" xfId="4172" xr:uid="{00000000-0005-0000-0000-0000FA0E0000}"/>
    <cellStyle name="SAPBEXstdItem 3 4 8 4 3" xfId="2957" xr:uid="{00000000-0005-0000-0000-0000FB0E0000}"/>
    <cellStyle name="SAPBEXstdItem 3 4 8 5" xfId="933" xr:uid="{00000000-0005-0000-0000-0000FC0E0000}"/>
    <cellStyle name="SAPBEXstdItem 3 4 8 5 2" xfId="2148" xr:uid="{00000000-0005-0000-0000-0000FD0E0000}"/>
    <cellStyle name="SAPBEXstdItem 3 4 8 5 2 2" xfId="4579" xr:uid="{00000000-0005-0000-0000-0000FE0E0000}"/>
    <cellStyle name="SAPBEXstdItem 3 4 8 5 3" xfId="3364" xr:uid="{00000000-0005-0000-0000-0000FF0E0000}"/>
    <cellStyle name="SAPBEXstdItem 3 4 8 6" xfId="1325" xr:uid="{00000000-0005-0000-0000-0000000F0000}"/>
    <cellStyle name="SAPBEXstdItem 3 4 8 6 2" xfId="3756" xr:uid="{00000000-0005-0000-0000-0000010F0000}"/>
    <cellStyle name="SAPBEXstdItem 3 4 8 7" xfId="2541" xr:uid="{00000000-0005-0000-0000-0000020F0000}"/>
    <cellStyle name="SAPBEXstdItem 3 4 9" xfId="127" xr:uid="{00000000-0005-0000-0000-0000030F0000}"/>
    <cellStyle name="SAPBEXstdItem 3 4 9 2" xfId="335" xr:uid="{00000000-0005-0000-0000-0000040F0000}"/>
    <cellStyle name="SAPBEXstdItem 3 4 9 2 2" xfId="751" xr:uid="{00000000-0005-0000-0000-0000050F0000}"/>
    <cellStyle name="SAPBEXstdItem 3 4 9 2 2 2" xfId="1966" xr:uid="{00000000-0005-0000-0000-0000060F0000}"/>
    <cellStyle name="SAPBEXstdItem 3 4 9 2 2 2 2" xfId="4397" xr:uid="{00000000-0005-0000-0000-0000070F0000}"/>
    <cellStyle name="SAPBEXstdItem 3 4 9 2 2 3" xfId="3182" xr:uid="{00000000-0005-0000-0000-0000080F0000}"/>
    <cellStyle name="SAPBEXstdItem 3 4 9 2 3" xfId="1138" xr:uid="{00000000-0005-0000-0000-0000090F0000}"/>
    <cellStyle name="SAPBEXstdItem 3 4 9 2 3 2" xfId="2353" xr:uid="{00000000-0005-0000-0000-00000A0F0000}"/>
    <cellStyle name="SAPBEXstdItem 3 4 9 2 3 2 2" xfId="4784" xr:uid="{00000000-0005-0000-0000-00000B0F0000}"/>
    <cellStyle name="SAPBEXstdItem 3 4 9 2 3 3" xfId="3569" xr:uid="{00000000-0005-0000-0000-00000C0F0000}"/>
    <cellStyle name="SAPBEXstdItem 3 4 9 2 4" xfId="1550" xr:uid="{00000000-0005-0000-0000-00000D0F0000}"/>
    <cellStyle name="SAPBEXstdItem 3 4 9 2 4 2" xfId="3981" xr:uid="{00000000-0005-0000-0000-00000E0F0000}"/>
    <cellStyle name="SAPBEXstdItem 3 4 9 2 5" xfId="2766" xr:uid="{00000000-0005-0000-0000-00000F0F0000}"/>
    <cellStyle name="SAPBEXstdItem 3 4 9 3" xfId="543" xr:uid="{00000000-0005-0000-0000-0000100F0000}"/>
    <cellStyle name="SAPBEXstdItem 3 4 9 3 2" xfId="1758" xr:uid="{00000000-0005-0000-0000-0000110F0000}"/>
    <cellStyle name="SAPBEXstdItem 3 4 9 3 2 2" xfId="4189" xr:uid="{00000000-0005-0000-0000-0000120F0000}"/>
    <cellStyle name="SAPBEXstdItem 3 4 9 3 3" xfId="2974" xr:uid="{00000000-0005-0000-0000-0000130F0000}"/>
    <cellStyle name="SAPBEXstdItem 3 4 9 4" xfId="946" xr:uid="{00000000-0005-0000-0000-0000140F0000}"/>
    <cellStyle name="SAPBEXstdItem 3 4 9 4 2" xfId="2161" xr:uid="{00000000-0005-0000-0000-0000150F0000}"/>
    <cellStyle name="SAPBEXstdItem 3 4 9 4 2 2" xfId="4592" xr:uid="{00000000-0005-0000-0000-0000160F0000}"/>
    <cellStyle name="SAPBEXstdItem 3 4 9 4 3" xfId="3377" xr:uid="{00000000-0005-0000-0000-0000170F0000}"/>
    <cellStyle name="SAPBEXstdItem 3 4 9 5" xfId="1342" xr:uid="{00000000-0005-0000-0000-0000180F0000}"/>
    <cellStyle name="SAPBEXstdItem 3 4 9 5 2" xfId="3773" xr:uid="{00000000-0005-0000-0000-0000190F0000}"/>
    <cellStyle name="SAPBEXstdItem 3 4 9 6" xfId="2558" xr:uid="{00000000-0005-0000-0000-00001A0F0000}"/>
    <cellStyle name="SAPBEXstdItem 3 5" xfId="24" xr:uid="{00000000-0005-0000-0000-00001B0F0000}"/>
    <cellStyle name="SAPBEXstdItem 3 5 10" xfId="232" xr:uid="{00000000-0005-0000-0000-00001C0F0000}"/>
    <cellStyle name="SAPBEXstdItem 3 5 10 2" xfId="648" xr:uid="{00000000-0005-0000-0000-00001D0F0000}"/>
    <cellStyle name="SAPBEXstdItem 3 5 10 2 2" xfId="1863" xr:uid="{00000000-0005-0000-0000-00001E0F0000}"/>
    <cellStyle name="SAPBEXstdItem 3 5 10 2 2 2" xfId="4294" xr:uid="{00000000-0005-0000-0000-00001F0F0000}"/>
    <cellStyle name="SAPBEXstdItem 3 5 10 2 3" xfId="3079" xr:uid="{00000000-0005-0000-0000-0000200F0000}"/>
    <cellStyle name="SAPBEXstdItem 3 5 10 3" xfId="1043" xr:uid="{00000000-0005-0000-0000-0000210F0000}"/>
    <cellStyle name="SAPBEXstdItem 3 5 10 3 2" xfId="2258" xr:uid="{00000000-0005-0000-0000-0000220F0000}"/>
    <cellStyle name="SAPBEXstdItem 3 5 10 3 2 2" xfId="4689" xr:uid="{00000000-0005-0000-0000-0000230F0000}"/>
    <cellStyle name="SAPBEXstdItem 3 5 10 3 3" xfId="3474" xr:uid="{00000000-0005-0000-0000-0000240F0000}"/>
    <cellStyle name="SAPBEXstdItem 3 5 10 4" xfId="1447" xr:uid="{00000000-0005-0000-0000-0000250F0000}"/>
    <cellStyle name="SAPBEXstdItem 3 5 10 4 2" xfId="3878" xr:uid="{00000000-0005-0000-0000-0000260F0000}"/>
    <cellStyle name="SAPBEXstdItem 3 5 10 5" xfId="2663" xr:uid="{00000000-0005-0000-0000-0000270F0000}"/>
    <cellStyle name="SAPBEXstdItem 3 5 11" xfId="440" xr:uid="{00000000-0005-0000-0000-0000280F0000}"/>
    <cellStyle name="SAPBEXstdItem 3 5 11 2" xfId="1655" xr:uid="{00000000-0005-0000-0000-0000290F0000}"/>
    <cellStyle name="SAPBEXstdItem 3 5 11 2 2" xfId="4086" xr:uid="{00000000-0005-0000-0000-00002A0F0000}"/>
    <cellStyle name="SAPBEXstdItem 3 5 11 3" xfId="2871" xr:uid="{00000000-0005-0000-0000-00002B0F0000}"/>
    <cellStyle name="SAPBEXstdItem 3 5 12" xfId="851" xr:uid="{00000000-0005-0000-0000-00002C0F0000}"/>
    <cellStyle name="SAPBEXstdItem 3 5 12 2" xfId="2066" xr:uid="{00000000-0005-0000-0000-00002D0F0000}"/>
    <cellStyle name="SAPBEXstdItem 3 5 12 2 2" xfId="4497" xr:uid="{00000000-0005-0000-0000-00002E0F0000}"/>
    <cellStyle name="SAPBEXstdItem 3 5 12 3" xfId="3282" xr:uid="{00000000-0005-0000-0000-00002F0F0000}"/>
    <cellStyle name="SAPBEXstdItem 3 5 13" xfId="1239" xr:uid="{00000000-0005-0000-0000-0000300F0000}"/>
    <cellStyle name="SAPBEXstdItem 3 5 13 2" xfId="3670" xr:uid="{00000000-0005-0000-0000-0000310F0000}"/>
    <cellStyle name="SAPBEXstdItem 3 5 14" xfId="2455" xr:uid="{00000000-0005-0000-0000-0000320F0000}"/>
    <cellStyle name="SAPBEXstdItem 3 5 2" xfId="44" xr:uid="{00000000-0005-0000-0000-0000330F0000}"/>
    <cellStyle name="SAPBEXstdItem 3 5 2 2" xfId="148" xr:uid="{00000000-0005-0000-0000-0000340F0000}"/>
    <cellStyle name="SAPBEXstdItem 3 5 2 2 2" xfId="356" xr:uid="{00000000-0005-0000-0000-0000350F0000}"/>
    <cellStyle name="SAPBEXstdItem 3 5 2 2 2 2" xfId="772" xr:uid="{00000000-0005-0000-0000-0000360F0000}"/>
    <cellStyle name="SAPBEXstdItem 3 5 2 2 2 2 2" xfId="1987" xr:uid="{00000000-0005-0000-0000-0000370F0000}"/>
    <cellStyle name="SAPBEXstdItem 3 5 2 2 2 2 2 2" xfId="4418" xr:uid="{00000000-0005-0000-0000-0000380F0000}"/>
    <cellStyle name="SAPBEXstdItem 3 5 2 2 2 2 3" xfId="3203" xr:uid="{00000000-0005-0000-0000-0000390F0000}"/>
    <cellStyle name="SAPBEXstdItem 3 5 2 2 2 3" xfId="1155" xr:uid="{00000000-0005-0000-0000-00003A0F0000}"/>
    <cellStyle name="SAPBEXstdItem 3 5 2 2 2 3 2" xfId="2370" xr:uid="{00000000-0005-0000-0000-00003B0F0000}"/>
    <cellStyle name="SAPBEXstdItem 3 5 2 2 2 3 2 2" xfId="4801" xr:uid="{00000000-0005-0000-0000-00003C0F0000}"/>
    <cellStyle name="SAPBEXstdItem 3 5 2 2 2 3 3" xfId="3586" xr:uid="{00000000-0005-0000-0000-00003D0F0000}"/>
    <cellStyle name="SAPBEXstdItem 3 5 2 2 2 4" xfId="1571" xr:uid="{00000000-0005-0000-0000-00003E0F0000}"/>
    <cellStyle name="SAPBEXstdItem 3 5 2 2 2 4 2" xfId="4002" xr:uid="{00000000-0005-0000-0000-00003F0F0000}"/>
    <cellStyle name="SAPBEXstdItem 3 5 2 2 2 5" xfId="2787" xr:uid="{00000000-0005-0000-0000-0000400F0000}"/>
    <cellStyle name="SAPBEXstdItem 3 5 2 2 3" xfId="564" xr:uid="{00000000-0005-0000-0000-0000410F0000}"/>
    <cellStyle name="SAPBEXstdItem 3 5 2 2 3 2" xfId="1779" xr:uid="{00000000-0005-0000-0000-0000420F0000}"/>
    <cellStyle name="SAPBEXstdItem 3 5 2 2 3 2 2" xfId="4210" xr:uid="{00000000-0005-0000-0000-0000430F0000}"/>
    <cellStyle name="SAPBEXstdItem 3 5 2 2 3 3" xfId="2995" xr:uid="{00000000-0005-0000-0000-0000440F0000}"/>
    <cellStyle name="SAPBEXstdItem 3 5 2 2 4" xfId="963" xr:uid="{00000000-0005-0000-0000-0000450F0000}"/>
    <cellStyle name="SAPBEXstdItem 3 5 2 2 4 2" xfId="2178" xr:uid="{00000000-0005-0000-0000-0000460F0000}"/>
    <cellStyle name="SAPBEXstdItem 3 5 2 2 4 2 2" xfId="4609" xr:uid="{00000000-0005-0000-0000-0000470F0000}"/>
    <cellStyle name="SAPBEXstdItem 3 5 2 2 4 3" xfId="3394" xr:uid="{00000000-0005-0000-0000-0000480F0000}"/>
    <cellStyle name="SAPBEXstdItem 3 5 2 2 5" xfId="1363" xr:uid="{00000000-0005-0000-0000-0000490F0000}"/>
    <cellStyle name="SAPBEXstdItem 3 5 2 2 5 2" xfId="3794" xr:uid="{00000000-0005-0000-0000-00004A0F0000}"/>
    <cellStyle name="SAPBEXstdItem 3 5 2 2 6" xfId="2579" xr:uid="{00000000-0005-0000-0000-00004B0F0000}"/>
    <cellStyle name="SAPBEXstdItem 3 5 2 3" xfId="252" xr:uid="{00000000-0005-0000-0000-00004C0F0000}"/>
    <cellStyle name="SAPBEXstdItem 3 5 2 3 2" xfId="668" xr:uid="{00000000-0005-0000-0000-00004D0F0000}"/>
    <cellStyle name="SAPBEXstdItem 3 5 2 3 2 2" xfId="1883" xr:uid="{00000000-0005-0000-0000-00004E0F0000}"/>
    <cellStyle name="SAPBEXstdItem 3 5 2 3 2 2 2" xfId="4314" xr:uid="{00000000-0005-0000-0000-00004F0F0000}"/>
    <cellStyle name="SAPBEXstdItem 3 5 2 3 2 3" xfId="3099" xr:uid="{00000000-0005-0000-0000-0000500F0000}"/>
    <cellStyle name="SAPBEXstdItem 3 5 2 3 3" xfId="1059" xr:uid="{00000000-0005-0000-0000-0000510F0000}"/>
    <cellStyle name="SAPBEXstdItem 3 5 2 3 3 2" xfId="2274" xr:uid="{00000000-0005-0000-0000-0000520F0000}"/>
    <cellStyle name="SAPBEXstdItem 3 5 2 3 3 2 2" xfId="4705" xr:uid="{00000000-0005-0000-0000-0000530F0000}"/>
    <cellStyle name="SAPBEXstdItem 3 5 2 3 3 3" xfId="3490" xr:uid="{00000000-0005-0000-0000-0000540F0000}"/>
    <cellStyle name="SAPBEXstdItem 3 5 2 3 4" xfId="1467" xr:uid="{00000000-0005-0000-0000-0000550F0000}"/>
    <cellStyle name="SAPBEXstdItem 3 5 2 3 4 2" xfId="3898" xr:uid="{00000000-0005-0000-0000-0000560F0000}"/>
    <cellStyle name="SAPBEXstdItem 3 5 2 3 5" xfId="2683" xr:uid="{00000000-0005-0000-0000-0000570F0000}"/>
    <cellStyle name="SAPBEXstdItem 3 5 2 4" xfId="460" xr:uid="{00000000-0005-0000-0000-0000580F0000}"/>
    <cellStyle name="SAPBEXstdItem 3 5 2 4 2" xfId="1675" xr:uid="{00000000-0005-0000-0000-0000590F0000}"/>
    <cellStyle name="SAPBEXstdItem 3 5 2 4 2 2" xfId="4106" xr:uid="{00000000-0005-0000-0000-00005A0F0000}"/>
    <cellStyle name="SAPBEXstdItem 3 5 2 4 3" xfId="2891" xr:uid="{00000000-0005-0000-0000-00005B0F0000}"/>
    <cellStyle name="SAPBEXstdItem 3 5 2 5" xfId="867" xr:uid="{00000000-0005-0000-0000-00005C0F0000}"/>
    <cellStyle name="SAPBEXstdItem 3 5 2 5 2" xfId="2082" xr:uid="{00000000-0005-0000-0000-00005D0F0000}"/>
    <cellStyle name="SAPBEXstdItem 3 5 2 5 2 2" xfId="4513" xr:uid="{00000000-0005-0000-0000-00005E0F0000}"/>
    <cellStyle name="SAPBEXstdItem 3 5 2 5 3" xfId="3298" xr:uid="{00000000-0005-0000-0000-00005F0F0000}"/>
    <cellStyle name="SAPBEXstdItem 3 5 2 6" xfId="1259" xr:uid="{00000000-0005-0000-0000-0000600F0000}"/>
    <cellStyle name="SAPBEXstdItem 3 5 2 6 2" xfId="3690" xr:uid="{00000000-0005-0000-0000-0000610F0000}"/>
    <cellStyle name="SAPBEXstdItem 3 5 2 7" xfId="2475" xr:uid="{00000000-0005-0000-0000-0000620F0000}"/>
    <cellStyle name="SAPBEXstdItem 3 5 3" xfId="58" xr:uid="{00000000-0005-0000-0000-0000630F0000}"/>
    <cellStyle name="SAPBEXstdItem 3 5 3 2" xfId="162" xr:uid="{00000000-0005-0000-0000-0000640F0000}"/>
    <cellStyle name="SAPBEXstdItem 3 5 3 2 2" xfId="370" xr:uid="{00000000-0005-0000-0000-0000650F0000}"/>
    <cellStyle name="SAPBEXstdItem 3 5 3 2 2 2" xfId="786" xr:uid="{00000000-0005-0000-0000-0000660F0000}"/>
    <cellStyle name="SAPBEXstdItem 3 5 3 2 2 2 2" xfId="2001" xr:uid="{00000000-0005-0000-0000-0000670F0000}"/>
    <cellStyle name="SAPBEXstdItem 3 5 3 2 2 2 2 2" xfId="4432" xr:uid="{00000000-0005-0000-0000-0000680F0000}"/>
    <cellStyle name="SAPBEXstdItem 3 5 3 2 2 2 3" xfId="3217" xr:uid="{00000000-0005-0000-0000-0000690F0000}"/>
    <cellStyle name="SAPBEXstdItem 3 5 3 2 2 3" xfId="1169" xr:uid="{00000000-0005-0000-0000-00006A0F0000}"/>
    <cellStyle name="SAPBEXstdItem 3 5 3 2 2 3 2" xfId="2384" xr:uid="{00000000-0005-0000-0000-00006B0F0000}"/>
    <cellStyle name="SAPBEXstdItem 3 5 3 2 2 3 2 2" xfId="4815" xr:uid="{00000000-0005-0000-0000-00006C0F0000}"/>
    <cellStyle name="SAPBEXstdItem 3 5 3 2 2 3 3" xfId="3600" xr:uid="{00000000-0005-0000-0000-00006D0F0000}"/>
    <cellStyle name="SAPBEXstdItem 3 5 3 2 2 4" xfId="1585" xr:uid="{00000000-0005-0000-0000-00006E0F0000}"/>
    <cellStyle name="SAPBEXstdItem 3 5 3 2 2 4 2" xfId="4016" xr:uid="{00000000-0005-0000-0000-00006F0F0000}"/>
    <cellStyle name="SAPBEXstdItem 3 5 3 2 2 5" xfId="2801" xr:uid="{00000000-0005-0000-0000-0000700F0000}"/>
    <cellStyle name="SAPBEXstdItem 3 5 3 2 3" xfId="578" xr:uid="{00000000-0005-0000-0000-0000710F0000}"/>
    <cellStyle name="SAPBEXstdItem 3 5 3 2 3 2" xfId="1793" xr:uid="{00000000-0005-0000-0000-0000720F0000}"/>
    <cellStyle name="SAPBEXstdItem 3 5 3 2 3 2 2" xfId="4224" xr:uid="{00000000-0005-0000-0000-0000730F0000}"/>
    <cellStyle name="SAPBEXstdItem 3 5 3 2 3 3" xfId="3009" xr:uid="{00000000-0005-0000-0000-0000740F0000}"/>
    <cellStyle name="SAPBEXstdItem 3 5 3 2 4" xfId="977" xr:uid="{00000000-0005-0000-0000-0000750F0000}"/>
    <cellStyle name="SAPBEXstdItem 3 5 3 2 4 2" xfId="2192" xr:uid="{00000000-0005-0000-0000-0000760F0000}"/>
    <cellStyle name="SAPBEXstdItem 3 5 3 2 4 2 2" xfId="4623" xr:uid="{00000000-0005-0000-0000-0000770F0000}"/>
    <cellStyle name="SAPBEXstdItem 3 5 3 2 4 3" xfId="3408" xr:uid="{00000000-0005-0000-0000-0000780F0000}"/>
    <cellStyle name="SAPBEXstdItem 3 5 3 2 5" xfId="1377" xr:uid="{00000000-0005-0000-0000-0000790F0000}"/>
    <cellStyle name="SAPBEXstdItem 3 5 3 2 5 2" xfId="3808" xr:uid="{00000000-0005-0000-0000-00007A0F0000}"/>
    <cellStyle name="SAPBEXstdItem 3 5 3 2 6" xfId="2593" xr:uid="{00000000-0005-0000-0000-00007B0F0000}"/>
    <cellStyle name="SAPBEXstdItem 3 5 3 3" xfId="266" xr:uid="{00000000-0005-0000-0000-00007C0F0000}"/>
    <cellStyle name="SAPBEXstdItem 3 5 3 3 2" xfId="682" xr:uid="{00000000-0005-0000-0000-00007D0F0000}"/>
    <cellStyle name="SAPBEXstdItem 3 5 3 3 2 2" xfId="1897" xr:uid="{00000000-0005-0000-0000-00007E0F0000}"/>
    <cellStyle name="SAPBEXstdItem 3 5 3 3 2 2 2" xfId="4328" xr:uid="{00000000-0005-0000-0000-00007F0F0000}"/>
    <cellStyle name="SAPBEXstdItem 3 5 3 3 2 3" xfId="3113" xr:uid="{00000000-0005-0000-0000-0000800F0000}"/>
    <cellStyle name="SAPBEXstdItem 3 5 3 3 3" xfId="1073" xr:uid="{00000000-0005-0000-0000-0000810F0000}"/>
    <cellStyle name="SAPBEXstdItem 3 5 3 3 3 2" xfId="2288" xr:uid="{00000000-0005-0000-0000-0000820F0000}"/>
    <cellStyle name="SAPBEXstdItem 3 5 3 3 3 2 2" xfId="4719" xr:uid="{00000000-0005-0000-0000-0000830F0000}"/>
    <cellStyle name="SAPBEXstdItem 3 5 3 3 3 3" xfId="3504" xr:uid="{00000000-0005-0000-0000-0000840F0000}"/>
    <cellStyle name="SAPBEXstdItem 3 5 3 3 4" xfId="1481" xr:uid="{00000000-0005-0000-0000-0000850F0000}"/>
    <cellStyle name="SAPBEXstdItem 3 5 3 3 4 2" xfId="3912" xr:uid="{00000000-0005-0000-0000-0000860F0000}"/>
    <cellStyle name="SAPBEXstdItem 3 5 3 3 5" xfId="2697" xr:uid="{00000000-0005-0000-0000-0000870F0000}"/>
    <cellStyle name="SAPBEXstdItem 3 5 3 4" xfId="474" xr:uid="{00000000-0005-0000-0000-0000880F0000}"/>
    <cellStyle name="SAPBEXstdItem 3 5 3 4 2" xfId="1689" xr:uid="{00000000-0005-0000-0000-0000890F0000}"/>
    <cellStyle name="SAPBEXstdItem 3 5 3 4 2 2" xfId="4120" xr:uid="{00000000-0005-0000-0000-00008A0F0000}"/>
    <cellStyle name="SAPBEXstdItem 3 5 3 4 3" xfId="2905" xr:uid="{00000000-0005-0000-0000-00008B0F0000}"/>
    <cellStyle name="SAPBEXstdItem 3 5 3 5" xfId="881" xr:uid="{00000000-0005-0000-0000-00008C0F0000}"/>
    <cellStyle name="SAPBEXstdItem 3 5 3 5 2" xfId="2096" xr:uid="{00000000-0005-0000-0000-00008D0F0000}"/>
    <cellStyle name="SAPBEXstdItem 3 5 3 5 2 2" xfId="4527" xr:uid="{00000000-0005-0000-0000-00008E0F0000}"/>
    <cellStyle name="SAPBEXstdItem 3 5 3 5 3" xfId="3312" xr:uid="{00000000-0005-0000-0000-00008F0F0000}"/>
    <cellStyle name="SAPBEXstdItem 3 5 3 6" xfId="1273" xr:uid="{00000000-0005-0000-0000-0000900F0000}"/>
    <cellStyle name="SAPBEXstdItem 3 5 3 6 2" xfId="3704" xr:uid="{00000000-0005-0000-0000-0000910F0000}"/>
    <cellStyle name="SAPBEXstdItem 3 5 3 7" xfId="2489" xr:uid="{00000000-0005-0000-0000-0000920F0000}"/>
    <cellStyle name="SAPBEXstdItem 3 5 4" xfId="69" xr:uid="{00000000-0005-0000-0000-0000930F0000}"/>
    <cellStyle name="SAPBEXstdItem 3 5 4 2" xfId="173" xr:uid="{00000000-0005-0000-0000-0000940F0000}"/>
    <cellStyle name="SAPBEXstdItem 3 5 4 2 2" xfId="381" xr:uid="{00000000-0005-0000-0000-0000950F0000}"/>
    <cellStyle name="SAPBEXstdItem 3 5 4 2 2 2" xfId="797" xr:uid="{00000000-0005-0000-0000-0000960F0000}"/>
    <cellStyle name="SAPBEXstdItem 3 5 4 2 2 2 2" xfId="2012" xr:uid="{00000000-0005-0000-0000-0000970F0000}"/>
    <cellStyle name="SAPBEXstdItem 3 5 4 2 2 2 2 2" xfId="4443" xr:uid="{00000000-0005-0000-0000-0000980F0000}"/>
    <cellStyle name="SAPBEXstdItem 3 5 4 2 2 2 3" xfId="3228" xr:uid="{00000000-0005-0000-0000-0000990F0000}"/>
    <cellStyle name="SAPBEXstdItem 3 5 4 2 2 3" xfId="1180" xr:uid="{00000000-0005-0000-0000-00009A0F0000}"/>
    <cellStyle name="SAPBEXstdItem 3 5 4 2 2 3 2" xfId="2395" xr:uid="{00000000-0005-0000-0000-00009B0F0000}"/>
    <cellStyle name="SAPBEXstdItem 3 5 4 2 2 3 2 2" xfId="4826" xr:uid="{00000000-0005-0000-0000-00009C0F0000}"/>
    <cellStyle name="SAPBEXstdItem 3 5 4 2 2 3 3" xfId="3611" xr:uid="{00000000-0005-0000-0000-00009D0F0000}"/>
    <cellStyle name="SAPBEXstdItem 3 5 4 2 2 4" xfId="1596" xr:uid="{00000000-0005-0000-0000-00009E0F0000}"/>
    <cellStyle name="SAPBEXstdItem 3 5 4 2 2 4 2" xfId="4027" xr:uid="{00000000-0005-0000-0000-00009F0F0000}"/>
    <cellStyle name="SAPBEXstdItem 3 5 4 2 2 5" xfId="2812" xr:uid="{00000000-0005-0000-0000-0000A00F0000}"/>
    <cellStyle name="SAPBEXstdItem 3 5 4 2 3" xfId="589" xr:uid="{00000000-0005-0000-0000-0000A10F0000}"/>
    <cellStyle name="SAPBEXstdItem 3 5 4 2 3 2" xfId="1804" xr:uid="{00000000-0005-0000-0000-0000A20F0000}"/>
    <cellStyle name="SAPBEXstdItem 3 5 4 2 3 2 2" xfId="4235" xr:uid="{00000000-0005-0000-0000-0000A30F0000}"/>
    <cellStyle name="SAPBEXstdItem 3 5 4 2 3 3" xfId="3020" xr:uid="{00000000-0005-0000-0000-0000A40F0000}"/>
    <cellStyle name="SAPBEXstdItem 3 5 4 2 4" xfId="988" xr:uid="{00000000-0005-0000-0000-0000A50F0000}"/>
    <cellStyle name="SAPBEXstdItem 3 5 4 2 4 2" xfId="2203" xr:uid="{00000000-0005-0000-0000-0000A60F0000}"/>
    <cellStyle name="SAPBEXstdItem 3 5 4 2 4 2 2" xfId="4634" xr:uid="{00000000-0005-0000-0000-0000A70F0000}"/>
    <cellStyle name="SAPBEXstdItem 3 5 4 2 4 3" xfId="3419" xr:uid="{00000000-0005-0000-0000-0000A80F0000}"/>
    <cellStyle name="SAPBEXstdItem 3 5 4 2 5" xfId="1388" xr:uid="{00000000-0005-0000-0000-0000A90F0000}"/>
    <cellStyle name="SAPBEXstdItem 3 5 4 2 5 2" xfId="3819" xr:uid="{00000000-0005-0000-0000-0000AA0F0000}"/>
    <cellStyle name="SAPBEXstdItem 3 5 4 2 6" xfId="2604" xr:uid="{00000000-0005-0000-0000-0000AB0F0000}"/>
    <cellStyle name="SAPBEXstdItem 3 5 4 3" xfId="277" xr:uid="{00000000-0005-0000-0000-0000AC0F0000}"/>
    <cellStyle name="SAPBEXstdItem 3 5 4 3 2" xfId="693" xr:uid="{00000000-0005-0000-0000-0000AD0F0000}"/>
    <cellStyle name="SAPBEXstdItem 3 5 4 3 2 2" xfId="1908" xr:uid="{00000000-0005-0000-0000-0000AE0F0000}"/>
    <cellStyle name="SAPBEXstdItem 3 5 4 3 2 2 2" xfId="4339" xr:uid="{00000000-0005-0000-0000-0000AF0F0000}"/>
    <cellStyle name="SAPBEXstdItem 3 5 4 3 2 3" xfId="3124" xr:uid="{00000000-0005-0000-0000-0000B00F0000}"/>
    <cellStyle name="SAPBEXstdItem 3 5 4 3 3" xfId="1084" xr:uid="{00000000-0005-0000-0000-0000B10F0000}"/>
    <cellStyle name="SAPBEXstdItem 3 5 4 3 3 2" xfId="2299" xr:uid="{00000000-0005-0000-0000-0000B20F0000}"/>
    <cellStyle name="SAPBEXstdItem 3 5 4 3 3 2 2" xfId="4730" xr:uid="{00000000-0005-0000-0000-0000B30F0000}"/>
    <cellStyle name="SAPBEXstdItem 3 5 4 3 3 3" xfId="3515" xr:uid="{00000000-0005-0000-0000-0000B40F0000}"/>
    <cellStyle name="SAPBEXstdItem 3 5 4 3 4" xfId="1492" xr:uid="{00000000-0005-0000-0000-0000B50F0000}"/>
    <cellStyle name="SAPBEXstdItem 3 5 4 3 4 2" xfId="3923" xr:uid="{00000000-0005-0000-0000-0000B60F0000}"/>
    <cellStyle name="SAPBEXstdItem 3 5 4 3 5" xfId="2708" xr:uid="{00000000-0005-0000-0000-0000B70F0000}"/>
    <cellStyle name="SAPBEXstdItem 3 5 4 4" xfId="485" xr:uid="{00000000-0005-0000-0000-0000B80F0000}"/>
    <cellStyle name="SAPBEXstdItem 3 5 4 4 2" xfId="1700" xr:uid="{00000000-0005-0000-0000-0000B90F0000}"/>
    <cellStyle name="SAPBEXstdItem 3 5 4 4 2 2" xfId="4131" xr:uid="{00000000-0005-0000-0000-0000BA0F0000}"/>
    <cellStyle name="SAPBEXstdItem 3 5 4 4 3" xfId="2916" xr:uid="{00000000-0005-0000-0000-0000BB0F0000}"/>
    <cellStyle name="SAPBEXstdItem 3 5 4 5" xfId="892" xr:uid="{00000000-0005-0000-0000-0000BC0F0000}"/>
    <cellStyle name="SAPBEXstdItem 3 5 4 5 2" xfId="2107" xr:uid="{00000000-0005-0000-0000-0000BD0F0000}"/>
    <cellStyle name="SAPBEXstdItem 3 5 4 5 2 2" xfId="4538" xr:uid="{00000000-0005-0000-0000-0000BE0F0000}"/>
    <cellStyle name="SAPBEXstdItem 3 5 4 5 3" xfId="3323" xr:uid="{00000000-0005-0000-0000-0000BF0F0000}"/>
    <cellStyle name="SAPBEXstdItem 3 5 4 6" xfId="1284" xr:uid="{00000000-0005-0000-0000-0000C00F0000}"/>
    <cellStyle name="SAPBEXstdItem 3 5 4 6 2" xfId="3715" xr:uid="{00000000-0005-0000-0000-0000C10F0000}"/>
    <cellStyle name="SAPBEXstdItem 3 5 4 7" xfId="2500" xr:uid="{00000000-0005-0000-0000-0000C20F0000}"/>
    <cellStyle name="SAPBEXstdItem 3 5 5" xfId="80" xr:uid="{00000000-0005-0000-0000-0000C30F0000}"/>
    <cellStyle name="SAPBEXstdItem 3 5 5 2" xfId="184" xr:uid="{00000000-0005-0000-0000-0000C40F0000}"/>
    <cellStyle name="SAPBEXstdItem 3 5 5 2 2" xfId="392" xr:uid="{00000000-0005-0000-0000-0000C50F0000}"/>
    <cellStyle name="SAPBEXstdItem 3 5 5 2 2 2" xfId="808" xr:uid="{00000000-0005-0000-0000-0000C60F0000}"/>
    <cellStyle name="SAPBEXstdItem 3 5 5 2 2 2 2" xfId="2023" xr:uid="{00000000-0005-0000-0000-0000C70F0000}"/>
    <cellStyle name="SAPBEXstdItem 3 5 5 2 2 2 2 2" xfId="4454" xr:uid="{00000000-0005-0000-0000-0000C80F0000}"/>
    <cellStyle name="SAPBEXstdItem 3 5 5 2 2 2 3" xfId="3239" xr:uid="{00000000-0005-0000-0000-0000C90F0000}"/>
    <cellStyle name="SAPBEXstdItem 3 5 5 2 2 3" xfId="1191" xr:uid="{00000000-0005-0000-0000-0000CA0F0000}"/>
    <cellStyle name="SAPBEXstdItem 3 5 5 2 2 3 2" xfId="2406" xr:uid="{00000000-0005-0000-0000-0000CB0F0000}"/>
    <cellStyle name="SAPBEXstdItem 3 5 5 2 2 3 2 2" xfId="4837" xr:uid="{00000000-0005-0000-0000-0000CC0F0000}"/>
    <cellStyle name="SAPBEXstdItem 3 5 5 2 2 3 3" xfId="3622" xr:uid="{00000000-0005-0000-0000-0000CD0F0000}"/>
    <cellStyle name="SAPBEXstdItem 3 5 5 2 2 4" xfId="1607" xr:uid="{00000000-0005-0000-0000-0000CE0F0000}"/>
    <cellStyle name="SAPBEXstdItem 3 5 5 2 2 4 2" xfId="4038" xr:uid="{00000000-0005-0000-0000-0000CF0F0000}"/>
    <cellStyle name="SAPBEXstdItem 3 5 5 2 2 5" xfId="2823" xr:uid="{00000000-0005-0000-0000-0000D00F0000}"/>
    <cellStyle name="SAPBEXstdItem 3 5 5 2 3" xfId="600" xr:uid="{00000000-0005-0000-0000-0000D10F0000}"/>
    <cellStyle name="SAPBEXstdItem 3 5 5 2 3 2" xfId="1815" xr:uid="{00000000-0005-0000-0000-0000D20F0000}"/>
    <cellStyle name="SAPBEXstdItem 3 5 5 2 3 2 2" xfId="4246" xr:uid="{00000000-0005-0000-0000-0000D30F0000}"/>
    <cellStyle name="SAPBEXstdItem 3 5 5 2 3 3" xfId="3031" xr:uid="{00000000-0005-0000-0000-0000D40F0000}"/>
    <cellStyle name="SAPBEXstdItem 3 5 5 2 4" xfId="999" xr:uid="{00000000-0005-0000-0000-0000D50F0000}"/>
    <cellStyle name="SAPBEXstdItem 3 5 5 2 4 2" xfId="2214" xr:uid="{00000000-0005-0000-0000-0000D60F0000}"/>
    <cellStyle name="SAPBEXstdItem 3 5 5 2 4 2 2" xfId="4645" xr:uid="{00000000-0005-0000-0000-0000D70F0000}"/>
    <cellStyle name="SAPBEXstdItem 3 5 5 2 4 3" xfId="3430" xr:uid="{00000000-0005-0000-0000-0000D80F0000}"/>
    <cellStyle name="SAPBEXstdItem 3 5 5 2 5" xfId="1399" xr:uid="{00000000-0005-0000-0000-0000D90F0000}"/>
    <cellStyle name="SAPBEXstdItem 3 5 5 2 5 2" xfId="3830" xr:uid="{00000000-0005-0000-0000-0000DA0F0000}"/>
    <cellStyle name="SAPBEXstdItem 3 5 5 2 6" xfId="2615" xr:uid="{00000000-0005-0000-0000-0000DB0F0000}"/>
    <cellStyle name="SAPBEXstdItem 3 5 5 3" xfId="288" xr:uid="{00000000-0005-0000-0000-0000DC0F0000}"/>
    <cellStyle name="SAPBEXstdItem 3 5 5 3 2" xfId="704" xr:uid="{00000000-0005-0000-0000-0000DD0F0000}"/>
    <cellStyle name="SAPBEXstdItem 3 5 5 3 2 2" xfId="1919" xr:uid="{00000000-0005-0000-0000-0000DE0F0000}"/>
    <cellStyle name="SAPBEXstdItem 3 5 5 3 2 2 2" xfId="4350" xr:uid="{00000000-0005-0000-0000-0000DF0F0000}"/>
    <cellStyle name="SAPBEXstdItem 3 5 5 3 2 3" xfId="3135" xr:uid="{00000000-0005-0000-0000-0000E00F0000}"/>
    <cellStyle name="SAPBEXstdItem 3 5 5 3 3" xfId="1095" xr:uid="{00000000-0005-0000-0000-0000E10F0000}"/>
    <cellStyle name="SAPBEXstdItem 3 5 5 3 3 2" xfId="2310" xr:uid="{00000000-0005-0000-0000-0000E20F0000}"/>
    <cellStyle name="SAPBEXstdItem 3 5 5 3 3 2 2" xfId="4741" xr:uid="{00000000-0005-0000-0000-0000E30F0000}"/>
    <cellStyle name="SAPBEXstdItem 3 5 5 3 3 3" xfId="3526" xr:uid="{00000000-0005-0000-0000-0000E40F0000}"/>
    <cellStyle name="SAPBEXstdItem 3 5 5 3 4" xfId="1503" xr:uid="{00000000-0005-0000-0000-0000E50F0000}"/>
    <cellStyle name="SAPBEXstdItem 3 5 5 3 4 2" xfId="3934" xr:uid="{00000000-0005-0000-0000-0000E60F0000}"/>
    <cellStyle name="SAPBEXstdItem 3 5 5 3 5" xfId="2719" xr:uid="{00000000-0005-0000-0000-0000E70F0000}"/>
    <cellStyle name="SAPBEXstdItem 3 5 5 4" xfId="496" xr:uid="{00000000-0005-0000-0000-0000E80F0000}"/>
    <cellStyle name="SAPBEXstdItem 3 5 5 4 2" xfId="1711" xr:uid="{00000000-0005-0000-0000-0000E90F0000}"/>
    <cellStyle name="SAPBEXstdItem 3 5 5 4 2 2" xfId="4142" xr:uid="{00000000-0005-0000-0000-0000EA0F0000}"/>
    <cellStyle name="SAPBEXstdItem 3 5 5 4 3" xfId="2927" xr:uid="{00000000-0005-0000-0000-0000EB0F0000}"/>
    <cellStyle name="SAPBEXstdItem 3 5 5 5" xfId="903" xr:uid="{00000000-0005-0000-0000-0000EC0F0000}"/>
    <cellStyle name="SAPBEXstdItem 3 5 5 5 2" xfId="2118" xr:uid="{00000000-0005-0000-0000-0000ED0F0000}"/>
    <cellStyle name="SAPBEXstdItem 3 5 5 5 2 2" xfId="4549" xr:uid="{00000000-0005-0000-0000-0000EE0F0000}"/>
    <cellStyle name="SAPBEXstdItem 3 5 5 5 3" xfId="3334" xr:uid="{00000000-0005-0000-0000-0000EF0F0000}"/>
    <cellStyle name="SAPBEXstdItem 3 5 5 6" xfId="1295" xr:uid="{00000000-0005-0000-0000-0000F00F0000}"/>
    <cellStyle name="SAPBEXstdItem 3 5 5 6 2" xfId="3726" xr:uid="{00000000-0005-0000-0000-0000F10F0000}"/>
    <cellStyle name="SAPBEXstdItem 3 5 5 7" xfId="2511" xr:uid="{00000000-0005-0000-0000-0000F20F0000}"/>
    <cellStyle name="SAPBEXstdItem 3 5 6" xfId="91" xr:uid="{00000000-0005-0000-0000-0000F30F0000}"/>
    <cellStyle name="SAPBEXstdItem 3 5 6 2" xfId="195" xr:uid="{00000000-0005-0000-0000-0000F40F0000}"/>
    <cellStyle name="SAPBEXstdItem 3 5 6 2 2" xfId="403" xr:uid="{00000000-0005-0000-0000-0000F50F0000}"/>
    <cellStyle name="SAPBEXstdItem 3 5 6 2 2 2" xfId="819" xr:uid="{00000000-0005-0000-0000-0000F60F0000}"/>
    <cellStyle name="SAPBEXstdItem 3 5 6 2 2 2 2" xfId="2034" xr:uid="{00000000-0005-0000-0000-0000F70F0000}"/>
    <cellStyle name="SAPBEXstdItem 3 5 6 2 2 2 2 2" xfId="4465" xr:uid="{00000000-0005-0000-0000-0000F80F0000}"/>
    <cellStyle name="SAPBEXstdItem 3 5 6 2 2 2 3" xfId="3250" xr:uid="{00000000-0005-0000-0000-0000F90F0000}"/>
    <cellStyle name="SAPBEXstdItem 3 5 6 2 2 3" xfId="1202" xr:uid="{00000000-0005-0000-0000-0000FA0F0000}"/>
    <cellStyle name="SAPBEXstdItem 3 5 6 2 2 3 2" xfId="2417" xr:uid="{00000000-0005-0000-0000-0000FB0F0000}"/>
    <cellStyle name="SAPBEXstdItem 3 5 6 2 2 3 2 2" xfId="4848" xr:uid="{00000000-0005-0000-0000-0000FC0F0000}"/>
    <cellStyle name="SAPBEXstdItem 3 5 6 2 2 3 3" xfId="3633" xr:uid="{00000000-0005-0000-0000-0000FD0F0000}"/>
    <cellStyle name="SAPBEXstdItem 3 5 6 2 2 4" xfId="1618" xr:uid="{00000000-0005-0000-0000-0000FE0F0000}"/>
    <cellStyle name="SAPBEXstdItem 3 5 6 2 2 4 2" xfId="4049" xr:uid="{00000000-0005-0000-0000-0000FF0F0000}"/>
    <cellStyle name="SAPBEXstdItem 3 5 6 2 2 5" xfId="2834" xr:uid="{00000000-0005-0000-0000-000000100000}"/>
    <cellStyle name="SAPBEXstdItem 3 5 6 2 3" xfId="611" xr:uid="{00000000-0005-0000-0000-000001100000}"/>
    <cellStyle name="SAPBEXstdItem 3 5 6 2 3 2" xfId="1826" xr:uid="{00000000-0005-0000-0000-000002100000}"/>
    <cellStyle name="SAPBEXstdItem 3 5 6 2 3 2 2" xfId="4257" xr:uid="{00000000-0005-0000-0000-000003100000}"/>
    <cellStyle name="SAPBEXstdItem 3 5 6 2 3 3" xfId="3042" xr:uid="{00000000-0005-0000-0000-000004100000}"/>
    <cellStyle name="SAPBEXstdItem 3 5 6 2 4" xfId="1010" xr:uid="{00000000-0005-0000-0000-000005100000}"/>
    <cellStyle name="SAPBEXstdItem 3 5 6 2 4 2" xfId="2225" xr:uid="{00000000-0005-0000-0000-000006100000}"/>
    <cellStyle name="SAPBEXstdItem 3 5 6 2 4 2 2" xfId="4656" xr:uid="{00000000-0005-0000-0000-000007100000}"/>
    <cellStyle name="SAPBEXstdItem 3 5 6 2 4 3" xfId="3441" xr:uid="{00000000-0005-0000-0000-000008100000}"/>
    <cellStyle name="SAPBEXstdItem 3 5 6 2 5" xfId="1410" xr:uid="{00000000-0005-0000-0000-000009100000}"/>
    <cellStyle name="SAPBEXstdItem 3 5 6 2 5 2" xfId="3841" xr:uid="{00000000-0005-0000-0000-00000A100000}"/>
    <cellStyle name="SAPBEXstdItem 3 5 6 2 6" xfId="2626" xr:uid="{00000000-0005-0000-0000-00000B100000}"/>
    <cellStyle name="SAPBEXstdItem 3 5 6 3" xfId="299" xr:uid="{00000000-0005-0000-0000-00000C100000}"/>
    <cellStyle name="SAPBEXstdItem 3 5 6 3 2" xfId="715" xr:uid="{00000000-0005-0000-0000-00000D100000}"/>
    <cellStyle name="SAPBEXstdItem 3 5 6 3 2 2" xfId="1930" xr:uid="{00000000-0005-0000-0000-00000E100000}"/>
    <cellStyle name="SAPBEXstdItem 3 5 6 3 2 2 2" xfId="4361" xr:uid="{00000000-0005-0000-0000-00000F100000}"/>
    <cellStyle name="SAPBEXstdItem 3 5 6 3 2 3" xfId="3146" xr:uid="{00000000-0005-0000-0000-000010100000}"/>
    <cellStyle name="SAPBEXstdItem 3 5 6 3 3" xfId="1106" xr:uid="{00000000-0005-0000-0000-000011100000}"/>
    <cellStyle name="SAPBEXstdItem 3 5 6 3 3 2" xfId="2321" xr:uid="{00000000-0005-0000-0000-000012100000}"/>
    <cellStyle name="SAPBEXstdItem 3 5 6 3 3 2 2" xfId="4752" xr:uid="{00000000-0005-0000-0000-000013100000}"/>
    <cellStyle name="SAPBEXstdItem 3 5 6 3 3 3" xfId="3537" xr:uid="{00000000-0005-0000-0000-000014100000}"/>
    <cellStyle name="SAPBEXstdItem 3 5 6 3 4" xfId="1514" xr:uid="{00000000-0005-0000-0000-000015100000}"/>
    <cellStyle name="SAPBEXstdItem 3 5 6 3 4 2" xfId="3945" xr:uid="{00000000-0005-0000-0000-000016100000}"/>
    <cellStyle name="SAPBEXstdItem 3 5 6 3 5" xfId="2730" xr:uid="{00000000-0005-0000-0000-000017100000}"/>
    <cellStyle name="SAPBEXstdItem 3 5 6 4" xfId="507" xr:uid="{00000000-0005-0000-0000-000018100000}"/>
    <cellStyle name="SAPBEXstdItem 3 5 6 4 2" xfId="1722" xr:uid="{00000000-0005-0000-0000-000019100000}"/>
    <cellStyle name="SAPBEXstdItem 3 5 6 4 2 2" xfId="4153" xr:uid="{00000000-0005-0000-0000-00001A100000}"/>
    <cellStyle name="SAPBEXstdItem 3 5 6 4 3" xfId="2938" xr:uid="{00000000-0005-0000-0000-00001B100000}"/>
    <cellStyle name="SAPBEXstdItem 3 5 6 5" xfId="914" xr:uid="{00000000-0005-0000-0000-00001C100000}"/>
    <cellStyle name="SAPBEXstdItem 3 5 6 5 2" xfId="2129" xr:uid="{00000000-0005-0000-0000-00001D100000}"/>
    <cellStyle name="SAPBEXstdItem 3 5 6 5 2 2" xfId="4560" xr:uid="{00000000-0005-0000-0000-00001E100000}"/>
    <cellStyle name="SAPBEXstdItem 3 5 6 5 3" xfId="3345" xr:uid="{00000000-0005-0000-0000-00001F100000}"/>
    <cellStyle name="SAPBEXstdItem 3 5 6 6" xfId="1306" xr:uid="{00000000-0005-0000-0000-000020100000}"/>
    <cellStyle name="SAPBEXstdItem 3 5 6 6 2" xfId="3737" xr:uid="{00000000-0005-0000-0000-000021100000}"/>
    <cellStyle name="SAPBEXstdItem 3 5 6 7" xfId="2522" xr:uid="{00000000-0005-0000-0000-000022100000}"/>
    <cellStyle name="SAPBEXstdItem 3 5 7" xfId="101" xr:uid="{00000000-0005-0000-0000-000023100000}"/>
    <cellStyle name="SAPBEXstdItem 3 5 7 2" xfId="205" xr:uid="{00000000-0005-0000-0000-000024100000}"/>
    <cellStyle name="SAPBEXstdItem 3 5 7 2 2" xfId="413" xr:uid="{00000000-0005-0000-0000-000025100000}"/>
    <cellStyle name="SAPBEXstdItem 3 5 7 2 2 2" xfId="829" xr:uid="{00000000-0005-0000-0000-000026100000}"/>
    <cellStyle name="SAPBEXstdItem 3 5 7 2 2 2 2" xfId="2044" xr:uid="{00000000-0005-0000-0000-000027100000}"/>
    <cellStyle name="SAPBEXstdItem 3 5 7 2 2 2 2 2" xfId="4475" xr:uid="{00000000-0005-0000-0000-000028100000}"/>
    <cellStyle name="SAPBEXstdItem 3 5 7 2 2 2 3" xfId="3260" xr:uid="{00000000-0005-0000-0000-000029100000}"/>
    <cellStyle name="SAPBEXstdItem 3 5 7 2 2 3" xfId="1212" xr:uid="{00000000-0005-0000-0000-00002A100000}"/>
    <cellStyle name="SAPBEXstdItem 3 5 7 2 2 3 2" xfId="2427" xr:uid="{00000000-0005-0000-0000-00002B100000}"/>
    <cellStyle name="SAPBEXstdItem 3 5 7 2 2 3 2 2" xfId="4858" xr:uid="{00000000-0005-0000-0000-00002C100000}"/>
    <cellStyle name="SAPBEXstdItem 3 5 7 2 2 3 3" xfId="3643" xr:uid="{00000000-0005-0000-0000-00002D100000}"/>
    <cellStyle name="SAPBEXstdItem 3 5 7 2 2 4" xfId="1628" xr:uid="{00000000-0005-0000-0000-00002E100000}"/>
    <cellStyle name="SAPBEXstdItem 3 5 7 2 2 4 2" xfId="4059" xr:uid="{00000000-0005-0000-0000-00002F100000}"/>
    <cellStyle name="SAPBEXstdItem 3 5 7 2 2 5" xfId="2844" xr:uid="{00000000-0005-0000-0000-000030100000}"/>
    <cellStyle name="SAPBEXstdItem 3 5 7 2 3" xfId="621" xr:uid="{00000000-0005-0000-0000-000031100000}"/>
    <cellStyle name="SAPBEXstdItem 3 5 7 2 3 2" xfId="1836" xr:uid="{00000000-0005-0000-0000-000032100000}"/>
    <cellStyle name="SAPBEXstdItem 3 5 7 2 3 2 2" xfId="4267" xr:uid="{00000000-0005-0000-0000-000033100000}"/>
    <cellStyle name="SAPBEXstdItem 3 5 7 2 3 3" xfId="3052" xr:uid="{00000000-0005-0000-0000-000034100000}"/>
    <cellStyle name="SAPBEXstdItem 3 5 7 2 4" xfId="1020" xr:uid="{00000000-0005-0000-0000-000035100000}"/>
    <cellStyle name="SAPBEXstdItem 3 5 7 2 4 2" xfId="2235" xr:uid="{00000000-0005-0000-0000-000036100000}"/>
    <cellStyle name="SAPBEXstdItem 3 5 7 2 4 2 2" xfId="4666" xr:uid="{00000000-0005-0000-0000-000037100000}"/>
    <cellStyle name="SAPBEXstdItem 3 5 7 2 4 3" xfId="3451" xr:uid="{00000000-0005-0000-0000-000038100000}"/>
    <cellStyle name="SAPBEXstdItem 3 5 7 2 5" xfId="1420" xr:uid="{00000000-0005-0000-0000-000039100000}"/>
    <cellStyle name="SAPBEXstdItem 3 5 7 2 5 2" xfId="3851" xr:uid="{00000000-0005-0000-0000-00003A100000}"/>
    <cellStyle name="SAPBEXstdItem 3 5 7 2 6" xfId="2636" xr:uid="{00000000-0005-0000-0000-00003B100000}"/>
    <cellStyle name="SAPBEXstdItem 3 5 7 3" xfId="309" xr:uid="{00000000-0005-0000-0000-00003C100000}"/>
    <cellStyle name="SAPBEXstdItem 3 5 7 3 2" xfId="725" xr:uid="{00000000-0005-0000-0000-00003D100000}"/>
    <cellStyle name="SAPBEXstdItem 3 5 7 3 2 2" xfId="1940" xr:uid="{00000000-0005-0000-0000-00003E100000}"/>
    <cellStyle name="SAPBEXstdItem 3 5 7 3 2 2 2" xfId="4371" xr:uid="{00000000-0005-0000-0000-00003F100000}"/>
    <cellStyle name="SAPBEXstdItem 3 5 7 3 2 3" xfId="3156" xr:uid="{00000000-0005-0000-0000-000040100000}"/>
    <cellStyle name="SAPBEXstdItem 3 5 7 3 3" xfId="1116" xr:uid="{00000000-0005-0000-0000-000041100000}"/>
    <cellStyle name="SAPBEXstdItem 3 5 7 3 3 2" xfId="2331" xr:uid="{00000000-0005-0000-0000-000042100000}"/>
    <cellStyle name="SAPBEXstdItem 3 5 7 3 3 2 2" xfId="4762" xr:uid="{00000000-0005-0000-0000-000043100000}"/>
    <cellStyle name="SAPBEXstdItem 3 5 7 3 3 3" xfId="3547" xr:uid="{00000000-0005-0000-0000-000044100000}"/>
    <cellStyle name="SAPBEXstdItem 3 5 7 3 4" xfId="1524" xr:uid="{00000000-0005-0000-0000-000045100000}"/>
    <cellStyle name="SAPBEXstdItem 3 5 7 3 4 2" xfId="3955" xr:uid="{00000000-0005-0000-0000-000046100000}"/>
    <cellStyle name="SAPBEXstdItem 3 5 7 3 5" xfId="2740" xr:uid="{00000000-0005-0000-0000-000047100000}"/>
    <cellStyle name="SAPBEXstdItem 3 5 7 4" xfId="517" xr:uid="{00000000-0005-0000-0000-000048100000}"/>
    <cellStyle name="SAPBEXstdItem 3 5 7 4 2" xfId="1732" xr:uid="{00000000-0005-0000-0000-000049100000}"/>
    <cellStyle name="SAPBEXstdItem 3 5 7 4 2 2" xfId="4163" xr:uid="{00000000-0005-0000-0000-00004A100000}"/>
    <cellStyle name="SAPBEXstdItem 3 5 7 4 3" xfId="2948" xr:uid="{00000000-0005-0000-0000-00004B100000}"/>
    <cellStyle name="SAPBEXstdItem 3 5 7 5" xfId="924" xr:uid="{00000000-0005-0000-0000-00004C100000}"/>
    <cellStyle name="SAPBEXstdItem 3 5 7 5 2" xfId="2139" xr:uid="{00000000-0005-0000-0000-00004D100000}"/>
    <cellStyle name="SAPBEXstdItem 3 5 7 5 2 2" xfId="4570" xr:uid="{00000000-0005-0000-0000-00004E100000}"/>
    <cellStyle name="SAPBEXstdItem 3 5 7 5 3" xfId="3355" xr:uid="{00000000-0005-0000-0000-00004F100000}"/>
    <cellStyle name="SAPBEXstdItem 3 5 7 6" xfId="1316" xr:uid="{00000000-0005-0000-0000-000050100000}"/>
    <cellStyle name="SAPBEXstdItem 3 5 7 6 2" xfId="3747" xr:uid="{00000000-0005-0000-0000-000051100000}"/>
    <cellStyle name="SAPBEXstdItem 3 5 7 7" xfId="2532" xr:uid="{00000000-0005-0000-0000-000052100000}"/>
    <cellStyle name="SAPBEXstdItem 3 5 8" xfId="111" xr:uid="{00000000-0005-0000-0000-000053100000}"/>
    <cellStyle name="SAPBEXstdItem 3 5 8 2" xfId="215" xr:uid="{00000000-0005-0000-0000-000054100000}"/>
    <cellStyle name="SAPBEXstdItem 3 5 8 2 2" xfId="423" xr:uid="{00000000-0005-0000-0000-000055100000}"/>
    <cellStyle name="SAPBEXstdItem 3 5 8 2 2 2" xfId="839" xr:uid="{00000000-0005-0000-0000-000056100000}"/>
    <cellStyle name="SAPBEXstdItem 3 5 8 2 2 2 2" xfId="2054" xr:uid="{00000000-0005-0000-0000-000057100000}"/>
    <cellStyle name="SAPBEXstdItem 3 5 8 2 2 2 2 2" xfId="4485" xr:uid="{00000000-0005-0000-0000-000058100000}"/>
    <cellStyle name="SAPBEXstdItem 3 5 8 2 2 2 3" xfId="3270" xr:uid="{00000000-0005-0000-0000-000059100000}"/>
    <cellStyle name="SAPBEXstdItem 3 5 8 2 2 3" xfId="1222" xr:uid="{00000000-0005-0000-0000-00005A100000}"/>
    <cellStyle name="SAPBEXstdItem 3 5 8 2 2 3 2" xfId="2437" xr:uid="{00000000-0005-0000-0000-00005B100000}"/>
    <cellStyle name="SAPBEXstdItem 3 5 8 2 2 3 2 2" xfId="4868" xr:uid="{00000000-0005-0000-0000-00005C100000}"/>
    <cellStyle name="SAPBEXstdItem 3 5 8 2 2 3 3" xfId="3653" xr:uid="{00000000-0005-0000-0000-00005D100000}"/>
    <cellStyle name="SAPBEXstdItem 3 5 8 2 2 4" xfId="1638" xr:uid="{00000000-0005-0000-0000-00005E100000}"/>
    <cellStyle name="SAPBEXstdItem 3 5 8 2 2 4 2" xfId="4069" xr:uid="{00000000-0005-0000-0000-00005F100000}"/>
    <cellStyle name="SAPBEXstdItem 3 5 8 2 2 5" xfId="2854" xr:uid="{00000000-0005-0000-0000-000060100000}"/>
    <cellStyle name="SAPBEXstdItem 3 5 8 2 3" xfId="631" xr:uid="{00000000-0005-0000-0000-000061100000}"/>
    <cellStyle name="SAPBEXstdItem 3 5 8 2 3 2" xfId="1846" xr:uid="{00000000-0005-0000-0000-000062100000}"/>
    <cellStyle name="SAPBEXstdItem 3 5 8 2 3 2 2" xfId="4277" xr:uid="{00000000-0005-0000-0000-000063100000}"/>
    <cellStyle name="SAPBEXstdItem 3 5 8 2 3 3" xfId="3062" xr:uid="{00000000-0005-0000-0000-000064100000}"/>
    <cellStyle name="SAPBEXstdItem 3 5 8 2 4" xfId="1030" xr:uid="{00000000-0005-0000-0000-000065100000}"/>
    <cellStyle name="SAPBEXstdItem 3 5 8 2 4 2" xfId="2245" xr:uid="{00000000-0005-0000-0000-000066100000}"/>
    <cellStyle name="SAPBEXstdItem 3 5 8 2 4 2 2" xfId="4676" xr:uid="{00000000-0005-0000-0000-000067100000}"/>
    <cellStyle name="SAPBEXstdItem 3 5 8 2 4 3" xfId="3461" xr:uid="{00000000-0005-0000-0000-000068100000}"/>
    <cellStyle name="SAPBEXstdItem 3 5 8 2 5" xfId="1430" xr:uid="{00000000-0005-0000-0000-000069100000}"/>
    <cellStyle name="SAPBEXstdItem 3 5 8 2 5 2" xfId="3861" xr:uid="{00000000-0005-0000-0000-00006A100000}"/>
    <cellStyle name="SAPBEXstdItem 3 5 8 2 6" xfId="2646" xr:uid="{00000000-0005-0000-0000-00006B100000}"/>
    <cellStyle name="SAPBEXstdItem 3 5 8 3" xfId="319" xr:uid="{00000000-0005-0000-0000-00006C100000}"/>
    <cellStyle name="SAPBEXstdItem 3 5 8 3 2" xfId="735" xr:uid="{00000000-0005-0000-0000-00006D100000}"/>
    <cellStyle name="SAPBEXstdItem 3 5 8 3 2 2" xfId="1950" xr:uid="{00000000-0005-0000-0000-00006E100000}"/>
    <cellStyle name="SAPBEXstdItem 3 5 8 3 2 2 2" xfId="4381" xr:uid="{00000000-0005-0000-0000-00006F100000}"/>
    <cellStyle name="SAPBEXstdItem 3 5 8 3 2 3" xfId="3166" xr:uid="{00000000-0005-0000-0000-000070100000}"/>
    <cellStyle name="SAPBEXstdItem 3 5 8 3 3" xfId="1126" xr:uid="{00000000-0005-0000-0000-000071100000}"/>
    <cellStyle name="SAPBEXstdItem 3 5 8 3 3 2" xfId="2341" xr:uid="{00000000-0005-0000-0000-000072100000}"/>
    <cellStyle name="SAPBEXstdItem 3 5 8 3 3 2 2" xfId="4772" xr:uid="{00000000-0005-0000-0000-000073100000}"/>
    <cellStyle name="SAPBEXstdItem 3 5 8 3 3 3" xfId="3557" xr:uid="{00000000-0005-0000-0000-000074100000}"/>
    <cellStyle name="SAPBEXstdItem 3 5 8 3 4" xfId="1534" xr:uid="{00000000-0005-0000-0000-000075100000}"/>
    <cellStyle name="SAPBEXstdItem 3 5 8 3 4 2" xfId="3965" xr:uid="{00000000-0005-0000-0000-000076100000}"/>
    <cellStyle name="SAPBEXstdItem 3 5 8 3 5" xfId="2750" xr:uid="{00000000-0005-0000-0000-000077100000}"/>
    <cellStyle name="SAPBEXstdItem 3 5 8 4" xfId="527" xr:uid="{00000000-0005-0000-0000-000078100000}"/>
    <cellStyle name="SAPBEXstdItem 3 5 8 4 2" xfId="1742" xr:uid="{00000000-0005-0000-0000-000079100000}"/>
    <cellStyle name="SAPBEXstdItem 3 5 8 4 2 2" xfId="4173" xr:uid="{00000000-0005-0000-0000-00007A100000}"/>
    <cellStyle name="SAPBEXstdItem 3 5 8 4 3" xfId="2958" xr:uid="{00000000-0005-0000-0000-00007B100000}"/>
    <cellStyle name="SAPBEXstdItem 3 5 8 5" xfId="934" xr:uid="{00000000-0005-0000-0000-00007C100000}"/>
    <cellStyle name="SAPBEXstdItem 3 5 8 5 2" xfId="2149" xr:uid="{00000000-0005-0000-0000-00007D100000}"/>
    <cellStyle name="SAPBEXstdItem 3 5 8 5 2 2" xfId="4580" xr:uid="{00000000-0005-0000-0000-00007E100000}"/>
    <cellStyle name="SAPBEXstdItem 3 5 8 5 3" xfId="3365" xr:uid="{00000000-0005-0000-0000-00007F100000}"/>
    <cellStyle name="SAPBEXstdItem 3 5 8 6" xfId="1326" xr:uid="{00000000-0005-0000-0000-000080100000}"/>
    <cellStyle name="SAPBEXstdItem 3 5 8 6 2" xfId="3757" xr:uid="{00000000-0005-0000-0000-000081100000}"/>
    <cellStyle name="SAPBEXstdItem 3 5 8 7" xfId="2542" xr:uid="{00000000-0005-0000-0000-000082100000}"/>
    <cellStyle name="SAPBEXstdItem 3 5 9" xfId="128" xr:uid="{00000000-0005-0000-0000-000083100000}"/>
    <cellStyle name="SAPBEXstdItem 3 5 9 2" xfId="336" xr:uid="{00000000-0005-0000-0000-000084100000}"/>
    <cellStyle name="SAPBEXstdItem 3 5 9 2 2" xfId="752" xr:uid="{00000000-0005-0000-0000-000085100000}"/>
    <cellStyle name="SAPBEXstdItem 3 5 9 2 2 2" xfId="1967" xr:uid="{00000000-0005-0000-0000-000086100000}"/>
    <cellStyle name="SAPBEXstdItem 3 5 9 2 2 2 2" xfId="4398" xr:uid="{00000000-0005-0000-0000-000087100000}"/>
    <cellStyle name="SAPBEXstdItem 3 5 9 2 2 3" xfId="3183" xr:uid="{00000000-0005-0000-0000-000088100000}"/>
    <cellStyle name="SAPBEXstdItem 3 5 9 2 3" xfId="1139" xr:uid="{00000000-0005-0000-0000-000089100000}"/>
    <cellStyle name="SAPBEXstdItem 3 5 9 2 3 2" xfId="2354" xr:uid="{00000000-0005-0000-0000-00008A100000}"/>
    <cellStyle name="SAPBEXstdItem 3 5 9 2 3 2 2" xfId="4785" xr:uid="{00000000-0005-0000-0000-00008B100000}"/>
    <cellStyle name="SAPBEXstdItem 3 5 9 2 3 3" xfId="3570" xr:uid="{00000000-0005-0000-0000-00008C100000}"/>
    <cellStyle name="SAPBEXstdItem 3 5 9 2 4" xfId="1551" xr:uid="{00000000-0005-0000-0000-00008D100000}"/>
    <cellStyle name="SAPBEXstdItem 3 5 9 2 4 2" xfId="3982" xr:uid="{00000000-0005-0000-0000-00008E100000}"/>
    <cellStyle name="SAPBEXstdItem 3 5 9 2 5" xfId="2767" xr:uid="{00000000-0005-0000-0000-00008F100000}"/>
    <cellStyle name="SAPBEXstdItem 3 5 9 3" xfId="544" xr:uid="{00000000-0005-0000-0000-000090100000}"/>
    <cellStyle name="SAPBEXstdItem 3 5 9 3 2" xfId="1759" xr:uid="{00000000-0005-0000-0000-000091100000}"/>
    <cellStyle name="SAPBEXstdItem 3 5 9 3 2 2" xfId="4190" xr:uid="{00000000-0005-0000-0000-000092100000}"/>
    <cellStyle name="SAPBEXstdItem 3 5 9 3 3" xfId="2975" xr:uid="{00000000-0005-0000-0000-000093100000}"/>
    <cellStyle name="SAPBEXstdItem 3 5 9 4" xfId="947" xr:uid="{00000000-0005-0000-0000-000094100000}"/>
    <cellStyle name="SAPBEXstdItem 3 5 9 4 2" xfId="2162" xr:uid="{00000000-0005-0000-0000-000095100000}"/>
    <cellStyle name="SAPBEXstdItem 3 5 9 4 2 2" xfId="4593" xr:uid="{00000000-0005-0000-0000-000096100000}"/>
    <cellStyle name="SAPBEXstdItem 3 5 9 4 3" xfId="3378" xr:uid="{00000000-0005-0000-0000-000097100000}"/>
    <cellStyle name="SAPBEXstdItem 3 5 9 5" xfId="1343" xr:uid="{00000000-0005-0000-0000-000098100000}"/>
    <cellStyle name="SAPBEXstdItem 3 5 9 5 2" xfId="3774" xr:uid="{00000000-0005-0000-0000-000099100000}"/>
    <cellStyle name="SAPBEXstdItem 3 5 9 6" xfId="2559" xr:uid="{00000000-0005-0000-0000-00009A100000}"/>
    <cellStyle name="SAPBEXstdItem 3 6" xfId="25" xr:uid="{00000000-0005-0000-0000-00009B100000}"/>
    <cellStyle name="SAPBEXstdItem 3 6 10" xfId="233" xr:uid="{00000000-0005-0000-0000-00009C100000}"/>
    <cellStyle name="SAPBEXstdItem 3 6 10 2" xfId="649" xr:uid="{00000000-0005-0000-0000-00009D100000}"/>
    <cellStyle name="SAPBEXstdItem 3 6 10 2 2" xfId="1864" xr:uid="{00000000-0005-0000-0000-00009E100000}"/>
    <cellStyle name="SAPBEXstdItem 3 6 10 2 2 2" xfId="4295" xr:uid="{00000000-0005-0000-0000-00009F100000}"/>
    <cellStyle name="SAPBEXstdItem 3 6 10 2 3" xfId="3080" xr:uid="{00000000-0005-0000-0000-0000A0100000}"/>
    <cellStyle name="SAPBEXstdItem 3 6 10 3" xfId="1044" xr:uid="{00000000-0005-0000-0000-0000A1100000}"/>
    <cellStyle name="SAPBEXstdItem 3 6 10 3 2" xfId="2259" xr:uid="{00000000-0005-0000-0000-0000A2100000}"/>
    <cellStyle name="SAPBEXstdItem 3 6 10 3 2 2" xfId="4690" xr:uid="{00000000-0005-0000-0000-0000A3100000}"/>
    <cellStyle name="SAPBEXstdItem 3 6 10 3 3" xfId="3475" xr:uid="{00000000-0005-0000-0000-0000A4100000}"/>
    <cellStyle name="SAPBEXstdItem 3 6 10 4" xfId="1448" xr:uid="{00000000-0005-0000-0000-0000A5100000}"/>
    <cellStyle name="SAPBEXstdItem 3 6 10 4 2" xfId="3879" xr:uid="{00000000-0005-0000-0000-0000A6100000}"/>
    <cellStyle name="SAPBEXstdItem 3 6 10 5" xfId="2664" xr:uid="{00000000-0005-0000-0000-0000A7100000}"/>
    <cellStyle name="SAPBEXstdItem 3 6 11" xfId="441" xr:uid="{00000000-0005-0000-0000-0000A8100000}"/>
    <cellStyle name="SAPBEXstdItem 3 6 11 2" xfId="1656" xr:uid="{00000000-0005-0000-0000-0000A9100000}"/>
    <cellStyle name="SAPBEXstdItem 3 6 11 2 2" xfId="4087" xr:uid="{00000000-0005-0000-0000-0000AA100000}"/>
    <cellStyle name="SAPBEXstdItem 3 6 11 3" xfId="2872" xr:uid="{00000000-0005-0000-0000-0000AB100000}"/>
    <cellStyle name="SAPBEXstdItem 3 6 12" xfId="852" xr:uid="{00000000-0005-0000-0000-0000AC100000}"/>
    <cellStyle name="SAPBEXstdItem 3 6 12 2" xfId="2067" xr:uid="{00000000-0005-0000-0000-0000AD100000}"/>
    <cellStyle name="SAPBEXstdItem 3 6 12 2 2" xfId="4498" xr:uid="{00000000-0005-0000-0000-0000AE100000}"/>
    <cellStyle name="SAPBEXstdItem 3 6 12 3" xfId="3283" xr:uid="{00000000-0005-0000-0000-0000AF100000}"/>
    <cellStyle name="SAPBEXstdItem 3 6 13" xfId="1240" xr:uid="{00000000-0005-0000-0000-0000B0100000}"/>
    <cellStyle name="SAPBEXstdItem 3 6 13 2" xfId="3671" xr:uid="{00000000-0005-0000-0000-0000B1100000}"/>
    <cellStyle name="SAPBEXstdItem 3 6 14" xfId="2456" xr:uid="{00000000-0005-0000-0000-0000B2100000}"/>
    <cellStyle name="SAPBEXstdItem 3 6 2" xfId="45" xr:uid="{00000000-0005-0000-0000-0000B3100000}"/>
    <cellStyle name="SAPBEXstdItem 3 6 2 2" xfId="149" xr:uid="{00000000-0005-0000-0000-0000B4100000}"/>
    <cellStyle name="SAPBEXstdItem 3 6 2 2 2" xfId="357" xr:uid="{00000000-0005-0000-0000-0000B5100000}"/>
    <cellStyle name="SAPBEXstdItem 3 6 2 2 2 2" xfId="773" xr:uid="{00000000-0005-0000-0000-0000B6100000}"/>
    <cellStyle name="SAPBEXstdItem 3 6 2 2 2 2 2" xfId="1988" xr:uid="{00000000-0005-0000-0000-0000B7100000}"/>
    <cellStyle name="SAPBEXstdItem 3 6 2 2 2 2 2 2" xfId="4419" xr:uid="{00000000-0005-0000-0000-0000B8100000}"/>
    <cellStyle name="SAPBEXstdItem 3 6 2 2 2 2 3" xfId="3204" xr:uid="{00000000-0005-0000-0000-0000B9100000}"/>
    <cellStyle name="SAPBEXstdItem 3 6 2 2 2 3" xfId="1156" xr:uid="{00000000-0005-0000-0000-0000BA100000}"/>
    <cellStyle name="SAPBEXstdItem 3 6 2 2 2 3 2" xfId="2371" xr:uid="{00000000-0005-0000-0000-0000BB100000}"/>
    <cellStyle name="SAPBEXstdItem 3 6 2 2 2 3 2 2" xfId="4802" xr:uid="{00000000-0005-0000-0000-0000BC100000}"/>
    <cellStyle name="SAPBEXstdItem 3 6 2 2 2 3 3" xfId="3587" xr:uid="{00000000-0005-0000-0000-0000BD100000}"/>
    <cellStyle name="SAPBEXstdItem 3 6 2 2 2 4" xfId="1572" xr:uid="{00000000-0005-0000-0000-0000BE100000}"/>
    <cellStyle name="SAPBEXstdItem 3 6 2 2 2 4 2" xfId="4003" xr:uid="{00000000-0005-0000-0000-0000BF100000}"/>
    <cellStyle name="SAPBEXstdItem 3 6 2 2 2 5" xfId="2788" xr:uid="{00000000-0005-0000-0000-0000C0100000}"/>
    <cellStyle name="SAPBEXstdItem 3 6 2 2 3" xfId="565" xr:uid="{00000000-0005-0000-0000-0000C1100000}"/>
    <cellStyle name="SAPBEXstdItem 3 6 2 2 3 2" xfId="1780" xr:uid="{00000000-0005-0000-0000-0000C2100000}"/>
    <cellStyle name="SAPBEXstdItem 3 6 2 2 3 2 2" xfId="4211" xr:uid="{00000000-0005-0000-0000-0000C3100000}"/>
    <cellStyle name="SAPBEXstdItem 3 6 2 2 3 3" xfId="2996" xr:uid="{00000000-0005-0000-0000-0000C4100000}"/>
    <cellStyle name="SAPBEXstdItem 3 6 2 2 4" xfId="964" xr:uid="{00000000-0005-0000-0000-0000C5100000}"/>
    <cellStyle name="SAPBEXstdItem 3 6 2 2 4 2" xfId="2179" xr:uid="{00000000-0005-0000-0000-0000C6100000}"/>
    <cellStyle name="SAPBEXstdItem 3 6 2 2 4 2 2" xfId="4610" xr:uid="{00000000-0005-0000-0000-0000C7100000}"/>
    <cellStyle name="SAPBEXstdItem 3 6 2 2 4 3" xfId="3395" xr:uid="{00000000-0005-0000-0000-0000C8100000}"/>
    <cellStyle name="SAPBEXstdItem 3 6 2 2 5" xfId="1364" xr:uid="{00000000-0005-0000-0000-0000C9100000}"/>
    <cellStyle name="SAPBEXstdItem 3 6 2 2 5 2" xfId="3795" xr:uid="{00000000-0005-0000-0000-0000CA100000}"/>
    <cellStyle name="SAPBEXstdItem 3 6 2 2 6" xfId="2580" xr:uid="{00000000-0005-0000-0000-0000CB100000}"/>
    <cellStyle name="SAPBEXstdItem 3 6 2 3" xfId="253" xr:uid="{00000000-0005-0000-0000-0000CC100000}"/>
    <cellStyle name="SAPBEXstdItem 3 6 2 3 2" xfId="669" xr:uid="{00000000-0005-0000-0000-0000CD100000}"/>
    <cellStyle name="SAPBEXstdItem 3 6 2 3 2 2" xfId="1884" xr:uid="{00000000-0005-0000-0000-0000CE100000}"/>
    <cellStyle name="SAPBEXstdItem 3 6 2 3 2 2 2" xfId="4315" xr:uid="{00000000-0005-0000-0000-0000CF100000}"/>
    <cellStyle name="SAPBEXstdItem 3 6 2 3 2 3" xfId="3100" xr:uid="{00000000-0005-0000-0000-0000D0100000}"/>
    <cellStyle name="SAPBEXstdItem 3 6 2 3 3" xfId="1060" xr:uid="{00000000-0005-0000-0000-0000D1100000}"/>
    <cellStyle name="SAPBEXstdItem 3 6 2 3 3 2" xfId="2275" xr:uid="{00000000-0005-0000-0000-0000D2100000}"/>
    <cellStyle name="SAPBEXstdItem 3 6 2 3 3 2 2" xfId="4706" xr:uid="{00000000-0005-0000-0000-0000D3100000}"/>
    <cellStyle name="SAPBEXstdItem 3 6 2 3 3 3" xfId="3491" xr:uid="{00000000-0005-0000-0000-0000D4100000}"/>
    <cellStyle name="SAPBEXstdItem 3 6 2 3 4" xfId="1468" xr:uid="{00000000-0005-0000-0000-0000D5100000}"/>
    <cellStyle name="SAPBEXstdItem 3 6 2 3 4 2" xfId="3899" xr:uid="{00000000-0005-0000-0000-0000D6100000}"/>
    <cellStyle name="SAPBEXstdItem 3 6 2 3 5" xfId="2684" xr:uid="{00000000-0005-0000-0000-0000D7100000}"/>
    <cellStyle name="SAPBEXstdItem 3 6 2 4" xfId="461" xr:uid="{00000000-0005-0000-0000-0000D8100000}"/>
    <cellStyle name="SAPBEXstdItem 3 6 2 4 2" xfId="1676" xr:uid="{00000000-0005-0000-0000-0000D9100000}"/>
    <cellStyle name="SAPBEXstdItem 3 6 2 4 2 2" xfId="4107" xr:uid="{00000000-0005-0000-0000-0000DA100000}"/>
    <cellStyle name="SAPBEXstdItem 3 6 2 4 3" xfId="2892" xr:uid="{00000000-0005-0000-0000-0000DB100000}"/>
    <cellStyle name="SAPBEXstdItem 3 6 2 5" xfId="868" xr:uid="{00000000-0005-0000-0000-0000DC100000}"/>
    <cellStyle name="SAPBEXstdItem 3 6 2 5 2" xfId="2083" xr:uid="{00000000-0005-0000-0000-0000DD100000}"/>
    <cellStyle name="SAPBEXstdItem 3 6 2 5 2 2" xfId="4514" xr:uid="{00000000-0005-0000-0000-0000DE100000}"/>
    <cellStyle name="SAPBEXstdItem 3 6 2 5 3" xfId="3299" xr:uid="{00000000-0005-0000-0000-0000DF100000}"/>
    <cellStyle name="SAPBEXstdItem 3 6 2 6" xfId="1260" xr:uid="{00000000-0005-0000-0000-0000E0100000}"/>
    <cellStyle name="SAPBEXstdItem 3 6 2 6 2" xfId="3691" xr:uid="{00000000-0005-0000-0000-0000E1100000}"/>
    <cellStyle name="SAPBEXstdItem 3 6 2 7" xfId="2476" xr:uid="{00000000-0005-0000-0000-0000E2100000}"/>
    <cellStyle name="SAPBEXstdItem 3 6 3" xfId="59" xr:uid="{00000000-0005-0000-0000-0000E3100000}"/>
    <cellStyle name="SAPBEXstdItem 3 6 3 2" xfId="163" xr:uid="{00000000-0005-0000-0000-0000E4100000}"/>
    <cellStyle name="SAPBEXstdItem 3 6 3 2 2" xfId="371" xr:uid="{00000000-0005-0000-0000-0000E5100000}"/>
    <cellStyle name="SAPBEXstdItem 3 6 3 2 2 2" xfId="787" xr:uid="{00000000-0005-0000-0000-0000E6100000}"/>
    <cellStyle name="SAPBEXstdItem 3 6 3 2 2 2 2" xfId="2002" xr:uid="{00000000-0005-0000-0000-0000E7100000}"/>
    <cellStyle name="SAPBEXstdItem 3 6 3 2 2 2 2 2" xfId="4433" xr:uid="{00000000-0005-0000-0000-0000E8100000}"/>
    <cellStyle name="SAPBEXstdItem 3 6 3 2 2 2 3" xfId="3218" xr:uid="{00000000-0005-0000-0000-0000E9100000}"/>
    <cellStyle name="SAPBEXstdItem 3 6 3 2 2 3" xfId="1170" xr:uid="{00000000-0005-0000-0000-0000EA100000}"/>
    <cellStyle name="SAPBEXstdItem 3 6 3 2 2 3 2" xfId="2385" xr:uid="{00000000-0005-0000-0000-0000EB100000}"/>
    <cellStyle name="SAPBEXstdItem 3 6 3 2 2 3 2 2" xfId="4816" xr:uid="{00000000-0005-0000-0000-0000EC100000}"/>
    <cellStyle name="SAPBEXstdItem 3 6 3 2 2 3 3" xfId="3601" xr:uid="{00000000-0005-0000-0000-0000ED100000}"/>
    <cellStyle name="SAPBEXstdItem 3 6 3 2 2 4" xfId="1586" xr:uid="{00000000-0005-0000-0000-0000EE100000}"/>
    <cellStyle name="SAPBEXstdItem 3 6 3 2 2 4 2" xfId="4017" xr:uid="{00000000-0005-0000-0000-0000EF100000}"/>
    <cellStyle name="SAPBEXstdItem 3 6 3 2 2 5" xfId="2802" xr:uid="{00000000-0005-0000-0000-0000F0100000}"/>
    <cellStyle name="SAPBEXstdItem 3 6 3 2 3" xfId="579" xr:uid="{00000000-0005-0000-0000-0000F1100000}"/>
    <cellStyle name="SAPBEXstdItem 3 6 3 2 3 2" xfId="1794" xr:uid="{00000000-0005-0000-0000-0000F2100000}"/>
    <cellStyle name="SAPBEXstdItem 3 6 3 2 3 2 2" xfId="4225" xr:uid="{00000000-0005-0000-0000-0000F3100000}"/>
    <cellStyle name="SAPBEXstdItem 3 6 3 2 3 3" xfId="3010" xr:uid="{00000000-0005-0000-0000-0000F4100000}"/>
    <cellStyle name="SAPBEXstdItem 3 6 3 2 4" xfId="978" xr:uid="{00000000-0005-0000-0000-0000F5100000}"/>
    <cellStyle name="SAPBEXstdItem 3 6 3 2 4 2" xfId="2193" xr:uid="{00000000-0005-0000-0000-0000F6100000}"/>
    <cellStyle name="SAPBEXstdItem 3 6 3 2 4 2 2" xfId="4624" xr:uid="{00000000-0005-0000-0000-0000F7100000}"/>
    <cellStyle name="SAPBEXstdItem 3 6 3 2 4 3" xfId="3409" xr:uid="{00000000-0005-0000-0000-0000F8100000}"/>
    <cellStyle name="SAPBEXstdItem 3 6 3 2 5" xfId="1378" xr:uid="{00000000-0005-0000-0000-0000F9100000}"/>
    <cellStyle name="SAPBEXstdItem 3 6 3 2 5 2" xfId="3809" xr:uid="{00000000-0005-0000-0000-0000FA100000}"/>
    <cellStyle name="SAPBEXstdItem 3 6 3 2 6" xfId="2594" xr:uid="{00000000-0005-0000-0000-0000FB100000}"/>
    <cellStyle name="SAPBEXstdItem 3 6 3 3" xfId="267" xr:uid="{00000000-0005-0000-0000-0000FC100000}"/>
    <cellStyle name="SAPBEXstdItem 3 6 3 3 2" xfId="683" xr:uid="{00000000-0005-0000-0000-0000FD100000}"/>
    <cellStyle name="SAPBEXstdItem 3 6 3 3 2 2" xfId="1898" xr:uid="{00000000-0005-0000-0000-0000FE100000}"/>
    <cellStyle name="SAPBEXstdItem 3 6 3 3 2 2 2" xfId="4329" xr:uid="{00000000-0005-0000-0000-0000FF100000}"/>
    <cellStyle name="SAPBEXstdItem 3 6 3 3 2 3" xfId="3114" xr:uid="{00000000-0005-0000-0000-000000110000}"/>
    <cellStyle name="SAPBEXstdItem 3 6 3 3 3" xfId="1074" xr:uid="{00000000-0005-0000-0000-000001110000}"/>
    <cellStyle name="SAPBEXstdItem 3 6 3 3 3 2" xfId="2289" xr:uid="{00000000-0005-0000-0000-000002110000}"/>
    <cellStyle name="SAPBEXstdItem 3 6 3 3 3 2 2" xfId="4720" xr:uid="{00000000-0005-0000-0000-000003110000}"/>
    <cellStyle name="SAPBEXstdItem 3 6 3 3 3 3" xfId="3505" xr:uid="{00000000-0005-0000-0000-000004110000}"/>
    <cellStyle name="SAPBEXstdItem 3 6 3 3 4" xfId="1482" xr:uid="{00000000-0005-0000-0000-000005110000}"/>
    <cellStyle name="SAPBEXstdItem 3 6 3 3 4 2" xfId="3913" xr:uid="{00000000-0005-0000-0000-000006110000}"/>
    <cellStyle name="SAPBEXstdItem 3 6 3 3 5" xfId="2698" xr:uid="{00000000-0005-0000-0000-000007110000}"/>
    <cellStyle name="SAPBEXstdItem 3 6 3 4" xfId="475" xr:uid="{00000000-0005-0000-0000-000008110000}"/>
    <cellStyle name="SAPBEXstdItem 3 6 3 4 2" xfId="1690" xr:uid="{00000000-0005-0000-0000-000009110000}"/>
    <cellStyle name="SAPBEXstdItem 3 6 3 4 2 2" xfId="4121" xr:uid="{00000000-0005-0000-0000-00000A110000}"/>
    <cellStyle name="SAPBEXstdItem 3 6 3 4 3" xfId="2906" xr:uid="{00000000-0005-0000-0000-00000B110000}"/>
    <cellStyle name="SAPBEXstdItem 3 6 3 5" xfId="882" xr:uid="{00000000-0005-0000-0000-00000C110000}"/>
    <cellStyle name="SAPBEXstdItem 3 6 3 5 2" xfId="2097" xr:uid="{00000000-0005-0000-0000-00000D110000}"/>
    <cellStyle name="SAPBEXstdItem 3 6 3 5 2 2" xfId="4528" xr:uid="{00000000-0005-0000-0000-00000E110000}"/>
    <cellStyle name="SAPBEXstdItem 3 6 3 5 3" xfId="3313" xr:uid="{00000000-0005-0000-0000-00000F110000}"/>
    <cellStyle name="SAPBEXstdItem 3 6 3 6" xfId="1274" xr:uid="{00000000-0005-0000-0000-000010110000}"/>
    <cellStyle name="SAPBEXstdItem 3 6 3 6 2" xfId="3705" xr:uid="{00000000-0005-0000-0000-000011110000}"/>
    <cellStyle name="SAPBEXstdItem 3 6 3 7" xfId="2490" xr:uid="{00000000-0005-0000-0000-000012110000}"/>
    <cellStyle name="SAPBEXstdItem 3 6 4" xfId="70" xr:uid="{00000000-0005-0000-0000-000013110000}"/>
    <cellStyle name="SAPBEXstdItem 3 6 4 2" xfId="174" xr:uid="{00000000-0005-0000-0000-000014110000}"/>
    <cellStyle name="SAPBEXstdItem 3 6 4 2 2" xfId="382" xr:uid="{00000000-0005-0000-0000-000015110000}"/>
    <cellStyle name="SAPBEXstdItem 3 6 4 2 2 2" xfId="798" xr:uid="{00000000-0005-0000-0000-000016110000}"/>
    <cellStyle name="SAPBEXstdItem 3 6 4 2 2 2 2" xfId="2013" xr:uid="{00000000-0005-0000-0000-000017110000}"/>
    <cellStyle name="SAPBEXstdItem 3 6 4 2 2 2 2 2" xfId="4444" xr:uid="{00000000-0005-0000-0000-000018110000}"/>
    <cellStyle name="SAPBEXstdItem 3 6 4 2 2 2 3" xfId="3229" xr:uid="{00000000-0005-0000-0000-000019110000}"/>
    <cellStyle name="SAPBEXstdItem 3 6 4 2 2 3" xfId="1181" xr:uid="{00000000-0005-0000-0000-00001A110000}"/>
    <cellStyle name="SAPBEXstdItem 3 6 4 2 2 3 2" xfId="2396" xr:uid="{00000000-0005-0000-0000-00001B110000}"/>
    <cellStyle name="SAPBEXstdItem 3 6 4 2 2 3 2 2" xfId="4827" xr:uid="{00000000-0005-0000-0000-00001C110000}"/>
    <cellStyle name="SAPBEXstdItem 3 6 4 2 2 3 3" xfId="3612" xr:uid="{00000000-0005-0000-0000-00001D110000}"/>
    <cellStyle name="SAPBEXstdItem 3 6 4 2 2 4" xfId="1597" xr:uid="{00000000-0005-0000-0000-00001E110000}"/>
    <cellStyle name="SAPBEXstdItem 3 6 4 2 2 4 2" xfId="4028" xr:uid="{00000000-0005-0000-0000-00001F110000}"/>
    <cellStyle name="SAPBEXstdItem 3 6 4 2 2 5" xfId="2813" xr:uid="{00000000-0005-0000-0000-000020110000}"/>
    <cellStyle name="SAPBEXstdItem 3 6 4 2 3" xfId="590" xr:uid="{00000000-0005-0000-0000-000021110000}"/>
    <cellStyle name="SAPBEXstdItem 3 6 4 2 3 2" xfId="1805" xr:uid="{00000000-0005-0000-0000-000022110000}"/>
    <cellStyle name="SAPBEXstdItem 3 6 4 2 3 2 2" xfId="4236" xr:uid="{00000000-0005-0000-0000-000023110000}"/>
    <cellStyle name="SAPBEXstdItem 3 6 4 2 3 3" xfId="3021" xr:uid="{00000000-0005-0000-0000-000024110000}"/>
    <cellStyle name="SAPBEXstdItem 3 6 4 2 4" xfId="989" xr:uid="{00000000-0005-0000-0000-000025110000}"/>
    <cellStyle name="SAPBEXstdItem 3 6 4 2 4 2" xfId="2204" xr:uid="{00000000-0005-0000-0000-000026110000}"/>
    <cellStyle name="SAPBEXstdItem 3 6 4 2 4 2 2" xfId="4635" xr:uid="{00000000-0005-0000-0000-000027110000}"/>
    <cellStyle name="SAPBEXstdItem 3 6 4 2 4 3" xfId="3420" xr:uid="{00000000-0005-0000-0000-000028110000}"/>
    <cellStyle name="SAPBEXstdItem 3 6 4 2 5" xfId="1389" xr:uid="{00000000-0005-0000-0000-000029110000}"/>
    <cellStyle name="SAPBEXstdItem 3 6 4 2 5 2" xfId="3820" xr:uid="{00000000-0005-0000-0000-00002A110000}"/>
    <cellStyle name="SAPBEXstdItem 3 6 4 2 6" xfId="2605" xr:uid="{00000000-0005-0000-0000-00002B110000}"/>
    <cellStyle name="SAPBEXstdItem 3 6 4 3" xfId="278" xr:uid="{00000000-0005-0000-0000-00002C110000}"/>
    <cellStyle name="SAPBEXstdItem 3 6 4 3 2" xfId="694" xr:uid="{00000000-0005-0000-0000-00002D110000}"/>
    <cellStyle name="SAPBEXstdItem 3 6 4 3 2 2" xfId="1909" xr:uid="{00000000-0005-0000-0000-00002E110000}"/>
    <cellStyle name="SAPBEXstdItem 3 6 4 3 2 2 2" xfId="4340" xr:uid="{00000000-0005-0000-0000-00002F110000}"/>
    <cellStyle name="SAPBEXstdItem 3 6 4 3 2 3" xfId="3125" xr:uid="{00000000-0005-0000-0000-000030110000}"/>
    <cellStyle name="SAPBEXstdItem 3 6 4 3 3" xfId="1085" xr:uid="{00000000-0005-0000-0000-000031110000}"/>
    <cellStyle name="SAPBEXstdItem 3 6 4 3 3 2" xfId="2300" xr:uid="{00000000-0005-0000-0000-000032110000}"/>
    <cellStyle name="SAPBEXstdItem 3 6 4 3 3 2 2" xfId="4731" xr:uid="{00000000-0005-0000-0000-000033110000}"/>
    <cellStyle name="SAPBEXstdItem 3 6 4 3 3 3" xfId="3516" xr:uid="{00000000-0005-0000-0000-000034110000}"/>
    <cellStyle name="SAPBEXstdItem 3 6 4 3 4" xfId="1493" xr:uid="{00000000-0005-0000-0000-000035110000}"/>
    <cellStyle name="SAPBEXstdItem 3 6 4 3 4 2" xfId="3924" xr:uid="{00000000-0005-0000-0000-000036110000}"/>
    <cellStyle name="SAPBEXstdItem 3 6 4 3 5" xfId="2709" xr:uid="{00000000-0005-0000-0000-000037110000}"/>
    <cellStyle name="SAPBEXstdItem 3 6 4 4" xfId="486" xr:uid="{00000000-0005-0000-0000-000038110000}"/>
    <cellStyle name="SAPBEXstdItem 3 6 4 4 2" xfId="1701" xr:uid="{00000000-0005-0000-0000-000039110000}"/>
    <cellStyle name="SAPBEXstdItem 3 6 4 4 2 2" xfId="4132" xr:uid="{00000000-0005-0000-0000-00003A110000}"/>
    <cellStyle name="SAPBEXstdItem 3 6 4 4 3" xfId="2917" xr:uid="{00000000-0005-0000-0000-00003B110000}"/>
    <cellStyle name="SAPBEXstdItem 3 6 4 5" xfId="893" xr:uid="{00000000-0005-0000-0000-00003C110000}"/>
    <cellStyle name="SAPBEXstdItem 3 6 4 5 2" xfId="2108" xr:uid="{00000000-0005-0000-0000-00003D110000}"/>
    <cellStyle name="SAPBEXstdItem 3 6 4 5 2 2" xfId="4539" xr:uid="{00000000-0005-0000-0000-00003E110000}"/>
    <cellStyle name="SAPBEXstdItem 3 6 4 5 3" xfId="3324" xr:uid="{00000000-0005-0000-0000-00003F110000}"/>
    <cellStyle name="SAPBEXstdItem 3 6 4 6" xfId="1285" xr:uid="{00000000-0005-0000-0000-000040110000}"/>
    <cellStyle name="SAPBEXstdItem 3 6 4 6 2" xfId="3716" xr:uid="{00000000-0005-0000-0000-000041110000}"/>
    <cellStyle name="SAPBEXstdItem 3 6 4 7" xfId="2501" xr:uid="{00000000-0005-0000-0000-000042110000}"/>
    <cellStyle name="SAPBEXstdItem 3 6 5" xfId="81" xr:uid="{00000000-0005-0000-0000-000043110000}"/>
    <cellStyle name="SAPBEXstdItem 3 6 5 2" xfId="185" xr:uid="{00000000-0005-0000-0000-000044110000}"/>
    <cellStyle name="SAPBEXstdItem 3 6 5 2 2" xfId="393" xr:uid="{00000000-0005-0000-0000-000045110000}"/>
    <cellStyle name="SAPBEXstdItem 3 6 5 2 2 2" xfId="809" xr:uid="{00000000-0005-0000-0000-000046110000}"/>
    <cellStyle name="SAPBEXstdItem 3 6 5 2 2 2 2" xfId="2024" xr:uid="{00000000-0005-0000-0000-000047110000}"/>
    <cellStyle name="SAPBEXstdItem 3 6 5 2 2 2 2 2" xfId="4455" xr:uid="{00000000-0005-0000-0000-000048110000}"/>
    <cellStyle name="SAPBEXstdItem 3 6 5 2 2 2 3" xfId="3240" xr:uid="{00000000-0005-0000-0000-000049110000}"/>
    <cellStyle name="SAPBEXstdItem 3 6 5 2 2 3" xfId="1192" xr:uid="{00000000-0005-0000-0000-00004A110000}"/>
    <cellStyle name="SAPBEXstdItem 3 6 5 2 2 3 2" xfId="2407" xr:uid="{00000000-0005-0000-0000-00004B110000}"/>
    <cellStyle name="SAPBEXstdItem 3 6 5 2 2 3 2 2" xfId="4838" xr:uid="{00000000-0005-0000-0000-00004C110000}"/>
    <cellStyle name="SAPBEXstdItem 3 6 5 2 2 3 3" xfId="3623" xr:uid="{00000000-0005-0000-0000-00004D110000}"/>
    <cellStyle name="SAPBEXstdItem 3 6 5 2 2 4" xfId="1608" xr:uid="{00000000-0005-0000-0000-00004E110000}"/>
    <cellStyle name="SAPBEXstdItem 3 6 5 2 2 4 2" xfId="4039" xr:uid="{00000000-0005-0000-0000-00004F110000}"/>
    <cellStyle name="SAPBEXstdItem 3 6 5 2 2 5" xfId="2824" xr:uid="{00000000-0005-0000-0000-000050110000}"/>
    <cellStyle name="SAPBEXstdItem 3 6 5 2 3" xfId="601" xr:uid="{00000000-0005-0000-0000-000051110000}"/>
    <cellStyle name="SAPBEXstdItem 3 6 5 2 3 2" xfId="1816" xr:uid="{00000000-0005-0000-0000-000052110000}"/>
    <cellStyle name="SAPBEXstdItem 3 6 5 2 3 2 2" xfId="4247" xr:uid="{00000000-0005-0000-0000-000053110000}"/>
    <cellStyle name="SAPBEXstdItem 3 6 5 2 3 3" xfId="3032" xr:uid="{00000000-0005-0000-0000-000054110000}"/>
    <cellStyle name="SAPBEXstdItem 3 6 5 2 4" xfId="1000" xr:uid="{00000000-0005-0000-0000-000055110000}"/>
    <cellStyle name="SAPBEXstdItem 3 6 5 2 4 2" xfId="2215" xr:uid="{00000000-0005-0000-0000-000056110000}"/>
    <cellStyle name="SAPBEXstdItem 3 6 5 2 4 2 2" xfId="4646" xr:uid="{00000000-0005-0000-0000-000057110000}"/>
    <cellStyle name="SAPBEXstdItem 3 6 5 2 4 3" xfId="3431" xr:uid="{00000000-0005-0000-0000-000058110000}"/>
    <cellStyle name="SAPBEXstdItem 3 6 5 2 5" xfId="1400" xr:uid="{00000000-0005-0000-0000-000059110000}"/>
    <cellStyle name="SAPBEXstdItem 3 6 5 2 5 2" xfId="3831" xr:uid="{00000000-0005-0000-0000-00005A110000}"/>
    <cellStyle name="SAPBEXstdItem 3 6 5 2 6" xfId="2616" xr:uid="{00000000-0005-0000-0000-00005B110000}"/>
    <cellStyle name="SAPBEXstdItem 3 6 5 3" xfId="289" xr:uid="{00000000-0005-0000-0000-00005C110000}"/>
    <cellStyle name="SAPBEXstdItem 3 6 5 3 2" xfId="705" xr:uid="{00000000-0005-0000-0000-00005D110000}"/>
    <cellStyle name="SAPBEXstdItem 3 6 5 3 2 2" xfId="1920" xr:uid="{00000000-0005-0000-0000-00005E110000}"/>
    <cellStyle name="SAPBEXstdItem 3 6 5 3 2 2 2" xfId="4351" xr:uid="{00000000-0005-0000-0000-00005F110000}"/>
    <cellStyle name="SAPBEXstdItem 3 6 5 3 2 3" xfId="3136" xr:uid="{00000000-0005-0000-0000-000060110000}"/>
    <cellStyle name="SAPBEXstdItem 3 6 5 3 3" xfId="1096" xr:uid="{00000000-0005-0000-0000-000061110000}"/>
    <cellStyle name="SAPBEXstdItem 3 6 5 3 3 2" xfId="2311" xr:uid="{00000000-0005-0000-0000-000062110000}"/>
    <cellStyle name="SAPBEXstdItem 3 6 5 3 3 2 2" xfId="4742" xr:uid="{00000000-0005-0000-0000-000063110000}"/>
    <cellStyle name="SAPBEXstdItem 3 6 5 3 3 3" xfId="3527" xr:uid="{00000000-0005-0000-0000-000064110000}"/>
    <cellStyle name="SAPBEXstdItem 3 6 5 3 4" xfId="1504" xr:uid="{00000000-0005-0000-0000-000065110000}"/>
    <cellStyle name="SAPBEXstdItem 3 6 5 3 4 2" xfId="3935" xr:uid="{00000000-0005-0000-0000-000066110000}"/>
    <cellStyle name="SAPBEXstdItem 3 6 5 3 5" xfId="2720" xr:uid="{00000000-0005-0000-0000-000067110000}"/>
    <cellStyle name="SAPBEXstdItem 3 6 5 4" xfId="497" xr:uid="{00000000-0005-0000-0000-000068110000}"/>
    <cellStyle name="SAPBEXstdItem 3 6 5 4 2" xfId="1712" xr:uid="{00000000-0005-0000-0000-000069110000}"/>
    <cellStyle name="SAPBEXstdItem 3 6 5 4 2 2" xfId="4143" xr:uid="{00000000-0005-0000-0000-00006A110000}"/>
    <cellStyle name="SAPBEXstdItem 3 6 5 4 3" xfId="2928" xr:uid="{00000000-0005-0000-0000-00006B110000}"/>
    <cellStyle name="SAPBEXstdItem 3 6 5 5" xfId="904" xr:uid="{00000000-0005-0000-0000-00006C110000}"/>
    <cellStyle name="SAPBEXstdItem 3 6 5 5 2" xfId="2119" xr:uid="{00000000-0005-0000-0000-00006D110000}"/>
    <cellStyle name="SAPBEXstdItem 3 6 5 5 2 2" xfId="4550" xr:uid="{00000000-0005-0000-0000-00006E110000}"/>
    <cellStyle name="SAPBEXstdItem 3 6 5 5 3" xfId="3335" xr:uid="{00000000-0005-0000-0000-00006F110000}"/>
    <cellStyle name="SAPBEXstdItem 3 6 5 6" xfId="1296" xr:uid="{00000000-0005-0000-0000-000070110000}"/>
    <cellStyle name="SAPBEXstdItem 3 6 5 6 2" xfId="3727" xr:uid="{00000000-0005-0000-0000-000071110000}"/>
    <cellStyle name="SAPBEXstdItem 3 6 5 7" xfId="2512" xr:uid="{00000000-0005-0000-0000-000072110000}"/>
    <cellStyle name="SAPBEXstdItem 3 6 6" xfId="92" xr:uid="{00000000-0005-0000-0000-000073110000}"/>
    <cellStyle name="SAPBEXstdItem 3 6 6 2" xfId="196" xr:uid="{00000000-0005-0000-0000-000074110000}"/>
    <cellStyle name="SAPBEXstdItem 3 6 6 2 2" xfId="404" xr:uid="{00000000-0005-0000-0000-000075110000}"/>
    <cellStyle name="SAPBEXstdItem 3 6 6 2 2 2" xfId="820" xr:uid="{00000000-0005-0000-0000-000076110000}"/>
    <cellStyle name="SAPBEXstdItem 3 6 6 2 2 2 2" xfId="2035" xr:uid="{00000000-0005-0000-0000-000077110000}"/>
    <cellStyle name="SAPBEXstdItem 3 6 6 2 2 2 2 2" xfId="4466" xr:uid="{00000000-0005-0000-0000-000078110000}"/>
    <cellStyle name="SAPBEXstdItem 3 6 6 2 2 2 3" xfId="3251" xr:uid="{00000000-0005-0000-0000-000079110000}"/>
    <cellStyle name="SAPBEXstdItem 3 6 6 2 2 3" xfId="1203" xr:uid="{00000000-0005-0000-0000-00007A110000}"/>
    <cellStyle name="SAPBEXstdItem 3 6 6 2 2 3 2" xfId="2418" xr:uid="{00000000-0005-0000-0000-00007B110000}"/>
    <cellStyle name="SAPBEXstdItem 3 6 6 2 2 3 2 2" xfId="4849" xr:uid="{00000000-0005-0000-0000-00007C110000}"/>
    <cellStyle name="SAPBEXstdItem 3 6 6 2 2 3 3" xfId="3634" xr:uid="{00000000-0005-0000-0000-00007D110000}"/>
    <cellStyle name="SAPBEXstdItem 3 6 6 2 2 4" xfId="1619" xr:uid="{00000000-0005-0000-0000-00007E110000}"/>
    <cellStyle name="SAPBEXstdItem 3 6 6 2 2 4 2" xfId="4050" xr:uid="{00000000-0005-0000-0000-00007F110000}"/>
    <cellStyle name="SAPBEXstdItem 3 6 6 2 2 5" xfId="2835" xr:uid="{00000000-0005-0000-0000-000080110000}"/>
    <cellStyle name="SAPBEXstdItem 3 6 6 2 3" xfId="612" xr:uid="{00000000-0005-0000-0000-000081110000}"/>
    <cellStyle name="SAPBEXstdItem 3 6 6 2 3 2" xfId="1827" xr:uid="{00000000-0005-0000-0000-000082110000}"/>
    <cellStyle name="SAPBEXstdItem 3 6 6 2 3 2 2" xfId="4258" xr:uid="{00000000-0005-0000-0000-000083110000}"/>
    <cellStyle name="SAPBEXstdItem 3 6 6 2 3 3" xfId="3043" xr:uid="{00000000-0005-0000-0000-000084110000}"/>
    <cellStyle name="SAPBEXstdItem 3 6 6 2 4" xfId="1011" xr:uid="{00000000-0005-0000-0000-000085110000}"/>
    <cellStyle name="SAPBEXstdItem 3 6 6 2 4 2" xfId="2226" xr:uid="{00000000-0005-0000-0000-000086110000}"/>
    <cellStyle name="SAPBEXstdItem 3 6 6 2 4 2 2" xfId="4657" xr:uid="{00000000-0005-0000-0000-000087110000}"/>
    <cellStyle name="SAPBEXstdItem 3 6 6 2 4 3" xfId="3442" xr:uid="{00000000-0005-0000-0000-000088110000}"/>
    <cellStyle name="SAPBEXstdItem 3 6 6 2 5" xfId="1411" xr:uid="{00000000-0005-0000-0000-000089110000}"/>
    <cellStyle name="SAPBEXstdItem 3 6 6 2 5 2" xfId="3842" xr:uid="{00000000-0005-0000-0000-00008A110000}"/>
    <cellStyle name="SAPBEXstdItem 3 6 6 2 6" xfId="2627" xr:uid="{00000000-0005-0000-0000-00008B110000}"/>
    <cellStyle name="SAPBEXstdItem 3 6 6 3" xfId="300" xr:uid="{00000000-0005-0000-0000-00008C110000}"/>
    <cellStyle name="SAPBEXstdItem 3 6 6 3 2" xfId="716" xr:uid="{00000000-0005-0000-0000-00008D110000}"/>
    <cellStyle name="SAPBEXstdItem 3 6 6 3 2 2" xfId="1931" xr:uid="{00000000-0005-0000-0000-00008E110000}"/>
    <cellStyle name="SAPBEXstdItem 3 6 6 3 2 2 2" xfId="4362" xr:uid="{00000000-0005-0000-0000-00008F110000}"/>
    <cellStyle name="SAPBEXstdItem 3 6 6 3 2 3" xfId="3147" xr:uid="{00000000-0005-0000-0000-000090110000}"/>
    <cellStyle name="SAPBEXstdItem 3 6 6 3 3" xfId="1107" xr:uid="{00000000-0005-0000-0000-000091110000}"/>
    <cellStyle name="SAPBEXstdItem 3 6 6 3 3 2" xfId="2322" xr:uid="{00000000-0005-0000-0000-000092110000}"/>
    <cellStyle name="SAPBEXstdItem 3 6 6 3 3 2 2" xfId="4753" xr:uid="{00000000-0005-0000-0000-000093110000}"/>
    <cellStyle name="SAPBEXstdItem 3 6 6 3 3 3" xfId="3538" xr:uid="{00000000-0005-0000-0000-000094110000}"/>
    <cellStyle name="SAPBEXstdItem 3 6 6 3 4" xfId="1515" xr:uid="{00000000-0005-0000-0000-000095110000}"/>
    <cellStyle name="SAPBEXstdItem 3 6 6 3 4 2" xfId="3946" xr:uid="{00000000-0005-0000-0000-000096110000}"/>
    <cellStyle name="SAPBEXstdItem 3 6 6 3 5" xfId="2731" xr:uid="{00000000-0005-0000-0000-000097110000}"/>
    <cellStyle name="SAPBEXstdItem 3 6 6 4" xfId="508" xr:uid="{00000000-0005-0000-0000-000098110000}"/>
    <cellStyle name="SAPBEXstdItem 3 6 6 4 2" xfId="1723" xr:uid="{00000000-0005-0000-0000-000099110000}"/>
    <cellStyle name="SAPBEXstdItem 3 6 6 4 2 2" xfId="4154" xr:uid="{00000000-0005-0000-0000-00009A110000}"/>
    <cellStyle name="SAPBEXstdItem 3 6 6 4 3" xfId="2939" xr:uid="{00000000-0005-0000-0000-00009B110000}"/>
    <cellStyle name="SAPBEXstdItem 3 6 6 5" xfId="915" xr:uid="{00000000-0005-0000-0000-00009C110000}"/>
    <cellStyle name="SAPBEXstdItem 3 6 6 5 2" xfId="2130" xr:uid="{00000000-0005-0000-0000-00009D110000}"/>
    <cellStyle name="SAPBEXstdItem 3 6 6 5 2 2" xfId="4561" xr:uid="{00000000-0005-0000-0000-00009E110000}"/>
    <cellStyle name="SAPBEXstdItem 3 6 6 5 3" xfId="3346" xr:uid="{00000000-0005-0000-0000-00009F110000}"/>
    <cellStyle name="SAPBEXstdItem 3 6 6 6" xfId="1307" xr:uid="{00000000-0005-0000-0000-0000A0110000}"/>
    <cellStyle name="SAPBEXstdItem 3 6 6 6 2" xfId="3738" xr:uid="{00000000-0005-0000-0000-0000A1110000}"/>
    <cellStyle name="SAPBEXstdItem 3 6 6 7" xfId="2523" xr:uid="{00000000-0005-0000-0000-0000A2110000}"/>
    <cellStyle name="SAPBEXstdItem 3 6 7" xfId="102" xr:uid="{00000000-0005-0000-0000-0000A3110000}"/>
    <cellStyle name="SAPBEXstdItem 3 6 7 2" xfId="206" xr:uid="{00000000-0005-0000-0000-0000A4110000}"/>
    <cellStyle name="SAPBEXstdItem 3 6 7 2 2" xfId="414" xr:uid="{00000000-0005-0000-0000-0000A5110000}"/>
    <cellStyle name="SAPBEXstdItem 3 6 7 2 2 2" xfId="830" xr:uid="{00000000-0005-0000-0000-0000A6110000}"/>
    <cellStyle name="SAPBEXstdItem 3 6 7 2 2 2 2" xfId="2045" xr:uid="{00000000-0005-0000-0000-0000A7110000}"/>
    <cellStyle name="SAPBEXstdItem 3 6 7 2 2 2 2 2" xfId="4476" xr:uid="{00000000-0005-0000-0000-0000A8110000}"/>
    <cellStyle name="SAPBEXstdItem 3 6 7 2 2 2 3" xfId="3261" xr:uid="{00000000-0005-0000-0000-0000A9110000}"/>
    <cellStyle name="SAPBEXstdItem 3 6 7 2 2 3" xfId="1213" xr:uid="{00000000-0005-0000-0000-0000AA110000}"/>
    <cellStyle name="SAPBEXstdItem 3 6 7 2 2 3 2" xfId="2428" xr:uid="{00000000-0005-0000-0000-0000AB110000}"/>
    <cellStyle name="SAPBEXstdItem 3 6 7 2 2 3 2 2" xfId="4859" xr:uid="{00000000-0005-0000-0000-0000AC110000}"/>
    <cellStyle name="SAPBEXstdItem 3 6 7 2 2 3 3" xfId="3644" xr:uid="{00000000-0005-0000-0000-0000AD110000}"/>
    <cellStyle name="SAPBEXstdItem 3 6 7 2 2 4" xfId="1629" xr:uid="{00000000-0005-0000-0000-0000AE110000}"/>
    <cellStyle name="SAPBEXstdItem 3 6 7 2 2 4 2" xfId="4060" xr:uid="{00000000-0005-0000-0000-0000AF110000}"/>
    <cellStyle name="SAPBEXstdItem 3 6 7 2 2 5" xfId="2845" xr:uid="{00000000-0005-0000-0000-0000B0110000}"/>
    <cellStyle name="SAPBEXstdItem 3 6 7 2 3" xfId="622" xr:uid="{00000000-0005-0000-0000-0000B1110000}"/>
    <cellStyle name="SAPBEXstdItem 3 6 7 2 3 2" xfId="1837" xr:uid="{00000000-0005-0000-0000-0000B2110000}"/>
    <cellStyle name="SAPBEXstdItem 3 6 7 2 3 2 2" xfId="4268" xr:uid="{00000000-0005-0000-0000-0000B3110000}"/>
    <cellStyle name="SAPBEXstdItem 3 6 7 2 3 3" xfId="3053" xr:uid="{00000000-0005-0000-0000-0000B4110000}"/>
    <cellStyle name="SAPBEXstdItem 3 6 7 2 4" xfId="1021" xr:uid="{00000000-0005-0000-0000-0000B5110000}"/>
    <cellStyle name="SAPBEXstdItem 3 6 7 2 4 2" xfId="2236" xr:uid="{00000000-0005-0000-0000-0000B6110000}"/>
    <cellStyle name="SAPBEXstdItem 3 6 7 2 4 2 2" xfId="4667" xr:uid="{00000000-0005-0000-0000-0000B7110000}"/>
    <cellStyle name="SAPBEXstdItem 3 6 7 2 4 3" xfId="3452" xr:uid="{00000000-0005-0000-0000-0000B8110000}"/>
    <cellStyle name="SAPBEXstdItem 3 6 7 2 5" xfId="1421" xr:uid="{00000000-0005-0000-0000-0000B9110000}"/>
    <cellStyle name="SAPBEXstdItem 3 6 7 2 5 2" xfId="3852" xr:uid="{00000000-0005-0000-0000-0000BA110000}"/>
    <cellStyle name="SAPBEXstdItem 3 6 7 2 6" xfId="2637" xr:uid="{00000000-0005-0000-0000-0000BB110000}"/>
    <cellStyle name="SAPBEXstdItem 3 6 7 3" xfId="310" xr:uid="{00000000-0005-0000-0000-0000BC110000}"/>
    <cellStyle name="SAPBEXstdItem 3 6 7 3 2" xfId="726" xr:uid="{00000000-0005-0000-0000-0000BD110000}"/>
    <cellStyle name="SAPBEXstdItem 3 6 7 3 2 2" xfId="1941" xr:uid="{00000000-0005-0000-0000-0000BE110000}"/>
    <cellStyle name="SAPBEXstdItem 3 6 7 3 2 2 2" xfId="4372" xr:uid="{00000000-0005-0000-0000-0000BF110000}"/>
    <cellStyle name="SAPBEXstdItem 3 6 7 3 2 3" xfId="3157" xr:uid="{00000000-0005-0000-0000-0000C0110000}"/>
    <cellStyle name="SAPBEXstdItem 3 6 7 3 3" xfId="1117" xr:uid="{00000000-0005-0000-0000-0000C1110000}"/>
    <cellStyle name="SAPBEXstdItem 3 6 7 3 3 2" xfId="2332" xr:uid="{00000000-0005-0000-0000-0000C2110000}"/>
    <cellStyle name="SAPBEXstdItem 3 6 7 3 3 2 2" xfId="4763" xr:uid="{00000000-0005-0000-0000-0000C3110000}"/>
    <cellStyle name="SAPBEXstdItem 3 6 7 3 3 3" xfId="3548" xr:uid="{00000000-0005-0000-0000-0000C4110000}"/>
    <cellStyle name="SAPBEXstdItem 3 6 7 3 4" xfId="1525" xr:uid="{00000000-0005-0000-0000-0000C5110000}"/>
    <cellStyle name="SAPBEXstdItem 3 6 7 3 4 2" xfId="3956" xr:uid="{00000000-0005-0000-0000-0000C6110000}"/>
    <cellStyle name="SAPBEXstdItem 3 6 7 3 5" xfId="2741" xr:uid="{00000000-0005-0000-0000-0000C7110000}"/>
    <cellStyle name="SAPBEXstdItem 3 6 7 4" xfId="518" xr:uid="{00000000-0005-0000-0000-0000C8110000}"/>
    <cellStyle name="SAPBEXstdItem 3 6 7 4 2" xfId="1733" xr:uid="{00000000-0005-0000-0000-0000C9110000}"/>
    <cellStyle name="SAPBEXstdItem 3 6 7 4 2 2" xfId="4164" xr:uid="{00000000-0005-0000-0000-0000CA110000}"/>
    <cellStyle name="SAPBEXstdItem 3 6 7 4 3" xfId="2949" xr:uid="{00000000-0005-0000-0000-0000CB110000}"/>
    <cellStyle name="SAPBEXstdItem 3 6 7 5" xfId="925" xr:uid="{00000000-0005-0000-0000-0000CC110000}"/>
    <cellStyle name="SAPBEXstdItem 3 6 7 5 2" xfId="2140" xr:uid="{00000000-0005-0000-0000-0000CD110000}"/>
    <cellStyle name="SAPBEXstdItem 3 6 7 5 2 2" xfId="4571" xr:uid="{00000000-0005-0000-0000-0000CE110000}"/>
    <cellStyle name="SAPBEXstdItem 3 6 7 5 3" xfId="3356" xr:uid="{00000000-0005-0000-0000-0000CF110000}"/>
    <cellStyle name="SAPBEXstdItem 3 6 7 6" xfId="1317" xr:uid="{00000000-0005-0000-0000-0000D0110000}"/>
    <cellStyle name="SAPBEXstdItem 3 6 7 6 2" xfId="3748" xr:uid="{00000000-0005-0000-0000-0000D1110000}"/>
    <cellStyle name="SAPBEXstdItem 3 6 7 7" xfId="2533" xr:uid="{00000000-0005-0000-0000-0000D2110000}"/>
    <cellStyle name="SAPBEXstdItem 3 6 8" xfId="112" xr:uid="{00000000-0005-0000-0000-0000D3110000}"/>
    <cellStyle name="SAPBEXstdItem 3 6 8 2" xfId="216" xr:uid="{00000000-0005-0000-0000-0000D4110000}"/>
    <cellStyle name="SAPBEXstdItem 3 6 8 2 2" xfId="424" xr:uid="{00000000-0005-0000-0000-0000D5110000}"/>
    <cellStyle name="SAPBEXstdItem 3 6 8 2 2 2" xfId="840" xr:uid="{00000000-0005-0000-0000-0000D6110000}"/>
    <cellStyle name="SAPBEXstdItem 3 6 8 2 2 2 2" xfId="2055" xr:uid="{00000000-0005-0000-0000-0000D7110000}"/>
    <cellStyle name="SAPBEXstdItem 3 6 8 2 2 2 2 2" xfId="4486" xr:uid="{00000000-0005-0000-0000-0000D8110000}"/>
    <cellStyle name="SAPBEXstdItem 3 6 8 2 2 2 3" xfId="3271" xr:uid="{00000000-0005-0000-0000-0000D9110000}"/>
    <cellStyle name="SAPBEXstdItem 3 6 8 2 2 3" xfId="1223" xr:uid="{00000000-0005-0000-0000-0000DA110000}"/>
    <cellStyle name="SAPBEXstdItem 3 6 8 2 2 3 2" xfId="2438" xr:uid="{00000000-0005-0000-0000-0000DB110000}"/>
    <cellStyle name="SAPBEXstdItem 3 6 8 2 2 3 2 2" xfId="4869" xr:uid="{00000000-0005-0000-0000-0000DC110000}"/>
    <cellStyle name="SAPBEXstdItem 3 6 8 2 2 3 3" xfId="3654" xr:uid="{00000000-0005-0000-0000-0000DD110000}"/>
    <cellStyle name="SAPBEXstdItem 3 6 8 2 2 4" xfId="1639" xr:uid="{00000000-0005-0000-0000-0000DE110000}"/>
    <cellStyle name="SAPBEXstdItem 3 6 8 2 2 4 2" xfId="4070" xr:uid="{00000000-0005-0000-0000-0000DF110000}"/>
    <cellStyle name="SAPBEXstdItem 3 6 8 2 2 5" xfId="2855" xr:uid="{00000000-0005-0000-0000-0000E0110000}"/>
    <cellStyle name="SAPBEXstdItem 3 6 8 2 3" xfId="632" xr:uid="{00000000-0005-0000-0000-0000E1110000}"/>
    <cellStyle name="SAPBEXstdItem 3 6 8 2 3 2" xfId="1847" xr:uid="{00000000-0005-0000-0000-0000E2110000}"/>
    <cellStyle name="SAPBEXstdItem 3 6 8 2 3 2 2" xfId="4278" xr:uid="{00000000-0005-0000-0000-0000E3110000}"/>
    <cellStyle name="SAPBEXstdItem 3 6 8 2 3 3" xfId="3063" xr:uid="{00000000-0005-0000-0000-0000E4110000}"/>
    <cellStyle name="SAPBEXstdItem 3 6 8 2 4" xfId="1031" xr:uid="{00000000-0005-0000-0000-0000E5110000}"/>
    <cellStyle name="SAPBEXstdItem 3 6 8 2 4 2" xfId="2246" xr:uid="{00000000-0005-0000-0000-0000E6110000}"/>
    <cellStyle name="SAPBEXstdItem 3 6 8 2 4 2 2" xfId="4677" xr:uid="{00000000-0005-0000-0000-0000E7110000}"/>
    <cellStyle name="SAPBEXstdItem 3 6 8 2 4 3" xfId="3462" xr:uid="{00000000-0005-0000-0000-0000E8110000}"/>
    <cellStyle name="SAPBEXstdItem 3 6 8 2 5" xfId="1431" xr:uid="{00000000-0005-0000-0000-0000E9110000}"/>
    <cellStyle name="SAPBEXstdItem 3 6 8 2 5 2" xfId="3862" xr:uid="{00000000-0005-0000-0000-0000EA110000}"/>
    <cellStyle name="SAPBEXstdItem 3 6 8 2 6" xfId="2647" xr:uid="{00000000-0005-0000-0000-0000EB110000}"/>
    <cellStyle name="SAPBEXstdItem 3 6 8 3" xfId="320" xr:uid="{00000000-0005-0000-0000-0000EC110000}"/>
    <cellStyle name="SAPBEXstdItem 3 6 8 3 2" xfId="736" xr:uid="{00000000-0005-0000-0000-0000ED110000}"/>
    <cellStyle name="SAPBEXstdItem 3 6 8 3 2 2" xfId="1951" xr:uid="{00000000-0005-0000-0000-0000EE110000}"/>
    <cellStyle name="SAPBEXstdItem 3 6 8 3 2 2 2" xfId="4382" xr:uid="{00000000-0005-0000-0000-0000EF110000}"/>
    <cellStyle name="SAPBEXstdItem 3 6 8 3 2 3" xfId="3167" xr:uid="{00000000-0005-0000-0000-0000F0110000}"/>
    <cellStyle name="SAPBEXstdItem 3 6 8 3 3" xfId="1127" xr:uid="{00000000-0005-0000-0000-0000F1110000}"/>
    <cellStyle name="SAPBEXstdItem 3 6 8 3 3 2" xfId="2342" xr:uid="{00000000-0005-0000-0000-0000F2110000}"/>
    <cellStyle name="SAPBEXstdItem 3 6 8 3 3 2 2" xfId="4773" xr:uid="{00000000-0005-0000-0000-0000F3110000}"/>
    <cellStyle name="SAPBEXstdItem 3 6 8 3 3 3" xfId="3558" xr:uid="{00000000-0005-0000-0000-0000F4110000}"/>
    <cellStyle name="SAPBEXstdItem 3 6 8 3 4" xfId="1535" xr:uid="{00000000-0005-0000-0000-0000F5110000}"/>
    <cellStyle name="SAPBEXstdItem 3 6 8 3 4 2" xfId="3966" xr:uid="{00000000-0005-0000-0000-0000F6110000}"/>
    <cellStyle name="SAPBEXstdItem 3 6 8 3 5" xfId="2751" xr:uid="{00000000-0005-0000-0000-0000F7110000}"/>
    <cellStyle name="SAPBEXstdItem 3 6 8 4" xfId="528" xr:uid="{00000000-0005-0000-0000-0000F8110000}"/>
    <cellStyle name="SAPBEXstdItem 3 6 8 4 2" xfId="1743" xr:uid="{00000000-0005-0000-0000-0000F9110000}"/>
    <cellStyle name="SAPBEXstdItem 3 6 8 4 2 2" xfId="4174" xr:uid="{00000000-0005-0000-0000-0000FA110000}"/>
    <cellStyle name="SAPBEXstdItem 3 6 8 4 3" xfId="2959" xr:uid="{00000000-0005-0000-0000-0000FB110000}"/>
    <cellStyle name="SAPBEXstdItem 3 6 8 5" xfId="935" xr:uid="{00000000-0005-0000-0000-0000FC110000}"/>
    <cellStyle name="SAPBEXstdItem 3 6 8 5 2" xfId="2150" xr:uid="{00000000-0005-0000-0000-0000FD110000}"/>
    <cellStyle name="SAPBEXstdItem 3 6 8 5 2 2" xfId="4581" xr:uid="{00000000-0005-0000-0000-0000FE110000}"/>
    <cellStyle name="SAPBEXstdItem 3 6 8 5 3" xfId="3366" xr:uid="{00000000-0005-0000-0000-0000FF110000}"/>
    <cellStyle name="SAPBEXstdItem 3 6 8 6" xfId="1327" xr:uid="{00000000-0005-0000-0000-000000120000}"/>
    <cellStyle name="SAPBEXstdItem 3 6 8 6 2" xfId="3758" xr:uid="{00000000-0005-0000-0000-000001120000}"/>
    <cellStyle name="SAPBEXstdItem 3 6 8 7" xfId="2543" xr:uid="{00000000-0005-0000-0000-000002120000}"/>
    <cellStyle name="SAPBEXstdItem 3 6 9" xfId="129" xr:uid="{00000000-0005-0000-0000-000003120000}"/>
    <cellStyle name="SAPBEXstdItem 3 6 9 2" xfId="337" xr:uid="{00000000-0005-0000-0000-000004120000}"/>
    <cellStyle name="SAPBEXstdItem 3 6 9 2 2" xfId="753" xr:uid="{00000000-0005-0000-0000-000005120000}"/>
    <cellStyle name="SAPBEXstdItem 3 6 9 2 2 2" xfId="1968" xr:uid="{00000000-0005-0000-0000-000006120000}"/>
    <cellStyle name="SAPBEXstdItem 3 6 9 2 2 2 2" xfId="4399" xr:uid="{00000000-0005-0000-0000-000007120000}"/>
    <cellStyle name="SAPBEXstdItem 3 6 9 2 2 3" xfId="3184" xr:uid="{00000000-0005-0000-0000-000008120000}"/>
    <cellStyle name="SAPBEXstdItem 3 6 9 2 3" xfId="1140" xr:uid="{00000000-0005-0000-0000-000009120000}"/>
    <cellStyle name="SAPBEXstdItem 3 6 9 2 3 2" xfId="2355" xr:uid="{00000000-0005-0000-0000-00000A120000}"/>
    <cellStyle name="SAPBEXstdItem 3 6 9 2 3 2 2" xfId="4786" xr:uid="{00000000-0005-0000-0000-00000B120000}"/>
    <cellStyle name="SAPBEXstdItem 3 6 9 2 3 3" xfId="3571" xr:uid="{00000000-0005-0000-0000-00000C120000}"/>
    <cellStyle name="SAPBEXstdItem 3 6 9 2 4" xfId="1552" xr:uid="{00000000-0005-0000-0000-00000D120000}"/>
    <cellStyle name="SAPBEXstdItem 3 6 9 2 4 2" xfId="3983" xr:uid="{00000000-0005-0000-0000-00000E120000}"/>
    <cellStyle name="SAPBEXstdItem 3 6 9 2 5" xfId="2768" xr:uid="{00000000-0005-0000-0000-00000F120000}"/>
    <cellStyle name="SAPBEXstdItem 3 6 9 3" xfId="545" xr:uid="{00000000-0005-0000-0000-000010120000}"/>
    <cellStyle name="SAPBEXstdItem 3 6 9 3 2" xfId="1760" xr:uid="{00000000-0005-0000-0000-000011120000}"/>
    <cellStyle name="SAPBEXstdItem 3 6 9 3 2 2" xfId="4191" xr:uid="{00000000-0005-0000-0000-000012120000}"/>
    <cellStyle name="SAPBEXstdItem 3 6 9 3 3" xfId="2976" xr:uid="{00000000-0005-0000-0000-000013120000}"/>
    <cellStyle name="SAPBEXstdItem 3 6 9 4" xfId="948" xr:uid="{00000000-0005-0000-0000-000014120000}"/>
    <cellStyle name="SAPBEXstdItem 3 6 9 4 2" xfId="2163" xr:uid="{00000000-0005-0000-0000-000015120000}"/>
    <cellStyle name="SAPBEXstdItem 3 6 9 4 2 2" xfId="4594" xr:uid="{00000000-0005-0000-0000-000016120000}"/>
    <cellStyle name="SAPBEXstdItem 3 6 9 4 3" xfId="3379" xr:uid="{00000000-0005-0000-0000-000017120000}"/>
    <cellStyle name="SAPBEXstdItem 3 6 9 5" xfId="1344" xr:uid="{00000000-0005-0000-0000-000018120000}"/>
    <cellStyle name="SAPBEXstdItem 3 6 9 5 2" xfId="3775" xr:uid="{00000000-0005-0000-0000-000019120000}"/>
    <cellStyle name="SAPBEXstdItem 3 6 9 6" xfId="2560" xr:uid="{00000000-0005-0000-0000-00001A120000}"/>
    <cellStyle name="SAPBEXstdItem 3 7" xfId="33" xr:uid="{00000000-0005-0000-0000-00001B120000}"/>
    <cellStyle name="SAPBEXstdItem 3 7 2" xfId="137" xr:uid="{00000000-0005-0000-0000-00001C120000}"/>
    <cellStyle name="SAPBEXstdItem 3 7 2 2" xfId="345" xr:uid="{00000000-0005-0000-0000-00001D120000}"/>
    <cellStyle name="SAPBEXstdItem 3 7 2 2 2" xfId="761" xr:uid="{00000000-0005-0000-0000-00001E120000}"/>
    <cellStyle name="SAPBEXstdItem 3 7 2 2 2 2" xfId="1976" xr:uid="{00000000-0005-0000-0000-00001F120000}"/>
    <cellStyle name="SAPBEXstdItem 3 7 2 2 2 2 2" xfId="4407" xr:uid="{00000000-0005-0000-0000-000020120000}"/>
    <cellStyle name="SAPBEXstdItem 3 7 2 2 2 3" xfId="3192" xr:uid="{00000000-0005-0000-0000-000021120000}"/>
    <cellStyle name="SAPBEXstdItem 3 7 2 2 3" xfId="1146" xr:uid="{00000000-0005-0000-0000-000022120000}"/>
    <cellStyle name="SAPBEXstdItem 3 7 2 2 3 2" xfId="2361" xr:uid="{00000000-0005-0000-0000-000023120000}"/>
    <cellStyle name="SAPBEXstdItem 3 7 2 2 3 2 2" xfId="4792" xr:uid="{00000000-0005-0000-0000-000024120000}"/>
    <cellStyle name="SAPBEXstdItem 3 7 2 2 3 3" xfId="3577" xr:uid="{00000000-0005-0000-0000-000025120000}"/>
    <cellStyle name="SAPBEXstdItem 3 7 2 2 4" xfId="1560" xr:uid="{00000000-0005-0000-0000-000026120000}"/>
    <cellStyle name="SAPBEXstdItem 3 7 2 2 4 2" xfId="3991" xr:uid="{00000000-0005-0000-0000-000027120000}"/>
    <cellStyle name="SAPBEXstdItem 3 7 2 2 5" xfId="2776" xr:uid="{00000000-0005-0000-0000-000028120000}"/>
    <cellStyle name="SAPBEXstdItem 3 7 2 3" xfId="553" xr:uid="{00000000-0005-0000-0000-000029120000}"/>
    <cellStyle name="SAPBEXstdItem 3 7 2 3 2" xfId="1768" xr:uid="{00000000-0005-0000-0000-00002A120000}"/>
    <cellStyle name="SAPBEXstdItem 3 7 2 3 2 2" xfId="4199" xr:uid="{00000000-0005-0000-0000-00002B120000}"/>
    <cellStyle name="SAPBEXstdItem 3 7 2 3 3" xfId="2984" xr:uid="{00000000-0005-0000-0000-00002C120000}"/>
    <cellStyle name="SAPBEXstdItem 3 7 2 4" xfId="954" xr:uid="{00000000-0005-0000-0000-00002D120000}"/>
    <cellStyle name="SAPBEXstdItem 3 7 2 4 2" xfId="2169" xr:uid="{00000000-0005-0000-0000-00002E120000}"/>
    <cellStyle name="SAPBEXstdItem 3 7 2 4 2 2" xfId="4600" xr:uid="{00000000-0005-0000-0000-00002F120000}"/>
    <cellStyle name="SAPBEXstdItem 3 7 2 4 3" xfId="3385" xr:uid="{00000000-0005-0000-0000-000030120000}"/>
    <cellStyle name="SAPBEXstdItem 3 7 2 5" xfId="1352" xr:uid="{00000000-0005-0000-0000-000031120000}"/>
    <cellStyle name="SAPBEXstdItem 3 7 2 5 2" xfId="3783" xr:uid="{00000000-0005-0000-0000-000032120000}"/>
    <cellStyle name="SAPBEXstdItem 3 7 2 6" xfId="2568" xr:uid="{00000000-0005-0000-0000-000033120000}"/>
    <cellStyle name="SAPBEXstdItem 3 7 3" xfId="241" xr:uid="{00000000-0005-0000-0000-000034120000}"/>
    <cellStyle name="SAPBEXstdItem 3 7 3 2" xfId="657" xr:uid="{00000000-0005-0000-0000-000035120000}"/>
    <cellStyle name="SAPBEXstdItem 3 7 3 2 2" xfId="1872" xr:uid="{00000000-0005-0000-0000-000036120000}"/>
    <cellStyle name="SAPBEXstdItem 3 7 3 2 2 2" xfId="4303" xr:uid="{00000000-0005-0000-0000-000037120000}"/>
    <cellStyle name="SAPBEXstdItem 3 7 3 2 3" xfId="3088" xr:uid="{00000000-0005-0000-0000-000038120000}"/>
    <cellStyle name="SAPBEXstdItem 3 7 3 3" xfId="1050" xr:uid="{00000000-0005-0000-0000-000039120000}"/>
    <cellStyle name="SAPBEXstdItem 3 7 3 3 2" xfId="2265" xr:uid="{00000000-0005-0000-0000-00003A120000}"/>
    <cellStyle name="SAPBEXstdItem 3 7 3 3 2 2" xfId="4696" xr:uid="{00000000-0005-0000-0000-00003B120000}"/>
    <cellStyle name="SAPBEXstdItem 3 7 3 3 3" xfId="3481" xr:uid="{00000000-0005-0000-0000-00003C120000}"/>
    <cellStyle name="SAPBEXstdItem 3 7 3 4" xfId="1456" xr:uid="{00000000-0005-0000-0000-00003D120000}"/>
    <cellStyle name="SAPBEXstdItem 3 7 3 4 2" xfId="3887" xr:uid="{00000000-0005-0000-0000-00003E120000}"/>
    <cellStyle name="SAPBEXstdItem 3 7 3 5" xfId="2672" xr:uid="{00000000-0005-0000-0000-00003F120000}"/>
    <cellStyle name="SAPBEXstdItem 3 7 4" xfId="449" xr:uid="{00000000-0005-0000-0000-000040120000}"/>
    <cellStyle name="SAPBEXstdItem 3 7 4 2" xfId="1664" xr:uid="{00000000-0005-0000-0000-000041120000}"/>
    <cellStyle name="SAPBEXstdItem 3 7 4 2 2" xfId="4095" xr:uid="{00000000-0005-0000-0000-000042120000}"/>
    <cellStyle name="SAPBEXstdItem 3 7 4 3" xfId="2880" xr:uid="{00000000-0005-0000-0000-000043120000}"/>
    <cellStyle name="SAPBEXstdItem 3 7 5" xfId="858" xr:uid="{00000000-0005-0000-0000-000044120000}"/>
    <cellStyle name="SAPBEXstdItem 3 7 5 2" xfId="2073" xr:uid="{00000000-0005-0000-0000-000045120000}"/>
    <cellStyle name="SAPBEXstdItem 3 7 5 2 2" xfId="4504" xr:uid="{00000000-0005-0000-0000-000046120000}"/>
    <cellStyle name="SAPBEXstdItem 3 7 5 3" xfId="3289" xr:uid="{00000000-0005-0000-0000-000047120000}"/>
    <cellStyle name="SAPBEXstdItem 3 7 6" xfId="1248" xr:uid="{00000000-0005-0000-0000-000048120000}"/>
    <cellStyle name="SAPBEXstdItem 3 7 6 2" xfId="3679" xr:uid="{00000000-0005-0000-0000-000049120000}"/>
    <cellStyle name="SAPBEXstdItem 3 7 7" xfId="2464" xr:uid="{00000000-0005-0000-0000-00004A120000}"/>
    <cellStyle name="SAPBEXstdItem 3 8" xfId="48" xr:uid="{00000000-0005-0000-0000-00004B120000}"/>
    <cellStyle name="SAPBEXstdItem 3 8 2" xfId="152" xr:uid="{00000000-0005-0000-0000-00004C120000}"/>
    <cellStyle name="SAPBEXstdItem 3 8 2 2" xfId="360" xr:uid="{00000000-0005-0000-0000-00004D120000}"/>
    <cellStyle name="SAPBEXstdItem 3 8 2 2 2" xfId="776" xr:uid="{00000000-0005-0000-0000-00004E120000}"/>
    <cellStyle name="SAPBEXstdItem 3 8 2 2 2 2" xfId="1991" xr:uid="{00000000-0005-0000-0000-00004F120000}"/>
    <cellStyle name="SAPBEXstdItem 3 8 2 2 2 2 2" xfId="4422" xr:uid="{00000000-0005-0000-0000-000050120000}"/>
    <cellStyle name="SAPBEXstdItem 3 8 2 2 2 3" xfId="3207" xr:uid="{00000000-0005-0000-0000-000051120000}"/>
    <cellStyle name="SAPBEXstdItem 3 8 2 2 3" xfId="1159" xr:uid="{00000000-0005-0000-0000-000052120000}"/>
    <cellStyle name="SAPBEXstdItem 3 8 2 2 3 2" xfId="2374" xr:uid="{00000000-0005-0000-0000-000053120000}"/>
    <cellStyle name="SAPBEXstdItem 3 8 2 2 3 2 2" xfId="4805" xr:uid="{00000000-0005-0000-0000-000054120000}"/>
    <cellStyle name="SAPBEXstdItem 3 8 2 2 3 3" xfId="3590" xr:uid="{00000000-0005-0000-0000-000055120000}"/>
    <cellStyle name="SAPBEXstdItem 3 8 2 2 4" xfId="1575" xr:uid="{00000000-0005-0000-0000-000056120000}"/>
    <cellStyle name="SAPBEXstdItem 3 8 2 2 4 2" xfId="4006" xr:uid="{00000000-0005-0000-0000-000057120000}"/>
    <cellStyle name="SAPBEXstdItem 3 8 2 2 5" xfId="2791" xr:uid="{00000000-0005-0000-0000-000058120000}"/>
    <cellStyle name="SAPBEXstdItem 3 8 2 3" xfId="568" xr:uid="{00000000-0005-0000-0000-000059120000}"/>
    <cellStyle name="SAPBEXstdItem 3 8 2 3 2" xfId="1783" xr:uid="{00000000-0005-0000-0000-00005A120000}"/>
    <cellStyle name="SAPBEXstdItem 3 8 2 3 2 2" xfId="4214" xr:uid="{00000000-0005-0000-0000-00005B120000}"/>
    <cellStyle name="SAPBEXstdItem 3 8 2 3 3" xfId="2999" xr:uid="{00000000-0005-0000-0000-00005C120000}"/>
    <cellStyle name="SAPBEXstdItem 3 8 2 4" xfId="967" xr:uid="{00000000-0005-0000-0000-00005D120000}"/>
    <cellStyle name="SAPBEXstdItem 3 8 2 4 2" xfId="2182" xr:uid="{00000000-0005-0000-0000-00005E120000}"/>
    <cellStyle name="SAPBEXstdItem 3 8 2 4 2 2" xfId="4613" xr:uid="{00000000-0005-0000-0000-00005F120000}"/>
    <cellStyle name="SAPBEXstdItem 3 8 2 4 3" xfId="3398" xr:uid="{00000000-0005-0000-0000-000060120000}"/>
    <cellStyle name="SAPBEXstdItem 3 8 2 5" xfId="1367" xr:uid="{00000000-0005-0000-0000-000061120000}"/>
    <cellStyle name="SAPBEXstdItem 3 8 2 5 2" xfId="3798" xr:uid="{00000000-0005-0000-0000-000062120000}"/>
    <cellStyle name="SAPBEXstdItem 3 8 2 6" xfId="2583" xr:uid="{00000000-0005-0000-0000-000063120000}"/>
    <cellStyle name="SAPBEXstdItem 3 8 3" xfId="256" xr:uid="{00000000-0005-0000-0000-000064120000}"/>
    <cellStyle name="SAPBEXstdItem 3 8 3 2" xfId="672" xr:uid="{00000000-0005-0000-0000-000065120000}"/>
    <cellStyle name="SAPBEXstdItem 3 8 3 2 2" xfId="1887" xr:uid="{00000000-0005-0000-0000-000066120000}"/>
    <cellStyle name="SAPBEXstdItem 3 8 3 2 2 2" xfId="4318" xr:uid="{00000000-0005-0000-0000-000067120000}"/>
    <cellStyle name="SAPBEXstdItem 3 8 3 2 3" xfId="3103" xr:uid="{00000000-0005-0000-0000-000068120000}"/>
    <cellStyle name="SAPBEXstdItem 3 8 3 3" xfId="1063" xr:uid="{00000000-0005-0000-0000-000069120000}"/>
    <cellStyle name="SAPBEXstdItem 3 8 3 3 2" xfId="2278" xr:uid="{00000000-0005-0000-0000-00006A120000}"/>
    <cellStyle name="SAPBEXstdItem 3 8 3 3 2 2" xfId="4709" xr:uid="{00000000-0005-0000-0000-00006B120000}"/>
    <cellStyle name="SAPBEXstdItem 3 8 3 3 3" xfId="3494" xr:uid="{00000000-0005-0000-0000-00006C120000}"/>
    <cellStyle name="SAPBEXstdItem 3 8 3 4" xfId="1471" xr:uid="{00000000-0005-0000-0000-00006D120000}"/>
    <cellStyle name="SAPBEXstdItem 3 8 3 4 2" xfId="3902" xr:uid="{00000000-0005-0000-0000-00006E120000}"/>
    <cellStyle name="SAPBEXstdItem 3 8 3 5" xfId="2687" xr:uid="{00000000-0005-0000-0000-00006F120000}"/>
    <cellStyle name="SAPBEXstdItem 3 8 4" xfId="464" xr:uid="{00000000-0005-0000-0000-000070120000}"/>
    <cellStyle name="SAPBEXstdItem 3 8 4 2" xfId="1679" xr:uid="{00000000-0005-0000-0000-000071120000}"/>
    <cellStyle name="SAPBEXstdItem 3 8 4 2 2" xfId="4110" xr:uid="{00000000-0005-0000-0000-000072120000}"/>
    <cellStyle name="SAPBEXstdItem 3 8 4 3" xfId="2895" xr:uid="{00000000-0005-0000-0000-000073120000}"/>
    <cellStyle name="SAPBEXstdItem 3 8 5" xfId="871" xr:uid="{00000000-0005-0000-0000-000074120000}"/>
    <cellStyle name="SAPBEXstdItem 3 8 5 2" xfId="2086" xr:uid="{00000000-0005-0000-0000-000075120000}"/>
    <cellStyle name="SAPBEXstdItem 3 8 5 2 2" xfId="4517" xr:uid="{00000000-0005-0000-0000-000076120000}"/>
    <cellStyle name="SAPBEXstdItem 3 8 5 3" xfId="3302" xr:uid="{00000000-0005-0000-0000-000077120000}"/>
    <cellStyle name="SAPBEXstdItem 3 8 6" xfId="1263" xr:uid="{00000000-0005-0000-0000-000078120000}"/>
    <cellStyle name="SAPBEXstdItem 3 8 6 2" xfId="3694" xr:uid="{00000000-0005-0000-0000-000079120000}"/>
    <cellStyle name="SAPBEXstdItem 3 8 7" xfId="2479" xr:uid="{00000000-0005-0000-0000-00007A120000}"/>
    <cellStyle name="SAPBEXstdItem 3 9" xfId="29" xr:uid="{00000000-0005-0000-0000-00007B120000}"/>
    <cellStyle name="SAPBEXstdItem 3 9 2" xfId="133" xr:uid="{00000000-0005-0000-0000-00007C120000}"/>
    <cellStyle name="SAPBEXstdItem 3 9 2 2" xfId="341" xr:uid="{00000000-0005-0000-0000-00007D120000}"/>
    <cellStyle name="SAPBEXstdItem 3 9 2 2 2" xfId="757" xr:uid="{00000000-0005-0000-0000-00007E120000}"/>
    <cellStyle name="SAPBEXstdItem 3 9 2 2 2 2" xfId="1972" xr:uid="{00000000-0005-0000-0000-00007F120000}"/>
    <cellStyle name="SAPBEXstdItem 3 9 2 2 2 2 2" xfId="4403" xr:uid="{00000000-0005-0000-0000-000080120000}"/>
    <cellStyle name="SAPBEXstdItem 3 9 2 2 2 3" xfId="3188" xr:uid="{00000000-0005-0000-0000-000081120000}"/>
    <cellStyle name="SAPBEXstdItem 3 9 2 2 3" xfId="1143" xr:uid="{00000000-0005-0000-0000-000082120000}"/>
    <cellStyle name="SAPBEXstdItem 3 9 2 2 3 2" xfId="2358" xr:uid="{00000000-0005-0000-0000-000083120000}"/>
    <cellStyle name="SAPBEXstdItem 3 9 2 2 3 2 2" xfId="4789" xr:uid="{00000000-0005-0000-0000-000084120000}"/>
    <cellStyle name="SAPBEXstdItem 3 9 2 2 3 3" xfId="3574" xr:uid="{00000000-0005-0000-0000-000085120000}"/>
    <cellStyle name="SAPBEXstdItem 3 9 2 2 4" xfId="1556" xr:uid="{00000000-0005-0000-0000-000086120000}"/>
    <cellStyle name="SAPBEXstdItem 3 9 2 2 4 2" xfId="3987" xr:uid="{00000000-0005-0000-0000-000087120000}"/>
    <cellStyle name="SAPBEXstdItem 3 9 2 2 5" xfId="2772" xr:uid="{00000000-0005-0000-0000-000088120000}"/>
    <cellStyle name="SAPBEXstdItem 3 9 2 3" xfId="549" xr:uid="{00000000-0005-0000-0000-000089120000}"/>
    <cellStyle name="SAPBEXstdItem 3 9 2 3 2" xfId="1764" xr:uid="{00000000-0005-0000-0000-00008A120000}"/>
    <cellStyle name="SAPBEXstdItem 3 9 2 3 2 2" xfId="4195" xr:uid="{00000000-0005-0000-0000-00008B120000}"/>
    <cellStyle name="SAPBEXstdItem 3 9 2 3 3" xfId="2980" xr:uid="{00000000-0005-0000-0000-00008C120000}"/>
    <cellStyle name="SAPBEXstdItem 3 9 2 4" xfId="951" xr:uid="{00000000-0005-0000-0000-00008D120000}"/>
    <cellStyle name="SAPBEXstdItem 3 9 2 4 2" xfId="2166" xr:uid="{00000000-0005-0000-0000-00008E120000}"/>
    <cellStyle name="SAPBEXstdItem 3 9 2 4 2 2" xfId="4597" xr:uid="{00000000-0005-0000-0000-00008F120000}"/>
    <cellStyle name="SAPBEXstdItem 3 9 2 4 3" xfId="3382" xr:uid="{00000000-0005-0000-0000-000090120000}"/>
    <cellStyle name="SAPBEXstdItem 3 9 2 5" xfId="1348" xr:uid="{00000000-0005-0000-0000-000091120000}"/>
    <cellStyle name="SAPBEXstdItem 3 9 2 5 2" xfId="3779" xr:uid="{00000000-0005-0000-0000-000092120000}"/>
    <cellStyle name="SAPBEXstdItem 3 9 2 6" xfId="2564" xr:uid="{00000000-0005-0000-0000-000093120000}"/>
    <cellStyle name="SAPBEXstdItem 3 9 3" xfId="237" xr:uid="{00000000-0005-0000-0000-000094120000}"/>
    <cellStyle name="SAPBEXstdItem 3 9 3 2" xfId="653" xr:uid="{00000000-0005-0000-0000-000095120000}"/>
    <cellStyle name="SAPBEXstdItem 3 9 3 2 2" xfId="1868" xr:uid="{00000000-0005-0000-0000-000096120000}"/>
    <cellStyle name="SAPBEXstdItem 3 9 3 2 2 2" xfId="4299" xr:uid="{00000000-0005-0000-0000-000097120000}"/>
    <cellStyle name="SAPBEXstdItem 3 9 3 2 3" xfId="3084" xr:uid="{00000000-0005-0000-0000-000098120000}"/>
    <cellStyle name="SAPBEXstdItem 3 9 3 3" xfId="1047" xr:uid="{00000000-0005-0000-0000-000099120000}"/>
    <cellStyle name="SAPBEXstdItem 3 9 3 3 2" xfId="2262" xr:uid="{00000000-0005-0000-0000-00009A120000}"/>
    <cellStyle name="SAPBEXstdItem 3 9 3 3 2 2" xfId="4693" xr:uid="{00000000-0005-0000-0000-00009B120000}"/>
    <cellStyle name="SAPBEXstdItem 3 9 3 3 3" xfId="3478" xr:uid="{00000000-0005-0000-0000-00009C120000}"/>
    <cellStyle name="SAPBEXstdItem 3 9 3 4" xfId="1452" xr:uid="{00000000-0005-0000-0000-00009D120000}"/>
    <cellStyle name="SAPBEXstdItem 3 9 3 4 2" xfId="3883" xr:uid="{00000000-0005-0000-0000-00009E120000}"/>
    <cellStyle name="SAPBEXstdItem 3 9 3 5" xfId="2668" xr:uid="{00000000-0005-0000-0000-00009F120000}"/>
    <cellStyle name="SAPBEXstdItem 3 9 4" xfId="445" xr:uid="{00000000-0005-0000-0000-0000A0120000}"/>
    <cellStyle name="SAPBEXstdItem 3 9 4 2" xfId="1660" xr:uid="{00000000-0005-0000-0000-0000A1120000}"/>
    <cellStyle name="SAPBEXstdItem 3 9 4 2 2" xfId="4091" xr:uid="{00000000-0005-0000-0000-0000A2120000}"/>
    <cellStyle name="SAPBEXstdItem 3 9 4 3" xfId="2876" xr:uid="{00000000-0005-0000-0000-0000A3120000}"/>
    <cellStyle name="SAPBEXstdItem 3 9 5" xfId="855" xr:uid="{00000000-0005-0000-0000-0000A4120000}"/>
    <cellStyle name="SAPBEXstdItem 3 9 5 2" xfId="2070" xr:uid="{00000000-0005-0000-0000-0000A5120000}"/>
    <cellStyle name="SAPBEXstdItem 3 9 5 2 2" xfId="4501" xr:uid="{00000000-0005-0000-0000-0000A6120000}"/>
    <cellStyle name="SAPBEXstdItem 3 9 5 3" xfId="3286" xr:uid="{00000000-0005-0000-0000-0000A7120000}"/>
    <cellStyle name="SAPBEXstdItem 3 9 6" xfId="1244" xr:uid="{00000000-0005-0000-0000-0000A8120000}"/>
    <cellStyle name="SAPBEXstdItem 3 9 6 2" xfId="3675" xr:uid="{00000000-0005-0000-0000-0000A9120000}"/>
    <cellStyle name="SAPBEXstdItem 3 9 7" xfId="2460" xr:uid="{00000000-0005-0000-0000-0000AA120000}"/>
    <cellStyle name="SAPBEXstdItem 4" xfId="26" xr:uid="{00000000-0005-0000-0000-0000AB120000}"/>
    <cellStyle name="SAPBEXstdItem 4 2" xfId="130" xr:uid="{00000000-0005-0000-0000-0000AC120000}"/>
    <cellStyle name="SAPBEXstdItem 4 2 2" xfId="338" xr:uid="{00000000-0005-0000-0000-0000AD120000}"/>
    <cellStyle name="SAPBEXstdItem 4 2 2 2" xfId="754" xr:uid="{00000000-0005-0000-0000-0000AE120000}"/>
    <cellStyle name="SAPBEXstdItem 4 2 2 2 2" xfId="1969" xr:uid="{00000000-0005-0000-0000-0000AF120000}"/>
    <cellStyle name="SAPBEXstdItem 4 2 2 2 2 2" xfId="4400" xr:uid="{00000000-0005-0000-0000-0000B0120000}"/>
    <cellStyle name="SAPBEXstdItem 4 2 2 2 3" xfId="3185" xr:uid="{00000000-0005-0000-0000-0000B1120000}"/>
    <cellStyle name="SAPBEXstdItem 4 2 2 3" xfId="1141" xr:uid="{00000000-0005-0000-0000-0000B2120000}"/>
    <cellStyle name="SAPBEXstdItem 4 2 2 3 2" xfId="2356" xr:uid="{00000000-0005-0000-0000-0000B3120000}"/>
    <cellStyle name="SAPBEXstdItem 4 2 2 3 2 2" xfId="4787" xr:uid="{00000000-0005-0000-0000-0000B4120000}"/>
    <cellStyle name="SAPBEXstdItem 4 2 2 3 3" xfId="3572" xr:uid="{00000000-0005-0000-0000-0000B5120000}"/>
    <cellStyle name="SAPBEXstdItem 4 2 2 4" xfId="1553" xr:uid="{00000000-0005-0000-0000-0000B6120000}"/>
    <cellStyle name="SAPBEXstdItem 4 2 2 4 2" xfId="3984" xr:uid="{00000000-0005-0000-0000-0000B7120000}"/>
    <cellStyle name="SAPBEXstdItem 4 2 2 5" xfId="2769" xr:uid="{00000000-0005-0000-0000-0000B8120000}"/>
    <cellStyle name="SAPBEXstdItem 4 2 3" xfId="546" xr:uid="{00000000-0005-0000-0000-0000B9120000}"/>
    <cellStyle name="SAPBEXstdItem 4 2 3 2" xfId="1761" xr:uid="{00000000-0005-0000-0000-0000BA120000}"/>
    <cellStyle name="SAPBEXstdItem 4 2 3 2 2" xfId="4192" xr:uid="{00000000-0005-0000-0000-0000BB120000}"/>
    <cellStyle name="SAPBEXstdItem 4 2 3 3" xfId="2977" xr:uid="{00000000-0005-0000-0000-0000BC120000}"/>
    <cellStyle name="SAPBEXstdItem 4 2 4" xfId="949" xr:uid="{00000000-0005-0000-0000-0000BD120000}"/>
    <cellStyle name="SAPBEXstdItem 4 2 4 2" xfId="2164" xr:uid="{00000000-0005-0000-0000-0000BE120000}"/>
    <cellStyle name="SAPBEXstdItem 4 2 4 2 2" xfId="4595" xr:uid="{00000000-0005-0000-0000-0000BF120000}"/>
    <cellStyle name="SAPBEXstdItem 4 2 4 3" xfId="3380" xr:uid="{00000000-0005-0000-0000-0000C0120000}"/>
    <cellStyle name="SAPBEXstdItem 4 2 5" xfId="1345" xr:uid="{00000000-0005-0000-0000-0000C1120000}"/>
    <cellStyle name="SAPBEXstdItem 4 2 5 2" xfId="3776" xr:uid="{00000000-0005-0000-0000-0000C2120000}"/>
    <cellStyle name="SAPBEXstdItem 4 2 6" xfId="2561" xr:uid="{00000000-0005-0000-0000-0000C3120000}"/>
    <cellStyle name="SAPBEXstdItem 4 3" xfId="234" xr:uid="{00000000-0005-0000-0000-0000C4120000}"/>
    <cellStyle name="SAPBEXstdItem 4 3 2" xfId="650" xr:uid="{00000000-0005-0000-0000-0000C5120000}"/>
    <cellStyle name="SAPBEXstdItem 4 3 2 2" xfId="1865" xr:uid="{00000000-0005-0000-0000-0000C6120000}"/>
    <cellStyle name="SAPBEXstdItem 4 3 2 2 2" xfId="4296" xr:uid="{00000000-0005-0000-0000-0000C7120000}"/>
    <cellStyle name="SAPBEXstdItem 4 3 2 3" xfId="3081" xr:uid="{00000000-0005-0000-0000-0000C8120000}"/>
    <cellStyle name="SAPBEXstdItem 4 3 3" xfId="1045" xr:uid="{00000000-0005-0000-0000-0000C9120000}"/>
    <cellStyle name="SAPBEXstdItem 4 3 3 2" xfId="2260" xr:uid="{00000000-0005-0000-0000-0000CA120000}"/>
    <cellStyle name="SAPBEXstdItem 4 3 3 2 2" xfId="4691" xr:uid="{00000000-0005-0000-0000-0000CB120000}"/>
    <cellStyle name="SAPBEXstdItem 4 3 3 3" xfId="3476" xr:uid="{00000000-0005-0000-0000-0000CC120000}"/>
    <cellStyle name="SAPBEXstdItem 4 3 4" xfId="1449" xr:uid="{00000000-0005-0000-0000-0000CD120000}"/>
    <cellStyle name="SAPBEXstdItem 4 3 4 2" xfId="3880" xr:uid="{00000000-0005-0000-0000-0000CE120000}"/>
    <cellStyle name="SAPBEXstdItem 4 3 5" xfId="2665" xr:uid="{00000000-0005-0000-0000-0000CF120000}"/>
    <cellStyle name="SAPBEXstdItem 4 4" xfId="442" xr:uid="{00000000-0005-0000-0000-0000D0120000}"/>
    <cellStyle name="SAPBEXstdItem 4 4 2" xfId="1657" xr:uid="{00000000-0005-0000-0000-0000D1120000}"/>
    <cellStyle name="SAPBEXstdItem 4 4 2 2" xfId="4088" xr:uid="{00000000-0005-0000-0000-0000D2120000}"/>
    <cellStyle name="SAPBEXstdItem 4 4 3" xfId="2873" xr:uid="{00000000-0005-0000-0000-0000D3120000}"/>
    <cellStyle name="SAPBEXstdItem 4 5" xfId="853" xr:uid="{00000000-0005-0000-0000-0000D4120000}"/>
    <cellStyle name="SAPBEXstdItem 4 5 2" xfId="2068" xr:uid="{00000000-0005-0000-0000-0000D5120000}"/>
    <cellStyle name="SAPBEXstdItem 4 5 2 2" xfId="4499" xr:uid="{00000000-0005-0000-0000-0000D6120000}"/>
    <cellStyle name="SAPBEXstdItem 4 5 3" xfId="3284" xr:uid="{00000000-0005-0000-0000-0000D7120000}"/>
    <cellStyle name="SAPBEXstdItem 4 6" xfId="1241" xr:uid="{00000000-0005-0000-0000-0000D8120000}"/>
    <cellStyle name="SAPBEXstdItem 4 6 2" xfId="3672" xr:uid="{00000000-0005-0000-0000-0000D9120000}"/>
    <cellStyle name="SAPBEXstdItem 4 7" xfId="2457" xr:uid="{00000000-0005-0000-0000-0000DA120000}"/>
    <cellStyle name="SAPBEXstdItem 5" xfId="114" xr:uid="{00000000-0005-0000-0000-0000DB120000}"/>
    <cellStyle name="SAPBEXstdItem 5 2" xfId="322" xr:uid="{00000000-0005-0000-0000-0000DC120000}"/>
    <cellStyle name="SAPBEXstdItem 5 2 2" xfId="738" xr:uid="{00000000-0005-0000-0000-0000DD120000}"/>
    <cellStyle name="SAPBEXstdItem 5 2 2 2" xfId="1953" xr:uid="{00000000-0005-0000-0000-0000DE120000}"/>
    <cellStyle name="SAPBEXstdItem 5 2 2 2 2" xfId="4384" xr:uid="{00000000-0005-0000-0000-0000DF120000}"/>
    <cellStyle name="SAPBEXstdItem 5 2 2 3" xfId="3169" xr:uid="{00000000-0005-0000-0000-0000E0120000}"/>
    <cellStyle name="SAPBEXstdItem 5 2 3" xfId="1128" xr:uid="{00000000-0005-0000-0000-0000E1120000}"/>
    <cellStyle name="SAPBEXstdItem 5 2 3 2" xfId="2343" xr:uid="{00000000-0005-0000-0000-0000E2120000}"/>
    <cellStyle name="SAPBEXstdItem 5 2 3 2 2" xfId="4774" xr:uid="{00000000-0005-0000-0000-0000E3120000}"/>
    <cellStyle name="SAPBEXstdItem 5 2 3 3" xfId="3559" xr:uid="{00000000-0005-0000-0000-0000E4120000}"/>
    <cellStyle name="SAPBEXstdItem 5 2 4" xfId="1537" xr:uid="{00000000-0005-0000-0000-0000E5120000}"/>
    <cellStyle name="SAPBEXstdItem 5 2 4 2" xfId="3968" xr:uid="{00000000-0005-0000-0000-0000E6120000}"/>
    <cellStyle name="SAPBEXstdItem 5 2 5" xfId="2753" xr:uid="{00000000-0005-0000-0000-0000E7120000}"/>
    <cellStyle name="SAPBEXstdItem 5 3" xfId="530" xr:uid="{00000000-0005-0000-0000-0000E8120000}"/>
    <cellStyle name="SAPBEXstdItem 5 3 2" xfId="1745" xr:uid="{00000000-0005-0000-0000-0000E9120000}"/>
    <cellStyle name="SAPBEXstdItem 5 3 2 2" xfId="4176" xr:uid="{00000000-0005-0000-0000-0000EA120000}"/>
    <cellStyle name="SAPBEXstdItem 5 3 3" xfId="2961" xr:uid="{00000000-0005-0000-0000-0000EB120000}"/>
    <cellStyle name="SAPBEXstdItem 5 4" xfId="936" xr:uid="{00000000-0005-0000-0000-0000EC120000}"/>
    <cellStyle name="SAPBEXstdItem 5 4 2" xfId="2151" xr:uid="{00000000-0005-0000-0000-0000ED120000}"/>
    <cellStyle name="SAPBEXstdItem 5 4 2 2" xfId="4582" xr:uid="{00000000-0005-0000-0000-0000EE120000}"/>
    <cellStyle name="SAPBEXstdItem 5 4 3" xfId="3367" xr:uid="{00000000-0005-0000-0000-0000EF120000}"/>
    <cellStyle name="SAPBEXstdItem 5 5" xfId="1329" xr:uid="{00000000-0005-0000-0000-0000F0120000}"/>
    <cellStyle name="SAPBEXstdItem 5 5 2" xfId="3760" xr:uid="{00000000-0005-0000-0000-0000F1120000}"/>
    <cellStyle name="SAPBEXstdItem 5 6" xfId="2545" xr:uid="{00000000-0005-0000-0000-0000F2120000}"/>
    <cellStyle name="SAPBEXstdItem 6" xfId="218" xr:uid="{00000000-0005-0000-0000-0000F3120000}"/>
    <cellStyle name="SAPBEXstdItem 6 2" xfId="634" xr:uid="{00000000-0005-0000-0000-0000F4120000}"/>
    <cellStyle name="SAPBEXstdItem 6 2 2" xfId="1849" xr:uid="{00000000-0005-0000-0000-0000F5120000}"/>
    <cellStyle name="SAPBEXstdItem 6 2 2 2" xfId="4280" xr:uid="{00000000-0005-0000-0000-0000F6120000}"/>
    <cellStyle name="SAPBEXstdItem 6 2 3" xfId="3065" xr:uid="{00000000-0005-0000-0000-0000F7120000}"/>
    <cellStyle name="SAPBEXstdItem 6 3" xfId="1032" xr:uid="{00000000-0005-0000-0000-0000F8120000}"/>
    <cellStyle name="SAPBEXstdItem 6 3 2" xfId="2247" xr:uid="{00000000-0005-0000-0000-0000F9120000}"/>
    <cellStyle name="SAPBEXstdItem 6 3 2 2" xfId="4678" xr:uid="{00000000-0005-0000-0000-0000FA120000}"/>
    <cellStyle name="SAPBEXstdItem 6 3 3" xfId="3463" xr:uid="{00000000-0005-0000-0000-0000FB120000}"/>
    <cellStyle name="SAPBEXstdItem 6 4" xfId="1433" xr:uid="{00000000-0005-0000-0000-0000FC120000}"/>
    <cellStyle name="SAPBEXstdItem 6 4 2" xfId="3864" xr:uid="{00000000-0005-0000-0000-0000FD120000}"/>
    <cellStyle name="SAPBEXstdItem 6 5" xfId="2649" xr:uid="{00000000-0005-0000-0000-0000FE120000}"/>
    <cellStyle name="SAPBEXstdItem 7" xfId="426" xr:uid="{00000000-0005-0000-0000-0000FF120000}"/>
    <cellStyle name="SAPBEXstdItem 7 2" xfId="1641" xr:uid="{00000000-0005-0000-0000-000000130000}"/>
    <cellStyle name="SAPBEXstdItem 7 2 2" xfId="4072" xr:uid="{00000000-0005-0000-0000-000001130000}"/>
    <cellStyle name="SAPBEXstdItem 7 3" xfId="2857" xr:uid="{00000000-0005-0000-0000-000002130000}"/>
    <cellStyle name="SAPBEXstdItem 8" xfId="1225" xr:uid="{00000000-0005-0000-0000-000003130000}"/>
    <cellStyle name="SAPBEXstdItem 8 2" xfId="3656" xr:uid="{00000000-0005-0000-0000-000004130000}"/>
    <cellStyle name="SAPBEXstdItem 9" xfId="2440" xr:uid="{00000000-0005-0000-0000-00000513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100693</xdr:rowOff>
    </xdr:to>
    <xdr:sp macro="" textlink="">
      <xdr:nvSpPr>
        <xdr:cNvPr id="1028" name="AutoShape 4" descr="Image result for ibis styles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942975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11906</xdr:colOff>
      <xdr:row>28</xdr:row>
      <xdr:rowOff>147317</xdr:rowOff>
    </xdr:from>
    <xdr:to>
      <xdr:col>31</xdr:col>
      <xdr:colOff>351234</xdr:colOff>
      <xdr:row>41</xdr:row>
      <xdr:rowOff>150401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0BDC3DE-84FE-449B-9870-A0BFE34D4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7406" y="9035333"/>
          <a:ext cx="5054203" cy="2479584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47624</xdr:colOff>
      <xdr:row>28</xdr:row>
      <xdr:rowOff>73530</xdr:rowOff>
    </xdr:from>
    <xdr:to>
      <xdr:col>21</xdr:col>
      <xdr:colOff>393088</xdr:colOff>
      <xdr:row>50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194129-3831-4EE2-9601-8EEE5B881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77374" y="8836530"/>
          <a:ext cx="7132027" cy="4165095"/>
        </a:xfrm>
        <a:prstGeom prst="rect">
          <a:avLst/>
        </a:prstGeom>
      </xdr:spPr>
    </xdr:pic>
    <xdr:clientData/>
  </xdr:twoCellAnchor>
  <xdr:twoCellAnchor editAs="oneCell">
    <xdr:from>
      <xdr:col>15</xdr:col>
      <xdr:colOff>100013</xdr:colOff>
      <xdr:row>8</xdr:row>
      <xdr:rowOff>26194</xdr:rowOff>
    </xdr:from>
    <xdr:to>
      <xdr:col>16</xdr:col>
      <xdr:colOff>336248</xdr:colOff>
      <xdr:row>10</xdr:row>
      <xdr:rowOff>275831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12" t="13913" r="13043" b="13913"/>
        <a:stretch/>
      </xdr:blipFill>
      <xdr:spPr>
        <a:xfrm>
          <a:off x="12720638" y="2636044"/>
          <a:ext cx="845835" cy="87828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5</xdr:row>
      <xdr:rowOff>57150</xdr:rowOff>
    </xdr:to>
    <xdr:sp macro="" textlink="">
      <xdr:nvSpPr>
        <xdr:cNvPr id="91" name="AutoShape 3" descr="Image result for ibis styles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0410825" y="1143000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5</xdr:row>
      <xdr:rowOff>57150</xdr:rowOff>
    </xdr:to>
    <xdr:sp macro="" textlink="">
      <xdr:nvSpPr>
        <xdr:cNvPr id="92" name="AutoShape 4" descr="Image result for ibis styles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9410700" y="1143000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52388</xdr:colOff>
      <xdr:row>4</xdr:row>
      <xdr:rowOff>161925</xdr:rowOff>
    </xdr:from>
    <xdr:to>
      <xdr:col>16</xdr:col>
      <xdr:colOff>360154</xdr:colOff>
      <xdr:row>7</xdr:row>
      <xdr:rowOff>302587</xdr:rowOff>
    </xdr:to>
    <xdr:pic>
      <xdr:nvPicPr>
        <xdr:cNvPr id="93" name="Picture 92" descr="http://upload.wikimedia.org/wikipedia/fr/8/85/Ibis_Styles_logo_2012.png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3013" y="1628775"/>
          <a:ext cx="917366" cy="959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3</xdr:row>
      <xdr:rowOff>0</xdr:rowOff>
    </xdr:from>
    <xdr:to>
      <xdr:col>3</xdr:col>
      <xdr:colOff>499019</xdr:colOff>
      <xdr:row>3</xdr:row>
      <xdr:rowOff>0</xdr:rowOff>
    </xdr:to>
    <xdr:pic>
      <xdr:nvPicPr>
        <xdr:cNvPr id="94" name="Picture 1" descr="Accor New Logo - 03062015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0"/>
          <a:ext cx="332794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1404938</xdr:colOff>
      <xdr:row>7</xdr:row>
      <xdr:rowOff>285751</xdr:rowOff>
    </xdr:from>
    <xdr:to>
      <xdr:col>3</xdr:col>
      <xdr:colOff>130969</xdr:colOff>
      <xdr:row>9</xdr:row>
      <xdr:rowOff>71438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/>
      </xdr:nvSpPr>
      <xdr:spPr>
        <a:xfrm>
          <a:off x="2081213" y="2581276"/>
          <a:ext cx="973931" cy="41433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154781</xdr:colOff>
      <xdr:row>16</xdr:row>
      <xdr:rowOff>95249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2105025" y="4810125"/>
          <a:ext cx="973931" cy="4095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154781</xdr:colOff>
      <xdr:row>18</xdr:row>
      <xdr:rowOff>95249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/>
      </xdr:nvSpPr>
      <xdr:spPr>
        <a:xfrm>
          <a:off x="2105025" y="5438775"/>
          <a:ext cx="973931" cy="4095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190500</xdr:colOff>
      <xdr:row>9</xdr:row>
      <xdr:rowOff>95250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/>
      </xdr:nvSpPr>
      <xdr:spPr>
        <a:xfrm>
          <a:off x="3819525" y="2609850"/>
          <a:ext cx="981075" cy="4095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238126</xdr:colOff>
      <xdr:row>9</xdr:row>
      <xdr:rowOff>95250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/>
      </xdr:nvSpPr>
      <xdr:spPr>
        <a:xfrm>
          <a:off x="4610100" y="2609850"/>
          <a:ext cx="971551" cy="4095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11907</xdr:colOff>
      <xdr:row>9</xdr:row>
      <xdr:rowOff>95250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7639050" y="2609850"/>
          <a:ext cx="973932" cy="4095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11</xdr:col>
      <xdr:colOff>166688</xdr:colOff>
      <xdr:row>9</xdr:row>
      <xdr:rowOff>95250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8601075" y="2609850"/>
          <a:ext cx="976313" cy="4095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226219</xdr:colOff>
      <xdr:row>8</xdr:row>
      <xdr:rowOff>-1</xdr:rowOff>
    </xdr:from>
    <xdr:to>
      <xdr:col>12</xdr:col>
      <xdr:colOff>130970</xdr:colOff>
      <xdr:row>16</xdr:row>
      <xdr:rowOff>59530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/>
      </xdr:nvSpPr>
      <xdr:spPr>
        <a:xfrm>
          <a:off x="9636919" y="2609849"/>
          <a:ext cx="904876" cy="257413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535782</xdr:colOff>
      <xdr:row>1</xdr:row>
      <xdr:rowOff>114300</xdr:rowOff>
    </xdr:from>
    <xdr:to>
      <xdr:col>2</xdr:col>
      <xdr:colOff>750094</xdr:colOff>
      <xdr:row>2</xdr:row>
      <xdr:rowOff>726281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1212057" y="400050"/>
          <a:ext cx="1643062" cy="735806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F&amp;B</a:t>
          </a:r>
          <a:r>
            <a:rPr lang="en-GB" sz="1200" b="1" baseline="0">
              <a:solidFill>
                <a:schemeClr val="accent2"/>
              </a:solidFill>
            </a:rPr>
            <a:t> totals from VR</a:t>
          </a:r>
          <a:endParaRPr lang="en-GB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</xdr:col>
      <xdr:colOff>57150</xdr:colOff>
      <xdr:row>3</xdr:row>
      <xdr:rowOff>38100</xdr:rowOff>
    </xdr:from>
    <xdr:to>
      <xdr:col>2</xdr:col>
      <xdr:colOff>371578</xdr:colOff>
      <xdr:row>8</xdr:row>
      <xdr:rowOff>40233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CxnSpPr/>
      </xdr:nvCxnSpPr>
      <xdr:spPr>
        <a:xfrm>
          <a:off x="2162175" y="1181100"/>
          <a:ext cx="314428" cy="14689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83344</xdr:colOff>
      <xdr:row>9</xdr:row>
      <xdr:rowOff>166687</xdr:rowOff>
    </xdr:from>
    <xdr:to>
      <xdr:col>2</xdr:col>
      <xdr:colOff>178594</xdr:colOff>
      <xdr:row>14</xdr:row>
      <xdr:rowOff>214312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CxnSpPr/>
      </xdr:nvCxnSpPr>
      <xdr:spPr>
        <a:xfrm>
          <a:off x="2188369" y="3090862"/>
          <a:ext cx="95250" cy="161925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0</xdr:rowOff>
    </xdr:from>
    <xdr:to>
      <xdr:col>2</xdr:col>
      <xdr:colOff>214312</xdr:colOff>
      <xdr:row>22</xdr:row>
      <xdr:rowOff>304800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676275" y="6696075"/>
          <a:ext cx="1643062" cy="619125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F&amp;B</a:t>
          </a:r>
          <a:r>
            <a:rPr lang="en-GB" sz="1200" b="1" baseline="0">
              <a:solidFill>
                <a:schemeClr val="accent2"/>
              </a:solidFill>
            </a:rPr>
            <a:t> totals from Fols</a:t>
          </a:r>
          <a:endParaRPr lang="en-GB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</xdr:col>
      <xdr:colOff>607219</xdr:colOff>
      <xdr:row>18</xdr:row>
      <xdr:rowOff>59531</xdr:rowOff>
    </xdr:from>
    <xdr:to>
      <xdr:col>2</xdr:col>
      <xdr:colOff>23813</xdr:colOff>
      <xdr:row>20</xdr:row>
      <xdr:rowOff>285749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CxnSpPr/>
      </xdr:nvCxnSpPr>
      <xdr:spPr>
        <a:xfrm flipV="1">
          <a:off x="1283494" y="5812631"/>
          <a:ext cx="845344" cy="8548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</xdr:row>
      <xdr:rowOff>38099</xdr:rowOff>
    </xdr:from>
    <xdr:to>
      <xdr:col>6</xdr:col>
      <xdr:colOff>119062</xdr:colOff>
      <xdr:row>3</xdr:row>
      <xdr:rowOff>78581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3819525" y="447674"/>
          <a:ext cx="1643062" cy="773907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Closing</a:t>
          </a:r>
          <a:r>
            <a:rPr lang="en-GB" sz="1200" b="1" baseline="0">
              <a:solidFill>
                <a:schemeClr val="accent2"/>
              </a:solidFill>
            </a:rPr>
            <a:t> stock figure from previous months Marge Brut.</a:t>
          </a:r>
          <a:endParaRPr lang="en-GB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654845</xdr:colOff>
      <xdr:row>3</xdr:row>
      <xdr:rowOff>78581</xdr:rowOff>
    </xdr:from>
    <xdr:to>
      <xdr:col>5</xdr:col>
      <xdr:colOff>30956</xdr:colOff>
      <xdr:row>7</xdr:row>
      <xdr:rowOff>173831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CxnSpPr>
          <a:stCxn id="108" idx="2"/>
        </xdr:cNvCxnSpPr>
      </xdr:nvCxnSpPr>
      <xdr:spPr>
        <a:xfrm flipH="1">
          <a:off x="4474370" y="1221581"/>
          <a:ext cx="166686" cy="12477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</xdr:row>
      <xdr:rowOff>0</xdr:rowOff>
    </xdr:from>
    <xdr:to>
      <xdr:col>9</xdr:col>
      <xdr:colOff>71437</xdr:colOff>
      <xdr:row>3</xdr:row>
      <xdr:rowOff>107157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6076950" y="409575"/>
          <a:ext cx="1633537" cy="840582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Formula</a:t>
          </a:r>
          <a:r>
            <a:rPr lang="en-GB" sz="1200" b="1" baseline="0">
              <a:solidFill>
                <a:schemeClr val="accent2"/>
              </a:solidFill>
            </a:rPr>
            <a:t> which calculates all invoices processed in current month</a:t>
          </a:r>
          <a:r>
            <a:rPr lang="en-GB" sz="1100" b="1" baseline="0">
              <a:solidFill>
                <a:schemeClr val="accent2"/>
              </a:solidFill>
            </a:rPr>
            <a:t>.</a:t>
          </a:r>
          <a:endParaRPr lang="en-GB" sz="1100" b="1">
            <a:solidFill>
              <a:schemeClr val="accent2"/>
            </a:solidFill>
          </a:endParaRPr>
        </a:p>
      </xdr:txBody>
    </xdr:sp>
    <xdr:clientData/>
  </xdr:twoCellAnchor>
  <xdr:twoCellAnchor>
    <xdr:from>
      <xdr:col>6</xdr:col>
      <xdr:colOff>111919</xdr:colOff>
      <xdr:row>3</xdr:row>
      <xdr:rowOff>230981</xdr:rowOff>
    </xdr:from>
    <xdr:to>
      <xdr:col>7</xdr:col>
      <xdr:colOff>611981</xdr:colOff>
      <xdr:row>7</xdr:row>
      <xdr:rowOff>183356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CxnSpPr/>
      </xdr:nvCxnSpPr>
      <xdr:spPr>
        <a:xfrm flipH="1">
          <a:off x="5455444" y="1373981"/>
          <a:ext cx="1233487" cy="11049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833437</xdr:colOff>
      <xdr:row>3</xdr:row>
      <xdr:rowOff>107157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8601075" y="409575"/>
          <a:ext cx="1643062" cy="840582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Value of stock which hotel has</a:t>
          </a:r>
          <a:r>
            <a:rPr lang="en-GB" sz="1200" b="1" baseline="0">
              <a:solidFill>
                <a:schemeClr val="accent2"/>
              </a:solidFill>
            </a:rPr>
            <a:t> calculated on last day of month</a:t>
          </a:r>
          <a:endParaRPr lang="en-GB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9</xdr:col>
      <xdr:colOff>726281</xdr:colOff>
      <xdr:row>3</xdr:row>
      <xdr:rowOff>304800</xdr:rowOff>
    </xdr:from>
    <xdr:to>
      <xdr:col>11</xdr:col>
      <xdr:colOff>152400</xdr:colOff>
      <xdr:row>7</xdr:row>
      <xdr:rowOff>250031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CxnSpPr>
          <a:stCxn id="92" idx="2"/>
        </xdr:cNvCxnSpPr>
      </xdr:nvCxnSpPr>
      <xdr:spPr>
        <a:xfrm flipH="1">
          <a:off x="8365331" y="1447800"/>
          <a:ext cx="1197769" cy="109775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18</xdr:row>
      <xdr:rowOff>104775</xdr:rowOff>
    </xdr:from>
    <xdr:to>
      <xdr:col>12</xdr:col>
      <xdr:colOff>681037</xdr:colOff>
      <xdr:row>21</xdr:row>
      <xdr:rowOff>16669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9448800" y="5857875"/>
          <a:ext cx="1643062" cy="854869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accent2"/>
              </a:solidFill>
            </a:rPr>
            <a:t>T</a:t>
          </a:r>
          <a:r>
            <a:rPr lang="en-GB" sz="1200" b="1">
              <a:solidFill>
                <a:schemeClr val="accent2"/>
              </a:solidFill>
            </a:rPr>
            <a:t>otal of meals for the month given</a:t>
          </a:r>
          <a:r>
            <a:rPr lang="en-GB" sz="1200" b="1" baseline="0">
              <a:solidFill>
                <a:schemeClr val="accent2"/>
              </a:solidFill>
            </a:rPr>
            <a:t> to staff</a:t>
          </a:r>
          <a:r>
            <a:rPr lang="en-GB" sz="1100" b="1" baseline="0">
              <a:solidFill>
                <a:schemeClr val="accent2"/>
              </a:solidFill>
            </a:rPr>
            <a:t>.</a:t>
          </a:r>
          <a:endParaRPr lang="en-GB" sz="11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23710</xdr:colOff>
      <xdr:row>9</xdr:row>
      <xdr:rowOff>35967</xdr:rowOff>
    </xdr:from>
    <xdr:to>
      <xdr:col>11</xdr:col>
      <xdr:colOff>214312</xdr:colOff>
      <xdr:row>18</xdr:row>
      <xdr:rowOff>154781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CxnSpPr>
          <a:endCxn id="101" idx="5"/>
        </xdr:cNvCxnSpPr>
      </xdr:nvCxnSpPr>
      <xdr:spPr>
        <a:xfrm flipH="1" flipV="1">
          <a:off x="9434410" y="2960142"/>
          <a:ext cx="190602" cy="29477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609600</xdr:colOff>
      <xdr:row>2</xdr:row>
      <xdr:rowOff>66675</xdr:rowOff>
    </xdr:from>
    <xdr:to>
      <xdr:col>15</xdr:col>
      <xdr:colOff>42862</xdr:colOff>
      <xdr:row>3</xdr:row>
      <xdr:rowOff>173832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11020425" y="476250"/>
          <a:ext cx="1643062" cy="840582"/>
        </a:xfrm>
        <a:prstGeom prst="rect">
          <a:avLst/>
        </a:prstGeom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2"/>
              </a:solidFill>
            </a:rPr>
            <a:t>Current month complimentaries.</a:t>
          </a:r>
        </a:p>
      </xdr:txBody>
    </xdr:sp>
    <xdr:clientData/>
  </xdr:twoCellAnchor>
  <xdr:twoCellAnchor>
    <xdr:from>
      <xdr:col>12</xdr:col>
      <xdr:colOff>71437</xdr:colOff>
      <xdr:row>3</xdr:row>
      <xdr:rowOff>214312</xdr:rowOff>
    </xdr:from>
    <xdr:to>
      <xdr:col>13</xdr:col>
      <xdr:colOff>416718</xdr:colOff>
      <xdr:row>7</xdr:row>
      <xdr:rowOff>297656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CxnSpPr/>
      </xdr:nvCxnSpPr>
      <xdr:spPr>
        <a:xfrm flipH="1">
          <a:off x="10482262" y="1357312"/>
          <a:ext cx="1173956" cy="123586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111</xdr:row>
      <xdr:rowOff>0</xdr:rowOff>
    </xdr:from>
    <xdr:to>
      <xdr:col>11</xdr:col>
      <xdr:colOff>361950</xdr:colOff>
      <xdr:row>138</xdr:row>
      <xdr:rowOff>171450</xdr:rowOff>
    </xdr:to>
    <xdr:pic>
      <xdr:nvPicPr>
        <xdr:cNvPr id="119" name="Picture 9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5003125"/>
          <a:ext cx="9382125" cy="531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573882</xdr:colOff>
      <xdr:row>1</xdr:row>
      <xdr:rowOff>104775</xdr:rowOff>
    </xdr:from>
    <xdr:to>
      <xdr:col>2</xdr:col>
      <xdr:colOff>788194</xdr:colOff>
      <xdr:row>2</xdr:row>
      <xdr:rowOff>716756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1250157" y="390525"/>
          <a:ext cx="1643062" cy="73580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Total F&amp;B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 Revenue on Bizzon</a:t>
          </a:r>
          <a:endParaRPr lang="en-GB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38100</xdr:colOff>
      <xdr:row>20</xdr:row>
      <xdr:rowOff>304800</xdr:rowOff>
    </xdr:from>
    <xdr:to>
      <xdr:col>2</xdr:col>
      <xdr:colOff>252412</xdr:colOff>
      <xdr:row>22</xdr:row>
      <xdr:rowOff>295275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714375" y="6686550"/>
          <a:ext cx="1643062" cy="6191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Total F&amp;B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 Revenue on Fols</a:t>
          </a:r>
          <a:endParaRPr lang="en-GB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38100</xdr:colOff>
      <xdr:row>2</xdr:row>
      <xdr:rowOff>28574</xdr:rowOff>
    </xdr:from>
    <xdr:to>
      <xdr:col>6</xdr:col>
      <xdr:colOff>157162</xdr:colOff>
      <xdr:row>3</xdr:row>
      <xdr:rowOff>69056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3857625" y="438149"/>
          <a:ext cx="1643062" cy="77390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Closing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 stock figure from previous month's Marge Brut.</a:t>
          </a:r>
          <a:endParaRPr lang="en-GB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38100</xdr:colOff>
      <xdr:row>1</xdr:row>
      <xdr:rowOff>114300</xdr:rowOff>
    </xdr:from>
    <xdr:to>
      <xdr:col>9</xdr:col>
      <xdr:colOff>109537</xdr:colOff>
      <xdr:row>3</xdr:row>
      <xdr:rowOff>97632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/>
      </xdr:nvSpPr>
      <xdr:spPr>
        <a:xfrm>
          <a:off x="6115050" y="400050"/>
          <a:ext cx="1633537" cy="84058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Formula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 calculates all invoices processed in current month</a:t>
          </a:r>
          <a:r>
            <a:rPr lang="en-GB" sz="1100" b="1" baseline="0">
              <a:solidFill>
                <a:schemeClr val="accent5">
                  <a:lumMod val="75000"/>
                </a:schemeClr>
              </a:solidFill>
            </a:rPr>
            <a:t>.</a:t>
          </a:r>
          <a:endParaRPr lang="en-GB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38100</xdr:colOff>
      <xdr:row>1</xdr:row>
      <xdr:rowOff>114300</xdr:rowOff>
    </xdr:from>
    <xdr:to>
      <xdr:col>11</xdr:col>
      <xdr:colOff>871537</xdr:colOff>
      <xdr:row>3</xdr:row>
      <xdr:rowOff>97632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8639175" y="400050"/>
          <a:ext cx="1643062" cy="84058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Total Stock Value 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calculated on last day of month</a:t>
          </a:r>
          <a:endParaRPr lang="en-GB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76200</xdr:colOff>
      <xdr:row>18</xdr:row>
      <xdr:rowOff>95250</xdr:rowOff>
    </xdr:from>
    <xdr:to>
      <xdr:col>12</xdr:col>
      <xdr:colOff>719137</xdr:colOff>
      <xdr:row>21</xdr:row>
      <xdr:rowOff>7144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9486900" y="5848350"/>
          <a:ext cx="1643062" cy="85486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accent5">
                  <a:lumMod val="75000"/>
                </a:schemeClr>
              </a:solidFill>
            </a:rPr>
            <a:t>T</a:t>
          </a:r>
          <a:r>
            <a:rPr lang="en-GB" sz="1200" b="1">
              <a:solidFill>
                <a:schemeClr val="accent5">
                  <a:lumMod val="75000"/>
                </a:schemeClr>
              </a:solidFill>
            </a:rPr>
            <a:t>otal value of meals for the month given</a:t>
          </a:r>
          <a:r>
            <a:rPr lang="en-GB" sz="1200" b="1" baseline="0">
              <a:solidFill>
                <a:schemeClr val="accent5">
                  <a:lumMod val="75000"/>
                </a:schemeClr>
              </a:solidFill>
            </a:rPr>
            <a:t> to staff</a:t>
          </a:r>
          <a:r>
            <a:rPr lang="en-GB" sz="1100" b="1" baseline="0">
              <a:solidFill>
                <a:schemeClr val="accent5">
                  <a:lumMod val="75000"/>
                </a:schemeClr>
              </a:solidFill>
            </a:rPr>
            <a:t>.</a:t>
          </a:r>
          <a:endParaRPr lang="en-GB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647700</xdr:colOff>
      <xdr:row>2</xdr:row>
      <xdr:rowOff>57150</xdr:rowOff>
    </xdr:from>
    <xdr:to>
      <xdr:col>15</xdr:col>
      <xdr:colOff>80962</xdr:colOff>
      <xdr:row>3</xdr:row>
      <xdr:rowOff>164307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11058525" y="466725"/>
          <a:ext cx="1643062" cy="84058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2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accent5">
                  <a:lumMod val="75000"/>
                </a:schemeClr>
              </a:solidFill>
            </a:rPr>
            <a:t>Current month complimentaries.</a:t>
          </a:r>
        </a:p>
      </xdr:txBody>
    </xdr:sp>
    <xdr:clientData/>
  </xdr:twoCellAnchor>
  <xdr:twoCellAnchor>
    <xdr:from>
      <xdr:col>11</xdr:col>
      <xdr:colOff>392905</xdr:colOff>
      <xdr:row>128</xdr:row>
      <xdr:rowOff>0</xdr:rowOff>
    </xdr:from>
    <xdr:to>
      <xdr:col>13</xdr:col>
      <xdr:colOff>11905</xdr:colOff>
      <xdr:row>131</xdr:row>
      <xdr:rowOff>23812</xdr:rowOff>
    </xdr:to>
    <xdr:sp macro="" textlink="">
      <xdr:nvSpPr>
        <xdr:cNvPr id="127" name="Notched Right Arrow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 rot="10800000">
          <a:off x="9803605" y="28241625"/>
          <a:ext cx="1447800" cy="595312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83344</xdr:colOff>
      <xdr:row>64</xdr:row>
      <xdr:rowOff>35719</xdr:rowOff>
    </xdr:from>
    <xdr:to>
      <xdr:col>7</xdr:col>
      <xdr:colOff>650081</xdr:colOff>
      <xdr:row>77</xdr:row>
      <xdr:rowOff>58797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9619" y="15780544"/>
          <a:ext cx="6157912" cy="2499578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164</xdr:row>
      <xdr:rowOff>178594</xdr:rowOff>
    </xdr:from>
    <xdr:to>
      <xdr:col>9</xdr:col>
      <xdr:colOff>911225</xdr:colOff>
      <xdr:row>184</xdr:row>
      <xdr:rowOff>169069</xdr:rowOff>
    </xdr:to>
    <xdr:pic>
      <xdr:nvPicPr>
        <xdr:cNvPr id="129" name="Picture 6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962"/>
        <a:stretch>
          <a:fillRect/>
        </a:stretch>
      </xdr:blipFill>
      <xdr:spPr bwMode="auto">
        <a:xfrm>
          <a:off x="619125" y="35278219"/>
          <a:ext cx="8178800" cy="380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11</xdr:col>
      <xdr:colOff>134584</xdr:colOff>
      <xdr:row>191</xdr:row>
      <xdr:rowOff>9381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6275" y="39100125"/>
          <a:ext cx="9154759" cy="11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9</xdr:col>
      <xdr:colOff>809625</xdr:colOff>
      <xdr:row>163</xdr:row>
      <xdr:rowOff>23209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6275" y="30908625"/>
          <a:ext cx="8020050" cy="4023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192513</xdr:colOff>
      <xdr:row>223</xdr:row>
      <xdr:rowOff>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656" y="40969406"/>
          <a:ext cx="8943607" cy="53344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11</xdr:col>
      <xdr:colOff>704622</xdr:colOff>
      <xdr:row>255</xdr:row>
      <xdr:rowOff>6559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8656" y="47065406"/>
          <a:ext cx="9455716" cy="53405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11</xdr:col>
      <xdr:colOff>655849</xdr:colOff>
      <xdr:row>283</xdr:row>
      <xdr:rowOff>44646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8656" y="52589906"/>
          <a:ext cx="9406943" cy="5188146"/>
        </a:xfrm>
        <a:prstGeom prst="rect">
          <a:avLst/>
        </a:prstGeom>
      </xdr:spPr>
    </xdr:pic>
    <xdr:clientData/>
  </xdr:twoCellAnchor>
  <xdr:twoCellAnchor editAs="oneCell">
    <xdr:from>
      <xdr:col>0</xdr:col>
      <xdr:colOff>642938</xdr:colOff>
      <xdr:row>28</xdr:row>
      <xdr:rowOff>45689</xdr:rowOff>
    </xdr:from>
    <xdr:to>
      <xdr:col>9</xdr:col>
      <xdr:colOff>130968</xdr:colOff>
      <xdr:row>46</xdr:row>
      <xdr:rowOff>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A1EB2F-BC21-4A36-85B3-C9C5B5BDD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2938" y="8689627"/>
          <a:ext cx="7143749" cy="3384159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35</xdr:row>
      <xdr:rowOff>59531</xdr:rowOff>
    </xdr:from>
    <xdr:to>
      <xdr:col>10</xdr:col>
      <xdr:colOff>392906</xdr:colOff>
      <xdr:row>35</xdr:row>
      <xdr:rowOff>59532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9A3DF9D-99A5-42D5-89D8-D456858A0023}"/>
            </a:ext>
          </a:extLst>
        </xdr:cNvPr>
        <xdr:cNvCxnSpPr>
          <a:cxnSpLocks/>
        </xdr:cNvCxnSpPr>
      </xdr:nvCxnSpPr>
      <xdr:spPr>
        <a:xfrm flipV="1">
          <a:off x="7798594" y="10036969"/>
          <a:ext cx="1214437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30</xdr:row>
      <xdr:rowOff>166687</xdr:rowOff>
    </xdr:from>
    <xdr:to>
      <xdr:col>22</xdr:col>
      <xdr:colOff>535781</xdr:colOff>
      <xdr:row>49</xdr:row>
      <xdr:rowOff>11906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8F2652DE-F3FD-496D-B432-86086377BBD9}"/>
            </a:ext>
          </a:extLst>
        </xdr:cNvPr>
        <xdr:cNvCxnSpPr>
          <a:cxnSpLocks/>
        </xdr:cNvCxnSpPr>
      </xdr:nvCxnSpPr>
      <xdr:spPr>
        <a:xfrm flipV="1">
          <a:off x="10584656" y="9310687"/>
          <a:ext cx="6762750" cy="350043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619124</xdr:colOff>
      <xdr:row>48</xdr:row>
      <xdr:rowOff>97342</xdr:rowOff>
    </xdr:from>
    <xdr:to>
      <xdr:col>12</xdr:col>
      <xdr:colOff>501240</xdr:colOff>
      <xdr:row>49</xdr:row>
      <xdr:rowOff>158512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9BB9E2D-00BF-4906-BE77-635FD67FCB59}"/>
            </a:ext>
          </a:extLst>
        </xdr:cNvPr>
        <xdr:cNvSpPr/>
      </xdr:nvSpPr>
      <xdr:spPr>
        <a:xfrm>
          <a:off x="10048874" y="12706061"/>
          <a:ext cx="882241" cy="2516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29</xdr:col>
      <xdr:colOff>384570</xdr:colOff>
      <xdr:row>30</xdr:row>
      <xdr:rowOff>142585</xdr:rowOff>
    </xdr:from>
    <xdr:to>
      <xdr:col>31</xdr:col>
      <xdr:colOff>160733</xdr:colOff>
      <xdr:row>40</xdr:row>
      <xdr:rowOff>142875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BF8BC56-B12F-4E69-A9B7-093C146871FF}"/>
            </a:ext>
          </a:extLst>
        </xdr:cNvPr>
        <xdr:cNvSpPr/>
      </xdr:nvSpPr>
      <xdr:spPr>
        <a:xfrm>
          <a:off x="21256226" y="9411601"/>
          <a:ext cx="954882" cy="19052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31</xdr:col>
      <xdr:colOff>140492</xdr:colOff>
      <xdr:row>34</xdr:row>
      <xdr:rowOff>146449</xdr:rowOff>
    </xdr:from>
    <xdr:to>
      <xdr:col>33</xdr:col>
      <xdr:colOff>571500</xdr:colOff>
      <xdr:row>39</xdr:row>
      <xdr:rowOff>89296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76CCB70-CDE6-4DF3-BA04-EE598DFC2C94}"/>
            </a:ext>
          </a:extLst>
        </xdr:cNvPr>
        <xdr:cNvCxnSpPr>
          <a:cxnSpLocks/>
        </xdr:cNvCxnSpPr>
      </xdr:nvCxnSpPr>
      <xdr:spPr>
        <a:xfrm>
          <a:off x="22190867" y="10177465"/>
          <a:ext cx="1609727" cy="895347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172641</xdr:colOff>
      <xdr:row>33</xdr:row>
      <xdr:rowOff>142875</xdr:rowOff>
    </xdr:from>
    <xdr:to>
      <xdr:col>34</xdr:col>
      <xdr:colOff>11906</xdr:colOff>
      <xdr:row>38</xdr:row>
      <xdr:rowOff>29767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1202D9B0-5022-4EF0-88B4-6E0A4B29C81F}"/>
            </a:ext>
          </a:extLst>
        </xdr:cNvPr>
        <xdr:cNvCxnSpPr>
          <a:cxnSpLocks/>
        </xdr:cNvCxnSpPr>
      </xdr:nvCxnSpPr>
      <xdr:spPr>
        <a:xfrm>
          <a:off x="22223016" y="9983391"/>
          <a:ext cx="1607343" cy="83939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95249</xdr:colOff>
      <xdr:row>33</xdr:row>
      <xdr:rowOff>5953</xdr:rowOff>
    </xdr:from>
    <xdr:to>
      <xdr:col>34</xdr:col>
      <xdr:colOff>5953</xdr:colOff>
      <xdr:row>37</xdr:row>
      <xdr:rowOff>35718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63850AD5-87CD-4725-AF1F-A3AFD408C32D}"/>
            </a:ext>
          </a:extLst>
        </xdr:cNvPr>
        <xdr:cNvCxnSpPr>
          <a:cxnSpLocks/>
        </xdr:cNvCxnSpPr>
      </xdr:nvCxnSpPr>
      <xdr:spPr>
        <a:xfrm flipV="1">
          <a:off x="22145624" y="9846469"/>
          <a:ext cx="1678782" cy="79176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553640</xdr:colOff>
      <xdr:row>28</xdr:row>
      <xdr:rowOff>77391</xdr:rowOff>
    </xdr:from>
    <xdr:to>
      <xdr:col>37</xdr:col>
      <xdr:colOff>34785</xdr:colOff>
      <xdr:row>48</xdr:row>
      <xdr:rowOff>526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A0F3694-6DD7-432E-A6AB-F6E703141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782734" y="8965407"/>
          <a:ext cx="1838582" cy="3762900"/>
        </a:xfrm>
        <a:prstGeom prst="rect">
          <a:avLst/>
        </a:prstGeom>
      </xdr:spPr>
    </xdr:pic>
    <xdr:clientData/>
  </xdr:twoCellAnchor>
  <xdr:twoCellAnchor>
    <xdr:from>
      <xdr:col>31</xdr:col>
      <xdr:colOff>150017</xdr:colOff>
      <xdr:row>36</xdr:row>
      <xdr:rowOff>66677</xdr:rowOff>
    </xdr:from>
    <xdr:to>
      <xdr:col>34</xdr:col>
      <xdr:colOff>5953</xdr:colOff>
      <xdr:row>36</xdr:row>
      <xdr:rowOff>178593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E7DFD73F-D654-432F-8404-B093CB654C0D}"/>
            </a:ext>
          </a:extLst>
        </xdr:cNvPr>
        <xdr:cNvCxnSpPr>
          <a:cxnSpLocks/>
        </xdr:cNvCxnSpPr>
      </xdr:nvCxnSpPr>
      <xdr:spPr>
        <a:xfrm>
          <a:off x="22200392" y="10478693"/>
          <a:ext cx="1624014" cy="11191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138111</xdr:colOff>
      <xdr:row>35</xdr:row>
      <xdr:rowOff>90489</xdr:rowOff>
    </xdr:from>
    <xdr:to>
      <xdr:col>34</xdr:col>
      <xdr:colOff>35719</xdr:colOff>
      <xdr:row>40</xdr:row>
      <xdr:rowOff>160734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40BE9562-8089-478D-A72F-3FE1AB6C36A6}"/>
            </a:ext>
          </a:extLst>
        </xdr:cNvPr>
        <xdr:cNvCxnSpPr>
          <a:cxnSpLocks/>
        </xdr:cNvCxnSpPr>
      </xdr:nvCxnSpPr>
      <xdr:spPr>
        <a:xfrm>
          <a:off x="22188486" y="10312005"/>
          <a:ext cx="1665686" cy="102274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0</xdr:row>
      <xdr:rowOff>0</xdr:rowOff>
    </xdr:from>
    <xdr:to>
      <xdr:col>23</xdr:col>
      <xdr:colOff>142875</xdr:colOff>
      <xdr:row>48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440" t="7316" r="17333" b="3506"/>
        <a:stretch/>
      </xdr:blipFill>
      <xdr:spPr>
        <a:xfrm>
          <a:off x="2419350" y="0"/>
          <a:ext cx="11744325" cy="9172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6"/>
  <sheetViews>
    <sheetView tabSelected="1" zoomScale="70" zoomScaleNormal="70" zoomScalePageLayoutView="80" workbookViewId="0">
      <selection activeCell="D34" sqref="D34"/>
    </sheetView>
  </sheetViews>
  <sheetFormatPr baseColWidth="10" defaultColWidth="8.83203125" defaultRowHeight="15"/>
  <cols>
    <col min="1" max="1" width="10.1640625" customWidth="1"/>
    <col min="2" max="2" width="21.5" customWidth="1"/>
    <col min="3" max="3" width="15.1640625" bestFit="1" customWidth="1"/>
    <col min="4" max="4" width="13.5" customWidth="1"/>
    <col min="5" max="5" width="11.83203125" customWidth="1"/>
    <col min="6" max="6" width="13.5" customWidth="1"/>
    <col min="7" max="8" width="11" customWidth="1"/>
    <col min="9" max="9" width="12.5" customWidth="1"/>
    <col min="10" max="10" width="14.5" customWidth="1"/>
    <col min="11" max="11" width="12.1640625" customWidth="1"/>
    <col min="12" max="12" width="15" customWidth="1"/>
    <col min="13" max="13" width="12.5" customWidth="1"/>
    <col min="14" max="14" width="11.83203125" customWidth="1"/>
    <col min="15" max="15" width="10.6640625" customWidth="1"/>
  </cols>
  <sheetData>
    <row r="1" spans="2:14" ht="16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25" customHeight="1">
      <c r="B2" s="65" t="s">
        <v>0</v>
      </c>
      <c r="C2" s="270" t="s">
        <v>1</v>
      </c>
      <c r="D2" s="271"/>
      <c r="E2" s="270" t="s">
        <v>2</v>
      </c>
      <c r="F2" s="270"/>
      <c r="G2" s="270"/>
      <c r="H2" s="270"/>
      <c r="I2" s="70" t="s">
        <v>3</v>
      </c>
      <c r="J2" s="5"/>
      <c r="K2" s="5"/>
      <c r="L2" s="5"/>
      <c r="M2" s="70" t="s">
        <v>4</v>
      </c>
      <c r="N2" s="6" t="s">
        <v>5</v>
      </c>
    </row>
    <row r="3" spans="2:14" ht="25" customHeight="1">
      <c r="B3" s="66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7" t="s">
        <v>18</v>
      </c>
    </row>
    <row r="4" spans="2:14" ht="25" customHeight="1" thickBot="1">
      <c r="B4" s="66"/>
      <c r="C4" s="4" t="s">
        <v>19</v>
      </c>
      <c r="D4" s="4" t="s">
        <v>17</v>
      </c>
      <c r="E4" s="4" t="s">
        <v>20</v>
      </c>
      <c r="F4" s="4"/>
      <c r="G4" s="4" t="s">
        <v>21</v>
      </c>
      <c r="H4" s="4" t="s">
        <v>21</v>
      </c>
      <c r="I4" s="4" t="s">
        <v>22</v>
      </c>
      <c r="J4" s="4" t="s">
        <v>20</v>
      </c>
      <c r="K4" s="4" t="s">
        <v>23</v>
      </c>
      <c r="L4" s="4"/>
      <c r="M4" s="4"/>
      <c r="N4" s="7" t="s">
        <v>17</v>
      </c>
    </row>
    <row r="5" spans="2:14" ht="25" customHeight="1" thickBot="1">
      <c r="B5" s="73" t="s">
        <v>24</v>
      </c>
      <c r="C5" s="240">
        <f>14394.35+2718.7</f>
        <v>17113.05</v>
      </c>
      <c r="D5" s="75">
        <f t="shared" ref="D5:D11" si="0">+C5/1.2</f>
        <v>14260.875</v>
      </c>
      <c r="E5" s="75">
        <f>SUM(E6:E7)</f>
        <v>2381.14</v>
      </c>
      <c r="F5" s="75">
        <f>'Food Purchases'!D1</f>
        <v>4562.6399999999994</v>
      </c>
      <c r="G5" s="75">
        <f>SUM(G6:G7)</f>
        <v>1092.5999999999999</v>
      </c>
      <c r="H5" s="75">
        <f>+H6+H7</f>
        <v>912.16999999999985</v>
      </c>
      <c r="I5" s="75">
        <f>SUM(I6:I7)</f>
        <v>6763.3499999999985</v>
      </c>
      <c r="J5" s="75">
        <f>+J6+J7</f>
        <v>1879.36</v>
      </c>
      <c r="K5" s="75">
        <f>+Comps!E18</f>
        <v>306.39999999999998</v>
      </c>
      <c r="L5" s="75">
        <f>+Comps!G44+Comps!G48+Comps!G74+Comps!G100</f>
        <v>8.7175000000000011</v>
      </c>
      <c r="M5" s="75">
        <f t="shared" ref="M5:M11" si="1">+I5-J5-K5-L5</f>
        <v>4568.8724999999995</v>
      </c>
      <c r="N5" s="76">
        <f t="shared" ref="N5:N12" si="2">+M5/D5</f>
        <v>0.3203781324778458</v>
      </c>
    </row>
    <row r="6" spans="2:14" ht="25" customHeight="1" thickBot="1">
      <c r="B6" s="136" t="s">
        <v>25</v>
      </c>
      <c r="C6" s="137">
        <f>+C5-C7</f>
        <v>17113.05</v>
      </c>
      <c r="D6" s="75">
        <f t="shared" si="0"/>
        <v>14260.875</v>
      </c>
      <c r="E6" s="138">
        <v>2381.14</v>
      </c>
      <c r="F6" s="137">
        <f>+'Food HOTEL'!F3+G6</f>
        <v>1092.5999999999999</v>
      </c>
      <c r="G6" s="139">
        <v>1092.5999999999999</v>
      </c>
      <c r="H6" s="137">
        <f>'Food HOTEL'!N3</f>
        <v>0</v>
      </c>
      <c r="I6" s="140">
        <f t="shared" ref="I6:I11" si="3">+E6+F6-G6+H6</f>
        <v>2381.14</v>
      </c>
      <c r="J6" s="138">
        <v>1879.36</v>
      </c>
      <c r="K6" s="141"/>
      <c r="L6" s="137">
        <f>+L5-L7</f>
        <v>8.7175000000000011</v>
      </c>
      <c r="M6" s="137">
        <f>+I6-J6-K6-L6</f>
        <v>493.0625</v>
      </c>
      <c r="N6" s="142">
        <f>+M6/D6</f>
        <v>3.4574491396916388E-2</v>
      </c>
    </row>
    <row r="7" spans="2:14" ht="25" customHeight="1" thickBot="1">
      <c r="B7" s="234" t="s">
        <v>26</v>
      </c>
      <c r="C7" s="240"/>
      <c r="D7" s="236">
        <f t="shared" si="0"/>
        <v>0</v>
      </c>
      <c r="E7" s="235"/>
      <c r="F7" s="237">
        <f>'Food HOTEL'!E3+G7</f>
        <v>3470.0399999999995</v>
      </c>
      <c r="G7" s="139"/>
      <c r="H7" s="237">
        <f>'Food HOTEL'!M3</f>
        <v>912.16999999999985</v>
      </c>
      <c r="I7" s="154">
        <f t="shared" si="3"/>
        <v>4382.2099999999991</v>
      </c>
      <c r="J7" s="235"/>
      <c r="K7" s="238"/>
      <c r="L7" s="237">
        <f>+Comps!G30+Comps!G60+Comps!G86</f>
        <v>0</v>
      </c>
      <c r="M7" s="237">
        <f t="shared" si="1"/>
        <v>4382.2099999999991</v>
      </c>
      <c r="N7" s="142" t="e">
        <f t="shared" si="2"/>
        <v>#DIV/0!</v>
      </c>
    </row>
    <row r="8" spans="2:14" ht="25" customHeight="1" thickBot="1">
      <c r="B8" s="80" t="s">
        <v>27</v>
      </c>
      <c r="C8" s="74">
        <v>505.65</v>
      </c>
      <c r="D8" s="75">
        <f t="shared" si="0"/>
        <v>421.375</v>
      </c>
      <c r="E8" s="74">
        <v>446.46</v>
      </c>
      <c r="F8" s="75">
        <f>'Beverage HOTEL'!E3+G8</f>
        <v>0</v>
      </c>
      <c r="G8" s="85"/>
      <c r="H8" s="75">
        <f>'Beverage HOTEL'!O3</f>
        <v>0</v>
      </c>
      <c r="I8" s="75">
        <f t="shared" si="3"/>
        <v>446.46</v>
      </c>
      <c r="J8" s="74">
        <v>261.51</v>
      </c>
      <c r="K8" s="81"/>
      <c r="L8" s="75">
        <f>+Comps!B44+Comps!B48+Comps!B74+Comps!B100</f>
        <v>61.668750000000003</v>
      </c>
      <c r="M8" s="75">
        <f t="shared" si="1"/>
        <v>123.28124999999999</v>
      </c>
      <c r="N8" s="76">
        <f t="shared" si="2"/>
        <v>0.29256897063185994</v>
      </c>
    </row>
    <row r="9" spans="2:14" ht="25" customHeight="1" thickBot="1">
      <c r="B9" s="149" t="s">
        <v>28</v>
      </c>
      <c r="C9" s="74">
        <v>564.29999999999995</v>
      </c>
      <c r="D9" s="140">
        <f t="shared" si="0"/>
        <v>470.25</v>
      </c>
      <c r="E9" s="150">
        <v>295.93</v>
      </c>
      <c r="F9" s="140">
        <f>'Beverage HOTEL'!F3+G9</f>
        <v>0</v>
      </c>
      <c r="G9" s="139"/>
      <c r="H9" s="140">
        <f>'Beverage HOTEL'!P3</f>
        <v>0</v>
      </c>
      <c r="I9" s="140">
        <f t="shared" si="3"/>
        <v>295.93</v>
      </c>
      <c r="J9" s="150">
        <v>126.15</v>
      </c>
      <c r="K9" s="151"/>
      <c r="L9" s="140">
        <f>+Comps!C44+Comps!C48+Comps!C74+Comps!C100</f>
        <v>69.602500000000006</v>
      </c>
      <c r="M9" s="140">
        <f t="shared" si="1"/>
        <v>100.17749999999999</v>
      </c>
      <c r="N9" s="152">
        <f t="shared" si="2"/>
        <v>0.21303030303030301</v>
      </c>
    </row>
    <row r="10" spans="2:14" ht="25" customHeight="1" thickBot="1">
      <c r="B10" s="149" t="s">
        <v>29</v>
      </c>
      <c r="C10" s="74">
        <v>261.5</v>
      </c>
      <c r="D10" s="140">
        <f t="shared" si="0"/>
        <v>217.91666666666669</v>
      </c>
      <c r="E10" s="150">
        <v>520.24</v>
      </c>
      <c r="F10" s="140">
        <f>'Beverage HOTEL'!G3+G10</f>
        <v>0</v>
      </c>
      <c r="G10" s="139"/>
      <c r="H10" s="140">
        <f>'Beverage HOTEL'!Q3</f>
        <v>0</v>
      </c>
      <c r="I10" s="140">
        <f t="shared" si="3"/>
        <v>520.24</v>
      </c>
      <c r="J10" s="150">
        <v>406.09</v>
      </c>
      <c r="K10" s="151"/>
      <c r="L10" s="140">
        <f>+Comps!D44+Comps!D48+Comps!D74+Comps!D100</f>
        <v>40.232500000000002</v>
      </c>
      <c r="M10" s="140">
        <f t="shared" si="1"/>
        <v>73.917500000000032</v>
      </c>
      <c r="N10" s="152">
        <f t="shared" si="2"/>
        <v>0.33920076481835576</v>
      </c>
    </row>
    <row r="11" spans="2:14" ht="25" customHeight="1">
      <c r="B11" s="149" t="s">
        <v>30</v>
      </c>
      <c r="C11" s="74">
        <v>193.65</v>
      </c>
      <c r="D11" s="140">
        <f t="shared" si="0"/>
        <v>161.375</v>
      </c>
      <c r="E11" s="74">
        <v>685.39</v>
      </c>
      <c r="F11" s="140">
        <f>'Beverage HOTEL'!H3+G11</f>
        <v>0</v>
      </c>
      <c r="G11" s="139"/>
      <c r="H11" s="140">
        <f>'Beverage HOTEL'!R3</f>
        <v>0</v>
      </c>
      <c r="I11" s="140">
        <f t="shared" si="3"/>
        <v>685.39</v>
      </c>
      <c r="J11" s="74">
        <v>640.72</v>
      </c>
      <c r="K11" s="151"/>
      <c r="L11" s="140">
        <f>+Comps!E44+Comps!E48+Comps!E74+Comps!E100</f>
        <v>0</v>
      </c>
      <c r="M11" s="140">
        <f t="shared" si="1"/>
        <v>44.669999999999959</v>
      </c>
      <c r="N11" s="152">
        <f t="shared" si="2"/>
        <v>0.27680867544539089</v>
      </c>
    </row>
    <row r="12" spans="2:14" ht="25" customHeight="1" thickBot="1">
      <c r="B12" s="153" t="s">
        <v>31</v>
      </c>
      <c r="C12" s="154">
        <f>SUM(C8:C11)</f>
        <v>1525.1</v>
      </c>
      <c r="D12" s="154">
        <f>SUM(D8:D11)</f>
        <v>1270.9166666666667</v>
      </c>
      <c r="E12" s="154">
        <f>SUM(E8:E11)</f>
        <v>1948.02</v>
      </c>
      <c r="F12" s="154">
        <f>'Beverage Purchases'!D1</f>
        <v>0</v>
      </c>
      <c r="G12" s="154">
        <f>SUM(G8:G11)</f>
        <v>0</v>
      </c>
      <c r="H12" s="154">
        <f>SUM(H8:H11)</f>
        <v>0</v>
      </c>
      <c r="I12" s="154">
        <f>SUM(I8:I11)</f>
        <v>1948.02</v>
      </c>
      <c r="J12" s="154">
        <f>SUM(J8:J11)</f>
        <v>1434.47</v>
      </c>
      <c r="K12" s="155"/>
      <c r="L12" s="154">
        <f>SUM(L8:L11)</f>
        <v>171.50375000000003</v>
      </c>
      <c r="M12" s="154">
        <f>SUM(M8:M11)</f>
        <v>342.04624999999999</v>
      </c>
      <c r="N12" s="156">
        <f t="shared" si="2"/>
        <v>0.26913349944265946</v>
      </c>
    </row>
    <row r="13" spans="2:14" ht="25" customHeight="1" thickBot="1">
      <c r="B13" s="77" t="s">
        <v>32</v>
      </c>
      <c r="C13" s="78">
        <f t="shared" ref="C13:L13" si="4">+C5+C12</f>
        <v>18638.149999999998</v>
      </c>
      <c r="D13" s="78">
        <f t="shared" si="4"/>
        <v>15531.791666666666</v>
      </c>
      <c r="E13" s="78">
        <f t="shared" si="4"/>
        <v>4329.16</v>
      </c>
      <c r="F13" s="78">
        <f t="shared" si="4"/>
        <v>4562.6399999999994</v>
      </c>
      <c r="G13" s="78">
        <f t="shared" si="4"/>
        <v>1092.5999999999999</v>
      </c>
      <c r="H13" s="78">
        <f t="shared" si="4"/>
        <v>912.16999999999985</v>
      </c>
      <c r="I13" s="78">
        <f t="shared" si="4"/>
        <v>8711.369999999999</v>
      </c>
      <c r="J13" s="78">
        <f t="shared" si="4"/>
        <v>3313.83</v>
      </c>
      <c r="K13" s="78">
        <f t="shared" si="4"/>
        <v>306.39999999999998</v>
      </c>
      <c r="L13" s="78">
        <f t="shared" si="4"/>
        <v>180.22125000000003</v>
      </c>
      <c r="M13" s="78">
        <f>+M5+M12</f>
        <v>4910.9187499999998</v>
      </c>
      <c r="N13" s="79">
        <f>+M13/D13</f>
        <v>0.31618494861346219</v>
      </c>
    </row>
    <row r="14" spans="2:14" ht="25" customHeight="1" thickBot="1">
      <c r="B14" s="157" t="s">
        <v>33</v>
      </c>
      <c r="C14" s="150">
        <v>18638.150000000001</v>
      </c>
      <c r="F14" s="82">
        <f>+C13-C14</f>
        <v>0</v>
      </c>
      <c r="G14" t="s">
        <v>34</v>
      </c>
    </row>
    <row r="15" spans="2:14" ht="25" customHeight="1" thickBot="1">
      <c r="B15" s="67" t="s">
        <v>35</v>
      </c>
      <c r="C15" s="68" t="s">
        <v>36</v>
      </c>
      <c r="F15" s="82">
        <f>+F12-F11-F10-F9-F8</f>
        <v>0</v>
      </c>
      <c r="G15" t="s">
        <v>34</v>
      </c>
      <c r="J15" s="158" t="s">
        <v>37</v>
      </c>
      <c r="K15" s="69"/>
      <c r="N15" s="239"/>
    </row>
    <row r="16" spans="2:14" ht="25" customHeight="1" thickBot="1">
      <c r="B16" s="67" t="s">
        <v>35</v>
      </c>
      <c r="C16" s="68" t="s">
        <v>38</v>
      </c>
      <c r="F16" s="82">
        <f>F5-F6-F7</f>
        <v>0</v>
      </c>
      <c r="G16" t="s">
        <v>34</v>
      </c>
      <c r="J16" s="84" t="s">
        <v>39</v>
      </c>
      <c r="K16" s="69"/>
      <c r="N16" s="239"/>
    </row>
    <row r="17" spans="2:14" ht="25" customHeight="1">
      <c r="C17" s="69" t="s">
        <v>40</v>
      </c>
      <c r="D17" s="69"/>
      <c r="E17" s="69"/>
      <c r="F17" s="69" t="s">
        <v>41</v>
      </c>
      <c r="G17" s="69"/>
      <c r="H17" s="69"/>
      <c r="I17" s="69"/>
      <c r="J17" s="69" t="s">
        <v>42</v>
      </c>
      <c r="N17" s="239"/>
    </row>
    <row r="18" spans="2:14" ht="25" customHeight="1"/>
    <row r="19" spans="2:14" ht="25" customHeight="1"/>
    <row r="20" spans="2:14" ht="25" customHeight="1"/>
    <row r="21" spans="2:14" ht="25" customHeight="1"/>
    <row r="22" spans="2:14" ht="25" customHeight="1"/>
    <row r="26" spans="2:14" ht="16">
      <c r="B26" s="69"/>
      <c r="M26" s="69"/>
      <c r="N26" s="69"/>
    </row>
  </sheetData>
  <mergeCells count="2">
    <mergeCell ref="E2:H2"/>
    <mergeCell ref="C2:D2"/>
  </mergeCells>
  <conditionalFormatting sqref="F14">
    <cfRule type="cellIs" dxfId="7" priority="3" operator="notEqual">
      <formula>0</formula>
    </cfRule>
  </conditionalFormatting>
  <conditionalFormatting sqref="F15:F16">
    <cfRule type="cellIs" dxfId="6" priority="1" stopIfTrue="1" operator="not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9"/>
  <sheetViews>
    <sheetView zoomScale="60" zoomScaleNormal="60" workbookViewId="0">
      <selection activeCell="J46" sqref="J46"/>
    </sheetView>
  </sheetViews>
  <sheetFormatPr baseColWidth="10" defaultColWidth="8.83203125" defaultRowHeight="15"/>
  <cols>
    <col min="1" max="1" width="19.83203125" style="102" customWidth="1"/>
    <col min="2" max="2" width="36.5" style="102" customWidth="1"/>
    <col min="3" max="4" width="19.83203125" style="102" customWidth="1"/>
    <col min="5" max="245" width="8.83203125" style="102"/>
    <col min="246" max="246" width="25.6640625" style="102" bestFit="1" customWidth="1"/>
    <col min="247" max="247" width="13.5" style="102" bestFit="1" customWidth="1"/>
    <col min="248" max="248" width="30.83203125" style="102" bestFit="1" customWidth="1"/>
    <col min="249" max="249" width="28.33203125" style="102" bestFit="1" customWidth="1"/>
    <col min="250" max="250" width="29.83203125" style="102" customWidth="1"/>
    <col min="251" max="251" width="20.83203125" style="102" customWidth="1"/>
    <col min="252" max="252" width="3.1640625" style="102" customWidth="1"/>
    <col min="253" max="253" width="9" style="102" customWidth="1"/>
    <col min="254" max="254" width="6.33203125" style="102" customWidth="1"/>
    <col min="255" max="255" width="6.83203125" style="102" customWidth="1"/>
    <col min="256" max="256" width="4" style="102" customWidth="1"/>
    <col min="257" max="257" width="11" style="102" bestFit="1" customWidth="1"/>
    <col min="258" max="258" width="6.5" style="102" customWidth="1"/>
    <col min="259" max="259" width="7.1640625" style="102" customWidth="1"/>
    <col min="260" max="501" width="8.83203125" style="102"/>
    <col min="502" max="502" width="25.6640625" style="102" bestFit="1" customWidth="1"/>
    <col min="503" max="503" width="13.5" style="102" bestFit="1" customWidth="1"/>
    <col min="504" max="504" width="30.83203125" style="102" bestFit="1" customWidth="1"/>
    <col min="505" max="505" width="28.33203125" style="102" bestFit="1" customWidth="1"/>
    <col min="506" max="506" width="29.83203125" style="102" customWidth="1"/>
    <col min="507" max="507" width="20.83203125" style="102" customWidth="1"/>
    <col min="508" max="508" width="3.1640625" style="102" customWidth="1"/>
    <col min="509" max="509" width="9" style="102" customWidth="1"/>
    <col min="510" max="510" width="6.33203125" style="102" customWidth="1"/>
    <col min="511" max="511" width="6.83203125" style="102" customWidth="1"/>
    <col min="512" max="512" width="4" style="102" customWidth="1"/>
    <col min="513" max="513" width="11" style="102" bestFit="1" customWidth="1"/>
    <col min="514" max="514" width="6.5" style="102" customWidth="1"/>
    <col min="515" max="515" width="7.1640625" style="102" customWidth="1"/>
    <col min="516" max="757" width="8.83203125" style="102"/>
    <col min="758" max="758" width="25.6640625" style="102" bestFit="1" customWidth="1"/>
    <col min="759" max="759" width="13.5" style="102" bestFit="1" customWidth="1"/>
    <col min="760" max="760" width="30.83203125" style="102" bestFit="1" customWidth="1"/>
    <col min="761" max="761" width="28.33203125" style="102" bestFit="1" customWidth="1"/>
    <col min="762" max="762" width="29.83203125" style="102" customWidth="1"/>
    <col min="763" max="763" width="20.83203125" style="102" customWidth="1"/>
    <col min="764" max="764" width="3.1640625" style="102" customWidth="1"/>
    <col min="765" max="765" width="9" style="102" customWidth="1"/>
    <col min="766" max="766" width="6.33203125" style="102" customWidth="1"/>
    <col min="767" max="767" width="6.83203125" style="102" customWidth="1"/>
    <col min="768" max="768" width="4" style="102" customWidth="1"/>
    <col min="769" max="769" width="11" style="102" bestFit="1" customWidth="1"/>
    <col min="770" max="770" width="6.5" style="102" customWidth="1"/>
    <col min="771" max="771" width="7.1640625" style="102" customWidth="1"/>
    <col min="772" max="1013" width="8.83203125" style="102"/>
    <col min="1014" max="1014" width="25.6640625" style="102" bestFit="1" customWidth="1"/>
    <col min="1015" max="1015" width="13.5" style="102" bestFit="1" customWidth="1"/>
    <col min="1016" max="1016" width="30.83203125" style="102" bestFit="1" customWidth="1"/>
    <col min="1017" max="1017" width="28.33203125" style="102" bestFit="1" customWidth="1"/>
    <col min="1018" max="1018" width="29.83203125" style="102" customWidth="1"/>
    <col min="1019" max="1019" width="20.83203125" style="102" customWidth="1"/>
    <col min="1020" max="1020" width="3.1640625" style="102" customWidth="1"/>
    <col min="1021" max="1021" width="9" style="102" customWidth="1"/>
    <col min="1022" max="1022" width="6.33203125" style="102" customWidth="1"/>
    <col min="1023" max="1023" width="6.83203125" style="102" customWidth="1"/>
    <col min="1024" max="1024" width="4" style="102" customWidth="1"/>
    <col min="1025" max="1025" width="11" style="102" bestFit="1" customWidth="1"/>
    <col min="1026" max="1026" width="6.5" style="102" customWidth="1"/>
    <col min="1027" max="1027" width="7.1640625" style="102" customWidth="1"/>
    <col min="1028" max="1269" width="8.83203125" style="102"/>
    <col min="1270" max="1270" width="25.6640625" style="102" bestFit="1" customWidth="1"/>
    <col min="1271" max="1271" width="13.5" style="102" bestFit="1" customWidth="1"/>
    <col min="1272" max="1272" width="30.83203125" style="102" bestFit="1" customWidth="1"/>
    <col min="1273" max="1273" width="28.33203125" style="102" bestFit="1" customWidth="1"/>
    <col min="1274" max="1274" width="29.83203125" style="102" customWidth="1"/>
    <col min="1275" max="1275" width="20.83203125" style="102" customWidth="1"/>
    <col min="1276" max="1276" width="3.1640625" style="102" customWidth="1"/>
    <col min="1277" max="1277" width="9" style="102" customWidth="1"/>
    <col min="1278" max="1278" width="6.33203125" style="102" customWidth="1"/>
    <col min="1279" max="1279" width="6.83203125" style="102" customWidth="1"/>
    <col min="1280" max="1280" width="4" style="102" customWidth="1"/>
    <col min="1281" max="1281" width="11" style="102" bestFit="1" customWidth="1"/>
    <col min="1282" max="1282" width="6.5" style="102" customWidth="1"/>
    <col min="1283" max="1283" width="7.1640625" style="102" customWidth="1"/>
    <col min="1284" max="1525" width="8.83203125" style="102"/>
    <col min="1526" max="1526" width="25.6640625" style="102" bestFit="1" customWidth="1"/>
    <col min="1527" max="1527" width="13.5" style="102" bestFit="1" customWidth="1"/>
    <col min="1528" max="1528" width="30.83203125" style="102" bestFit="1" customWidth="1"/>
    <col min="1529" max="1529" width="28.33203125" style="102" bestFit="1" customWidth="1"/>
    <col min="1530" max="1530" width="29.83203125" style="102" customWidth="1"/>
    <col min="1531" max="1531" width="20.83203125" style="102" customWidth="1"/>
    <col min="1532" max="1532" width="3.1640625" style="102" customWidth="1"/>
    <col min="1533" max="1533" width="9" style="102" customWidth="1"/>
    <col min="1534" max="1534" width="6.33203125" style="102" customWidth="1"/>
    <col min="1535" max="1535" width="6.83203125" style="102" customWidth="1"/>
    <col min="1536" max="1536" width="4" style="102" customWidth="1"/>
    <col min="1537" max="1537" width="11" style="102" bestFit="1" customWidth="1"/>
    <col min="1538" max="1538" width="6.5" style="102" customWidth="1"/>
    <col min="1539" max="1539" width="7.1640625" style="102" customWidth="1"/>
    <col min="1540" max="1781" width="8.83203125" style="102"/>
    <col min="1782" max="1782" width="25.6640625" style="102" bestFit="1" customWidth="1"/>
    <col min="1783" max="1783" width="13.5" style="102" bestFit="1" customWidth="1"/>
    <col min="1784" max="1784" width="30.83203125" style="102" bestFit="1" customWidth="1"/>
    <col min="1785" max="1785" width="28.33203125" style="102" bestFit="1" customWidth="1"/>
    <col min="1786" max="1786" width="29.83203125" style="102" customWidth="1"/>
    <col min="1787" max="1787" width="20.83203125" style="102" customWidth="1"/>
    <col min="1788" max="1788" width="3.1640625" style="102" customWidth="1"/>
    <col min="1789" max="1789" width="9" style="102" customWidth="1"/>
    <col min="1790" max="1790" width="6.33203125" style="102" customWidth="1"/>
    <col min="1791" max="1791" width="6.83203125" style="102" customWidth="1"/>
    <col min="1792" max="1792" width="4" style="102" customWidth="1"/>
    <col min="1793" max="1793" width="11" style="102" bestFit="1" customWidth="1"/>
    <col min="1794" max="1794" width="6.5" style="102" customWidth="1"/>
    <col min="1795" max="1795" width="7.1640625" style="102" customWidth="1"/>
    <col min="1796" max="2037" width="8.83203125" style="102"/>
    <col min="2038" max="2038" width="25.6640625" style="102" bestFit="1" customWidth="1"/>
    <col min="2039" max="2039" width="13.5" style="102" bestFit="1" customWidth="1"/>
    <col min="2040" max="2040" width="30.83203125" style="102" bestFit="1" customWidth="1"/>
    <col min="2041" max="2041" width="28.33203125" style="102" bestFit="1" customWidth="1"/>
    <col min="2042" max="2042" width="29.83203125" style="102" customWidth="1"/>
    <col min="2043" max="2043" width="20.83203125" style="102" customWidth="1"/>
    <col min="2044" max="2044" width="3.1640625" style="102" customWidth="1"/>
    <col min="2045" max="2045" width="9" style="102" customWidth="1"/>
    <col min="2046" max="2046" width="6.33203125" style="102" customWidth="1"/>
    <col min="2047" max="2047" width="6.83203125" style="102" customWidth="1"/>
    <col min="2048" max="2048" width="4" style="102" customWidth="1"/>
    <col min="2049" max="2049" width="11" style="102" bestFit="1" customWidth="1"/>
    <col min="2050" max="2050" width="6.5" style="102" customWidth="1"/>
    <col min="2051" max="2051" width="7.1640625" style="102" customWidth="1"/>
    <col min="2052" max="2293" width="8.83203125" style="102"/>
    <col min="2294" max="2294" width="25.6640625" style="102" bestFit="1" customWidth="1"/>
    <col min="2295" max="2295" width="13.5" style="102" bestFit="1" customWidth="1"/>
    <col min="2296" max="2296" width="30.83203125" style="102" bestFit="1" customWidth="1"/>
    <col min="2297" max="2297" width="28.33203125" style="102" bestFit="1" customWidth="1"/>
    <col min="2298" max="2298" width="29.83203125" style="102" customWidth="1"/>
    <col min="2299" max="2299" width="20.83203125" style="102" customWidth="1"/>
    <col min="2300" max="2300" width="3.1640625" style="102" customWidth="1"/>
    <col min="2301" max="2301" width="9" style="102" customWidth="1"/>
    <col min="2302" max="2302" width="6.33203125" style="102" customWidth="1"/>
    <col min="2303" max="2303" width="6.83203125" style="102" customWidth="1"/>
    <col min="2304" max="2304" width="4" style="102" customWidth="1"/>
    <col min="2305" max="2305" width="11" style="102" bestFit="1" customWidth="1"/>
    <col min="2306" max="2306" width="6.5" style="102" customWidth="1"/>
    <col min="2307" max="2307" width="7.1640625" style="102" customWidth="1"/>
    <col min="2308" max="2549" width="8.83203125" style="102"/>
    <col min="2550" max="2550" width="25.6640625" style="102" bestFit="1" customWidth="1"/>
    <col min="2551" max="2551" width="13.5" style="102" bestFit="1" customWidth="1"/>
    <col min="2552" max="2552" width="30.83203125" style="102" bestFit="1" customWidth="1"/>
    <col min="2553" max="2553" width="28.33203125" style="102" bestFit="1" customWidth="1"/>
    <col min="2554" max="2554" width="29.83203125" style="102" customWidth="1"/>
    <col min="2555" max="2555" width="20.83203125" style="102" customWidth="1"/>
    <col min="2556" max="2556" width="3.1640625" style="102" customWidth="1"/>
    <col min="2557" max="2557" width="9" style="102" customWidth="1"/>
    <col min="2558" max="2558" width="6.33203125" style="102" customWidth="1"/>
    <col min="2559" max="2559" width="6.83203125" style="102" customWidth="1"/>
    <col min="2560" max="2560" width="4" style="102" customWidth="1"/>
    <col min="2561" max="2561" width="11" style="102" bestFit="1" customWidth="1"/>
    <col min="2562" max="2562" width="6.5" style="102" customWidth="1"/>
    <col min="2563" max="2563" width="7.1640625" style="102" customWidth="1"/>
    <col min="2564" max="2805" width="8.83203125" style="102"/>
    <col min="2806" max="2806" width="25.6640625" style="102" bestFit="1" customWidth="1"/>
    <col min="2807" max="2807" width="13.5" style="102" bestFit="1" customWidth="1"/>
    <col min="2808" max="2808" width="30.83203125" style="102" bestFit="1" customWidth="1"/>
    <col min="2809" max="2809" width="28.33203125" style="102" bestFit="1" customWidth="1"/>
    <col min="2810" max="2810" width="29.83203125" style="102" customWidth="1"/>
    <col min="2811" max="2811" width="20.83203125" style="102" customWidth="1"/>
    <col min="2812" max="2812" width="3.1640625" style="102" customWidth="1"/>
    <col min="2813" max="2813" width="9" style="102" customWidth="1"/>
    <col min="2814" max="2814" width="6.33203125" style="102" customWidth="1"/>
    <col min="2815" max="2815" width="6.83203125" style="102" customWidth="1"/>
    <col min="2816" max="2816" width="4" style="102" customWidth="1"/>
    <col min="2817" max="2817" width="11" style="102" bestFit="1" customWidth="1"/>
    <col min="2818" max="2818" width="6.5" style="102" customWidth="1"/>
    <col min="2819" max="2819" width="7.1640625" style="102" customWidth="1"/>
    <col min="2820" max="3061" width="8.83203125" style="102"/>
    <col min="3062" max="3062" width="25.6640625" style="102" bestFit="1" customWidth="1"/>
    <col min="3063" max="3063" width="13.5" style="102" bestFit="1" customWidth="1"/>
    <col min="3064" max="3064" width="30.83203125" style="102" bestFit="1" customWidth="1"/>
    <col min="3065" max="3065" width="28.33203125" style="102" bestFit="1" customWidth="1"/>
    <col min="3066" max="3066" width="29.83203125" style="102" customWidth="1"/>
    <col min="3067" max="3067" width="20.83203125" style="102" customWidth="1"/>
    <col min="3068" max="3068" width="3.1640625" style="102" customWidth="1"/>
    <col min="3069" max="3069" width="9" style="102" customWidth="1"/>
    <col min="3070" max="3070" width="6.33203125" style="102" customWidth="1"/>
    <col min="3071" max="3071" width="6.83203125" style="102" customWidth="1"/>
    <col min="3072" max="3072" width="4" style="102" customWidth="1"/>
    <col min="3073" max="3073" width="11" style="102" bestFit="1" customWidth="1"/>
    <col min="3074" max="3074" width="6.5" style="102" customWidth="1"/>
    <col min="3075" max="3075" width="7.1640625" style="102" customWidth="1"/>
    <col min="3076" max="3317" width="8.83203125" style="102"/>
    <col min="3318" max="3318" width="25.6640625" style="102" bestFit="1" customWidth="1"/>
    <col min="3319" max="3319" width="13.5" style="102" bestFit="1" customWidth="1"/>
    <col min="3320" max="3320" width="30.83203125" style="102" bestFit="1" customWidth="1"/>
    <col min="3321" max="3321" width="28.33203125" style="102" bestFit="1" customWidth="1"/>
    <col min="3322" max="3322" width="29.83203125" style="102" customWidth="1"/>
    <col min="3323" max="3323" width="20.83203125" style="102" customWidth="1"/>
    <col min="3324" max="3324" width="3.1640625" style="102" customWidth="1"/>
    <col min="3325" max="3325" width="9" style="102" customWidth="1"/>
    <col min="3326" max="3326" width="6.33203125" style="102" customWidth="1"/>
    <col min="3327" max="3327" width="6.83203125" style="102" customWidth="1"/>
    <col min="3328" max="3328" width="4" style="102" customWidth="1"/>
    <col min="3329" max="3329" width="11" style="102" bestFit="1" customWidth="1"/>
    <col min="3330" max="3330" width="6.5" style="102" customWidth="1"/>
    <col min="3331" max="3331" width="7.1640625" style="102" customWidth="1"/>
    <col min="3332" max="3573" width="8.83203125" style="102"/>
    <col min="3574" max="3574" width="25.6640625" style="102" bestFit="1" customWidth="1"/>
    <col min="3575" max="3575" width="13.5" style="102" bestFit="1" customWidth="1"/>
    <col min="3576" max="3576" width="30.83203125" style="102" bestFit="1" customWidth="1"/>
    <col min="3577" max="3577" width="28.33203125" style="102" bestFit="1" customWidth="1"/>
    <col min="3578" max="3578" width="29.83203125" style="102" customWidth="1"/>
    <col min="3579" max="3579" width="20.83203125" style="102" customWidth="1"/>
    <col min="3580" max="3580" width="3.1640625" style="102" customWidth="1"/>
    <col min="3581" max="3581" width="9" style="102" customWidth="1"/>
    <col min="3582" max="3582" width="6.33203125" style="102" customWidth="1"/>
    <col min="3583" max="3583" width="6.83203125" style="102" customWidth="1"/>
    <col min="3584" max="3584" width="4" style="102" customWidth="1"/>
    <col min="3585" max="3585" width="11" style="102" bestFit="1" customWidth="1"/>
    <col min="3586" max="3586" width="6.5" style="102" customWidth="1"/>
    <col min="3587" max="3587" width="7.1640625" style="102" customWidth="1"/>
    <col min="3588" max="3829" width="8.83203125" style="102"/>
    <col min="3830" max="3830" width="25.6640625" style="102" bestFit="1" customWidth="1"/>
    <col min="3831" max="3831" width="13.5" style="102" bestFit="1" customWidth="1"/>
    <col min="3832" max="3832" width="30.83203125" style="102" bestFit="1" customWidth="1"/>
    <col min="3833" max="3833" width="28.33203125" style="102" bestFit="1" customWidth="1"/>
    <col min="3834" max="3834" width="29.83203125" style="102" customWidth="1"/>
    <col min="3835" max="3835" width="20.83203125" style="102" customWidth="1"/>
    <col min="3836" max="3836" width="3.1640625" style="102" customWidth="1"/>
    <col min="3837" max="3837" width="9" style="102" customWidth="1"/>
    <col min="3838" max="3838" width="6.33203125" style="102" customWidth="1"/>
    <col min="3839" max="3839" width="6.83203125" style="102" customWidth="1"/>
    <col min="3840" max="3840" width="4" style="102" customWidth="1"/>
    <col min="3841" max="3841" width="11" style="102" bestFit="1" customWidth="1"/>
    <col min="3842" max="3842" width="6.5" style="102" customWidth="1"/>
    <col min="3843" max="3843" width="7.1640625" style="102" customWidth="1"/>
    <col min="3844" max="4085" width="8.83203125" style="102"/>
    <col min="4086" max="4086" width="25.6640625" style="102" bestFit="1" customWidth="1"/>
    <col min="4087" max="4087" width="13.5" style="102" bestFit="1" customWidth="1"/>
    <col min="4088" max="4088" width="30.83203125" style="102" bestFit="1" customWidth="1"/>
    <col min="4089" max="4089" width="28.33203125" style="102" bestFit="1" customWidth="1"/>
    <col min="4090" max="4090" width="29.83203125" style="102" customWidth="1"/>
    <col min="4091" max="4091" width="20.83203125" style="102" customWidth="1"/>
    <col min="4092" max="4092" width="3.1640625" style="102" customWidth="1"/>
    <col min="4093" max="4093" width="9" style="102" customWidth="1"/>
    <col min="4094" max="4094" width="6.33203125" style="102" customWidth="1"/>
    <col min="4095" max="4095" width="6.83203125" style="102" customWidth="1"/>
    <col min="4096" max="4096" width="4" style="102" customWidth="1"/>
    <col min="4097" max="4097" width="11" style="102" bestFit="1" customWidth="1"/>
    <col min="4098" max="4098" width="6.5" style="102" customWidth="1"/>
    <col min="4099" max="4099" width="7.1640625" style="102" customWidth="1"/>
    <col min="4100" max="4341" width="8.83203125" style="102"/>
    <col min="4342" max="4342" width="25.6640625" style="102" bestFit="1" customWidth="1"/>
    <col min="4343" max="4343" width="13.5" style="102" bestFit="1" customWidth="1"/>
    <col min="4344" max="4344" width="30.83203125" style="102" bestFit="1" customWidth="1"/>
    <col min="4345" max="4345" width="28.33203125" style="102" bestFit="1" customWidth="1"/>
    <col min="4346" max="4346" width="29.83203125" style="102" customWidth="1"/>
    <col min="4347" max="4347" width="20.83203125" style="102" customWidth="1"/>
    <col min="4348" max="4348" width="3.1640625" style="102" customWidth="1"/>
    <col min="4349" max="4349" width="9" style="102" customWidth="1"/>
    <col min="4350" max="4350" width="6.33203125" style="102" customWidth="1"/>
    <col min="4351" max="4351" width="6.83203125" style="102" customWidth="1"/>
    <col min="4352" max="4352" width="4" style="102" customWidth="1"/>
    <col min="4353" max="4353" width="11" style="102" bestFit="1" customWidth="1"/>
    <col min="4354" max="4354" width="6.5" style="102" customWidth="1"/>
    <col min="4355" max="4355" width="7.1640625" style="102" customWidth="1"/>
    <col min="4356" max="4597" width="8.83203125" style="102"/>
    <col min="4598" max="4598" width="25.6640625" style="102" bestFit="1" customWidth="1"/>
    <col min="4599" max="4599" width="13.5" style="102" bestFit="1" customWidth="1"/>
    <col min="4600" max="4600" width="30.83203125" style="102" bestFit="1" customWidth="1"/>
    <col min="4601" max="4601" width="28.33203125" style="102" bestFit="1" customWidth="1"/>
    <col min="4602" max="4602" width="29.83203125" style="102" customWidth="1"/>
    <col min="4603" max="4603" width="20.83203125" style="102" customWidth="1"/>
    <col min="4604" max="4604" width="3.1640625" style="102" customWidth="1"/>
    <col min="4605" max="4605" width="9" style="102" customWidth="1"/>
    <col min="4606" max="4606" width="6.33203125" style="102" customWidth="1"/>
    <col min="4607" max="4607" width="6.83203125" style="102" customWidth="1"/>
    <col min="4608" max="4608" width="4" style="102" customWidth="1"/>
    <col min="4609" max="4609" width="11" style="102" bestFit="1" customWidth="1"/>
    <col min="4610" max="4610" width="6.5" style="102" customWidth="1"/>
    <col min="4611" max="4611" width="7.1640625" style="102" customWidth="1"/>
    <col min="4612" max="4853" width="8.83203125" style="102"/>
    <col min="4854" max="4854" width="25.6640625" style="102" bestFit="1" customWidth="1"/>
    <col min="4855" max="4855" width="13.5" style="102" bestFit="1" customWidth="1"/>
    <col min="4856" max="4856" width="30.83203125" style="102" bestFit="1" customWidth="1"/>
    <col min="4857" max="4857" width="28.33203125" style="102" bestFit="1" customWidth="1"/>
    <col min="4858" max="4858" width="29.83203125" style="102" customWidth="1"/>
    <col min="4859" max="4859" width="20.83203125" style="102" customWidth="1"/>
    <col min="4860" max="4860" width="3.1640625" style="102" customWidth="1"/>
    <col min="4861" max="4861" width="9" style="102" customWidth="1"/>
    <col min="4862" max="4862" width="6.33203125" style="102" customWidth="1"/>
    <col min="4863" max="4863" width="6.83203125" style="102" customWidth="1"/>
    <col min="4864" max="4864" width="4" style="102" customWidth="1"/>
    <col min="4865" max="4865" width="11" style="102" bestFit="1" customWidth="1"/>
    <col min="4866" max="4866" width="6.5" style="102" customWidth="1"/>
    <col min="4867" max="4867" width="7.1640625" style="102" customWidth="1"/>
    <col min="4868" max="5109" width="8.83203125" style="102"/>
    <col min="5110" max="5110" width="25.6640625" style="102" bestFit="1" customWidth="1"/>
    <col min="5111" max="5111" width="13.5" style="102" bestFit="1" customWidth="1"/>
    <col min="5112" max="5112" width="30.83203125" style="102" bestFit="1" customWidth="1"/>
    <col min="5113" max="5113" width="28.33203125" style="102" bestFit="1" customWidth="1"/>
    <col min="5114" max="5114" width="29.83203125" style="102" customWidth="1"/>
    <col min="5115" max="5115" width="20.83203125" style="102" customWidth="1"/>
    <col min="5116" max="5116" width="3.1640625" style="102" customWidth="1"/>
    <col min="5117" max="5117" width="9" style="102" customWidth="1"/>
    <col min="5118" max="5118" width="6.33203125" style="102" customWidth="1"/>
    <col min="5119" max="5119" width="6.83203125" style="102" customWidth="1"/>
    <col min="5120" max="5120" width="4" style="102" customWidth="1"/>
    <col min="5121" max="5121" width="11" style="102" bestFit="1" customWidth="1"/>
    <col min="5122" max="5122" width="6.5" style="102" customWidth="1"/>
    <col min="5123" max="5123" width="7.1640625" style="102" customWidth="1"/>
    <col min="5124" max="5365" width="8.83203125" style="102"/>
    <col min="5366" max="5366" width="25.6640625" style="102" bestFit="1" customWidth="1"/>
    <col min="5367" max="5367" width="13.5" style="102" bestFit="1" customWidth="1"/>
    <col min="5368" max="5368" width="30.83203125" style="102" bestFit="1" customWidth="1"/>
    <col min="5369" max="5369" width="28.33203125" style="102" bestFit="1" customWidth="1"/>
    <col min="5370" max="5370" width="29.83203125" style="102" customWidth="1"/>
    <col min="5371" max="5371" width="20.83203125" style="102" customWidth="1"/>
    <col min="5372" max="5372" width="3.1640625" style="102" customWidth="1"/>
    <col min="5373" max="5373" width="9" style="102" customWidth="1"/>
    <col min="5374" max="5374" width="6.33203125" style="102" customWidth="1"/>
    <col min="5375" max="5375" width="6.83203125" style="102" customWidth="1"/>
    <col min="5376" max="5376" width="4" style="102" customWidth="1"/>
    <col min="5377" max="5377" width="11" style="102" bestFit="1" customWidth="1"/>
    <col min="5378" max="5378" width="6.5" style="102" customWidth="1"/>
    <col min="5379" max="5379" width="7.1640625" style="102" customWidth="1"/>
    <col min="5380" max="5621" width="8.83203125" style="102"/>
    <col min="5622" max="5622" width="25.6640625" style="102" bestFit="1" customWidth="1"/>
    <col min="5623" max="5623" width="13.5" style="102" bestFit="1" customWidth="1"/>
    <col min="5624" max="5624" width="30.83203125" style="102" bestFit="1" customWidth="1"/>
    <col min="5625" max="5625" width="28.33203125" style="102" bestFit="1" customWidth="1"/>
    <col min="5626" max="5626" width="29.83203125" style="102" customWidth="1"/>
    <col min="5627" max="5627" width="20.83203125" style="102" customWidth="1"/>
    <col min="5628" max="5628" width="3.1640625" style="102" customWidth="1"/>
    <col min="5629" max="5629" width="9" style="102" customWidth="1"/>
    <col min="5630" max="5630" width="6.33203125" style="102" customWidth="1"/>
    <col min="5631" max="5631" width="6.83203125" style="102" customWidth="1"/>
    <col min="5632" max="5632" width="4" style="102" customWidth="1"/>
    <col min="5633" max="5633" width="11" style="102" bestFit="1" customWidth="1"/>
    <col min="5634" max="5634" width="6.5" style="102" customWidth="1"/>
    <col min="5635" max="5635" width="7.1640625" style="102" customWidth="1"/>
    <col min="5636" max="5877" width="8.83203125" style="102"/>
    <col min="5878" max="5878" width="25.6640625" style="102" bestFit="1" customWidth="1"/>
    <col min="5879" max="5879" width="13.5" style="102" bestFit="1" customWidth="1"/>
    <col min="5880" max="5880" width="30.83203125" style="102" bestFit="1" customWidth="1"/>
    <col min="5881" max="5881" width="28.33203125" style="102" bestFit="1" customWidth="1"/>
    <col min="5882" max="5882" width="29.83203125" style="102" customWidth="1"/>
    <col min="5883" max="5883" width="20.83203125" style="102" customWidth="1"/>
    <col min="5884" max="5884" width="3.1640625" style="102" customWidth="1"/>
    <col min="5885" max="5885" width="9" style="102" customWidth="1"/>
    <col min="5886" max="5886" width="6.33203125" style="102" customWidth="1"/>
    <col min="5887" max="5887" width="6.83203125" style="102" customWidth="1"/>
    <col min="5888" max="5888" width="4" style="102" customWidth="1"/>
    <col min="5889" max="5889" width="11" style="102" bestFit="1" customWidth="1"/>
    <col min="5890" max="5890" width="6.5" style="102" customWidth="1"/>
    <col min="5891" max="5891" width="7.1640625" style="102" customWidth="1"/>
    <col min="5892" max="6133" width="8.83203125" style="102"/>
    <col min="6134" max="6134" width="25.6640625" style="102" bestFit="1" customWidth="1"/>
    <col min="6135" max="6135" width="13.5" style="102" bestFit="1" customWidth="1"/>
    <col min="6136" max="6136" width="30.83203125" style="102" bestFit="1" customWidth="1"/>
    <col min="6137" max="6137" width="28.33203125" style="102" bestFit="1" customWidth="1"/>
    <col min="6138" max="6138" width="29.83203125" style="102" customWidth="1"/>
    <col min="6139" max="6139" width="20.83203125" style="102" customWidth="1"/>
    <col min="6140" max="6140" width="3.1640625" style="102" customWidth="1"/>
    <col min="6141" max="6141" width="9" style="102" customWidth="1"/>
    <col min="6142" max="6142" width="6.33203125" style="102" customWidth="1"/>
    <col min="6143" max="6143" width="6.83203125" style="102" customWidth="1"/>
    <col min="6144" max="6144" width="4" style="102" customWidth="1"/>
    <col min="6145" max="6145" width="11" style="102" bestFit="1" customWidth="1"/>
    <col min="6146" max="6146" width="6.5" style="102" customWidth="1"/>
    <col min="6147" max="6147" width="7.1640625" style="102" customWidth="1"/>
    <col min="6148" max="6389" width="8.83203125" style="102"/>
    <col min="6390" max="6390" width="25.6640625" style="102" bestFit="1" customWidth="1"/>
    <col min="6391" max="6391" width="13.5" style="102" bestFit="1" customWidth="1"/>
    <col min="6392" max="6392" width="30.83203125" style="102" bestFit="1" customWidth="1"/>
    <col min="6393" max="6393" width="28.33203125" style="102" bestFit="1" customWidth="1"/>
    <col min="6394" max="6394" width="29.83203125" style="102" customWidth="1"/>
    <col min="6395" max="6395" width="20.83203125" style="102" customWidth="1"/>
    <col min="6396" max="6396" width="3.1640625" style="102" customWidth="1"/>
    <col min="6397" max="6397" width="9" style="102" customWidth="1"/>
    <col min="6398" max="6398" width="6.33203125" style="102" customWidth="1"/>
    <col min="6399" max="6399" width="6.83203125" style="102" customWidth="1"/>
    <col min="6400" max="6400" width="4" style="102" customWidth="1"/>
    <col min="6401" max="6401" width="11" style="102" bestFit="1" customWidth="1"/>
    <col min="6402" max="6402" width="6.5" style="102" customWidth="1"/>
    <col min="6403" max="6403" width="7.1640625" style="102" customWidth="1"/>
    <col min="6404" max="6645" width="8.83203125" style="102"/>
    <col min="6646" max="6646" width="25.6640625" style="102" bestFit="1" customWidth="1"/>
    <col min="6647" max="6647" width="13.5" style="102" bestFit="1" customWidth="1"/>
    <col min="6648" max="6648" width="30.83203125" style="102" bestFit="1" customWidth="1"/>
    <col min="6649" max="6649" width="28.33203125" style="102" bestFit="1" customWidth="1"/>
    <col min="6650" max="6650" width="29.83203125" style="102" customWidth="1"/>
    <col min="6651" max="6651" width="20.83203125" style="102" customWidth="1"/>
    <col min="6652" max="6652" width="3.1640625" style="102" customWidth="1"/>
    <col min="6653" max="6653" width="9" style="102" customWidth="1"/>
    <col min="6654" max="6654" width="6.33203125" style="102" customWidth="1"/>
    <col min="6655" max="6655" width="6.83203125" style="102" customWidth="1"/>
    <col min="6656" max="6656" width="4" style="102" customWidth="1"/>
    <col min="6657" max="6657" width="11" style="102" bestFit="1" customWidth="1"/>
    <col min="6658" max="6658" width="6.5" style="102" customWidth="1"/>
    <col min="6659" max="6659" width="7.1640625" style="102" customWidth="1"/>
    <col min="6660" max="6901" width="8.83203125" style="102"/>
    <col min="6902" max="6902" width="25.6640625" style="102" bestFit="1" customWidth="1"/>
    <col min="6903" max="6903" width="13.5" style="102" bestFit="1" customWidth="1"/>
    <col min="6904" max="6904" width="30.83203125" style="102" bestFit="1" customWidth="1"/>
    <col min="6905" max="6905" width="28.33203125" style="102" bestFit="1" customWidth="1"/>
    <col min="6906" max="6906" width="29.83203125" style="102" customWidth="1"/>
    <col min="6907" max="6907" width="20.83203125" style="102" customWidth="1"/>
    <col min="6908" max="6908" width="3.1640625" style="102" customWidth="1"/>
    <col min="6909" max="6909" width="9" style="102" customWidth="1"/>
    <col min="6910" max="6910" width="6.33203125" style="102" customWidth="1"/>
    <col min="6911" max="6911" width="6.83203125" style="102" customWidth="1"/>
    <col min="6912" max="6912" width="4" style="102" customWidth="1"/>
    <col min="6913" max="6913" width="11" style="102" bestFit="1" customWidth="1"/>
    <col min="6914" max="6914" width="6.5" style="102" customWidth="1"/>
    <col min="6915" max="6915" width="7.1640625" style="102" customWidth="1"/>
    <col min="6916" max="7157" width="8.83203125" style="102"/>
    <col min="7158" max="7158" width="25.6640625" style="102" bestFit="1" customWidth="1"/>
    <col min="7159" max="7159" width="13.5" style="102" bestFit="1" customWidth="1"/>
    <col min="7160" max="7160" width="30.83203125" style="102" bestFit="1" customWidth="1"/>
    <col min="7161" max="7161" width="28.33203125" style="102" bestFit="1" customWidth="1"/>
    <col min="7162" max="7162" width="29.83203125" style="102" customWidth="1"/>
    <col min="7163" max="7163" width="20.83203125" style="102" customWidth="1"/>
    <col min="7164" max="7164" width="3.1640625" style="102" customWidth="1"/>
    <col min="7165" max="7165" width="9" style="102" customWidth="1"/>
    <col min="7166" max="7166" width="6.33203125" style="102" customWidth="1"/>
    <col min="7167" max="7167" width="6.83203125" style="102" customWidth="1"/>
    <col min="7168" max="7168" width="4" style="102" customWidth="1"/>
    <col min="7169" max="7169" width="11" style="102" bestFit="1" customWidth="1"/>
    <col min="7170" max="7170" width="6.5" style="102" customWidth="1"/>
    <col min="7171" max="7171" width="7.1640625" style="102" customWidth="1"/>
    <col min="7172" max="7413" width="8.83203125" style="102"/>
    <col min="7414" max="7414" width="25.6640625" style="102" bestFit="1" customWidth="1"/>
    <col min="7415" max="7415" width="13.5" style="102" bestFit="1" customWidth="1"/>
    <col min="7416" max="7416" width="30.83203125" style="102" bestFit="1" customWidth="1"/>
    <col min="7417" max="7417" width="28.33203125" style="102" bestFit="1" customWidth="1"/>
    <col min="7418" max="7418" width="29.83203125" style="102" customWidth="1"/>
    <col min="7419" max="7419" width="20.83203125" style="102" customWidth="1"/>
    <col min="7420" max="7420" width="3.1640625" style="102" customWidth="1"/>
    <col min="7421" max="7421" width="9" style="102" customWidth="1"/>
    <col min="7422" max="7422" width="6.33203125" style="102" customWidth="1"/>
    <col min="7423" max="7423" width="6.83203125" style="102" customWidth="1"/>
    <col min="7424" max="7424" width="4" style="102" customWidth="1"/>
    <col min="7425" max="7425" width="11" style="102" bestFit="1" customWidth="1"/>
    <col min="7426" max="7426" width="6.5" style="102" customWidth="1"/>
    <col min="7427" max="7427" width="7.1640625" style="102" customWidth="1"/>
    <col min="7428" max="7669" width="8.83203125" style="102"/>
    <col min="7670" max="7670" width="25.6640625" style="102" bestFit="1" customWidth="1"/>
    <col min="7671" max="7671" width="13.5" style="102" bestFit="1" customWidth="1"/>
    <col min="7672" max="7672" width="30.83203125" style="102" bestFit="1" customWidth="1"/>
    <col min="7673" max="7673" width="28.33203125" style="102" bestFit="1" customWidth="1"/>
    <col min="7674" max="7674" width="29.83203125" style="102" customWidth="1"/>
    <col min="7675" max="7675" width="20.83203125" style="102" customWidth="1"/>
    <col min="7676" max="7676" width="3.1640625" style="102" customWidth="1"/>
    <col min="7677" max="7677" width="9" style="102" customWidth="1"/>
    <col min="7678" max="7678" width="6.33203125" style="102" customWidth="1"/>
    <col min="7679" max="7679" width="6.83203125" style="102" customWidth="1"/>
    <col min="7680" max="7680" width="4" style="102" customWidth="1"/>
    <col min="7681" max="7681" width="11" style="102" bestFit="1" customWidth="1"/>
    <col min="7682" max="7682" width="6.5" style="102" customWidth="1"/>
    <col min="7683" max="7683" width="7.1640625" style="102" customWidth="1"/>
    <col min="7684" max="7925" width="8.83203125" style="102"/>
    <col min="7926" max="7926" width="25.6640625" style="102" bestFit="1" customWidth="1"/>
    <col min="7927" max="7927" width="13.5" style="102" bestFit="1" customWidth="1"/>
    <col min="7928" max="7928" width="30.83203125" style="102" bestFit="1" customWidth="1"/>
    <col min="7929" max="7929" width="28.33203125" style="102" bestFit="1" customWidth="1"/>
    <col min="7930" max="7930" width="29.83203125" style="102" customWidth="1"/>
    <col min="7931" max="7931" width="20.83203125" style="102" customWidth="1"/>
    <col min="7932" max="7932" width="3.1640625" style="102" customWidth="1"/>
    <col min="7933" max="7933" width="9" style="102" customWidth="1"/>
    <col min="7934" max="7934" width="6.33203125" style="102" customWidth="1"/>
    <col min="7935" max="7935" width="6.83203125" style="102" customWidth="1"/>
    <col min="7936" max="7936" width="4" style="102" customWidth="1"/>
    <col min="7937" max="7937" width="11" style="102" bestFit="1" customWidth="1"/>
    <col min="7938" max="7938" width="6.5" style="102" customWidth="1"/>
    <col min="7939" max="7939" width="7.1640625" style="102" customWidth="1"/>
    <col min="7940" max="8181" width="8.83203125" style="102"/>
    <col min="8182" max="8182" width="25.6640625" style="102" bestFit="1" customWidth="1"/>
    <col min="8183" max="8183" width="13.5" style="102" bestFit="1" customWidth="1"/>
    <col min="8184" max="8184" width="30.83203125" style="102" bestFit="1" customWidth="1"/>
    <col min="8185" max="8185" width="28.33203125" style="102" bestFit="1" customWidth="1"/>
    <col min="8186" max="8186" width="29.83203125" style="102" customWidth="1"/>
    <col min="8187" max="8187" width="20.83203125" style="102" customWidth="1"/>
    <col min="8188" max="8188" width="3.1640625" style="102" customWidth="1"/>
    <col min="8189" max="8189" width="9" style="102" customWidth="1"/>
    <col min="8190" max="8190" width="6.33203125" style="102" customWidth="1"/>
    <col min="8191" max="8191" width="6.83203125" style="102" customWidth="1"/>
    <col min="8192" max="8192" width="4" style="102" customWidth="1"/>
    <col min="8193" max="8193" width="11" style="102" bestFit="1" customWidth="1"/>
    <col min="8194" max="8194" width="6.5" style="102" customWidth="1"/>
    <col min="8195" max="8195" width="7.1640625" style="102" customWidth="1"/>
    <col min="8196" max="8437" width="8.83203125" style="102"/>
    <col min="8438" max="8438" width="25.6640625" style="102" bestFit="1" customWidth="1"/>
    <col min="8439" max="8439" width="13.5" style="102" bestFit="1" customWidth="1"/>
    <col min="8440" max="8440" width="30.83203125" style="102" bestFit="1" customWidth="1"/>
    <col min="8441" max="8441" width="28.33203125" style="102" bestFit="1" customWidth="1"/>
    <col min="8442" max="8442" width="29.83203125" style="102" customWidth="1"/>
    <col min="8443" max="8443" width="20.83203125" style="102" customWidth="1"/>
    <col min="8444" max="8444" width="3.1640625" style="102" customWidth="1"/>
    <col min="8445" max="8445" width="9" style="102" customWidth="1"/>
    <col min="8446" max="8446" width="6.33203125" style="102" customWidth="1"/>
    <col min="8447" max="8447" width="6.83203125" style="102" customWidth="1"/>
    <col min="8448" max="8448" width="4" style="102" customWidth="1"/>
    <col min="8449" max="8449" width="11" style="102" bestFit="1" customWidth="1"/>
    <col min="8450" max="8450" width="6.5" style="102" customWidth="1"/>
    <col min="8451" max="8451" width="7.1640625" style="102" customWidth="1"/>
    <col min="8452" max="8693" width="8.83203125" style="102"/>
    <col min="8694" max="8694" width="25.6640625" style="102" bestFit="1" customWidth="1"/>
    <col min="8695" max="8695" width="13.5" style="102" bestFit="1" customWidth="1"/>
    <col min="8696" max="8696" width="30.83203125" style="102" bestFit="1" customWidth="1"/>
    <col min="8697" max="8697" width="28.33203125" style="102" bestFit="1" customWidth="1"/>
    <col min="8698" max="8698" width="29.83203125" style="102" customWidth="1"/>
    <col min="8699" max="8699" width="20.83203125" style="102" customWidth="1"/>
    <col min="8700" max="8700" width="3.1640625" style="102" customWidth="1"/>
    <col min="8701" max="8701" width="9" style="102" customWidth="1"/>
    <col min="8702" max="8702" width="6.33203125" style="102" customWidth="1"/>
    <col min="8703" max="8703" width="6.83203125" style="102" customWidth="1"/>
    <col min="8704" max="8704" width="4" style="102" customWidth="1"/>
    <col min="8705" max="8705" width="11" style="102" bestFit="1" customWidth="1"/>
    <col min="8706" max="8706" width="6.5" style="102" customWidth="1"/>
    <col min="8707" max="8707" width="7.1640625" style="102" customWidth="1"/>
    <col min="8708" max="8949" width="8.83203125" style="102"/>
    <col min="8950" max="8950" width="25.6640625" style="102" bestFit="1" customWidth="1"/>
    <col min="8951" max="8951" width="13.5" style="102" bestFit="1" customWidth="1"/>
    <col min="8952" max="8952" width="30.83203125" style="102" bestFit="1" customWidth="1"/>
    <col min="8953" max="8953" width="28.33203125" style="102" bestFit="1" customWidth="1"/>
    <col min="8954" max="8954" width="29.83203125" style="102" customWidth="1"/>
    <col min="8955" max="8955" width="20.83203125" style="102" customWidth="1"/>
    <col min="8956" max="8956" width="3.1640625" style="102" customWidth="1"/>
    <col min="8957" max="8957" width="9" style="102" customWidth="1"/>
    <col min="8958" max="8958" width="6.33203125" style="102" customWidth="1"/>
    <col min="8959" max="8959" width="6.83203125" style="102" customWidth="1"/>
    <col min="8960" max="8960" width="4" style="102" customWidth="1"/>
    <col min="8961" max="8961" width="11" style="102" bestFit="1" customWidth="1"/>
    <col min="8962" max="8962" width="6.5" style="102" customWidth="1"/>
    <col min="8963" max="8963" width="7.1640625" style="102" customWidth="1"/>
    <col min="8964" max="9205" width="8.83203125" style="102"/>
    <col min="9206" max="9206" width="25.6640625" style="102" bestFit="1" customWidth="1"/>
    <col min="9207" max="9207" width="13.5" style="102" bestFit="1" customWidth="1"/>
    <col min="9208" max="9208" width="30.83203125" style="102" bestFit="1" customWidth="1"/>
    <col min="9209" max="9209" width="28.33203125" style="102" bestFit="1" customWidth="1"/>
    <col min="9210" max="9210" width="29.83203125" style="102" customWidth="1"/>
    <col min="9211" max="9211" width="20.83203125" style="102" customWidth="1"/>
    <col min="9212" max="9212" width="3.1640625" style="102" customWidth="1"/>
    <col min="9213" max="9213" width="9" style="102" customWidth="1"/>
    <col min="9214" max="9214" width="6.33203125" style="102" customWidth="1"/>
    <col min="9215" max="9215" width="6.83203125" style="102" customWidth="1"/>
    <col min="9216" max="9216" width="4" style="102" customWidth="1"/>
    <col min="9217" max="9217" width="11" style="102" bestFit="1" customWidth="1"/>
    <col min="9218" max="9218" width="6.5" style="102" customWidth="1"/>
    <col min="9219" max="9219" width="7.1640625" style="102" customWidth="1"/>
    <col min="9220" max="9461" width="8.83203125" style="102"/>
    <col min="9462" max="9462" width="25.6640625" style="102" bestFit="1" customWidth="1"/>
    <col min="9463" max="9463" width="13.5" style="102" bestFit="1" customWidth="1"/>
    <col min="9464" max="9464" width="30.83203125" style="102" bestFit="1" customWidth="1"/>
    <col min="9465" max="9465" width="28.33203125" style="102" bestFit="1" customWidth="1"/>
    <col min="9466" max="9466" width="29.83203125" style="102" customWidth="1"/>
    <col min="9467" max="9467" width="20.83203125" style="102" customWidth="1"/>
    <col min="9468" max="9468" width="3.1640625" style="102" customWidth="1"/>
    <col min="9469" max="9469" width="9" style="102" customWidth="1"/>
    <col min="9470" max="9470" width="6.33203125" style="102" customWidth="1"/>
    <col min="9471" max="9471" width="6.83203125" style="102" customWidth="1"/>
    <col min="9472" max="9472" width="4" style="102" customWidth="1"/>
    <col min="9473" max="9473" width="11" style="102" bestFit="1" customWidth="1"/>
    <col min="9474" max="9474" width="6.5" style="102" customWidth="1"/>
    <col min="9475" max="9475" width="7.1640625" style="102" customWidth="1"/>
    <col min="9476" max="9717" width="8.83203125" style="102"/>
    <col min="9718" max="9718" width="25.6640625" style="102" bestFit="1" customWidth="1"/>
    <col min="9719" max="9719" width="13.5" style="102" bestFit="1" customWidth="1"/>
    <col min="9720" max="9720" width="30.83203125" style="102" bestFit="1" customWidth="1"/>
    <col min="9721" max="9721" width="28.33203125" style="102" bestFit="1" customWidth="1"/>
    <col min="9722" max="9722" width="29.83203125" style="102" customWidth="1"/>
    <col min="9723" max="9723" width="20.83203125" style="102" customWidth="1"/>
    <col min="9724" max="9724" width="3.1640625" style="102" customWidth="1"/>
    <col min="9725" max="9725" width="9" style="102" customWidth="1"/>
    <col min="9726" max="9726" width="6.33203125" style="102" customWidth="1"/>
    <col min="9727" max="9727" width="6.83203125" style="102" customWidth="1"/>
    <col min="9728" max="9728" width="4" style="102" customWidth="1"/>
    <col min="9729" max="9729" width="11" style="102" bestFit="1" customWidth="1"/>
    <col min="9730" max="9730" width="6.5" style="102" customWidth="1"/>
    <col min="9731" max="9731" width="7.1640625" style="102" customWidth="1"/>
    <col min="9732" max="9973" width="8.83203125" style="102"/>
    <col min="9974" max="9974" width="25.6640625" style="102" bestFit="1" customWidth="1"/>
    <col min="9975" max="9975" width="13.5" style="102" bestFit="1" customWidth="1"/>
    <col min="9976" max="9976" width="30.83203125" style="102" bestFit="1" customWidth="1"/>
    <col min="9977" max="9977" width="28.33203125" style="102" bestFit="1" customWidth="1"/>
    <col min="9978" max="9978" width="29.83203125" style="102" customWidth="1"/>
    <col min="9979" max="9979" width="20.83203125" style="102" customWidth="1"/>
    <col min="9980" max="9980" width="3.1640625" style="102" customWidth="1"/>
    <col min="9981" max="9981" width="9" style="102" customWidth="1"/>
    <col min="9982" max="9982" width="6.33203125" style="102" customWidth="1"/>
    <col min="9983" max="9983" width="6.83203125" style="102" customWidth="1"/>
    <col min="9984" max="9984" width="4" style="102" customWidth="1"/>
    <col min="9985" max="9985" width="11" style="102" bestFit="1" customWidth="1"/>
    <col min="9986" max="9986" width="6.5" style="102" customWidth="1"/>
    <col min="9987" max="9987" width="7.1640625" style="102" customWidth="1"/>
    <col min="9988" max="10229" width="8.83203125" style="102"/>
    <col min="10230" max="10230" width="25.6640625" style="102" bestFit="1" customWidth="1"/>
    <col min="10231" max="10231" width="13.5" style="102" bestFit="1" customWidth="1"/>
    <col min="10232" max="10232" width="30.83203125" style="102" bestFit="1" customWidth="1"/>
    <col min="10233" max="10233" width="28.33203125" style="102" bestFit="1" customWidth="1"/>
    <col min="10234" max="10234" width="29.83203125" style="102" customWidth="1"/>
    <col min="10235" max="10235" width="20.83203125" style="102" customWidth="1"/>
    <col min="10236" max="10236" width="3.1640625" style="102" customWidth="1"/>
    <col min="10237" max="10237" width="9" style="102" customWidth="1"/>
    <col min="10238" max="10238" width="6.33203125" style="102" customWidth="1"/>
    <col min="10239" max="10239" width="6.83203125" style="102" customWidth="1"/>
    <col min="10240" max="10240" width="4" style="102" customWidth="1"/>
    <col min="10241" max="10241" width="11" style="102" bestFit="1" customWidth="1"/>
    <col min="10242" max="10242" width="6.5" style="102" customWidth="1"/>
    <col min="10243" max="10243" width="7.1640625" style="102" customWidth="1"/>
    <col min="10244" max="10485" width="8.83203125" style="102"/>
    <col min="10486" max="10486" width="25.6640625" style="102" bestFit="1" customWidth="1"/>
    <col min="10487" max="10487" width="13.5" style="102" bestFit="1" customWidth="1"/>
    <col min="10488" max="10488" width="30.83203125" style="102" bestFit="1" customWidth="1"/>
    <col min="10489" max="10489" width="28.33203125" style="102" bestFit="1" customWidth="1"/>
    <col min="10490" max="10490" width="29.83203125" style="102" customWidth="1"/>
    <col min="10491" max="10491" width="20.83203125" style="102" customWidth="1"/>
    <col min="10492" max="10492" width="3.1640625" style="102" customWidth="1"/>
    <col min="10493" max="10493" width="9" style="102" customWidth="1"/>
    <col min="10494" max="10494" width="6.33203125" style="102" customWidth="1"/>
    <col min="10495" max="10495" width="6.83203125" style="102" customWidth="1"/>
    <col min="10496" max="10496" width="4" style="102" customWidth="1"/>
    <col min="10497" max="10497" width="11" style="102" bestFit="1" customWidth="1"/>
    <col min="10498" max="10498" width="6.5" style="102" customWidth="1"/>
    <col min="10499" max="10499" width="7.1640625" style="102" customWidth="1"/>
    <col min="10500" max="10741" width="8.83203125" style="102"/>
    <col min="10742" max="10742" width="25.6640625" style="102" bestFit="1" customWidth="1"/>
    <col min="10743" max="10743" width="13.5" style="102" bestFit="1" customWidth="1"/>
    <col min="10744" max="10744" width="30.83203125" style="102" bestFit="1" customWidth="1"/>
    <col min="10745" max="10745" width="28.33203125" style="102" bestFit="1" customWidth="1"/>
    <col min="10746" max="10746" width="29.83203125" style="102" customWidth="1"/>
    <col min="10747" max="10747" width="20.83203125" style="102" customWidth="1"/>
    <col min="10748" max="10748" width="3.1640625" style="102" customWidth="1"/>
    <col min="10749" max="10749" width="9" style="102" customWidth="1"/>
    <col min="10750" max="10750" width="6.33203125" style="102" customWidth="1"/>
    <col min="10751" max="10751" width="6.83203125" style="102" customWidth="1"/>
    <col min="10752" max="10752" width="4" style="102" customWidth="1"/>
    <col min="10753" max="10753" width="11" style="102" bestFit="1" customWidth="1"/>
    <col min="10754" max="10754" width="6.5" style="102" customWidth="1"/>
    <col min="10755" max="10755" width="7.1640625" style="102" customWidth="1"/>
    <col min="10756" max="10997" width="8.83203125" style="102"/>
    <col min="10998" max="10998" width="25.6640625" style="102" bestFit="1" customWidth="1"/>
    <col min="10999" max="10999" width="13.5" style="102" bestFit="1" customWidth="1"/>
    <col min="11000" max="11000" width="30.83203125" style="102" bestFit="1" customWidth="1"/>
    <col min="11001" max="11001" width="28.33203125" style="102" bestFit="1" customWidth="1"/>
    <col min="11002" max="11002" width="29.83203125" style="102" customWidth="1"/>
    <col min="11003" max="11003" width="20.83203125" style="102" customWidth="1"/>
    <col min="11004" max="11004" width="3.1640625" style="102" customWidth="1"/>
    <col min="11005" max="11005" width="9" style="102" customWidth="1"/>
    <col min="11006" max="11006" width="6.33203125" style="102" customWidth="1"/>
    <col min="11007" max="11007" width="6.83203125" style="102" customWidth="1"/>
    <col min="11008" max="11008" width="4" style="102" customWidth="1"/>
    <col min="11009" max="11009" width="11" style="102" bestFit="1" customWidth="1"/>
    <col min="11010" max="11010" width="6.5" style="102" customWidth="1"/>
    <col min="11011" max="11011" width="7.1640625" style="102" customWidth="1"/>
    <col min="11012" max="11253" width="8.83203125" style="102"/>
    <col min="11254" max="11254" width="25.6640625" style="102" bestFit="1" customWidth="1"/>
    <col min="11255" max="11255" width="13.5" style="102" bestFit="1" customWidth="1"/>
    <col min="11256" max="11256" width="30.83203125" style="102" bestFit="1" customWidth="1"/>
    <col min="11257" max="11257" width="28.33203125" style="102" bestFit="1" customWidth="1"/>
    <col min="11258" max="11258" width="29.83203125" style="102" customWidth="1"/>
    <col min="11259" max="11259" width="20.83203125" style="102" customWidth="1"/>
    <col min="11260" max="11260" width="3.1640625" style="102" customWidth="1"/>
    <col min="11261" max="11261" width="9" style="102" customWidth="1"/>
    <col min="11262" max="11262" width="6.33203125" style="102" customWidth="1"/>
    <col min="11263" max="11263" width="6.83203125" style="102" customWidth="1"/>
    <col min="11264" max="11264" width="4" style="102" customWidth="1"/>
    <col min="11265" max="11265" width="11" style="102" bestFit="1" customWidth="1"/>
    <col min="11266" max="11266" width="6.5" style="102" customWidth="1"/>
    <col min="11267" max="11267" width="7.1640625" style="102" customWidth="1"/>
    <col min="11268" max="11509" width="8.83203125" style="102"/>
    <col min="11510" max="11510" width="25.6640625" style="102" bestFit="1" customWidth="1"/>
    <col min="11511" max="11511" width="13.5" style="102" bestFit="1" customWidth="1"/>
    <col min="11512" max="11512" width="30.83203125" style="102" bestFit="1" customWidth="1"/>
    <col min="11513" max="11513" width="28.33203125" style="102" bestFit="1" customWidth="1"/>
    <col min="11514" max="11514" width="29.83203125" style="102" customWidth="1"/>
    <col min="11515" max="11515" width="20.83203125" style="102" customWidth="1"/>
    <col min="11516" max="11516" width="3.1640625" style="102" customWidth="1"/>
    <col min="11517" max="11517" width="9" style="102" customWidth="1"/>
    <col min="11518" max="11518" width="6.33203125" style="102" customWidth="1"/>
    <col min="11519" max="11519" width="6.83203125" style="102" customWidth="1"/>
    <col min="11520" max="11520" width="4" style="102" customWidth="1"/>
    <col min="11521" max="11521" width="11" style="102" bestFit="1" customWidth="1"/>
    <col min="11522" max="11522" width="6.5" style="102" customWidth="1"/>
    <col min="11523" max="11523" width="7.1640625" style="102" customWidth="1"/>
    <col min="11524" max="11765" width="8.83203125" style="102"/>
    <col min="11766" max="11766" width="25.6640625" style="102" bestFit="1" customWidth="1"/>
    <col min="11767" max="11767" width="13.5" style="102" bestFit="1" customWidth="1"/>
    <col min="11768" max="11768" width="30.83203125" style="102" bestFit="1" customWidth="1"/>
    <col min="11769" max="11769" width="28.33203125" style="102" bestFit="1" customWidth="1"/>
    <col min="11770" max="11770" width="29.83203125" style="102" customWidth="1"/>
    <col min="11771" max="11771" width="20.83203125" style="102" customWidth="1"/>
    <col min="11772" max="11772" width="3.1640625" style="102" customWidth="1"/>
    <col min="11773" max="11773" width="9" style="102" customWidth="1"/>
    <col min="11774" max="11774" width="6.33203125" style="102" customWidth="1"/>
    <col min="11775" max="11775" width="6.83203125" style="102" customWidth="1"/>
    <col min="11776" max="11776" width="4" style="102" customWidth="1"/>
    <col min="11777" max="11777" width="11" style="102" bestFit="1" customWidth="1"/>
    <col min="11778" max="11778" width="6.5" style="102" customWidth="1"/>
    <col min="11779" max="11779" width="7.1640625" style="102" customWidth="1"/>
    <col min="11780" max="12021" width="8.83203125" style="102"/>
    <col min="12022" max="12022" width="25.6640625" style="102" bestFit="1" customWidth="1"/>
    <col min="12023" max="12023" width="13.5" style="102" bestFit="1" customWidth="1"/>
    <col min="12024" max="12024" width="30.83203125" style="102" bestFit="1" customWidth="1"/>
    <col min="12025" max="12025" width="28.33203125" style="102" bestFit="1" customWidth="1"/>
    <col min="12026" max="12026" width="29.83203125" style="102" customWidth="1"/>
    <col min="12027" max="12027" width="20.83203125" style="102" customWidth="1"/>
    <col min="12028" max="12028" width="3.1640625" style="102" customWidth="1"/>
    <col min="12029" max="12029" width="9" style="102" customWidth="1"/>
    <col min="12030" max="12030" width="6.33203125" style="102" customWidth="1"/>
    <col min="12031" max="12031" width="6.83203125" style="102" customWidth="1"/>
    <col min="12032" max="12032" width="4" style="102" customWidth="1"/>
    <col min="12033" max="12033" width="11" style="102" bestFit="1" customWidth="1"/>
    <col min="12034" max="12034" width="6.5" style="102" customWidth="1"/>
    <col min="12035" max="12035" width="7.1640625" style="102" customWidth="1"/>
    <col min="12036" max="12277" width="8.83203125" style="102"/>
    <col min="12278" max="12278" width="25.6640625" style="102" bestFit="1" customWidth="1"/>
    <col min="12279" max="12279" width="13.5" style="102" bestFit="1" customWidth="1"/>
    <col min="12280" max="12280" width="30.83203125" style="102" bestFit="1" customWidth="1"/>
    <col min="12281" max="12281" width="28.33203125" style="102" bestFit="1" customWidth="1"/>
    <col min="12282" max="12282" width="29.83203125" style="102" customWidth="1"/>
    <col min="12283" max="12283" width="20.83203125" style="102" customWidth="1"/>
    <col min="12284" max="12284" width="3.1640625" style="102" customWidth="1"/>
    <col min="12285" max="12285" width="9" style="102" customWidth="1"/>
    <col min="12286" max="12286" width="6.33203125" style="102" customWidth="1"/>
    <col min="12287" max="12287" width="6.83203125" style="102" customWidth="1"/>
    <col min="12288" max="12288" width="4" style="102" customWidth="1"/>
    <col min="12289" max="12289" width="11" style="102" bestFit="1" customWidth="1"/>
    <col min="12290" max="12290" width="6.5" style="102" customWidth="1"/>
    <col min="12291" max="12291" width="7.1640625" style="102" customWidth="1"/>
    <col min="12292" max="12533" width="8.83203125" style="102"/>
    <col min="12534" max="12534" width="25.6640625" style="102" bestFit="1" customWidth="1"/>
    <col min="12535" max="12535" width="13.5" style="102" bestFit="1" customWidth="1"/>
    <col min="12536" max="12536" width="30.83203125" style="102" bestFit="1" customWidth="1"/>
    <col min="12537" max="12537" width="28.33203125" style="102" bestFit="1" customWidth="1"/>
    <col min="12538" max="12538" width="29.83203125" style="102" customWidth="1"/>
    <col min="12539" max="12539" width="20.83203125" style="102" customWidth="1"/>
    <col min="12540" max="12540" width="3.1640625" style="102" customWidth="1"/>
    <col min="12541" max="12541" width="9" style="102" customWidth="1"/>
    <col min="12542" max="12542" width="6.33203125" style="102" customWidth="1"/>
    <col min="12543" max="12543" width="6.83203125" style="102" customWidth="1"/>
    <col min="12544" max="12544" width="4" style="102" customWidth="1"/>
    <col min="12545" max="12545" width="11" style="102" bestFit="1" customWidth="1"/>
    <col min="12546" max="12546" width="6.5" style="102" customWidth="1"/>
    <col min="12547" max="12547" width="7.1640625" style="102" customWidth="1"/>
    <col min="12548" max="12789" width="8.83203125" style="102"/>
    <col min="12790" max="12790" width="25.6640625" style="102" bestFit="1" customWidth="1"/>
    <col min="12791" max="12791" width="13.5" style="102" bestFit="1" customWidth="1"/>
    <col min="12792" max="12792" width="30.83203125" style="102" bestFit="1" customWidth="1"/>
    <col min="12793" max="12793" width="28.33203125" style="102" bestFit="1" customWidth="1"/>
    <col min="12794" max="12794" width="29.83203125" style="102" customWidth="1"/>
    <col min="12795" max="12795" width="20.83203125" style="102" customWidth="1"/>
    <col min="12796" max="12796" width="3.1640625" style="102" customWidth="1"/>
    <col min="12797" max="12797" width="9" style="102" customWidth="1"/>
    <col min="12798" max="12798" width="6.33203125" style="102" customWidth="1"/>
    <col min="12799" max="12799" width="6.83203125" style="102" customWidth="1"/>
    <col min="12800" max="12800" width="4" style="102" customWidth="1"/>
    <col min="12801" max="12801" width="11" style="102" bestFit="1" customWidth="1"/>
    <col min="12802" max="12802" width="6.5" style="102" customWidth="1"/>
    <col min="12803" max="12803" width="7.1640625" style="102" customWidth="1"/>
    <col min="12804" max="13045" width="8.83203125" style="102"/>
    <col min="13046" max="13046" width="25.6640625" style="102" bestFit="1" customWidth="1"/>
    <col min="13047" max="13047" width="13.5" style="102" bestFit="1" customWidth="1"/>
    <col min="13048" max="13048" width="30.83203125" style="102" bestFit="1" customWidth="1"/>
    <col min="13049" max="13049" width="28.33203125" style="102" bestFit="1" customWidth="1"/>
    <col min="13050" max="13050" width="29.83203125" style="102" customWidth="1"/>
    <col min="13051" max="13051" width="20.83203125" style="102" customWidth="1"/>
    <col min="13052" max="13052" width="3.1640625" style="102" customWidth="1"/>
    <col min="13053" max="13053" width="9" style="102" customWidth="1"/>
    <col min="13054" max="13054" width="6.33203125" style="102" customWidth="1"/>
    <col min="13055" max="13055" width="6.83203125" style="102" customWidth="1"/>
    <col min="13056" max="13056" width="4" style="102" customWidth="1"/>
    <col min="13057" max="13057" width="11" style="102" bestFit="1" customWidth="1"/>
    <col min="13058" max="13058" width="6.5" style="102" customWidth="1"/>
    <col min="13059" max="13059" width="7.1640625" style="102" customWidth="1"/>
    <col min="13060" max="13301" width="8.83203125" style="102"/>
    <col min="13302" max="13302" width="25.6640625" style="102" bestFit="1" customWidth="1"/>
    <col min="13303" max="13303" width="13.5" style="102" bestFit="1" customWidth="1"/>
    <col min="13304" max="13304" width="30.83203125" style="102" bestFit="1" customWidth="1"/>
    <col min="13305" max="13305" width="28.33203125" style="102" bestFit="1" customWidth="1"/>
    <col min="13306" max="13306" width="29.83203125" style="102" customWidth="1"/>
    <col min="13307" max="13307" width="20.83203125" style="102" customWidth="1"/>
    <col min="13308" max="13308" width="3.1640625" style="102" customWidth="1"/>
    <col min="13309" max="13309" width="9" style="102" customWidth="1"/>
    <col min="13310" max="13310" width="6.33203125" style="102" customWidth="1"/>
    <col min="13311" max="13311" width="6.83203125" style="102" customWidth="1"/>
    <col min="13312" max="13312" width="4" style="102" customWidth="1"/>
    <col min="13313" max="13313" width="11" style="102" bestFit="1" customWidth="1"/>
    <col min="13314" max="13314" width="6.5" style="102" customWidth="1"/>
    <col min="13315" max="13315" width="7.1640625" style="102" customWidth="1"/>
    <col min="13316" max="13557" width="8.83203125" style="102"/>
    <col min="13558" max="13558" width="25.6640625" style="102" bestFit="1" customWidth="1"/>
    <col min="13559" max="13559" width="13.5" style="102" bestFit="1" customWidth="1"/>
    <col min="13560" max="13560" width="30.83203125" style="102" bestFit="1" customWidth="1"/>
    <col min="13561" max="13561" width="28.33203125" style="102" bestFit="1" customWidth="1"/>
    <col min="13562" max="13562" width="29.83203125" style="102" customWidth="1"/>
    <col min="13563" max="13563" width="20.83203125" style="102" customWidth="1"/>
    <col min="13564" max="13564" width="3.1640625" style="102" customWidth="1"/>
    <col min="13565" max="13565" width="9" style="102" customWidth="1"/>
    <col min="13566" max="13566" width="6.33203125" style="102" customWidth="1"/>
    <col min="13567" max="13567" width="6.83203125" style="102" customWidth="1"/>
    <col min="13568" max="13568" width="4" style="102" customWidth="1"/>
    <col min="13569" max="13569" width="11" style="102" bestFit="1" customWidth="1"/>
    <col min="13570" max="13570" width="6.5" style="102" customWidth="1"/>
    <col min="13571" max="13571" width="7.1640625" style="102" customWidth="1"/>
    <col min="13572" max="13813" width="8.83203125" style="102"/>
    <col min="13814" max="13814" width="25.6640625" style="102" bestFit="1" customWidth="1"/>
    <col min="13815" max="13815" width="13.5" style="102" bestFit="1" customWidth="1"/>
    <col min="13816" max="13816" width="30.83203125" style="102" bestFit="1" customWidth="1"/>
    <col min="13817" max="13817" width="28.33203125" style="102" bestFit="1" customWidth="1"/>
    <col min="13818" max="13818" width="29.83203125" style="102" customWidth="1"/>
    <col min="13819" max="13819" width="20.83203125" style="102" customWidth="1"/>
    <col min="13820" max="13820" width="3.1640625" style="102" customWidth="1"/>
    <col min="13821" max="13821" width="9" style="102" customWidth="1"/>
    <col min="13822" max="13822" width="6.33203125" style="102" customWidth="1"/>
    <col min="13823" max="13823" width="6.83203125" style="102" customWidth="1"/>
    <col min="13824" max="13824" width="4" style="102" customWidth="1"/>
    <col min="13825" max="13825" width="11" style="102" bestFit="1" customWidth="1"/>
    <col min="13826" max="13826" width="6.5" style="102" customWidth="1"/>
    <col min="13827" max="13827" width="7.1640625" style="102" customWidth="1"/>
    <col min="13828" max="14069" width="8.83203125" style="102"/>
    <col min="14070" max="14070" width="25.6640625" style="102" bestFit="1" customWidth="1"/>
    <col min="14071" max="14071" width="13.5" style="102" bestFit="1" customWidth="1"/>
    <col min="14072" max="14072" width="30.83203125" style="102" bestFit="1" customWidth="1"/>
    <col min="14073" max="14073" width="28.33203125" style="102" bestFit="1" customWidth="1"/>
    <col min="14074" max="14074" width="29.83203125" style="102" customWidth="1"/>
    <col min="14075" max="14075" width="20.83203125" style="102" customWidth="1"/>
    <col min="14076" max="14076" width="3.1640625" style="102" customWidth="1"/>
    <col min="14077" max="14077" width="9" style="102" customWidth="1"/>
    <col min="14078" max="14078" width="6.33203125" style="102" customWidth="1"/>
    <col min="14079" max="14079" width="6.83203125" style="102" customWidth="1"/>
    <col min="14080" max="14080" width="4" style="102" customWidth="1"/>
    <col min="14081" max="14081" width="11" style="102" bestFit="1" customWidth="1"/>
    <col min="14082" max="14082" width="6.5" style="102" customWidth="1"/>
    <col min="14083" max="14083" width="7.1640625" style="102" customWidth="1"/>
    <col min="14084" max="14325" width="8.83203125" style="102"/>
    <col min="14326" max="14326" width="25.6640625" style="102" bestFit="1" customWidth="1"/>
    <col min="14327" max="14327" width="13.5" style="102" bestFit="1" customWidth="1"/>
    <col min="14328" max="14328" width="30.83203125" style="102" bestFit="1" customWidth="1"/>
    <col min="14329" max="14329" width="28.33203125" style="102" bestFit="1" customWidth="1"/>
    <col min="14330" max="14330" width="29.83203125" style="102" customWidth="1"/>
    <col min="14331" max="14331" width="20.83203125" style="102" customWidth="1"/>
    <col min="14332" max="14332" width="3.1640625" style="102" customWidth="1"/>
    <col min="14333" max="14333" width="9" style="102" customWidth="1"/>
    <col min="14334" max="14334" width="6.33203125" style="102" customWidth="1"/>
    <col min="14335" max="14335" width="6.83203125" style="102" customWidth="1"/>
    <col min="14336" max="14336" width="4" style="102" customWidth="1"/>
    <col min="14337" max="14337" width="11" style="102" bestFit="1" customWidth="1"/>
    <col min="14338" max="14338" width="6.5" style="102" customWidth="1"/>
    <col min="14339" max="14339" width="7.1640625" style="102" customWidth="1"/>
    <col min="14340" max="14581" width="8.83203125" style="102"/>
    <col min="14582" max="14582" width="25.6640625" style="102" bestFit="1" customWidth="1"/>
    <col min="14583" max="14583" width="13.5" style="102" bestFit="1" customWidth="1"/>
    <col min="14584" max="14584" width="30.83203125" style="102" bestFit="1" customWidth="1"/>
    <col min="14585" max="14585" width="28.33203125" style="102" bestFit="1" customWidth="1"/>
    <col min="14586" max="14586" width="29.83203125" style="102" customWidth="1"/>
    <col min="14587" max="14587" width="20.83203125" style="102" customWidth="1"/>
    <col min="14588" max="14588" width="3.1640625" style="102" customWidth="1"/>
    <col min="14589" max="14589" width="9" style="102" customWidth="1"/>
    <col min="14590" max="14590" width="6.33203125" style="102" customWidth="1"/>
    <col min="14591" max="14591" width="6.83203125" style="102" customWidth="1"/>
    <col min="14592" max="14592" width="4" style="102" customWidth="1"/>
    <col min="14593" max="14593" width="11" style="102" bestFit="1" customWidth="1"/>
    <col min="14594" max="14594" width="6.5" style="102" customWidth="1"/>
    <col min="14595" max="14595" width="7.1640625" style="102" customWidth="1"/>
    <col min="14596" max="14837" width="8.83203125" style="102"/>
    <col min="14838" max="14838" width="25.6640625" style="102" bestFit="1" customWidth="1"/>
    <col min="14839" max="14839" width="13.5" style="102" bestFit="1" customWidth="1"/>
    <col min="14840" max="14840" width="30.83203125" style="102" bestFit="1" customWidth="1"/>
    <col min="14841" max="14841" width="28.33203125" style="102" bestFit="1" customWidth="1"/>
    <col min="14842" max="14842" width="29.83203125" style="102" customWidth="1"/>
    <col min="14843" max="14843" width="20.83203125" style="102" customWidth="1"/>
    <col min="14844" max="14844" width="3.1640625" style="102" customWidth="1"/>
    <col min="14845" max="14845" width="9" style="102" customWidth="1"/>
    <col min="14846" max="14846" width="6.33203125" style="102" customWidth="1"/>
    <col min="14847" max="14847" width="6.83203125" style="102" customWidth="1"/>
    <col min="14848" max="14848" width="4" style="102" customWidth="1"/>
    <col min="14849" max="14849" width="11" style="102" bestFit="1" customWidth="1"/>
    <col min="14850" max="14850" width="6.5" style="102" customWidth="1"/>
    <col min="14851" max="14851" width="7.1640625" style="102" customWidth="1"/>
    <col min="14852" max="15093" width="8.83203125" style="102"/>
    <col min="15094" max="15094" width="25.6640625" style="102" bestFit="1" customWidth="1"/>
    <col min="15095" max="15095" width="13.5" style="102" bestFit="1" customWidth="1"/>
    <col min="15096" max="15096" width="30.83203125" style="102" bestFit="1" customWidth="1"/>
    <col min="15097" max="15097" width="28.33203125" style="102" bestFit="1" customWidth="1"/>
    <col min="15098" max="15098" width="29.83203125" style="102" customWidth="1"/>
    <col min="15099" max="15099" width="20.83203125" style="102" customWidth="1"/>
    <col min="15100" max="15100" width="3.1640625" style="102" customWidth="1"/>
    <col min="15101" max="15101" width="9" style="102" customWidth="1"/>
    <col min="15102" max="15102" width="6.33203125" style="102" customWidth="1"/>
    <col min="15103" max="15103" width="6.83203125" style="102" customWidth="1"/>
    <col min="15104" max="15104" width="4" style="102" customWidth="1"/>
    <col min="15105" max="15105" width="11" style="102" bestFit="1" customWidth="1"/>
    <col min="15106" max="15106" width="6.5" style="102" customWidth="1"/>
    <col min="15107" max="15107" width="7.1640625" style="102" customWidth="1"/>
    <col min="15108" max="15349" width="8.83203125" style="102"/>
    <col min="15350" max="15350" width="25.6640625" style="102" bestFit="1" customWidth="1"/>
    <col min="15351" max="15351" width="13.5" style="102" bestFit="1" customWidth="1"/>
    <col min="15352" max="15352" width="30.83203125" style="102" bestFit="1" customWidth="1"/>
    <col min="15353" max="15353" width="28.33203125" style="102" bestFit="1" customWidth="1"/>
    <col min="15354" max="15354" width="29.83203125" style="102" customWidth="1"/>
    <col min="15355" max="15355" width="20.83203125" style="102" customWidth="1"/>
    <col min="15356" max="15356" width="3.1640625" style="102" customWidth="1"/>
    <col min="15357" max="15357" width="9" style="102" customWidth="1"/>
    <col min="15358" max="15358" width="6.33203125" style="102" customWidth="1"/>
    <col min="15359" max="15359" width="6.83203125" style="102" customWidth="1"/>
    <col min="15360" max="15360" width="4" style="102" customWidth="1"/>
    <col min="15361" max="15361" width="11" style="102" bestFit="1" customWidth="1"/>
    <col min="15362" max="15362" width="6.5" style="102" customWidth="1"/>
    <col min="15363" max="15363" width="7.1640625" style="102" customWidth="1"/>
    <col min="15364" max="15605" width="8.83203125" style="102"/>
    <col min="15606" max="15606" width="25.6640625" style="102" bestFit="1" customWidth="1"/>
    <col min="15607" max="15607" width="13.5" style="102" bestFit="1" customWidth="1"/>
    <col min="15608" max="15608" width="30.83203125" style="102" bestFit="1" customWidth="1"/>
    <col min="15609" max="15609" width="28.33203125" style="102" bestFit="1" customWidth="1"/>
    <col min="15610" max="15610" width="29.83203125" style="102" customWidth="1"/>
    <col min="15611" max="15611" width="20.83203125" style="102" customWidth="1"/>
    <col min="15612" max="15612" width="3.1640625" style="102" customWidth="1"/>
    <col min="15613" max="15613" width="9" style="102" customWidth="1"/>
    <col min="15614" max="15614" width="6.33203125" style="102" customWidth="1"/>
    <col min="15615" max="15615" width="6.83203125" style="102" customWidth="1"/>
    <col min="15616" max="15616" width="4" style="102" customWidth="1"/>
    <col min="15617" max="15617" width="11" style="102" bestFit="1" customWidth="1"/>
    <col min="15618" max="15618" width="6.5" style="102" customWidth="1"/>
    <col min="15619" max="15619" width="7.1640625" style="102" customWidth="1"/>
    <col min="15620" max="15861" width="8.83203125" style="102"/>
    <col min="15862" max="15862" width="25.6640625" style="102" bestFit="1" customWidth="1"/>
    <col min="15863" max="15863" width="13.5" style="102" bestFit="1" customWidth="1"/>
    <col min="15864" max="15864" width="30.83203125" style="102" bestFit="1" customWidth="1"/>
    <col min="15865" max="15865" width="28.33203125" style="102" bestFit="1" customWidth="1"/>
    <col min="15866" max="15866" width="29.83203125" style="102" customWidth="1"/>
    <col min="15867" max="15867" width="20.83203125" style="102" customWidth="1"/>
    <col min="15868" max="15868" width="3.1640625" style="102" customWidth="1"/>
    <col min="15869" max="15869" width="9" style="102" customWidth="1"/>
    <col min="15870" max="15870" width="6.33203125" style="102" customWidth="1"/>
    <col min="15871" max="15871" width="6.83203125" style="102" customWidth="1"/>
    <col min="15872" max="15872" width="4" style="102" customWidth="1"/>
    <col min="15873" max="15873" width="11" style="102" bestFit="1" customWidth="1"/>
    <col min="15874" max="15874" width="6.5" style="102" customWidth="1"/>
    <col min="15875" max="15875" width="7.1640625" style="102" customWidth="1"/>
    <col min="15876" max="16117" width="8.83203125" style="102"/>
    <col min="16118" max="16118" width="25.6640625" style="102" bestFit="1" customWidth="1"/>
    <col min="16119" max="16119" width="13.5" style="102" bestFit="1" customWidth="1"/>
    <col min="16120" max="16120" width="30.83203125" style="102" bestFit="1" customWidth="1"/>
    <col min="16121" max="16121" width="28.33203125" style="102" bestFit="1" customWidth="1"/>
    <col min="16122" max="16122" width="29.83203125" style="102" customWidth="1"/>
    <col min="16123" max="16123" width="20.83203125" style="102" customWidth="1"/>
    <col min="16124" max="16124" width="3.1640625" style="102" customWidth="1"/>
    <col min="16125" max="16125" width="9" style="102" customWidth="1"/>
    <col min="16126" max="16126" width="6.33203125" style="102" customWidth="1"/>
    <col min="16127" max="16127" width="6.83203125" style="102" customWidth="1"/>
    <col min="16128" max="16128" width="4" style="102" customWidth="1"/>
    <col min="16129" max="16129" width="11" style="102" bestFit="1" customWidth="1"/>
    <col min="16130" max="16130" width="6.5" style="102" customWidth="1"/>
    <col min="16131" max="16131" width="7.1640625" style="102" customWidth="1"/>
    <col min="16132" max="16384" width="8.83203125" style="102"/>
  </cols>
  <sheetData>
    <row r="1" spans="1:4" ht="16" thickBot="1">
      <c r="A1" s="103"/>
      <c r="B1" s="103"/>
      <c r="C1" s="104" t="s">
        <v>43</v>
      </c>
      <c r="D1" s="105">
        <f>SUM(D3:D477)</f>
        <v>4562.6399999999994</v>
      </c>
    </row>
    <row r="2" spans="1:4" ht="15" customHeight="1">
      <c r="A2" s="159" t="s">
        <v>44</v>
      </c>
      <c r="B2" s="159" t="s">
        <v>45</v>
      </c>
      <c r="C2" s="159" t="s">
        <v>46</v>
      </c>
      <c r="D2" s="159" t="s">
        <v>47</v>
      </c>
    </row>
    <row r="3" spans="1:4" ht="15" customHeight="1">
      <c r="A3" s="168" t="s">
        <v>59</v>
      </c>
      <c r="B3" s="242"/>
      <c r="C3" s="241"/>
      <c r="D3" s="244"/>
    </row>
    <row r="4" spans="1:4" ht="15" customHeight="1">
      <c r="A4" s="241" t="s">
        <v>243</v>
      </c>
      <c r="B4" s="241" t="s">
        <v>269</v>
      </c>
      <c r="C4" s="268">
        <v>45931</v>
      </c>
      <c r="D4" s="241">
        <v>218.7</v>
      </c>
    </row>
    <row r="5" spans="1:4" ht="15" customHeight="1">
      <c r="A5" s="241" t="s">
        <v>244</v>
      </c>
      <c r="B5" s="241" t="s">
        <v>269</v>
      </c>
      <c r="C5" s="243">
        <v>45931</v>
      </c>
      <c r="D5" s="241">
        <v>291.79000000000002</v>
      </c>
    </row>
    <row r="6" spans="1:4" ht="15" customHeight="1">
      <c r="A6" s="241" t="s">
        <v>245</v>
      </c>
      <c r="B6" s="241" t="s">
        <v>269</v>
      </c>
      <c r="C6" s="243">
        <v>45932</v>
      </c>
      <c r="D6" s="241">
        <v>185.38</v>
      </c>
    </row>
    <row r="7" spans="1:4" ht="15" customHeight="1">
      <c r="A7" s="241" t="s">
        <v>246</v>
      </c>
      <c r="B7" s="241" t="s">
        <v>269</v>
      </c>
      <c r="C7" s="243">
        <v>45934</v>
      </c>
      <c r="D7" s="241">
        <v>145.44</v>
      </c>
    </row>
    <row r="8" spans="1:4" ht="15" customHeight="1">
      <c r="A8" s="241" t="s">
        <v>246</v>
      </c>
      <c r="B8" s="241" t="s">
        <v>269</v>
      </c>
      <c r="C8" s="243">
        <v>45934</v>
      </c>
      <c r="D8" s="241">
        <v>77.52</v>
      </c>
    </row>
    <row r="9" spans="1:4" ht="15" customHeight="1">
      <c r="A9" s="241" t="s">
        <v>247</v>
      </c>
      <c r="B9" s="241" t="s">
        <v>269</v>
      </c>
      <c r="C9" s="243">
        <v>45937</v>
      </c>
      <c r="D9" s="241">
        <v>-64.849999999999994</v>
      </c>
    </row>
    <row r="10" spans="1:4" ht="15" customHeight="1">
      <c r="A10" s="241" t="s">
        <v>248</v>
      </c>
      <c r="B10" s="241" t="s">
        <v>269</v>
      </c>
      <c r="C10" s="243">
        <v>45937</v>
      </c>
      <c r="D10" s="241">
        <v>177.37</v>
      </c>
    </row>
    <row r="11" spans="1:4" ht="15" customHeight="1">
      <c r="A11" s="241" t="s">
        <v>249</v>
      </c>
      <c r="B11" s="241" t="s">
        <v>269</v>
      </c>
      <c r="C11" s="243">
        <v>45939</v>
      </c>
      <c r="D11" s="241">
        <v>181.01</v>
      </c>
    </row>
    <row r="12" spans="1:4" ht="15" customHeight="1">
      <c r="A12" s="241" t="s">
        <v>250</v>
      </c>
      <c r="B12" s="241" t="s">
        <v>269</v>
      </c>
      <c r="C12" s="243">
        <v>45941</v>
      </c>
      <c r="D12" s="241">
        <v>378.7</v>
      </c>
    </row>
    <row r="13" spans="1:4" ht="15" customHeight="1">
      <c r="A13" s="241" t="s">
        <v>250</v>
      </c>
      <c r="B13" s="241" t="s">
        <v>269</v>
      </c>
      <c r="C13" s="243">
        <v>45941</v>
      </c>
      <c r="D13" s="241">
        <v>9.68</v>
      </c>
    </row>
    <row r="14" spans="1:4" ht="15" customHeight="1">
      <c r="A14" s="241" t="s">
        <v>251</v>
      </c>
      <c r="B14" s="241" t="s">
        <v>269</v>
      </c>
      <c r="C14" s="243">
        <v>45944</v>
      </c>
      <c r="D14" s="241">
        <v>-9.1999999999999993</v>
      </c>
    </row>
    <row r="15" spans="1:4" ht="15" customHeight="1">
      <c r="A15" s="241" t="s">
        <v>252</v>
      </c>
      <c r="B15" s="241" t="s">
        <v>269</v>
      </c>
      <c r="C15" s="243">
        <v>45944</v>
      </c>
      <c r="D15" s="241">
        <v>329.98</v>
      </c>
    </row>
    <row r="16" spans="1:4" ht="15" customHeight="1">
      <c r="A16" s="241" t="s">
        <v>252</v>
      </c>
      <c r="B16" s="241" t="s">
        <v>269</v>
      </c>
      <c r="C16" s="243">
        <v>45944</v>
      </c>
      <c r="D16" s="241">
        <v>77.5</v>
      </c>
    </row>
    <row r="17" spans="1:4" ht="15" customHeight="1">
      <c r="A17" s="241" t="s">
        <v>253</v>
      </c>
      <c r="B17" s="241" t="s">
        <v>269</v>
      </c>
      <c r="C17" s="243">
        <v>45946</v>
      </c>
      <c r="D17" s="241">
        <v>286.04000000000002</v>
      </c>
    </row>
    <row r="18" spans="1:4" ht="15" customHeight="1">
      <c r="A18" s="241" t="s">
        <v>254</v>
      </c>
      <c r="B18" s="241" t="s">
        <v>269</v>
      </c>
      <c r="C18" s="243">
        <v>45948</v>
      </c>
      <c r="D18" s="241">
        <v>338.2</v>
      </c>
    </row>
    <row r="19" spans="1:4" ht="15" customHeight="1">
      <c r="A19" s="241" t="s">
        <v>255</v>
      </c>
      <c r="B19" s="241" t="s">
        <v>269</v>
      </c>
      <c r="C19" s="243">
        <v>45951</v>
      </c>
      <c r="D19" s="241">
        <v>182.22</v>
      </c>
    </row>
    <row r="20" spans="1:4" ht="15" customHeight="1">
      <c r="A20" s="241" t="s">
        <v>256</v>
      </c>
      <c r="B20" s="241" t="s">
        <v>269</v>
      </c>
      <c r="C20" s="243">
        <v>45953</v>
      </c>
      <c r="D20" s="241">
        <v>288.88</v>
      </c>
    </row>
    <row r="21" spans="1:4" ht="15" customHeight="1">
      <c r="A21" s="241" t="s">
        <v>257</v>
      </c>
      <c r="B21" s="241" t="s">
        <v>269</v>
      </c>
      <c r="C21" s="243">
        <v>45955</v>
      </c>
      <c r="D21" s="241">
        <v>226.83</v>
      </c>
    </row>
    <row r="22" spans="1:4" ht="15" customHeight="1">
      <c r="A22" s="241" t="s">
        <v>257</v>
      </c>
      <c r="B22" s="241" t="s">
        <v>269</v>
      </c>
      <c r="C22" s="243">
        <v>45955</v>
      </c>
      <c r="D22" s="241">
        <v>87.18</v>
      </c>
    </row>
    <row r="23" spans="1:4" ht="15" customHeight="1">
      <c r="A23" s="241" t="s">
        <v>242</v>
      </c>
      <c r="B23" s="241" t="s">
        <v>270</v>
      </c>
      <c r="C23" s="243">
        <v>45931</v>
      </c>
      <c r="D23" s="241">
        <v>-4.24</v>
      </c>
    </row>
    <row r="24" spans="1:4" ht="15" customHeight="1">
      <c r="A24" s="241" t="s">
        <v>258</v>
      </c>
      <c r="B24" s="241" t="s">
        <v>270</v>
      </c>
      <c r="C24" s="243">
        <v>45931</v>
      </c>
      <c r="D24" s="241">
        <v>147.82</v>
      </c>
    </row>
    <row r="25" spans="1:4" ht="15" customHeight="1">
      <c r="A25" s="241" t="s">
        <v>259</v>
      </c>
      <c r="B25" s="241" t="s">
        <v>270</v>
      </c>
      <c r="C25" s="243">
        <v>45931</v>
      </c>
      <c r="D25" s="241">
        <v>91.51</v>
      </c>
    </row>
    <row r="26" spans="1:4" ht="15" customHeight="1">
      <c r="A26" s="241" t="s">
        <v>260</v>
      </c>
      <c r="B26" s="241" t="s">
        <v>270</v>
      </c>
      <c r="C26" s="243">
        <v>45931</v>
      </c>
      <c r="D26" s="241">
        <v>132.94</v>
      </c>
    </row>
    <row r="27" spans="1:4" ht="15" customHeight="1">
      <c r="A27" s="241" t="s">
        <v>261</v>
      </c>
      <c r="B27" s="241" t="s">
        <v>270</v>
      </c>
      <c r="C27" s="243">
        <v>45931</v>
      </c>
      <c r="D27" s="241">
        <v>-6.36</v>
      </c>
    </row>
    <row r="28" spans="1:4" ht="15" customHeight="1">
      <c r="A28" s="241" t="s">
        <v>262</v>
      </c>
      <c r="B28" s="241" t="s">
        <v>270</v>
      </c>
      <c r="C28" s="243">
        <v>45933</v>
      </c>
      <c r="D28" s="241">
        <v>138.18</v>
      </c>
    </row>
    <row r="29" spans="1:4" ht="15" customHeight="1">
      <c r="A29" s="241" t="s">
        <v>263</v>
      </c>
      <c r="B29" s="241" t="s">
        <v>270</v>
      </c>
      <c r="C29" s="243">
        <v>45938</v>
      </c>
      <c r="D29" s="241">
        <v>102.43</v>
      </c>
    </row>
    <row r="30" spans="1:4" ht="15" customHeight="1">
      <c r="A30" s="241" t="s">
        <v>264</v>
      </c>
      <c r="B30" s="241" t="s">
        <v>270</v>
      </c>
      <c r="C30" s="243">
        <v>45940</v>
      </c>
      <c r="D30" s="241">
        <v>104.64</v>
      </c>
    </row>
    <row r="31" spans="1:4" ht="15" customHeight="1">
      <c r="A31" s="241" t="s">
        <v>265</v>
      </c>
      <c r="B31" s="241" t="s">
        <v>270</v>
      </c>
      <c r="C31" s="243">
        <v>45945</v>
      </c>
      <c r="D31" s="241">
        <v>91.69</v>
      </c>
    </row>
    <row r="32" spans="1:4" ht="15" customHeight="1">
      <c r="A32" s="241" t="s">
        <v>240</v>
      </c>
      <c r="B32" s="241" t="s">
        <v>270</v>
      </c>
      <c r="C32" s="243">
        <v>45945</v>
      </c>
      <c r="D32" s="241">
        <v>-45.45</v>
      </c>
    </row>
    <row r="33" spans="1:4" ht="15" customHeight="1">
      <c r="A33" s="241" t="s">
        <v>241</v>
      </c>
      <c r="B33" s="241" t="s">
        <v>270</v>
      </c>
      <c r="C33" s="243">
        <v>45947</v>
      </c>
      <c r="D33" s="241">
        <v>-4.08</v>
      </c>
    </row>
    <row r="34" spans="1:4" ht="15" customHeight="1">
      <c r="A34" s="241" t="s">
        <v>266</v>
      </c>
      <c r="B34" s="241" t="s">
        <v>270</v>
      </c>
      <c r="C34" s="243">
        <v>45950</v>
      </c>
      <c r="D34" s="241">
        <v>144.61000000000001</v>
      </c>
    </row>
    <row r="35" spans="1:4" ht="15" customHeight="1">
      <c r="A35" s="241" t="s">
        <v>267</v>
      </c>
      <c r="B35" s="241" t="s">
        <v>270</v>
      </c>
      <c r="C35" s="243">
        <v>45952</v>
      </c>
      <c r="D35" s="241">
        <v>76.959999999999994</v>
      </c>
    </row>
    <row r="36" spans="1:4" ht="15" customHeight="1">
      <c r="A36" s="241" t="s">
        <v>268</v>
      </c>
      <c r="B36" s="241" t="s">
        <v>270</v>
      </c>
      <c r="C36" s="243">
        <v>45954</v>
      </c>
      <c r="D36" s="241">
        <v>103.39</v>
      </c>
    </row>
    <row r="37" spans="1:4" ht="15" customHeight="1">
      <c r="A37" s="241"/>
      <c r="B37" s="241"/>
      <c r="C37" s="241"/>
      <c r="D37" s="241"/>
    </row>
    <row r="38" spans="1:4" ht="15" customHeight="1">
      <c r="A38" s="241" t="s">
        <v>238</v>
      </c>
      <c r="B38" s="241" t="s">
        <v>271</v>
      </c>
      <c r="C38" s="269">
        <v>45931</v>
      </c>
      <c r="D38" s="241">
        <v>8.5</v>
      </c>
    </row>
    <row r="39" spans="1:4" ht="15" customHeight="1">
      <c r="A39" s="241" t="s">
        <v>238</v>
      </c>
      <c r="B39" s="241" t="s">
        <v>271</v>
      </c>
      <c r="C39" s="269">
        <v>45932</v>
      </c>
      <c r="D39" s="241">
        <v>8</v>
      </c>
    </row>
    <row r="40" spans="1:4" ht="15" customHeight="1">
      <c r="A40" s="241" t="s">
        <v>238</v>
      </c>
      <c r="B40" s="241" t="s">
        <v>271</v>
      </c>
      <c r="C40" s="269">
        <v>45933</v>
      </c>
      <c r="D40" s="241">
        <v>13.2</v>
      </c>
    </row>
    <row r="41" spans="1:4" ht="15" customHeight="1">
      <c r="A41" s="241" t="s">
        <v>238</v>
      </c>
      <c r="B41" s="241" t="s">
        <v>271</v>
      </c>
      <c r="C41" s="269">
        <v>45934</v>
      </c>
      <c r="D41" s="241">
        <v>2.0699999999999998</v>
      </c>
    </row>
    <row r="42" spans="1:4" ht="15" customHeight="1">
      <c r="A42" s="241" t="s">
        <v>238</v>
      </c>
      <c r="B42" s="241" t="s">
        <v>271</v>
      </c>
      <c r="C42" s="269">
        <v>45935</v>
      </c>
      <c r="D42" s="241">
        <v>5.03</v>
      </c>
    </row>
    <row r="43" spans="1:4" ht="15" customHeight="1">
      <c r="A43" s="241" t="s">
        <v>238</v>
      </c>
      <c r="B43" s="241" t="s">
        <v>271</v>
      </c>
      <c r="C43" s="269">
        <v>45936</v>
      </c>
      <c r="D43" s="241">
        <v>1.7</v>
      </c>
    </row>
    <row r="44" spans="1:4" ht="15" customHeight="1">
      <c r="A44" s="241" t="s">
        <v>238</v>
      </c>
      <c r="B44" s="241" t="s">
        <v>271</v>
      </c>
      <c r="C44" s="269">
        <v>45937</v>
      </c>
      <c r="D44" s="241">
        <v>4.5999999999999996</v>
      </c>
    </row>
    <row r="45" spans="1:4" ht="15" customHeight="1">
      <c r="A45" s="241" t="s">
        <v>238</v>
      </c>
      <c r="B45" s="241" t="s">
        <v>271</v>
      </c>
      <c r="C45" s="269">
        <v>45938</v>
      </c>
      <c r="D45" s="241">
        <v>6.28</v>
      </c>
    </row>
    <row r="46" spans="1:4" ht="15" customHeight="1">
      <c r="A46" s="241" t="s">
        <v>238</v>
      </c>
      <c r="B46" s="241" t="s">
        <v>271</v>
      </c>
      <c r="C46" s="269">
        <v>45939</v>
      </c>
      <c r="D46" s="241">
        <v>9.26</v>
      </c>
    </row>
    <row r="47" spans="1:4" ht="15" customHeight="1">
      <c r="A47" s="241" t="s">
        <v>238</v>
      </c>
      <c r="B47" s="241" t="s">
        <v>271</v>
      </c>
      <c r="C47" s="269">
        <v>45940</v>
      </c>
      <c r="D47" s="241">
        <v>8.5399999999999991</v>
      </c>
    </row>
    <row r="48" spans="1:4" ht="15" customHeight="1">
      <c r="A48" s="241" t="s">
        <v>238</v>
      </c>
      <c r="B48" s="241" t="s">
        <v>271</v>
      </c>
      <c r="C48" s="269">
        <v>45941</v>
      </c>
      <c r="D48" s="241">
        <v>7.8</v>
      </c>
    </row>
    <row r="49" spans="1:4" ht="15" customHeight="1">
      <c r="A49" s="241" t="s">
        <v>238</v>
      </c>
      <c r="B49" s="241" t="s">
        <v>271</v>
      </c>
      <c r="C49" s="269">
        <v>45942</v>
      </c>
      <c r="D49" s="241">
        <v>5.25</v>
      </c>
    </row>
    <row r="50" spans="1:4" ht="15" customHeight="1">
      <c r="A50" s="241"/>
      <c r="B50" s="241"/>
      <c r="C50" s="241"/>
      <c r="D50" s="241"/>
    </row>
    <row r="51" spans="1:4" ht="15" customHeight="1">
      <c r="A51" s="241"/>
      <c r="B51" s="241"/>
      <c r="C51" s="241"/>
      <c r="D51" s="241"/>
    </row>
    <row r="52" spans="1:4" ht="15" customHeight="1">
      <c r="A52" s="241"/>
      <c r="B52" s="241"/>
      <c r="C52" s="241"/>
      <c r="D52" s="241"/>
    </row>
    <row r="53" spans="1:4" ht="15" customHeight="1">
      <c r="A53" s="241"/>
      <c r="B53" s="241"/>
      <c r="C53" s="241"/>
      <c r="D53" s="241"/>
    </row>
    <row r="54" spans="1:4" ht="15" customHeight="1">
      <c r="A54" s="241"/>
      <c r="B54" s="241"/>
      <c r="C54" s="241"/>
      <c r="D54" s="241"/>
    </row>
    <row r="55" spans="1:4" ht="15" customHeight="1">
      <c r="A55" s="241"/>
      <c r="B55" s="241"/>
      <c r="C55" s="241"/>
      <c r="D55" s="241"/>
    </row>
    <row r="56" spans="1:4" ht="15" customHeight="1">
      <c r="A56" s="241"/>
      <c r="B56" s="241"/>
      <c r="C56" s="241"/>
      <c r="D56" s="241"/>
    </row>
    <row r="57" spans="1:4" ht="15" customHeight="1">
      <c r="A57" s="241"/>
      <c r="B57" s="241"/>
      <c r="C57" s="241"/>
      <c r="D57" s="241"/>
    </row>
    <row r="58" spans="1:4" ht="15" customHeight="1">
      <c r="A58" s="241"/>
      <c r="B58" s="241"/>
      <c r="C58" s="241"/>
      <c r="D58" s="241"/>
    </row>
    <row r="59" spans="1:4" ht="15" customHeight="1">
      <c r="A59" s="241"/>
      <c r="B59" s="241"/>
      <c r="C59" s="241"/>
      <c r="D59" s="241"/>
    </row>
    <row r="60" spans="1:4" ht="15" customHeight="1">
      <c r="A60" s="241"/>
      <c r="B60" s="241"/>
      <c r="C60" s="241"/>
      <c r="D60" s="241"/>
    </row>
    <row r="61" spans="1:4" ht="15" customHeight="1">
      <c r="A61" s="241"/>
      <c r="B61" s="241"/>
      <c r="C61" s="241"/>
      <c r="D61" s="241"/>
    </row>
    <row r="62" spans="1:4" ht="15" customHeight="1">
      <c r="A62" s="241"/>
      <c r="B62" s="241"/>
      <c r="C62" s="241"/>
      <c r="D62" s="241"/>
    </row>
    <row r="63" spans="1:4" ht="15" customHeight="1">
      <c r="A63" s="241"/>
      <c r="B63" s="241"/>
      <c r="C63" s="241"/>
      <c r="D63" s="241"/>
    </row>
    <row r="64" spans="1:4" ht="15" customHeight="1">
      <c r="A64" s="241"/>
      <c r="B64" s="241"/>
      <c r="C64" s="241"/>
      <c r="D64" s="241"/>
    </row>
    <row r="65" spans="1:4">
      <c r="A65" s="241"/>
      <c r="B65" s="241"/>
      <c r="C65" s="241"/>
      <c r="D65" s="241"/>
    </row>
    <row r="66" spans="1:4">
      <c r="A66" s="241"/>
      <c r="B66" s="241"/>
      <c r="C66" s="241"/>
      <c r="D66" s="241"/>
    </row>
    <row r="67" spans="1:4">
      <c r="A67" s="241"/>
      <c r="B67" s="241"/>
      <c r="C67" s="241"/>
      <c r="D67" s="241"/>
    </row>
    <row r="68" spans="1:4">
      <c r="A68" s="241"/>
      <c r="B68" s="241"/>
      <c r="C68" s="241"/>
      <c r="D68" s="241"/>
    </row>
    <row r="69" spans="1:4">
      <c r="A69" s="241"/>
      <c r="B69" s="241"/>
      <c r="C69" s="241"/>
      <c r="D69" s="241"/>
    </row>
    <row r="70" spans="1:4">
      <c r="A70" s="241"/>
      <c r="B70" s="241"/>
      <c r="C70" s="241"/>
      <c r="D70" s="241"/>
    </row>
    <row r="71" spans="1:4">
      <c r="A71" s="241"/>
      <c r="B71" s="241"/>
      <c r="C71" s="241"/>
      <c r="D71" s="241"/>
    </row>
    <row r="72" spans="1:4">
      <c r="A72" s="241"/>
      <c r="B72" s="241"/>
      <c r="C72" s="241"/>
      <c r="D72" s="241"/>
    </row>
    <row r="73" spans="1:4">
      <c r="A73" s="241"/>
      <c r="B73" s="241"/>
      <c r="C73" s="241"/>
      <c r="D73" s="241"/>
    </row>
    <row r="74" spans="1:4">
      <c r="A74" s="241"/>
      <c r="B74" s="241"/>
      <c r="C74" s="241"/>
      <c r="D74" s="241"/>
    </row>
    <row r="75" spans="1:4">
      <c r="A75" s="241"/>
      <c r="B75" s="241"/>
      <c r="C75" s="241"/>
      <c r="D75" s="241"/>
    </row>
    <row r="76" spans="1:4">
      <c r="A76" s="241"/>
      <c r="B76" s="241"/>
      <c r="C76" s="241"/>
      <c r="D76" s="241"/>
    </row>
    <row r="77" spans="1:4">
      <c r="A77" s="241"/>
      <c r="B77" s="241"/>
      <c r="C77" s="241"/>
      <c r="D77" s="241"/>
    </row>
    <row r="78" spans="1:4">
      <c r="A78" s="241"/>
      <c r="B78" s="241"/>
      <c r="C78" s="241"/>
      <c r="D78" s="241"/>
    </row>
    <row r="79" spans="1:4">
      <c r="A79" s="241"/>
      <c r="B79" s="241"/>
      <c r="C79" s="241"/>
      <c r="D79" s="241"/>
    </row>
    <row r="80" spans="1:4">
      <c r="A80" s="241"/>
      <c r="B80" s="241"/>
      <c r="C80" s="241"/>
      <c r="D80" s="241"/>
    </row>
    <row r="81" spans="1:4">
      <c r="A81" s="241"/>
      <c r="B81" s="241"/>
      <c r="C81" s="241"/>
      <c r="D81" s="241"/>
    </row>
    <row r="82" spans="1:4">
      <c r="A82" s="241"/>
      <c r="B82" s="241"/>
      <c r="C82" s="241"/>
      <c r="D82" s="241"/>
    </row>
    <row r="83" spans="1:4">
      <c r="A83" s="241"/>
      <c r="B83" s="241"/>
      <c r="C83" s="241"/>
      <c r="D83" s="241"/>
    </row>
    <row r="84" spans="1:4">
      <c r="A84" s="241"/>
      <c r="B84" s="241"/>
      <c r="C84" s="241"/>
      <c r="D84" s="241"/>
    </row>
    <row r="85" spans="1:4">
      <c r="A85" s="241"/>
      <c r="B85" s="241"/>
      <c r="C85" s="241"/>
      <c r="D85" s="241"/>
    </row>
    <row r="86" spans="1:4">
      <c r="A86" s="241"/>
      <c r="B86" s="241"/>
      <c r="C86" s="241"/>
      <c r="D86" s="241"/>
    </row>
    <row r="87" spans="1:4">
      <c r="A87" s="241"/>
      <c r="B87" s="241"/>
      <c r="C87" s="241"/>
      <c r="D87" s="241"/>
    </row>
    <row r="88" spans="1:4">
      <c r="A88" s="241"/>
      <c r="B88" s="241"/>
      <c r="C88" s="241"/>
      <c r="D88" s="241"/>
    </row>
    <row r="89" spans="1:4">
      <c r="A89" s="241"/>
      <c r="B89" s="241"/>
      <c r="C89" s="241"/>
      <c r="D89" s="241"/>
    </row>
    <row r="90" spans="1:4">
      <c r="A90" s="241"/>
      <c r="B90" s="241"/>
      <c r="C90" s="241"/>
      <c r="D90" s="241"/>
    </row>
    <row r="91" spans="1:4">
      <c r="A91" s="241"/>
      <c r="B91" s="241"/>
      <c r="C91" s="241"/>
      <c r="D91" s="241"/>
    </row>
    <row r="92" spans="1:4">
      <c r="A92" s="241"/>
      <c r="B92" s="241"/>
      <c r="C92" s="241"/>
      <c r="D92" s="241"/>
    </row>
    <row r="93" spans="1:4">
      <c r="A93" s="241"/>
      <c r="B93" s="241"/>
      <c r="C93" s="241"/>
      <c r="D93" s="241"/>
    </row>
    <row r="94" spans="1:4">
      <c r="A94" s="241"/>
      <c r="B94" s="241"/>
      <c r="C94" s="241"/>
      <c r="D94" s="241"/>
    </row>
    <row r="95" spans="1:4">
      <c r="A95" s="241"/>
      <c r="B95" s="241"/>
      <c r="C95" s="241"/>
      <c r="D95" s="241"/>
    </row>
    <row r="96" spans="1:4">
      <c r="A96" s="241"/>
      <c r="B96" s="242"/>
      <c r="C96" s="243"/>
      <c r="D96" s="244"/>
    </row>
    <row r="97" spans="1:4">
      <c r="A97" s="241"/>
      <c r="B97" s="242"/>
      <c r="C97" s="243"/>
      <c r="D97" s="244"/>
    </row>
    <row r="98" spans="1:4">
      <c r="A98" s="241"/>
      <c r="B98" s="242"/>
      <c r="C98" s="243"/>
      <c r="D98" s="244"/>
    </row>
    <row r="99" spans="1:4">
      <c r="A99" s="241"/>
      <c r="B99" s="242"/>
      <c r="C99" s="243"/>
      <c r="D99" s="244"/>
    </row>
    <row r="100" spans="1:4">
      <c r="A100" s="241"/>
      <c r="B100" s="242"/>
      <c r="C100" s="243"/>
      <c r="D100" s="244"/>
    </row>
    <row r="101" spans="1:4">
      <c r="A101" s="241"/>
      <c r="B101" s="242"/>
      <c r="C101" s="243"/>
      <c r="D101" s="244"/>
    </row>
    <row r="102" spans="1:4">
      <c r="A102" s="241"/>
      <c r="B102" s="242"/>
      <c r="C102" s="243"/>
      <c r="D102" s="244"/>
    </row>
    <row r="103" spans="1:4">
      <c r="A103" s="241"/>
      <c r="B103" s="242"/>
      <c r="C103" s="243"/>
      <c r="D103" s="244"/>
    </row>
    <row r="104" spans="1:4">
      <c r="A104" s="241"/>
      <c r="B104" s="242"/>
      <c r="C104" s="243"/>
      <c r="D104" s="244"/>
    </row>
    <row r="105" spans="1:4">
      <c r="A105" s="241"/>
      <c r="B105" s="242"/>
      <c r="C105" s="243"/>
      <c r="D105" s="244"/>
    </row>
    <row r="106" spans="1:4">
      <c r="A106" s="241"/>
      <c r="B106" s="242"/>
      <c r="C106" s="243"/>
      <c r="D106" s="244"/>
    </row>
    <row r="107" spans="1:4">
      <c r="A107" s="241"/>
      <c r="B107" s="242"/>
      <c r="C107" s="243"/>
      <c r="D107" s="244"/>
    </row>
    <row r="108" spans="1:4">
      <c r="A108" s="241"/>
      <c r="B108" s="242"/>
      <c r="C108" s="243"/>
      <c r="D108" s="244"/>
    </row>
    <row r="109" spans="1:4">
      <c r="A109" s="241"/>
      <c r="B109" s="242"/>
      <c r="C109" s="243"/>
      <c r="D109" s="244"/>
    </row>
    <row r="110" spans="1:4">
      <c r="A110" s="241"/>
      <c r="B110" s="242"/>
      <c r="C110" s="243"/>
      <c r="D110" s="244"/>
    </row>
    <row r="111" spans="1:4">
      <c r="A111" s="241"/>
      <c r="B111" s="242"/>
      <c r="C111" s="243"/>
      <c r="D111" s="244"/>
    </row>
    <row r="112" spans="1:4">
      <c r="A112" s="241"/>
      <c r="B112" s="242"/>
      <c r="C112" s="243"/>
      <c r="D112" s="244"/>
    </row>
    <row r="113" spans="1:4">
      <c r="A113" s="241"/>
      <c r="B113" s="242"/>
      <c r="C113" s="243"/>
      <c r="D113" s="244"/>
    </row>
    <row r="114" spans="1:4">
      <c r="A114" s="241"/>
      <c r="B114" s="242"/>
      <c r="C114" s="243"/>
      <c r="D114" s="244"/>
    </row>
    <row r="115" spans="1:4">
      <c r="A115" s="241"/>
      <c r="B115" s="242"/>
      <c r="C115" s="243"/>
      <c r="D115" s="244"/>
    </row>
    <row r="116" spans="1:4">
      <c r="A116" s="241"/>
      <c r="B116" s="242"/>
      <c r="C116" s="243"/>
      <c r="D116" s="244"/>
    </row>
    <row r="117" spans="1:4">
      <c r="A117" s="241"/>
      <c r="B117" s="242"/>
      <c r="C117" s="243"/>
      <c r="D117" s="244"/>
    </row>
    <row r="118" spans="1:4">
      <c r="A118" s="241"/>
      <c r="B118" s="242"/>
      <c r="C118" s="243"/>
      <c r="D118" s="244"/>
    </row>
    <row r="119" spans="1:4">
      <c r="A119" s="241"/>
      <c r="B119" s="242"/>
      <c r="C119" s="243"/>
      <c r="D119" s="244"/>
    </row>
    <row r="120" spans="1:4">
      <c r="A120" s="241"/>
      <c r="B120" s="242"/>
      <c r="C120" s="243"/>
      <c r="D120" s="244"/>
    </row>
    <row r="121" spans="1:4">
      <c r="A121" s="241"/>
      <c r="B121" s="242"/>
      <c r="C121" s="243"/>
      <c r="D121" s="244"/>
    </row>
    <row r="122" spans="1:4">
      <c r="A122" s="241"/>
      <c r="B122" s="242"/>
      <c r="C122" s="243"/>
      <c r="D122" s="244"/>
    </row>
    <row r="123" spans="1:4">
      <c r="A123" s="241"/>
      <c r="B123" s="242"/>
      <c r="C123" s="243"/>
      <c r="D123" s="244"/>
    </row>
    <row r="124" spans="1:4">
      <c r="A124" s="241"/>
      <c r="B124" s="242"/>
      <c r="C124" s="243"/>
      <c r="D124" s="244"/>
    </row>
    <row r="125" spans="1:4">
      <c r="A125" s="241"/>
      <c r="B125" s="241"/>
      <c r="C125" s="243"/>
      <c r="D125" s="244"/>
    </row>
    <row r="126" spans="1:4">
      <c r="A126" s="241"/>
      <c r="B126" s="241"/>
      <c r="C126" s="243"/>
      <c r="D126" s="244"/>
    </row>
    <row r="127" spans="1:4">
      <c r="A127" s="241"/>
      <c r="B127" s="241"/>
      <c r="C127" s="243"/>
      <c r="D127" s="244"/>
    </row>
    <row r="128" spans="1:4">
      <c r="A128" s="241"/>
      <c r="B128" s="241"/>
      <c r="C128" s="243"/>
      <c r="D128" s="244"/>
    </row>
    <row r="129" spans="1:4">
      <c r="A129" s="241"/>
      <c r="B129" s="241"/>
      <c r="C129" s="243"/>
      <c r="D129" s="244"/>
    </row>
  </sheetData>
  <sheetProtection algorithmName="SHA-512" hashValue="pvhCW8HkPFuylKpB7/a6+h70+0VnovzQE6PTfsrWIxXJecHaRAyYria43feXpvfo1PlA+dMYLSoXmon0PK5ipw==" saltValue="fpZ9y09waAZDYFA3Hz+3Fg==" spinCount="100000" sheet="1" objects="1" scenarios="1"/>
  <sortState xmlns:xlrd2="http://schemas.microsoft.com/office/spreadsheetml/2017/richdata2" ref="A4:F23">
    <sortCondition ref="B4:B23"/>
    <sortCondition ref="C4:C23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="110" zoomScaleNormal="110" workbookViewId="0">
      <selection activeCell="D4" sqref="D4"/>
    </sheetView>
  </sheetViews>
  <sheetFormatPr baseColWidth="10" defaultColWidth="8.83203125" defaultRowHeight="15"/>
  <cols>
    <col min="1" max="1" width="18.5" style="102" customWidth="1"/>
    <col min="2" max="2" width="40" style="102" customWidth="1"/>
    <col min="3" max="4" width="18.5" style="102" customWidth="1"/>
    <col min="5" max="242" width="8.83203125" style="102"/>
    <col min="243" max="243" width="25.6640625" style="102" bestFit="1" customWidth="1"/>
    <col min="244" max="244" width="13.5" style="102" bestFit="1" customWidth="1"/>
    <col min="245" max="245" width="30.83203125" style="102" bestFit="1" customWidth="1"/>
    <col min="246" max="246" width="28.33203125" style="102" bestFit="1" customWidth="1"/>
    <col min="247" max="247" width="29.83203125" style="102" customWidth="1"/>
    <col min="248" max="248" width="20.83203125" style="102" customWidth="1"/>
    <col min="249" max="249" width="3.1640625" style="102" customWidth="1"/>
    <col min="250" max="250" width="9" style="102" customWidth="1"/>
    <col min="251" max="251" width="5.5" style="102" customWidth="1"/>
    <col min="252" max="252" width="7.1640625" style="102" customWidth="1"/>
    <col min="253" max="253" width="4" style="102" customWidth="1"/>
    <col min="254" max="254" width="11" style="102" bestFit="1" customWidth="1"/>
    <col min="255" max="255" width="6.5" style="102" customWidth="1"/>
    <col min="256" max="256" width="7.1640625" style="102" customWidth="1"/>
    <col min="257" max="498" width="8.83203125" style="102"/>
    <col min="499" max="499" width="25.6640625" style="102" bestFit="1" customWidth="1"/>
    <col min="500" max="500" width="13.5" style="102" bestFit="1" customWidth="1"/>
    <col min="501" max="501" width="30.83203125" style="102" bestFit="1" customWidth="1"/>
    <col min="502" max="502" width="28.33203125" style="102" bestFit="1" customWidth="1"/>
    <col min="503" max="503" width="29.83203125" style="102" customWidth="1"/>
    <col min="504" max="504" width="20.83203125" style="102" customWidth="1"/>
    <col min="505" max="505" width="3.1640625" style="102" customWidth="1"/>
    <col min="506" max="506" width="9" style="102" customWidth="1"/>
    <col min="507" max="507" width="5.5" style="102" customWidth="1"/>
    <col min="508" max="508" width="7.1640625" style="102" customWidth="1"/>
    <col min="509" max="509" width="4" style="102" customWidth="1"/>
    <col min="510" max="510" width="11" style="102" bestFit="1" customWidth="1"/>
    <col min="511" max="511" width="6.5" style="102" customWidth="1"/>
    <col min="512" max="512" width="7.1640625" style="102" customWidth="1"/>
    <col min="513" max="754" width="8.83203125" style="102"/>
    <col min="755" max="755" width="25.6640625" style="102" bestFit="1" customWidth="1"/>
    <col min="756" max="756" width="13.5" style="102" bestFit="1" customWidth="1"/>
    <col min="757" max="757" width="30.83203125" style="102" bestFit="1" customWidth="1"/>
    <col min="758" max="758" width="28.33203125" style="102" bestFit="1" customWidth="1"/>
    <col min="759" max="759" width="29.83203125" style="102" customWidth="1"/>
    <col min="760" max="760" width="20.83203125" style="102" customWidth="1"/>
    <col min="761" max="761" width="3.1640625" style="102" customWidth="1"/>
    <col min="762" max="762" width="9" style="102" customWidth="1"/>
    <col min="763" max="763" width="5.5" style="102" customWidth="1"/>
    <col min="764" max="764" width="7.1640625" style="102" customWidth="1"/>
    <col min="765" max="765" width="4" style="102" customWidth="1"/>
    <col min="766" max="766" width="11" style="102" bestFit="1" customWidth="1"/>
    <col min="767" max="767" width="6.5" style="102" customWidth="1"/>
    <col min="768" max="768" width="7.1640625" style="102" customWidth="1"/>
    <col min="769" max="1010" width="8.83203125" style="102"/>
    <col min="1011" max="1011" width="25.6640625" style="102" bestFit="1" customWidth="1"/>
    <col min="1012" max="1012" width="13.5" style="102" bestFit="1" customWidth="1"/>
    <col min="1013" max="1013" width="30.83203125" style="102" bestFit="1" customWidth="1"/>
    <col min="1014" max="1014" width="28.33203125" style="102" bestFit="1" customWidth="1"/>
    <col min="1015" max="1015" width="29.83203125" style="102" customWidth="1"/>
    <col min="1016" max="1016" width="20.83203125" style="102" customWidth="1"/>
    <col min="1017" max="1017" width="3.1640625" style="102" customWidth="1"/>
    <col min="1018" max="1018" width="9" style="102" customWidth="1"/>
    <col min="1019" max="1019" width="5.5" style="102" customWidth="1"/>
    <col min="1020" max="1020" width="7.1640625" style="102" customWidth="1"/>
    <col min="1021" max="1021" width="4" style="102" customWidth="1"/>
    <col min="1022" max="1022" width="11" style="102" bestFit="1" customWidth="1"/>
    <col min="1023" max="1023" width="6.5" style="102" customWidth="1"/>
    <col min="1024" max="1024" width="7.1640625" style="102" customWidth="1"/>
    <col min="1025" max="1266" width="8.83203125" style="102"/>
    <col min="1267" max="1267" width="25.6640625" style="102" bestFit="1" customWidth="1"/>
    <col min="1268" max="1268" width="13.5" style="102" bestFit="1" customWidth="1"/>
    <col min="1269" max="1269" width="30.83203125" style="102" bestFit="1" customWidth="1"/>
    <col min="1270" max="1270" width="28.33203125" style="102" bestFit="1" customWidth="1"/>
    <col min="1271" max="1271" width="29.83203125" style="102" customWidth="1"/>
    <col min="1272" max="1272" width="20.83203125" style="102" customWidth="1"/>
    <col min="1273" max="1273" width="3.1640625" style="102" customWidth="1"/>
    <col min="1274" max="1274" width="9" style="102" customWidth="1"/>
    <col min="1275" max="1275" width="5.5" style="102" customWidth="1"/>
    <col min="1276" max="1276" width="7.1640625" style="102" customWidth="1"/>
    <col min="1277" max="1277" width="4" style="102" customWidth="1"/>
    <col min="1278" max="1278" width="11" style="102" bestFit="1" customWidth="1"/>
    <col min="1279" max="1279" width="6.5" style="102" customWidth="1"/>
    <col min="1280" max="1280" width="7.1640625" style="102" customWidth="1"/>
    <col min="1281" max="1522" width="8.83203125" style="102"/>
    <col min="1523" max="1523" width="25.6640625" style="102" bestFit="1" customWidth="1"/>
    <col min="1524" max="1524" width="13.5" style="102" bestFit="1" customWidth="1"/>
    <col min="1525" max="1525" width="30.83203125" style="102" bestFit="1" customWidth="1"/>
    <col min="1526" max="1526" width="28.33203125" style="102" bestFit="1" customWidth="1"/>
    <col min="1527" max="1527" width="29.83203125" style="102" customWidth="1"/>
    <col min="1528" max="1528" width="20.83203125" style="102" customWidth="1"/>
    <col min="1529" max="1529" width="3.1640625" style="102" customWidth="1"/>
    <col min="1530" max="1530" width="9" style="102" customWidth="1"/>
    <col min="1531" max="1531" width="5.5" style="102" customWidth="1"/>
    <col min="1532" max="1532" width="7.1640625" style="102" customWidth="1"/>
    <col min="1533" max="1533" width="4" style="102" customWidth="1"/>
    <col min="1534" max="1534" width="11" style="102" bestFit="1" customWidth="1"/>
    <col min="1535" max="1535" width="6.5" style="102" customWidth="1"/>
    <col min="1536" max="1536" width="7.1640625" style="102" customWidth="1"/>
    <col min="1537" max="1778" width="8.83203125" style="102"/>
    <col min="1779" max="1779" width="25.6640625" style="102" bestFit="1" customWidth="1"/>
    <col min="1780" max="1780" width="13.5" style="102" bestFit="1" customWidth="1"/>
    <col min="1781" max="1781" width="30.83203125" style="102" bestFit="1" customWidth="1"/>
    <col min="1782" max="1782" width="28.33203125" style="102" bestFit="1" customWidth="1"/>
    <col min="1783" max="1783" width="29.83203125" style="102" customWidth="1"/>
    <col min="1784" max="1784" width="20.83203125" style="102" customWidth="1"/>
    <col min="1785" max="1785" width="3.1640625" style="102" customWidth="1"/>
    <col min="1786" max="1786" width="9" style="102" customWidth="1"/>
    <col min="1787" max="1787" width="5.5" style="102" customWidth="1"/>
    <col min="1788" max="1788" width="7.1640625" style="102" customWidth="1"/>
    <col min="1789" max="1789" width="4" style="102" customWidth="1"/>
    <col min="1790" max="1790" width="11" style="102" bestFit="1" customWidth="1"/>
    <col min="1791" max="1791" width="6.5" style="102" customWidth="1"/>
    <col min="1792" max="1792" width="7.1640625" style="102" customWidth="1"/>
    <col min="1793" max="2034" width="8.83203125" style="102"/>
    <col min="2035" max="2035" width="25.6640625" style="102" bestFit="1" customWidth="1"/>
    <col min="2036" max="2036" width="13.5" style="102" bestFit="1" customWidth="1"/>
    <col min="2037" max="2037" width="30.83203125" style="102" bestFit="1" customWidth="1"/>
    <col min="2038" max="2038" width="28.33203125" style="102" bestFit="1" customWidth="1"/>
    <col min="2039" max="2039" width="29.83203125" style="102" customWidth="1"/>
    <col min="2040" max="2040" width="20.83203125" style="102" customWidth="1"/>
    <col min="2041" max="2041" width="3.1640625" style="102" customWidth="1"/>
    <col min="2042" max="2042" width="9" style="102" customWidth="1"/>
    <col min="2043" max="2043" width="5.5" style="102" customWidth="1"/>
    <col min="2044" max="2044" width="7.1640625" style="102" customWidth="1"/>
    <col min="2045" max="2045" width="4" style="102" customWidth="1"/>
    <col min="2046" max="2046" width="11" style="102" bestFit="1" customWidth="1"/>
    <col min="2047" max="2047" width="6.5" style="102" customWidth="1"/>
    <col min="2048" max="2048" width="7.1640625" style="102" customWidth="1"/>
    <col min="2049" max="2290" width="8.83203125" style="102"/>
    <col min="2291" max="2291" width="25.6640625" style="102" bestFit="1" customWidth="1"/>
    <col min="2292" max="2292" width="13.5" style="102" bestFit="1" customWidth="1"/>
    <col min="2293" max="2293" width="30.83203125" style="102" bestFit="1" customWidth="1"/>
    <col min="2294" max="2294" width="28.33203125" style="102" bestFit="1" customWidth="1"/>
    <col min="2295" max="2295" width="29.83203125" style="102" customWidth="1"/>
    <col min="2296" max="2296" width="20.83203125" style="102" customWidth="1"/>
    <col min="2297" max="2297" width="3.1640625" style="102" customWidth="1"/>
    <col min="2298" max="2298" width="9" style="102" customWidth="1"/>
    <col min="2299" max="2299" width="5.5" style="102" customWidth="1"/>
    <col min="2300" max="2300" width="7.1640625" style="102" customWidth="1"/>
    <col min="2301" max="2301" width="4" style="102" customWidth="1"/>
    <col min="2302" max="2302" width="11" style="102" bestFit="1" customWidth="1"/>
    <col min="2303" max="2303" width="6.5" style="102" customWidth="1"/>
    <col min="2304" max="2304" width="7.1640625" style="102" customWidth="1"/>
    <col min="2305" max="2546" width="8.83203125" style="102"/>
    <col min="2547" max="2547" width="25.6640625" style="102" bestFit="1" customWidth="1"/>
    <col min="2548" max="2548" width="13.5" style="102" bestFit="1" customWidth="1"/>
    <col min="2549" max="2549" width="30.83203125" style="102" bestFit="1" customWidth="1"/>
    <col min="2550" max="2550" width="28.33203125" style="102" bestFit="1" customWidth="1"/>
    <col min="2551" max="2551" width="29.83203125" style="102" customWidth="1"/>
    <col min="2552" max="2552" width="20.83203125" style="102" customWidth="1"/>
    <col min="2553" max="2553" width="3.1640625" style="102" customWidth="1"/>
    <col min="2554" max="2554" width="9" style="102" customWidth="1"/>
    <col min="2555" max="2555" width="5.5" style="102" customWidth="1"/>
    <col min="2556" max="2556" width="7.1640625" style="102" customWidth="1"/>
    <col min="2557" max="2557" width="4" style="102" customWidth="1"/>
    <col min="2558" max="2558" width="11" style="102" bestFit="1" customWidth="1"/>
    <col min="2559" max="2559" width="6.5" style="102" customWidth="1"/>
    <col min="2560" max="2560" width="7.1640625" style="102" customWidth="1"/>
    <col min="2561" max="2802" width="8.83203125" style="102"/>
    <col min="2803" max="2803" width="25.6640625" style="102" bestFit="1" customWidth="1"/>
    <col min="2804" max="2804" width="13.5" style="102" bestFit="1" customWidth="1"/>
    <col min="2805" max="2805" width="30.83203125" style="102" bestFit="1" customWidth="1"/>
    <col min="2806" max="2806" width="28.33203125" style="102" bestFit="1" customWidth="1"/>
    <col min="2807" max="2807" width="29.83203125" style="102" customWidth="1"/>
    <col min="2808" max="2808" width="20.83203125" style="102" customWidth="1"/>
    <col min="2809" max="2809" width="3.1640625" style="102" customWidth="1"/>
    <col min="2810" max="2810" width="9" style="102" customWidth="1"/>
    <col min="2811" max="2811" width="5.5" style="102" customWidth="1"/>
    <col min="2812" max="2812" width="7.1640625" style="102" customWidth="1"/>
    <col min="2813" max="2813" width="4" style="102" customWidth="1"/>
    <col min="2814" max="2814" width="11" style="102" bestFit="1" customWidth="1"/>
    <col min="2815" max="2815" width="6.5" style="102" customWidth="1"/>
    <col min="2816" max="2816" width="7.1640625" style="102" customWidth="1"/>
    <col min="2817" max="3058" width="8.83203125" style="102"/>
    <col min="3059" max="3059" width="25.6640625" style="102" bestFit="1" customWidth="1"/>
    <col min="3060" max="3060" width="13.5" style="102" bestFit="1" customWidth="1"/>
    <col min="3061" max="3061" width="30.83203125" style="102" bestFit="1" customWidth="1"/>
    <col min="3062" max="3062" width="28.33203125" style="102" bestFit="1" customWidth="1"/>
    <col min="3063" max="3063" width="29.83203125" style="102" customWidth="1"/>
    <col min="3064" max="3064" width="20.83203125" style="102" customWidth="1"/>
    <col min="3065" max="3065" width="3.1640625" style="102" customWidth="1"/>
    <col min="3066" max="3066" width="9" style="102" customWidth="1"/>
    <col min="3067" max="3067" width="5.5" style="102" customWidth="1"/>
    <col min="3068" max="3068" width="7.1640625" style="102" customWidth="1"/>
    <col min="3069" max="3069" width="4" style="102" customWidth="1"/>
    <col min="3070" max="3070" width="11" style="102" bestFit="1" customWidth="1"/>
    <col min="3071" max="3071" width="6.5" style="102" customWidth="1"/>
    <col min="3072" max="3072" width="7.1640625" style="102" customWidth="1"/>
    <col min="3073" max="3314" width="8.83203125" style="102"/>
    <col min="3315" max="3315" width="25.6640625" style="102" bestFit="1" customWidth="1"/>
    <col min="3316" max="3316" width="13.5" style="102" bestFit="1" customWidth="1"/>
    <col min="3317" max="3317" width="30.83203125" style="102" bestFit="1" customWidth="1"/>
    <col min="3318" max="3318" width="28.33203125" style="102" bestFit="1" customWidth="1"/>
    <col min="3319" max="3319" width="29.83203125" style="102" customWidth="1"/>
    <col min="3320" max="3320" width="20.83203125" style="102" customWidth="1"/>
    <col min="3321" max="3321" width="3.1640625" style="102" customWidth="1"/>
    <col min="3322" max="3322" width="9" style="102" customWidth="1"/>
    <col min="3323" max="3323" width="5.5" style="102" customWidth="1"/>
    <col min="3324" max="3324" width="7.1640625" style="102" customWidth="1"/>
    <col min="3325" max="3325" width="4" style="102" customWidth="1"/>
    <col min="3326" max="3326" width="11" style="102" bestFit="1" customWidth="1"/>
    <col min="3327" max="3327" width="6.5" style="102" customWidth="1"/>
    <col min="3328" max="3328" width="7.1640625" style="102" customWidth="1"/>
    <col min="3329" max="3570" width="8.83203125" style="102"/>
    <col min="3571" max="3571" width="25.6640625" style="102" bestFit="1" customWidth="1"/>
    <col min="3572" max="3572" width="13.5" style="102" bestFit="1" customWidth="1"/>
    <col min="3573" max="3573" width="30.83203125" style="102" bestFit="1" customWidth="1"/>
    <col min="3574" max="3574" width="28.33203125" style="102" bestFit="1" customWidth="1"/>
    <col min="3575" max="3575" width="29.83203125" style="102" customWidth="1"/>
    <col min="3576" max="3576" width="20.83203125" style="102" customWidth="1"/>
    <col min="3577" max="3577" width="3.1640625" style="102" customWidth="1"/>
    <col min="3578" max="3578" width="9" style="102" customWidth="1"/>
    <col min="3579" max="3579" width="5.5" style="102" customWidth="1"/>
    <col min="3580" max="3580" width="7.1640625" style="102" customWidth="1"/>
    <col min="3581" max="3581" width="4" style="102" customWidth="1"/>
    <col min="3582" max="3582" width="11" style="102" bestFit="1" customWidth="1"/>
    <col min="3583" max="3583" width="6.5" style="102" customWidth="1"/>
    <col min="3584" max="3584" width="7.1640625" style="102" customWidth="1"/>
    <col min="3585" max="3826" width="8.83203125" style="102"/>
    <col min="3827" max="3827" width="25.6640625" style="102" bestFit="1" customWidth="1"/>
    <col min="3828" max="3828" width="13.5" style="102" bestFit="1" customWidth="1"/>
    <col min="3829" max="3829" width="30.83203125" style="102" bestFit="1" customWidth="1"/>
    <col min="3830" max="3830" width="28.33203125" style="102" bestFit="1" customWidth="1"/>
    <col min="3831" max="3831" width="29.83203125" style="102" customWidth="1"/>
    <col min="3832" max="3832" width="20.83203125" style="102" customWidth="1"/>
    <col min="3833" max="3833" width="3.1640625" style="102" customWidth="1"/>
    <col min="3834" max="3834" width="9" style="102" customWidth="1"/>
    <col min="3835" max="3835" width="5.5" style="102" customWidth="1"/>
    <col min="3836" max="3836" width="7.1640625" style="102" customWidth="1"/>
    <col min="3837" max="3837" width="4" style="102" customWidth="1"/>
    <col min="3838" max="3838" width="11" style="102" bestFit="1" customWidth="1"/>
    <col min="3839" max="3839" width="6.5" style="102" customWidth="1"/>
    <col min="3840" max="3840" width="7.1640625" style="102" customWidth="1"/>
    <col min="3841" max="4082" width="8.83203125" style="102"/>
    <col min="4083" max="4083" width="25.6640625" style="102" bestFit="1" customWidth="1"/>
    <col min="4084" max="4084" width="13.5" style="102" bestFit="1" customWidth="1"/>
    <col min="4085" max="4085" width="30.83203125" style="102" bestFit="1" customWidth="1"/>
    <col min="4086" max="4086" width="28.33203125" style="102" bestFit="1" customWidth="1"/>
    <col min="4087" max="4087" width="29.83203125" style="102" customWidth="1"/>
    <col min="4088" max="4088" width="20.83203125" style="102" customWidth="1"/>
    <col min="4089" max="4089" width="3.1640625" style="102" customWidth="1"/>
    <col min="4090" max="4090" width="9" style="102" customWidth="1"/>
    <col min="4091" max="4091" width="5.5" style="102" customWidth="1"/>
    <col min="4092" max="4092" width="7.1640625" style="102" customWidth="1"/>
    <col min="4093" max="4093" width="4" style="102" customWidth="1"/>
    <col min="4094" max="4094" width="11" style="102" bestFit="1" customWidth="1"/>
    <col min="4095" max="4095" width="6.5" style="102" customWidth="1"/>
    <col min="4096" max="4096" width="7.1640625" style="102" customWidth="1"/>
    <col min="4097" max="4338" width="8.83203125" style="102"/>
    <col min="4339" max="4339" width="25.6640625" style="102" bestFit="1" customWidth="1"/>
    <col min="4340" max="4340" width="13.5" style="102" bestFit="1" customWidth="1"/>
    <col min="4341" max="4341" width="30.83203125" style="102" bestFit="1" customWidth="1"/>
    <col min="4342" max="4342" width="28.33203125" style="102" bestFit="1" customWidth="1"/>
    <col min="4343" max="4343" width="29.83203125" style="102" customWidth="1"/>
    <col min="4344" max="4344" width="20.83203125" style="102" customWidth="1"/>
    <col min="4345" max="4345" width="3.1640625" style="102" customWidth="1"/>
    <col min="4346" max="4346" width="9" style="102" customWidth="1"/>
    <col min="4347" max="4347" width="5.5" style="102" customWidth="1"/>
    <col min="4348" max="4348" width="7.1640625" style="102" customWidth="1"/>
    <col min="4349" max="4349" width="4" style="102" customWidth="1"/>
    <col min="4350" max="4350" width="11" style="102" bestFit="1" customWidth="1"/>
    <col min="4351" max="4351" width="6.5" style="102" customWidth="1"/>
    <col min="4352" max="4352" width="7.1640625" style="102" customWidth="1"/>
    <col min="4353" max="4594" width="8.83203125" style="102"/>
    <col min="4595" max="4595" width="25.6640625" style="102" bestFit="1" customWidth="1"/>
    <col min="4596" max="4596" width="13.5" style="102" bestFit="1" customWidth="1"/>
    <col min="4597" max="4597" width="30.83203125" style="102" bestFit="1" customWidth="1"/>
    <col min="4598" max="4598" width="28.33203125" style="102" bestFit="1" customWidth="1"/>
    <col min="4599" max="4599" width="29.83203125" style="102" customWidth="1"/>
    <col min="4600" max="4600" width="20.83203125" style="102" customWidth="1"/>
    <col min="4601" max="4601" width="3.1640625" style="102" customWidth="1"/>
    <col min="4602" max="4602" width="9" style="102" customWidth="1"/>
    <col min="4603" max="4603" width="5.5" style="102" customWidth="1"/>
    <col min="4604" max="4604" width="7.1640625" style="102" customWidth="1"/>
    <col min="4605" max="4605" width="4" style="102" customWidth="1"/>
    <col min="4606" max="4606" width="11" style="102" bestFit="1" customWidth="1"/>
    <col min="4607" max="4607" width="6.5" style="102" customWidth="1"/>
    <col min="4608" max="4608" width="7.1640625" style="102" customWidth="1"/>
    <col min="4609" max="4850" width="8.83203125" style="102"/>
    <col min="4851" max="4851" width="25.6640625" style="102" bestFit="1" customWidth="1"/>
    <col min="4852" max="4852" width="13.5" style="102" bestFit="1" customWidth="1"/>
    <col min="4853" max="4853" width="30.83203125" style="102" bestFit="1" customWidth="1"/>
    <col min="4854" max="4854" width="28.33203125" style="102" bestFit="1" customWidth="1"/>
    <col min="4855" max="4855" width="29.83203125" style="102" customWidth="1"/>
    <col min="4856" max="4856" width="20.83203125" style="102" customWidth="1"/>
    <col min="4857" max="4857" width="3.1640625" style="102" customWidth="1"/>
    <col min="4858" max="4858" width="9" style="102" customWidth="1"/>
    <col min="4859" max="4859" width="5.5" style="102" customWidth="1"/>
    <col min="4860" max="4860" width="7.1640625" style="102" customWidth="1"/>
    <col min="4861" max="4861" width="4" style="102" customWidth="1"/>
    <col min="4862" max="4862" width="11" style="102" bestFit="1" customWidth="1"/>
    <col min="4863" max="4863" width="6.5" style="102" customWidth="1"/>
    <col min="4864" max="4864" width="7.1640625" style="102" customWidth="1"/>
    <col min="4865" max="5106" width="8.83203125" style="102"/>
    <col min="5107" max="5107" width="25.6640625" style="102" bestFit="1" customWidth="1"/>
    <col min="5108" max="5108" width="13.5" style="102" bestFit="1" customWidth="1"/>
    <col min="5109" max="5109" width="30.83203125" style="102" bestFit="1" customWidth="1"/>
    <col min="5110" max="5110" width="28.33203125" style="102" bestFit="1" customWidth="1"/>
    <col min="5111" max="5111" width="29.83203125" style="102" customWidth="1"/>
    <col min="5112" max="5112" width="20.83203125" style="102" customWidth="1"/>
    <col min="5113" max="5113" width="3.1640625" style="102" customWidth="1"/>
    <col min="5114" max="5114" width="9" style="102" customWidth="1"/>
    <col min="5115" max="5115" width="5.5" style="102" customWidth="1"/>
    <col min="5116" max="5116" width="7.1640625" style="102" customWidth="1"/>
    <col min="5117" max="5117" width="4" style="102" customWidth="1"/>
    <col min="5118" max="5118" width="11" style="102" bestFit="1" customWidth="1"/>
    <col min="5119" max="5119" width="6.5" style="102" customWidth="1"/>
    <col min="5120" max="5120" width="7.1640625" style="102" customWidth="1"/>
    <col min="5121" max="5362" width="8.83203125" style="102"/>
    <col min="5363" max="5363" width="25.6640625" style="102" bestFit="1" customWidth="1"/>
    <col min="5364" max="5364" width="13.5" style="102" bestFit="1" customWidth="1"/>
    <col min="5365" max="5365" width="30.83203125" style="102" bestFit="1" customWidth="1"/>
    <col min="5366" max="5366" width="28.33203125" style="102" bestFit="1" customWidth="1"/>
    <col min="5367" max="5367" width="29.83203125" style="102" customWidth="1"/>
    <col min="5368" max="5368" width="20.83203125" style="102" customWidth="1"/>
    <col min="5369" max="5369" width="3.1640625" style="102" customWidth="1"/>
    <col min="5370" max="5370" width="9" style="102" customWidth="1"/>
    <col min="5371" max="5371" width="5.5" style="102" customWidth="1"/>
    <col min="5372" max="5372" width="7.1640625" style="102" customWidth="1"/>
    <col min="5373" max="5373" width="4" style="102" customWidth="1"/>
    <col min="5374" max="5374" width="11" style="102" bestFit="1" customWidth="1"/>
    <col min="5375" max="5375" width="6.5" style="102" customWidth="1"/>
    <col min="5376" max="5376" width="7.1640625" style="102" customWidth="1"/>
    <col min="5377" max="5618" width="8.83203125" style="102"/>
    <col min="5619" max="5619" width="25.6640625" style="102" bestFit="1" customWidth="1"/>
    <col min="5620" max="5620" width="13.5" style="102" bestFit="1" customWidth="1"/>
    <col min="5621" max="5621" width="30.83203125" style="102" bestFit="1" customWidth="1"/>
    <col min="5622" max="5622" width="28.33203125" style="102" bestFit="1" customWidth="1"/>
    <col min="5623" max="5623" width="29.83203125" style="102" customWidth="1"/>
    <col min="5624" max="5624" width="20.83203125" style="102" customWidth="1"/>
    <col min="5625" max="5625" width="3.1640625" style="102" customWidth="1"/>
    <col min="5626" max="5626" width="9" style="102" customWidth="1"/>
    <col min="5627" max="5627" width="5.5" style="102" customWidth="1"/>
    <col min="5628" max="5628" width="7.1640625" style="102" customWidth="1"/>
    <col min="5629" max="5629" width="4" style="102" customWidth="1"/>
    <col min="5630" max="5630" width="11" style="102" bestFit="1" customWidth="1"/>
    <col min="5631" max="5631" width="6.5" style="102" customWidth="1"/>
    <col min="5632" max="5632" width="7.1640625" style="102" customWidth="1"/>
    <col min="5633" max="5874" width="8.83203125" style="102"/>
    <col min="5875" max="5875" width="25.6640625" style="102" bestFit="1" customWidth="1"/>
    <col min="5876" max="5876" width="13.5" style="102" bestFit="1" customWidth="1"/>
    <col min="5877" max="5877" width="30.83203125" style="102" bestFit="1" customWidth="1"/>
    <col min="5878" max="5878" width="28.33203125" style="102" bestFit="1" customWidth="1"/>
    <col min="5879" max="5879" width="29.83203125" style="102" customWidth="1"/>
    <col min="5880" max="5880" width="20.83203125" style="102" customWidth="1"/>
    <col min="5881" max="5881" width="3.1640625" style="102" customWidth="1"/>
    <col min="5882" max="5882" width="9" style="102" customWidth="1"/>
    <col min="5883" max="5883" width="5.5" style="102" customWidth="1"/>
    <col min="5884" max="5884" width="7.1640625" style="102" customWidth="1"/>
    <col min="5885" max="5885" width="4" style="102" customWidth="1"/>
    <col min="5886" max="5886" width="11" style="102" bestFit="1" customWidth="1"/>
    <col min="5887" max="5887" width="6.5" style="102" customWidth="1"/>
    <col min="5888" max="5888" width="7.1640625" style="102" customWidth="1"/>
    <col min="5889" max="6130" width="8.83203125" style="102"/>
    <col min="6131" max="6131" width="25.6640625" style="102" bestFit="1" customWidth="1"/>
    <col min="6132" max="6132" width="13.5" style="102" bestFit="1" customWidth="1"/>
    <col min="6133" max="6133" width="30.83203125" style="102" bestFit="1" customWidth="1"/>
    <col min="6134" max="6134" width="28.33203125" style="102" bestFit="1" customWidth="1"/>
    <col min="6135" max="6135" width="29.83203125" style="102" customWidth="1"/>
    <col min="6136" max="6136" width="20.83203125" style="102" customWidth="1"/>
    <col min="6137" max="6137" width="3.1640625" style="102" customWidth="1"/>
    <col min="6138" max="6138" width="9" style="102" customWidth="1"/>
    <col min="6139" max="6139" width="5.5" style="102" customWidth="1"/>
    <col min="6140" max="6140" width="7.1640625" style="102" customWidth="1"/>
    <col min="6141" max="6141" width="4" style="102" customWidth="1"/>
    <col min="6142" max="6142" width="11" style="102" bestFit="1" customWidth="1"/>
    <col min="6143" max="6143" width="6.5" style="102" customWidth="1"/>
    <col min="6144" max="6144" width="7.1640625" style="102" customWidth="1"/>
    <col min="6145" max="6386" width="8.83203125" style="102"/>
    <col min="6387" max="6387" width="25.6640625" style="102" bestFit="1" customWidth="1"/>
    <col min="6388" max="6388" width="13.5" style="102" bestFit="1" customWidth="1"/>
    <col min="6389" max="6389" width="30.83203125" style="102" bestFit="1" customWidth="1"/>
    <col min="6390" max="6390" width="28.33203125" style="102" bestFit="1" customWidth="1"/>
    <col min="6391" max="6391" width="29.83203125" style="102" customWidth="1"/>
    <col min="6392" max="6392" width="20.83203125" style="102" customWidth="1"/>
    <col min="6393" max="6393" width="3.1640625" style="102" customWidth="1"/>
    <col min="6394" max="6394" width="9" style="102" customWidth="1"/>
    <col min="6395" max="6395" width="5.5" style="102" customWidth="1"/>
    <col min="6396" max="6396" width="7.1640625" style="102" customWidth="1"/>
    <col min="6397" max="6397" width="4" style="102" customWidth="1"/>
    <col min="6398" max="6398" width="11" style="102" bestFit="1" customWidth="1"/>
    <col min="6399" max="6399" width="6.5" style="102" customWidth="1"/>
    <col min="6400" max="6400" width="7.1640625" style="102" customWidth="1"/>
    <col min="6401" max="6642" width="8.83203125" style="102"/>
    <col min="6643" max="6643" width="25.6640625" style="102" bestFit="1" customWidth="1"/>
    <col min="6644" max="6644" width="13.5" style="102" bestFit="1" customWidth="1"/>
    <col min="6645" max="6645" width="30.83203125" style="102" bestFit="1" customWidth="1"/>
    <col min="6646" max="6646" width="28.33203125" style="102" bestFit="1" customWidth="1"/>
    <col min="6647" max="6647" width="29.83203125" style="102" customWidth="1"/>
    <col min="6648" max="6648" width="20.83203125" style="102" customWidth="1"/>
    <col min="6649" max="6649" width="3.1640625" style="102" customWidth="1"/>
    <col min="6650" max="6650" width="9" style="102" customWidth="1"/>
    <col min="6651" max="6651" width="5.5" style="102" customWidth="1"/>
    <col min="6652" max="6652" width="7.1640625" style="102" customWidth="1"/>
    <col min="6653" max="6653" width="4" style="102" customWidth="1"/>
    <col min="6654" max="6654" width="11" style="102" bestFit="1" customWidth="1"/>
    <col min="6655" max="6655" width="6.5" style="102" customWidth="1"/>
    <col min="6656" max="6656" width="7.1640625" style="102" customWidth="1"/>
    <col min="6657" max="6898" width="8.83203125" style="102"/>
    <col min="6899" max="6899" width="25.6640625" style="102" bestFit="1" customWidth="1"/>
    <col min="6900" max="6900" width="13.5" style="102" bestFit="1" customWidth="1"/>
    <col min="6901" max="6901" width="30.83203125" style="102" bestFit="1" customWidth="1"/>
    <col min="6902" max="6902" width="28.33203125" style="102" bestFit="1" customWidth="1"/>
    <col min="6903" max="6903" width="29.83203125" style="102" customWidth="1"/>
    <col min="6904" max="6904" width="20.83203125" style="102" customWidth="1"/>
    <col min="6905" max="6905" width="3.1640625" style="102" customWidth="1"/>
    <col min="6906" max="6906" width="9" style="102" customWidth="1"/>
    <col min="6907" max="6907" width="5.5" style="102" customWidth="1"/>
    <col min="6908" max="6908" width="7.1640625" style="102" customWidth="1"/>
    <col min="6909" max="6909" width="4" style="102" customWidth="1"/>
    <col min="6910" max="6910" width="11" style="102" bestFit="1" customWidth="1"/>
    <col min="6911" max="6911" width="6.5" style="102" customWidth="1"/>
    <col min="6912" max="6912" width="7.1640625" style="102" customWidth="1"/>
    <col min="6913" max="7154" width="8.83203125" style="102"/>
    <col min="7155" max="7155" width="25.6640625" style="102" bestFit="1" customWidth="1"/>
    <col min="7156" max="7156" width="13.5" style="102" bestFit="1" customWidth="1"/>
    <col min="7157" max="7157" width="30.83203125" style="102" bestFit="1" customWidth="1"/>
    <col min="7158" max="7158" width="28.33203125" style="102" bestFit="1" customWidth="1"/>
    <col min="7159" max="7159" width="29.83203125" style="102" customWidth="1"/>
    <col min="7160" max="7160" width="20.83203125" style="102" customWidth="1"/>
    <col min="7161" max="7161" width="3.1640625" style="102" customWidth="1"/>
    <col min="7162" max="7162" width="9" style="102" customWidth="1"/>
    <col min="7163" max="7163" width="5.5" style="102" customWidth="1"/>
    <col min="7164" max="7164" width="7.1640625" style="102" customWidth="1"/>
    <col min="7165" max="7165" width="4" style="102" customWidth="1"/>
    <col min="7166" max="7166" width="11" style="102" bestFit="1" customWidth="1"/>
    <col min="7167" max="7167" width="6.5" style="102" customWidth="1"/>
    <col min="7168" max="7168" width="7.1640625" style="102" customWidth="1"/>
    <col min="7169" max="7410" width="8.83203125" style="102"/>
    <col min="7411" max="7411" width="25.6640625" style="102" bestFit="1" customWidth="1"/>
    <col min="7412" max="7412" width="13.5" style="102" bestFit="1" customWidth="1"/>
    <col min="7413" max="7413" width="30.83203125" style="102" bestFit="1" customWidth="1"/>
    <col min="7414" max="7414" width="28.33203125" style="102" bestFit="1" customWidth="1"/>
    <col min="7415" max="7415" width="29.83203125" style="102" customWidth="1"/>
    <col min="7416" max="7416" width="20.83203125" style="102" customWidth="1"/>
    <col min="7417" max="7417" width="3.1640625" style="102" customWidth="1"/>
    <col min="7418" max="7418" width="9" style="102" customWidth="1"/>
    <col min="7419" max="7419" width="5.5" style="102" customWidth="1"/>
    <col min="7420" max="7420" width="7.1640625" style="102" customWidth="1"/>
    <col min="7421" max="7421" width="4" style="102" customWidth="1"/>
    <col min="7422" max="7422" width="11" style="102" bestFit="1" customWidth="1"/>
    <col min="7423" max="7423" width="6.5" style="102" customWidth="1"/>
    <col min="7424" max="7424" width="7.1640625" style="102" customWidth="1"/>
    <col min="7425" max="7666" width="8.83203125" style="102"/>
    <col min="7667" max="7667" width="25.6640625" style="102" bestFit="1" customWidth="1"/>
    <col min="7668" max="7668" width="13.5" style="102" bestFit="1" customWidth="1"/>
    <col min="7669" max="7669" width="30.83203125" style="102" bestFit="1" customWidth="1"/>
    <col min="7670" max="7670" width="28.33203125" style="102" bestFit="1" customWidth="1"/>
    <col min="7671" max="7671" width="29.83203125" style="102" customWidth="1"/>
    <col min="7672" max="7672" width="20.83203125" style="102" customWidth="1"/>
    <col min="7673" max="7673" width="3.1640625" style="102" customWidth="1"/>
    <col min="7674" max="7674" width="9" style="102" customWidth="1"/>
    <col min="7675" max="7675" width="5.5" style="102" customWidth="1"/>
    <col min="7676" max="7676" width="7.1640625" style="102" customWidth="1"/>
    <col min="7677" max="7677" width="4" style="102" customWidth="1"/>
    <col min="7678" max="7678" width="11" style="102" bestFit="1" customWidth="1"/>
    <col min="7679" max="7679" width="6.5" style="102" customWidth="1"/>
    <col min="7680" max="7680" width="7.1640625" style="102" customWidth="1"/>
    <col min="7681" max="7922" width="8.83203125" style="102"/>
    <col min="7923" max="7923" width="25.6640625" style="102" bestFit="1" customWidth="1"/>
    <col min="7924" max="7924" width="13.5" style="102" bestFit="1" customWidth="1"/>
    <col min="7925" max="7925" width="30.83203125" style="102" bestFit="1" customWidth="1"/>
    <col min="7926" max="7926" width="28.33203125" style="102" bestFit="1" customWidth="1"/>
    <col min="7927" max="7927" width="29.83203125" style="102" customWidth="1"/>
    <col min="7928" max="7928" width="20.83203125" style="102" customWidth="1"/>
    <col min="7929" max="7929" width="3.1640625" style="102" customWidth="1"/>
    <col min="7930" max="7930" width="9" style="102" customWidth="1"/>
    <col min="7931" max="7931" width="5.5" style="102" customWidth="1"/>
    <col min="7932" max="7932" width="7.1640625" style="102" customWidth="1"/>
    <col min="7933" max="7933" width="4" style="102" customWidth="1"/>
    <col min="7934" max="7934" width="11" style="102" bestFit="1" customWidth="1"/>
    <col min="7935" max="7935" width="6.5" style="102" customWidth="1"/>
    <col min="7936" max="7936" width="7.1640625" style="102" customWidth="1"/>
    <col min="7937" max="8178" width="8.83203125" style="102"/>
    <col min="8179" max="8179" width="25.6640625" style="102" bestFit="1" customWidth="1"/>
    <col min="8180" max="8180" width="13.5" style="102" bestFit="1" customWidth="1"/>
    <col min="8181" max="8181" width="30.83203125" style="102" bestFit="1" customWidth="1"/>
    <col min="8182" max="8182" width="28.33203125" style="102" bestFit="1" customWidth="1"/>
    <col min="8183" max="8183" width="29.83203125" style="102" customWidth="1"/>
    <col min="8184" max="8184" width="20.83203125" style="102" customWidth="1"/>
    <col min="8185" max="8185" width="3.1640625" style="102" customWidth="1"/>
    <col min="8186" max="8186" width="9" style="102" customWidth="1"/>
    <col min="8187" max="8187" width="5.5" style="102" customWidth="1"/>
    <col min="8188" max="8188" width="7.1640625" style="102" customWidth="1"/>
    <col min="8189" max="8189" width="4" style="102" customWidth="1"/>
    <col min="8190" max="8190" width="11" style="102" bestFit="1" customWidth="1"/>
    <col min="8191" max="8191" width="6.5" style="102" customWidth="1"/>
    <col min="8192" max="8192" width="7.1640625" style="102" customWidth="1"/>
    <col min="8193" max="8434" width="8.83203125" style="102"/>
    <col min="8435" max="8435" width="25.6640625" style="102" bestFit="1" customWidth="1"/>
    <col min="8436" max="8436" width="13.5" style="102" bestFit="1" customWidth="1"/>
    <col min="8437" max="8437" width="30.83203125" style="102" bestFit="1" customWidth="1"/>
    <col min="8438" max="8438" width="28.33203125" style="102" bestFit="1" customWidth="1"/>
    <col min="8439" max="8439" width="29.83203125" style="102" customWidth="1"/>
    <col min="8440" max="8440" width="20.83203125" style="102" customWidth="1"/>
    <col min="8441" max="8441" width="3.1640625" style="102" customWidth="1"/>
    <col min="8442" max="8442" width="9" style="102" customWidth="1"/>
    <col min="8443" max="8443" width="5.5" style="102" customWidth="1"/>
    <col min="8444" max="8444" width="7.1640625" style="102" customWidth="1"/>
    <col min="8445" max="8445" width="4" style="102" customWidth="1"/>
    <col min="8446" max="8446" width="11" style="102" bestFit="1" customWidth="1"/>
    <col min="8447" max="8447" width="6.5" style="102" customWidth="1"/>
    <col min="8448" max="8448" width="7.1640625" style="102" customWidth="1"/>
    <col min="8449" max="8690" width="8.83203125" style="102"/>
    <col min="8691" max="8691" width="25.6640625" style="102" bestFit="1" customWidth="1"/>
    <col min="8692" max="8692" width="13.5" style="102" bestFit="1" customWidth="1"/>
    <col min="8693" max="8693" width="30.83203125" style="102" bestFit="1" customWidth="1"/>
    <col min="8694" max="8694" width="28.33203125" style="102" bestFit="1" customWidth="1"/>
    <col min="8695" max="8695" width="29.83203125" style="102" customWidth="1"/>
    <col min="8696" max="8696" width="20.83203125" style="102" customWidth="1"/>
    <col min="8697" max="8697" width="3.1640625" style="102" customWidth="1"/>
    <col min="8698" max="8698" width="9" style="102" customWidth="1"/>
    <col min="8699" max="8699" width="5.5" style="102" customWidth="1"/>
    <col min="8700" max="8700" width="7.1640625" style="102" customWidth="1"/>
    <col min="8701" max="8701" width="4" style="102" customWidth="1"/>
    <col min="8702" max="8702" width="11" style="102" bestFit="1" customWidth="1"/>
    <col min="8703" max="8703" width="6.5" style="102" customWidth="1"/>
    <col min="8704" max="8704" width="7.1640625" style="102" customWidth="1"/>
    <col min="8705" max="8946" width="8.83203125" style="102"/>
    <col min="8947" max="8947" width="25.6640625" style="102" bestFit="1" customWidth="1"/>
    <col min="8948" max="8948" width="13.5" style="102" bestFit="1" customWidth="1"/>
    <col min="8949" max="8949" width="30.83203125" style="102" bestFit="1" customWidth="1"/>
    <col min="8950" max="8950" width="28.33203125" style="102" bestFit="1" customWidth="1"/>
    <col min="8951" max="8951" width="29.83203125" style="102" customWidth="1"/>
    <col min="8952" max="8952" width="20.83203125" style="102" customWidth="1"/>
    <col min="8953" max="8953" width="3.1640625" style="102" customWidth="1"/>
    <col min="8954" max="8954" width="9" style="102" customWidth="1"/>
    <col min="8955" max="8955" width="5.5" style="102" customWidth="1"/>
    <col min="8956" max="8956" width="7.1640625" style="102" customWidth="1"/>
    <col min="8957" max="8957" width="4" style="102" customWidth="1"/>
    <col min="8958" max="8958" width="11" style="102" bestFit="1" customWidth="1"/>
    <col min="8959" max="8959" width="6.5" style="102" customWidth="1"/>
    <col min="8960" max="8960" width="7.1640625" style="102" customWidth="1"/>
    <col min="8961" max="9202" width="8.83203125" style="102"/>
    <col min="9203" max="9203" width="25.6640625" style="102" bestFit="1" customWidth="1"/>
    <col min="9204" max="9204" width="13.5" style="102" bestFit="1" customWidth="1"/>
    <col min="9205" max="9205" width="30.83203125" style="102" bestFit="1" customWidth="1"/>
    <col min="9206" max="9206" width="28.33203125" style="102" bestFit="1" customWidth="1"/>
    <col min="9207" max="9207" width="29.83203125" style="102" customWidth="1"/>
    <col min="9208" max="9208" width="20.83203125" style="102" customWidth="1"/>
    <col min="9209" max="9209" width="3.1640625" style="102" customWidth="1"/>
    <col min="9210" max="9210" width="9" style="102" customWidth="1"/>
    <col min="9211" max="9211" width="5.5" style="102" customWidth="1"/>
    <col min="9212" max="9212" width="7.1640625" style="102" customWidth="1"/>
    <col min="9213" max="9213" width="4" style="102" customWidth="1"/>
    <col min="9214" max="9214" width="11" style="102" bestFit="1" customWidth="1"/>
    <col min="9215" max="9215" width="6.5" style="102" customWidth="1"/>
    <col min="9216" max="9216" width="7.1640625" style="102" customWidth="1"/>
    <col min="9217" max="9458" width="8.83203125" style="102"/>
    <col min="9459" max="9459" width="25.6640625" style="102" bestFit="1" customWidth="1"/>
    <col min="9460" max="9460" width="13.5" style="102" bestFit="1" customWidth="1"/>
    <col min="9461" max="9461" width="30.83203125" style="102" bestFit="1" customWidth="1"/>
    <col min="9462" max="9462" width="28.33203125" style="102" bestFit="1" customWidth="1"/>
    <col min="9463" max="9463" width="29.83203125" style="102" customWidth="1"/>
    <col min="9464" max="9464" width="20.83203125" style="102" customWidth="1"/>
    <col min="9465" max="9465" width="3.1640625" style="102" customWidth="1"/>
    <col min="9466" max="9466" width="9" style="102" customWidth="1"/>
    <col min="9467" max="9467" width="5.5" style="102" customWidth="1"/>
    <col min="9468" max="9468" width="7.1640625" style="102" customWidth="1"/>
    <col min="9469" max="9469" width="4" style="102" customWidth="1"/>
    <col min="9470" max="9470" width="11" style="102" bestFit="1" customWidth="1"/>
    <col min="9471" max="9471" width="6.5" style="102" customWidth="1"/>
    <col min="9472" max="9472" width="7.1640625" style="102" customWidth="1"/>
    <col min="9473" max="9714" width="8.83203125" style="102"/>
    <col min="9715" max="9715" width="25.6640625" style="102" bestFit="1" customWidth="1"/>
    <col min="9716" max="9716" width="13.5" style="102" bestFit="1" customWidth="1"/>
    <col min="9717" max="9717" width="30.83203125" style="102" bestFit="1" customWidth="1"/>
    <col min="9718" max="9718" width="28.33203125" style="102" bestFit="1" customWidth="1"/>
    <col min="9719" max="9719" width="29.83203125" style="102" customWidth="1"/>
    <col min="9720" max="9720" width="20.83203125" style="102" customWidth="1"/>
    <col min="9721" max="9721" width="3.1640625" style="102" customWidth="1"/>
    <col min="9722" max="9722" width="9" style="102" customWidth="1"/>
    <col min="9723" max="9723" width="5.5" style="102" customWidth="1"/>
    <col min="9724" max="9724" width="7.1640625" style="102" customWidth="1"/>
    <col min="9725" max="9725" width="4" style="102" customWidth="1"/>
    <col min="9726" max="9726" width="11" style="102" bestFit="1" customWidth="1"/>
    <col min="9727" max="9727" width="6.5" style="102" customWidth="1"/>
    <col min="9728" max="9728" width="7.1640625" style="102" customWidth="1"/>
    <col min="9729" max="9970" width="8.83203125" style="102"/>
    <col min="9971" max="9971" width="25.6640625" style="102" bestFit="1" customWidth="1"/>
    <col min="9972" max="9972" width="13.5" style="102" bestFit="1" customWidth="1"/>
    <col min="9973" max="9973" width="30.83203125" style="102" bestFit="1" customWidth="1"/>
    <col min="9974" max="9974" width="28.33203125" style="102" bestFit="1" customWidth="1"/>
    <col min="9975" max="9975" width="29.83203125" style="102" customWidth="1"/>
    <col min="9976" max="9976" width="20.83203125" style="102" customWidth="1"/>
    <col min="9977" max="9977" width="3.1640625" style="102" customWidth="1"/>
    <col min="9978" max="9978" width="9" style="102" customWidth="1"/>
    <col min="9979" max="9979" width="5.5" style="102" customWidth="1"/>
    <col min="9980" max="9980" width="7.1640625" style="102" customWidth="1"/>
    <col min="9981" max="9981" width="4" style="102" customWidth="1"/>
    <col min="9982" max="9982" width="11" style="102" bestFit="1" customWidth="1"/>
    <col min="9983" max="9983" width="6.5" style="102" customWidth="1"/>
    <col min="9984" max="9984" width="7.1640625" style="102" customWidth="1"/>
    <col min="9985" max="10226" width="8.83203125" style="102"/>
    <col min="10227" max="10227" width="25.6640625" style="102" bestFit="1" customWidth="1"/>
    <col min="10228" max="10228" width="13.5" style="102" bestFit="1" customWidth="1"/>
    <col min="10229" max="10229" width="30.83203125" style="102" bestFit="1" customWidth="1"/>
    <col min="10230" max="10230" width="28.33203125" style="102" bestFit="1" customWidth="1"/>
    <col min="10231" max="10231" width="29.83203125" style="102" customWidth="1"/>
    <col min="10232" max="10232" width="20.83203125" style="102" customWidth="1"/>
    <col min="10233" max="10233" width="3.1640625" style="102" customWidth="1"/>
    <col min="10234" max="10234" width="9" style="102" customWidth="1"/>
    <col min="10235" max="10235" width="5.5" style="102" customWidth="1"/>
    <col min="10236" max="10236" width="7.1640625" style="102" customWidth="1"/>
    <col min="10237" max="10237" width="4" style="102" customWidth="1"/>
    <col min="10238" max="10238" width="11" style="102" bestFit="1" customWidth="1"/>
    <col min="10239" max="10239" width="6.5" style="102" customWidth="1"/>
    <col min="10240" max="10240" width="7.1640625" style="102" customWidth="1"/>
    <col min="10241" max="10482" width="8.83203125" style="102"/>
    <col min="10483" max="10483" width="25.6640625" style="102" bestFit="1" customWidth="1"/>
    <col min="10484" max="10484" width="13.5" style="102" bestFit="1" customWidth="1"/>
    <col min="10485" max="10485" width="30.83203125" style="102" bestFit="1" customWidth="1"/>
    <col min="10486" max="10486" width="28.33203125" style="102" bestFit="1" customWidth="1"/>
    <col min="10487" max="10487" width="29.83203125" style="102" customWidth="1"/>
    <col min="10488" max="10488" width="20.83203125" style="102" customWidth="1"/>
    <col min="10489" max="10489" width="3.1640625" style="102" customWidth="1"/>
    <col min="10490" max="10490" width="9" style="102" customWidth="1"/>
    <col min="10491" max="10491" width="5.5" style="102" customWidth="1"/>
    <col min="10492" max="10492" width="7.1640625" style="102" customWidth="1"/>
    <col min="10493" max="10493" width="4" style="102" customWidth="1"/>
    <col min="10494" max="10494" width="11" style="102" bestFit="1" customWidth="1"/>
    <col min="10495" max="10495" width="6.5" style="102" customWidth="1"/>
    <col min="10496" max="10496" width="7.1640625" style="102" customWidth="1"/>
    <col min="10497" max="10738" width="8.83203125" style="102"/>
    <col min="10739" max="10739" width="25.6640625" style="102" bestFit="1" customWidth="1"/>
    <col min="10740" max="10740" width="13.5" style="102" bestFit="1" customWidth="1"/>
    <col min="10741" max="10741" width="30.83203125" style="102" bestFit="1" customWidth="1"/>
    <col min="10742" max="10742" width="28.33203125" style="102" bestFit="1" customWidth="1"/>
    <col min="10743" max="10743" width="29.83203125" style="102" customWidth="1"/>
    <col min="10744" max="10744" width="20.83203125" style="102" customWidth="1"/>
    <col min="10745" max="10745" width="3.1640625" style="102" customWidth="1"/>
    <col min="10746" max="10746" width="9" style="102" customWidth="1"/>
    <col min="10747" max="10747" width="5.5" style="102" customWidth="1"/>
    <col min="10748" max="10748" width="7.1640625" style="102" customWidth="1"/>
    <col min="10749" max="10749" width="4" style="102" customWidth="1"/>
    <col min="10750" max="10750" width="11" style="102" bestFit="1" customWidth="1"/>
    <col min="10751" max="10751" width="6.5" style="102" customWidth="1"/>
    <col min="10752" max="10752" width="7.1640625" style="102" customWidth="1"/>
    <col min="10753" max="10994" width="8.83203125" style="102"/>
    <col min="10995" max="10995" width="25.6640625" style="102" bestFit="1" customWidth="1"/>
    <col min="10996" max="10996" width="13.5" style="102" bestFit="1" customWidth="1"/>
    <col min="10997" max="10997" width="30.83203125" style="102" bestFit="1" customWidth="1"/>
    <col min="10998" max="10998" width="28.33203125" style="102" bestFit="1" customWidth="1"/>
    <col min="10999" max="10999" width="29.83203125" style="102" customWidth="1"/>
    <col min="11000" max="11000" width="20.83203125" style="102" customWidth="1"/>
    <col min="11001" max="11001" width="3.1640625" style="102" customWidth="1"/>
    <col min="11002" max="11002" width="9" style="102" customWidth="1"/>
    <col min="11003" max="11003" width="5.5" style="102" customWidth="1"/>
    <col min="11004" max="11004" width="7.1640625" style="102" customWidth="1"/>
    <col min="11005" max="11005" width="4" style="102" customWidth="1"/>
    <col min="11006" max="11006" width="11" style="102" bestFit="1" customWidth="1"/>
    <col min="11007" max="11007" width="6.5" style="102" customWidth="1"/>
    <col min="11008" max="11008" width="7.1640625" style="102" customWidth="1"/>
    <col min="11009" max="11250" width="8.83203125" style="102"/>
    <col min="11251" max="11251" width="25.6640625" style="102" bestFit="1" customWidth="1"/>
    <col min="11252" max="11252" width="13.5" style="102" bestFit="1" customWidth="1"/>
    <col min="11253" max="11253" width="30.83203125" style="102" bestFit="1" customWidth="1"/>
    <col min="11254" max="11254" width="28.33203125" style="102" bestFit="1" customWidth="1"/>
    <col min="11255" max="11255" width="29.83203125" style="102" customWidth="1"/>
    <col min="11256" max="11256" width="20.83203125" style="102" customWidth="1"/>
    <col min="11257" max="11257" width="3.1640625" style="102" customWidth="1"/>
    <col min="11258" max="11258" width="9" style="102" customWidth="1"/>
    <col min="11259" max="11259" width="5.5" style="102" customWidth="1"/>
    <col min="11260" max="11260" width="7.1640625" style="102" customWidth="1"/>
    <col min="11261" max="11261" width="4" style="102" customWidth="1"/>
    <col min="11262" max="11262" width="11" style="102" bestFit="1" customWidth="1"/>
    <col min="11263" max="11263" width="6.5" style="102" customWidth="1"/>
    <col min="11264" max="11264" width="7.1640625" style="102" customWidth="1"/>
    <col min="11265" max="11506" width="8.83203125" style="102"/>
    <col min="11507" max="11507" width="25.6640625" style="102" bestFit="1" customWidth="1"/>
    <col min="11508" max="11508" width="13.5" style="102" bestFit="1" customWidth="1"/>
    <col min="11509" max="11509" width="30.83203125" style="102" bestFit="1" customWidth="1"/>
    <col min="11510" max="11510" width="28.33203125" style="102" bestFit="1" customWidth="1"/>
    <col min="11511" max="11511" width="29.83203125" style="102" customWidth="1"/>
    <col min="11512" max="11512" width="20.83203125" style="102" customWidth="1"/>
    <col min="11513" max="11513" width="3.1640625" style="102" customWidth="1"/>
    <col min="11514" max="11514" width="9" style="102" customWidth="1"/>
    <col min="11515" max="11515" width="5.5" style="102" customWidth="1"/>
    <col min="11516" max="11516" width="7.1640625" style="102" customWidth="1"/>
    <col min="11517" max="11517" width="4" style="102" customWidth="1"/>
    <col min="11518" max="11518" width="11" style="102" bestFit="1" customWidth="1"/>
    <col min="11519" max="11519" width="6.5" style="102" customWidth="1"/>
    <col min="11520" max="11520" width="7.1640625" style="102" customWidth="1"/>
    <col min="11521" max="11762" width="8.83203125" style="102"/>
    <col min="11763" max="11763" width="25.6640625" style="102" bestFit="1" customWidth="1"/>
    <col min="11764" max="11764" width="13.5" style="102" bestFit="1" customWidth="1"/>
    <col min="11765" max="11765" width="30.83203125" style="102" bestFit="1" customWidth="1"/>
    <col min="11766" max="11766" width="28.33203125" style="102" bestFit="1" customWidth="1"/>
    <col min="11767" max="11767" width="29.83203125" style="102" customWidth="1"/>
    <col min="11768" max="11768" width="20.83203125" style="102" customWidth="1"/>
    <col min="11769" max="11769" width="3.1640625" style="102" customWidth="1"/>
    <col min="11770" max="11770" width="9" style="102" customWidth="1"/>
    <col min="11771" max="11771" width="5.5" style="102" customWidth="1"/>
    <col min="11772" max="11772" width="7.1640625" style="102" customWidth="1"/>
    <col min="11773" max="11773" width="4" style="102" customWidth="1"/>
    <col min="11774" max="11774" width="11" style="102" bestFit="1" customWidth="1"/>
    <col min="11775" max="11775" width="6.5" style="102" customWidth="1"/>
    <col min="11776" max="11776" width="7.1640625" style="102" customWidth="1"/>
    <col min="11777" max="12018" width="8.83203125" style="102"/>
    <col min="12019" max="12019" width="25.6640625" style="102" bestFit="1" customWidth="1"/>
    <col min="12020" max="12020" width="13.5" style="102" bestFit="1" customWidth="1"/>
    <col min="12021" max="12021" width="30.83203125" style="102" bestFit="1" customWidth="1"/>
    <col min="12022" max="12022" width="28.33203125" style="102" bestFit="1" customWidth="1"/>
    <col min="12023" max="12023" width="29.83203125" style="102" customWidth="1"/>
    <col min="12024" max="12024" width="20.83203125" style="102" customWidth="1"/>
    <col min="12025" max="12025" width="3.1640625" style="102" customWidth="1"/>
    <col min="12026" max="12026" width="9" style="102" customWidth="1"/>
    <col min="12027" max="12027" width="5.5" style="102" customWidth="1"/>
    <col min="12028" max="12028" width="7.1640625" style="102" customWidth="1"/>
    <col min="12029" max="12029" width="4" style="102" customWidth="1"/>
    <col min="12030" max="12030" width="11" style="102" bestFit="1" customWidth="1"/>
    <col min="12031" max="12031" width="6.5" style="102" customWidth="1"/>
    <col min="12032" max="12032" width="7.1640625" style="102" customWidth="1"/>
    <col min="12033" max="12274" width="8.83203125" style="102"/>
    <col min="12275" max="12275" width="25.6640625" style="102" bestFit="1" customWidth="1"/>
    <col min="12276" max="12276" width="13.5" style="102" bestFit="1" customWidth="1"/>
    <col min="12277" max="12277" width="30.83203125" style="102" bestFit="1" customWidth="1"/>
    <col min="12278" max="12278" width="28.33203125" style="102" bestFit="1" customWidth="1"/>
    <col min="12279" max="12279" width="29.83203125" style="102" customWidth="1"/>
    <col min="12280" max="12280" width="20.83203125" style="102" customWidth="1"/>
    <col min="12281" max="12281" width="3.1640625" style="102" customWidth="1"/>
    <col min="12282" max="12282" width="9" style="102" customWidth="1"/>
    <col min="12283" max="12283" width="5.5" style="102" customWidth="1"/>
    <col min="12284" max="12284" width="7.1640625" style="102" customWidth="1"/>
    <col min="12285" max="12285" width="4" style="102" customWidth="1"/>
    <col min="12286" max="12286" width="11" style="102" bestFit="1" customWidth="1"/>
    <col min="12287" max="12287" width="6.5" style="102" customWidth="1"/>
    <col min="12288" max="12288" width="7.1640625" style="102" customWidth="1"/>
    <col min="12289" max="12530" width="8.83203125" style="102"/>
    <col min="12531" max="12531" width="25.6640625" style="102" bestFit="1" customWidth="1"/>
    <col min="12532" max="12532" width="13.5" style="102" bestFit="1" customWidth="1"/>
    <col min="12533" max="12533" width="30.83203125" style="102" bestFit="1" customWidth="1"/>
    <col min="12534" max="12534" width="28.33203125" style="102" bestFit="1" customWidth="1"/>
    <col min="12535" max="12535" width="29.83203125" style="102" customWidth="1"/>
    <col min="12536" max="12536" width="20.83203125" style="102" customWidth="1"/>
    <col min="12537" max="12537" width="3.1640625" style="102" customWidth="1"/>
    <col min="12538" max="12538" width="9" style="102" customWidth="1"/>
    <col min="12539" max="12539" width="5.5" style="102" customWidth="1"/>
    <col min="12540" max="12540" width="7.1640625" style="102" customWidth="1"/>
    <col min="12541" max="12541" width="4" style="102" customWidth="1"/>
    <col min="12542" max="12542" width="11" style="102" bestFit="1" customWidth="1"/>
    <col min="12543" max="12543" width="6.5" style="102" customWidth="1"/>
    <col min="12544" max="12544" width="7.1640625" style="102" customWidth="1"/>
    <col min="12545" max="12786" width="8.83203125" style="102"/>
    <col min="12787" max="12787" width="25.6640625" style="102" bestFit="1" customWidth="1"/>
    <col min="12788" max="12788" width="13.5" style="102" bestFit="1" customWidth="1"/>
    <col min="12789" max="12789" width="30.83203125" style="102" bestFit="1" customWidth="1"/>
    <col min="12790" max="12790" width="28.33203125" style="102" bestFit="1" customWidth="1"/>
    <col min="12791" max="12791" width="29.83203125" style="102" customWidth="1"/>
    <col min="12792" max="12792" width="20.83203125" style="102" customWidth="1"/>
    <col min="12793" max="12793" width="3.1640625" style="102" customWidth="1"/>
    <col min="12794" max="12794" width="9" style="102" customWidth="1"/>
    <col min="12795" max="12795" width="5.5" style="102" customWidth="1"/>
    <col min="12796" max="12796" width="7.1640625" style="102" customWidth="1"/>
    <col min="12797" max="12797" width="4" style="102" customWidth="1"/>
    <col min="12798" max="12798" width="11" style="102" bestFit="1" customWidth="1"/>
    <col min="12799" max="12799" width="6.5" style="102" customWidth="1"/>
    <col min="12800" max="12800" width="7.1640625" style="102" customWidth="1"/>
    <col min="12801" max="13042" width="8.83203125" style="102"/>
    <col min="13043" max="13043" width="25.6640625" style="102" bestFit="1" customWidth="1"/>
    <col min="13044" max="13044" width="13.5" style="102" bestFit="1" customWidth="1"/>
    <col min="13045" max="13045" width="30.83203125" style="102" bestFit="1" customWidth="1"/>
    <col min="13046" max="13046" width="28.33203125" style="102" bestFit="1" customWidth="1"/>
    <col min="13047" max="13047" width="29.83203125" style="102" customWidth="1"/>
    <col min="13048" max="13048" width="20.83203125" style="102" customWidth="1"/>
    <col min="13049" max="13049" width="3.1640625" style="102" customWidth="1"/>
    <col min="13050" max="13050" width="9" style="102" customWidth="1"/>
    <col min="13051" max="13051" width="5.5" style="102" customWidth="1"/>
    <col min="13052" max="13052" width="7.1640625" style="102" customWidth="1"/>
    <col min="13053" max="13053" width="4" style="102" customWidth="1"/>
    <col min="13054" max="13054" width="11" style="102" bestFit="1" customWidth="1"/>
    <col min="13055" max="13055" width="6.5" style="102" customWidth="1"/>
    <col min="13056" max="13056" width="7.1640625" style="102" customWidth="1"/>
    <col min="13057" max="13298" width="8.83203125" style="102"/>
    <col min="13299" max="13299" width="25.6640625" style="102" bestFit="1" customWidth="1"/>
    <col min="13300" max="13300" width="13.5" style="102" bestFit="1" customWidth="1"/>
    <col min="13301" max="13301" width="30.83203125" style="102" bestFit="1" customWidth="1"/>
    <col min="13302" max="13302" width="28.33203125" style="102" bestFit="1" customWidth="1"/>
    <col min="13303" max="13303" width="29.83203125" style="102" customWidth="1"/>
    <col min="13304" max="13304" width="20.83203125" style="102" customWidth="1"/>
    <col min="13305" max="13305" width="3.1640625" style="102" customWidth="1"/>
    <col min="13306" max="13306" width="9" style="102" customWidth="1"/>
    <col min="13307" max="13307" width="5.5" style="102" customWidth="1"/>
    <col min="13308" max="13308" width="7.1640625" style="102" customWidth="1"/>
    <col min="13309" max="13309" width="4" style="102" customWidth="1"/>
    <col min="13310" max="13310" width="11" style="102" bestFit="1" customWidth="1"/>
    <col min="13311" max="13311" width="6.5" style="102" customWidth="1"/>
    <col min="13312" max="13312" width="7.1640625" style="102" customWidth="1"/>
    <col min="13313" max="13554" width="8.83203125" style="102"/>
    <col min="13555" max="13555" width="25.6640625" style="102" bestFit="1" customWidth="1"/>
    <col min="13556" max="13556" width="13.5" style="102" bestFit="1" customWidth="1"/>
    <col min="13557" max="13557" width="30.83203125" style="102" bestFit="1" customWidth="1"/>
    <col min="13558" max="13558" width="28.33203125" style="102" bestFit="1" customWidth="1"/>
    <col min="13559" max="13559" width="29.83203125" style="102" customWidth="1"/>
    <col min="13560" max="13560" width="20.83203125" style="102" customWidth="1"/>
    <col min="13561" max="13561" width="3.1640625" style="102" customWidth="1"/>
    <col min="13562" max="13562" width="9" style="102" customWidth="1"/>
    <col min="13563" max="13563" width="5.5" style="102" customWidth="1"/>
    <col min="13564" max="13564" width="7.1640625" style="102" customWidth="1"/>
    <col min="13565" max="13565" width="4" style="102" customWidth="1"/>
    <col min="13566" max="13566" width="11" style="102" bestFit="1" customWidth="1"/>
    <col min="13567" max="13567" width="6.5" style="102" customWidth="1"/>
    <col min="13568" max="13568" width="7.1640625" style="102" customWidth="1"/>
    <col min="13569" max="13810" width="8.83203125" style="102"/>
    <col min="13811" max="13811" width="25.6640625" style="102" bestFit="1" customWidth="1"/>
    <col min="13812" max="13812" width="13.5" style="102" bestFit="1" customWidth="1"/>
    <col min="13813" max="13813" width="30.83203125" style="102" bestFit="1" customWidth="1"/>
    <col min="13814" max="13814" width="28.33203125" style="102" bestFit="1" customWidth="1"/>
    <col min="13815" max="13815" width="29.83203125" style="102" customWidth="1"/>
    <col min="13816" max="13816" width="20.83203125" style="102" customWidth="1"/>
    <col min="13817" max="13817" width="3.1640625" style="102" customWidth="1"/>
    <col min="13818" max="13818" width="9" style="102" customWidth="1"/>
    <col min="13819" max="13819" width="5.5" style="102" customWidth="1"/>
    <col min="13820" max="13820" width="7.1640625" style="102" customWidth="1"/>
    <col min="13821" max="13821" width="4" style="102" customWidth="1"/>
    <col min="13822" max="13822" width="11" style="102" bestFit="1" customWidth="1"/>
    <col min="13823" max="13823" width="6.5" style="102" customWidth="1"/>
    <col min="13824" max="13824" width="7.1640625" style="102" customWidth="1"/>
    <col min="13825" max="14066" width="8.83203125" style="102"/>
    <col min="14067" max="14067" width="25.6640625" style="102" bestFit="1" customWidth="1"/>
    <col min="14068" max="14068" width="13.5" style="102" bestFit="1" customWidth="1"/>
    <col min="14069" max="14069" width="30.83203125" style="102" bestFit="1" customWidth="1"/>
    <col min="14070" max="14070" width="28.33203125" style="102" bestFit="1" customWidth="1"/>
    <col min="14071" max="14071" width="29.83203125" style="102" customWidth="1"/>
    <col min="14072" max="14072" width="20.83203125" style="102" customWidth="1"/>
    <col min="14073" max="14073" width="3.1640625" style="102" customWidth="1"/>
    <col min="14074" max="14074" width="9" style="102" customWidth="1"/>
    <col min="14075" max="14075" width="5.5" style="102" customWidth="1"/>
    <col min="14076" max="14076" width="7.1640625" style="102" customWidth="1"/>
    <col min="14077" max="14077" width="4" style="102" customWidth="1"/>
    <col min="14078" max="14078" width="11" style="102" bestFit="1" customWidth="1"/>
    <col min="14079" max="14079" width="6.5" style="102" customWidth="1"/>
    <col min="14080" max="14080" width="7.1640625" style="102" customWidth="1"/>
    <col min="14081" max="14322" width="8.83203125" style="102"/>
    <col min="14323" max="14323" width="25.6640625" style="102" bestFit="1" customWidth="1"/>
    <col min="14324" max="14324" width="13.5" style="102" bestFit="1" customWidth="1"/>
    <col min="14325" max="14325" width="30.83203125" style="102" bestFit="1" customWidth="1"/>
    <col min="14326" max="14326" width="28.33203125" style="102" bestFit="1" customWidth="1"/>
    <col min="14327" max="14327" width="29.83203125" style="102" customWidth="1"/>
    <col min="14328" max="14328" width="20.83203125" style="102" customWidth="1"/>
    <col min="14329" max="14329" width="3.1640625" style="102" customWidth="1"/>
    <col min="14330" max="14330" width="9" style="102" customWidth="1"/>
    <col min="14331" max="14331" width="5.5" style="102" customWidth="1"/>
    <col min="14332" max="14332" width="7.1640625" style="102" customWidth="1"/>
    <col min="14333" max="14333" width="4" style="102" customWidth="1"/>
    <col min="14334" max="14334" width="11" style="102" bestFit="1" customWidth="1"/>
    <col min="14335" max="14335" width="6.5" style="102" customWidth="1"/>
    <col min="14336" max="14336" width="7.1640625" style="102" customWidth="1"/>
    <col min="14337" max="14578" width="8.83203125" style="102"/>
    <col min="14579" max="14579" width="25.6640625" style="102" bestFit="1" customWidth="1"/>
    <col min="14580" max="14580" width="13.5" style="102" bestFit="1" customWidth="1"/>
    <col min="14581" max="14581" width="30.83203125" style="102" bestFit="1" customWidth="1"/>
    <col min="14582" max="14582" width="28.33203125" style="102" bestFit="1" customWidth="1"/>
    <col min="14583" max="14583" width="29.83203125" style="102" customWidth="1"/>
    <col min="14584" max="14584" width="20.83203125" style="102" customWidth="1"/>
    <col min="14585" max="14585" width="3.1640625" style="102" customWidth="1"/>
    <col min="14586" max="14586" width="9" style="102" customWidth="1"/>
    <col min="14587" max="14587" width="5.5" style="102" customWidth="1"/>
    <col min="14588" max="14588" width="7.1640625" style="102" customWidth="1"/>
    <col min="14589" max="14589" width="4" style="102" customWidth="1"/>
    <col min="14590" max="14590" width="11" style="102" bestFit="1" customWidth="1"/>
    <col min="14591" max="14591" width="6.5" style="102" customWidth="1"/>
    <col min="14592" max="14592" width="7.1640625" style="102" customWidth="1"/>
    <col min="14593" max="14834" width="8.83203125" style="102"/>
    <col min="14835" max="14835" width="25.6640625" style="102" bestFit="1" customWidth="1"/>
    <col min="14836" max="14836" width="13.5" style="102" bestFit="1" customWidth="1"/>
    <col min="14837" max="14837" width="30.83203125" style="102" bestFit="1" customWidth="1"/>
    <col min="14838" max="14838" width="28.33203125" style="102" bestFit="1" customWidth="1"/>
    <col min="14839" max="14839" width="29.83203125" style="102" customWidth="1"/>
    <col min="14840" max="14840" width="20.83203125" style="102" customWidth="1"/>
    <col min="14841" max="14841" width="3.1640625" style="102" customWidth="1"/>
    <col min="14842" max="14842" width="9" style="102" customWidth="1"/>
    <col min="14843" max="14843" width="5.5" style="102" customWidth="1"/>
    <col min="14844" max="14844" width="7.1640625" style="102" customWidth="1"/>
    <col min="14845" max="14845" width="4" style="102" customWidth="1"/>
    <col min="14846" max="14846" width="11" style="102" bestFit="1" customWidth="1"/>
    <col min="14847" max="14847" width="6.5" style="102" customWidth="1"/>
    <col min="14848" max="14848" width="7.1640625" style="102" customWidth="1"/>
    <col min="14849" max="15090" width="8.83203125" style="102"/>
    <col min="15091" max="15091" width="25.6640625" style="102" bestFit="1" customWidth="1"/>
    <col min="15092" max="15092" width="13.5" style="102" bestFit="1" customWidth="1"/>
    <col min="15093" max="15093" width="30.83203125" style="102" bestFit="1" customWidth="1"/>
    <col min="15094" max="15094" width="28.33203125" style="102" bestFit="1" customWidth="1"/>
    <col min="15095" max="15095" width="29.83203125" style="102" customWidth="1"/>
    <col min="15096" max="15096" width="20.83203125" style="102" customWidth="1"/>
    <col min="15097" max="15097" width="3.1640625" style="102" customWidth="1"/>
    <col min="15098" max="15098" width="9" style="102" customWidth="1"/>
    <col min="15099" max="15099" width="5.5" style="102" customWidth="1"/>
    <col min="15100" max="15100" width="7.1640625" style="102" customWidth="1"/>
    <col min="15101" max="15101" width="4" style="102" customWidth="1"/>
    <col min="15102" max="15102" width="11" style="102" bestFit="1" customWidth="1"/>
    <col min="15103" max="15103" width="6.5" style="102" customWidth="1"/>
    <col min="15104" max="15104" width="7.1640625" style="102" customWidth="1"/>
    <col min="15105" max="15346" width="8.83203125" style="102"/>
    <col min="15347" max="15347" width="25.6640625" style="102" bestFit="1" customWidth="1"/>
    <col min="15348" max="15348" width="13.5" style="102" bestFit="1" customWidth="1"/>
    <col min="15349" max="15349" width="30.83203125" style="102" bestFit="1" customWidth="1"/>
    <col min="15350" max="15350" width="28.33203125" style="102" bestFit="1" customWidth="1"/>
    <col min="15351" max="15351" width="29.83203125" style="102" customWidth="1"/>
    <col min="15352" max="15352" width="20.83203125" style="102" customWidth="1"/>
    <col min="15353" max="15353" width="3.1640625" style="102" customWidth="1"/>
    <col min="15354" max="15354" width="9" style="102" customWidth="1"/>
    <col min="15355" max="15355" width="5.5" style="102" customWidth="1"/>
    <col min="15356" max="15356" width="7.1640625" style="102" customWidth="1"/>
    <col min="15357" max="15357" width="4" style="102" customWidth="1"/>
    <col min="15358" max="15358" width="11" style="102" bestFit="1" customWidth="1"/>
    <col min="15359" max="15359" width="6.5" style="102" customWidth="1"/>
    <col min="15360" max="15360" width="7.1640625" style="102" customWidth="1"/>
    <col min="15361" max="15602" width="8.83203125" style="102"/>
    <col min="15603" max="15603" width="25.6640625" style="102" bestFit="1" customWidth="1"/>
    <col min="15604" max="15604" width="13.5" style="102" bestFit="1" customWidth="1"/>
    <col min="15605" max="15605" width="30.83203125" style="102" bestFit="1" customWidth="1"/>
    <col min="15606" max="15606" width="28.33203125" style="102" bestFit="1" customWidth="1"/>
    <col min="15607" max="15607" width="29.83203125" style="102" customWidth="1"/>
    <col min="15608" max="15608" width="20.83203125" style="102" customWidth="1"/>
    <col min="15609" max="15609" width="3.1640625" style="102" customWidth="1"/>
    <col min="15610" max="15610" width="9" style="102" customWidth="1"/>
    <col min="15611" max="15611" width="5.5" style="102" customWidth="1"/>
    <col min="15612" max="15612" width="7.1640625" style="102" customWidth="1"/>
    <col min="15613" max="15613" width="4" style="102" customWidth="1"/>
    <col min="15614" max="15614" width="11" style="102" bestFit="1" customWidth="1"/>
    <col min="15615" max="15615" width="6.5" style="102" customWidth="1"/>
    <col min="15616" max="15616" width="7.1640625" style="102" customWidth="1"/>
    <col min="15617" max="15858" width="8.83203125" style="102"/>
    <col min="15859" max="15859" width="25.6640625" style="102" bestFit="1" customWidth="1"/>
    <col min="15860" max="15860" width="13.5" style="102" bestFit="1" customWidth="1"/>
    <col min="15861" max="15861" width="30.83203125" style="102" bestFit="1" customWidth="1"/>
    <col min="15862" max="15862" width="28.33203125" style="102" bestFit="1" customWidth="1"/>
    <col min="15863" max="15863" width="29.83203125" style="102" customWidth="1"/>
    <col min="15864" max="15864" width="20.83203125" style="102" customWidth="1"/>
    <col min="15865" max="15865" width="3.1640625" style="102" customWidth="1"/>
    <col min="15866" max="15866" width="9" style="102" customWidth="1"/>
    <col min="15867" max="15867" width="5.5" style="102" customWidth="1"/>
    <col min="15868" max="15868" width="7.1640625" style="102" customWidth="1"/>
    <col min="15869" max="15869" width="4" style="102" customWidth="1"/>
    <col min="15870" max="15870" width="11" style="102" bestFit="1" customWidth="1"/>
    <col min="15871" max="15871" width="6.5" style="102" customWidth="1"/>
    <col min="15872" max="15872" width="7.1640625" style="102" customWidth="1"/>
    <col min="15873" max="16114" width="8.83203125" style="102"/>
    <col min="16115" max="16115" width="25.6640625" style="102" bestFit="1" customWidth="1"/>
    <col min="16116" max="16116" width="13.5" style="102" bestFit="1" customWidth="1"/>
    <col min="16117" max="16117" width="30.83203125" style="102" bestFit="1" customWidth="1"/>
    <col min="16118" max="16118" width="28.33203125" style="102" bestFit="1" customWidth="1"/>
    <col min="16119" max="16119" width="29.83203125" style="102" customWidth="1"/>
    <col min="16120" max="16120" width="20.83203125" style="102" customWidth="1"/>
    <col min="16121" max="16121" width="3.1640625" style="102" customWidth="1"/>
    <col min="16122" max="16122" width="9" style="102" customWidth="1"/>
    <col min="16123" max="16123" width="5.5" style="102" customWidth="1"/>
    <col min="16124" max="16124" width="7.1640625" style="102" customWidth="1"/>
    <col min="16125" max="16125" width="4" style="102" customWidth="1"/>
    <col min="16126" max="16126" width="11" style="102" bestFit="1" customWidth="1"/>
    <col min="16127" max="16127" width="6.5" style="102" customWidth="1"/>
    <col min="16128" max="16128" width="7.1640625" style="102" customWidth="1"/>
    <col min="16129" max="16384" width="8.83203125" style="102"/>
  </cols>
  <sheetData>
    <row r="1" spans="1:4" ht="16" thickBot="1">
      <c r="A1"/>
      <c r="B1"/>
      <c r="C1" s="104" t="s">
        <v>43</v>
      </c>
      <c r="D1" s="106">
        <f>SUM(D3:D492)</f>
        <v>0</v>
      </c>
    </row>
    <row r="2" spans="1:4">
      <c r="A2" s="159" t="s">
        <v>44</v>
      </c>
      <c r="B2" s="159" t="s">
        <v>45</v>
      </c>
      <c r="C2" s="159" t="s">
        <v>46</v>
      </c>
      <c r="D2" s="159" t="s">
        <v>47</v>
      </c>
    </row>
    <row r="3" spans="1:4">
      <c r="A3" s="168" t="s">
        <v>59</v>
      </c>
      <c r="B3" s="242"/>
      <c r="C3" s="247"/>
      <c r="D3" s="244"/>
    </row>
    <row r="4" spans="1:4">
      <c r="A4" s="241"/>
      <c r="B4" s="258" t="s">
        <v>237</v>
      </c>
      <c r="C4" s="247"/>
      <c r="D4" s="244"/>
    </row>
    <row r="5" spans="1:4">
      <c r="A5" s="241"/>
      <c r="B5" s="258" t="s">
        <v>237</v>
      </c>
      <c r="C5" s="247"/>
      <c r="D5" s="244"/>
    </row>
    <row r="6" spans="1:4">
      <c r="A6" s="241"/>
      <c r="B6" s="258" t="s">
        <v>237</v>
      </c>
      <c r="C6" s="247"/>
      <c r="D6" s="244"/>
    </row>
    <row r="7" spans="1:4">
      <c r="B7" s="241"/>
      <c r="C7" s="247"/>
    </row>
    <row r="8" spans="1:4">
      <c r="B8" s="241"/>
      <c r="C8" s="247"/>
    </row>
    <row r="9" spans="1:4">
      <c r="B9" s="241"/>
      <c r="C9" s="247"/>
    </row>
    <row r="10" spans="1:4">
      <c r="B10" s="241"/>
      <c r="C10" s="247"/>
    </row>
    <row r="11" spans="1:4">
      <c r="B11" s="241"/>
      <c r="C11" s="243"/>
    </row>
    <row r="12" spans="1:4">
      <c r="B12" s="241"/>
      <c r="C12" s="243"/>
    </row>
    <row r="13" spans="1:4">
      <c r="B13" s="241"/>
      <c r="C13" s="243"/>
    </row>
    <row r="14" spans="1:4">
      <c r="B14" s="241"/>
      <c r="C14" s="243"/>
    </row>
    <row r="15" spans="1:4">
      <c r="B15" s="241"/>
      <c r="C15" s="243"/>
    </row>
    <row r="16" spans="1:4">
      <c r="B16" s="241"/>
      <c r="C16" s="243"/>
    </row>
    <row r="17" spans="2:3">
      <c r="B17" s="241"/>
      <c r="C17" s="243"/>
    </row>
    <row r="18" spans="2:3">
      <c r="B18" s="241"/>
      <c r="C18" s="243"/>
    </row>
    <row r="19" spans="2:3">
      <c r="B19" s="241"/>
      <c r="C19" s="243"/>
    </row>
    <row r="20" spans="2:3">
      <c r="B20" s="241"/>
      <c r="C20" s="243"/>
    </row>
    <row r="21" spans="2:3">
      <c r="B21" s="241"/>
      <c r="C21" s="243"/>
    </row>
    <row r="22" spans="2:3">
      <c r="B22" s="241"/>
      <c r="C22" s="243"/>
    </row>
    <row r="23" spans="2:3">
      <c r="B23" s="241"/>
      <c r="C23" s="243"/>
    </row>
    <row r="24" spans="2:3">
      <c r="B24" s="241"/>
      <c r="C24" s="243"/>
    </row>
    <row r="25" spans="2:3">
      <c r="B25" s="241"/>
      <c r="C25" s="243"/>
    </row>
    <row r="26" spans="2:3">
      <c r="B26" s="241"/>
      <c r="C26" s="243"/>
    </row>
    <row r="27" spans="2:3">
      <c r="B27" s="241"/>
      <c r="C27" s="243"/>
    </row>
    <row r="28" spans="2:3">
      <c r="B28" s="241"/>
      <c r="C28" s="243"/>
    </row>
    <row r="29" spans="2:3">
      <c r="B29" s="241"/>
      <c r="C29" s="243"/>
    </row>
    <row r="30" spans="2:3">
      <c r="B30" s="241"/>
      <c r="C30" s="243"/>
    </row>
    <row r="31" spans="2:3">
      <c r="B31" s="241"/>
      <c r="C31" s="243"/>
    </row>
    <row r="32" spans="2:3">
      <c r="B32" s="241"/>
      <c r="C32" s="243"/>
    </row>
    <row r="33" spans="2:3">
      <c r="B33" s="241"/>
      <c r="C33" s="243"/>
    </row>
    <row r="34" spans="2:3">
      <c r="B34" s="241"/>
      <c r="C34" s="243"/>
    </row>
    <row r="35" spans="2:3">
      <c r="B35" s="241"/>
      <c r="C35" s="243"/>
    </row>
    <row r="36" spans="2:3">
      <c r="B36" s="241"/>
      <c r="C36" s="243"/>
    </row>
    <row r="37" spans="2:3">
      <c r="B37" s="241"/>
      <c r="C37" s="243"/>
    </row>
    <row r="38" spans="2:3">
      <c r="B38" s="241"/>
      <c r="C38" s="243"/>
    </row>
  </sheetData>
  <sheetProtection algorithmName="SHA-512" hashValue="dKxgS187UZpgZmAqkxaNafeVcTPeOJqwnRIYNQAmFoGPx2iIvYChBfRKnxU6yhzJxZQi1Dr4On2wvl47v6nx+Q==" saltValue="Cmob50CzgGf2XO7bvDqRsg==" spinCount="100000" sheet="1" objects="1" scenarios="1"/>
  <sortState xmlns:xlrd2="http://schemas.microsoft.com/office/spreadsheetml/2017/richdata2" ref="A5:F9">
    <sortCondition ref="B5:B9"/>
    <sortCondition ref="C5:C9"/>
  </sortState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4"/>
  <sheetViews>
    <sheetView zoomScale="60" zoomScaleNormal="60" zoomScalePageLayoutView="90" workbookViewId="0">
      <pane ySplit="3" topLeftCell="A4" activePane="bottomLeft" state="frozen"/>
      <selection activeCell="G22" sqref="G22"/>
      <selection pane="bottomLeft" activeCell="L22" sqref="L22"/>
    </sheetView>
  </sheetViews>
  <sheetFormatPr baseColWidth="10" defaultColWidth="10.6640625" defaultRowHeight="13"/>
  <cols>
    <col min="1" max="1" width="17.5" style="19" customWidth="1"/>
    <col min="2" max="2" width="10" style="8" customWidth="1"/>
    <col min="3" max="3" width="15.83203125" style="8" customWidth="1"/>
    <col min="4" max="4" width="35.83203125" style="8" customWidth="1"/>
    <col min="5" max="5" width="15" style="8" bestFit="1" customWidth="1"/>
    <col min="6" max="6" width="15.33203125" style="8" customWidth="1"/>
    <col min="7" max="7" width="17" style="8" bestFit="1" customWidth="1"/>
    <col min="8" max="8" width="2" style="8" customWidth="1"/>
    <col min="9" max="9" width="17.1640625" style="19" customWidth="1"/>
    <col min="10" max="10" width="9.5" style="8" customWidth="1"/>
    <col min="11" max="11" width="13.83203125" style="8" customWidth="1"/>
    <col min="12" max="12" width="19.5" style="8" customWidth="1"/>
    <col min="13" max="14" width="14.83203125" style="8" customWidth="1"/>
    <col min="15" max="15" width="17" style="8" bestFit="1" customWidth="1"/>
    <col min="16" max="16" width="3.1640625" style="8" customWidth="1"/>
    <col min="17" max="17" width="23.5" style="8" bestFit="1" customWidth="1"/>
    <col min="18" max="257" width="10.6640625" style="8"/>
    <col min="258" max="258" width="22.83203125" style="8" customWidth="1"/>
    <col min="259" max="260" width="15.5" style="8" customWidth="1"/>
    <col min="261" max="264" width="16" style="8" customWidth="1"/>
    <col min="265" max="265" width="10.6640625" style="8"/>
    <col min="266" max="266" width="23.5" style="8" bestFit="1" customWidth="1"/>
    <col min="267" max="513" width="10.6640625" style="8"/>
    <col min="514" max="514" width="22.83203125" style="8" customWidth="1"/>
    <col min="515" max="516" width="15.5" style="8" customWidth="1"/>
    <col min="517" max="520" width="16" style="8" customWidth="1"/>
    <col min="521" max="521" width="10.6640625" style="8"/>
    <col min="522" max="522" width="23.5" style="8" bestFit="1" customWidth="1"/>
    <col min="523" max="769" width="10.6640625" style="8"/>
    <col min="770" max="770" width="22.83203125" style="8" customWidth="1"/>
    <col min="771" max="772" width="15.5" style="8" customWidth="1"/>
    <col min="773" max="776" width="16" style="8" customWidth="1"/>
    <col min="777" max="777" width="10.6640625" style="8"/>
    <col min="778" max="778" width="23.5" style="8" bestFit="1" customWidth="1"/>
    <col min="779" max="1025" width="10.6640625" style="8"/>
    <col min="1026" max="1026" width="22.83203125" style="8" customWidth="1"/>
    <col min="1027" max="1028" width="15.5" style="8" customWidth="1"/>
    <col min="1029" max="1032" width="16" style="8" customWidth="1"/>
    <col min="1033" max="1033" width="10.6640625" style="8"/>
    <col min="1034" max="1034" width="23.5" style="8" bestFit="1" customWidth="1"/>
    <col min="1035" max="1281" width="10.6640625" style="8"/>
    <col min="1282" max="1282" width="22.83203125" style="8" customWidth="1"/>
    <col min="1283" max="1284" width="15.5" style="8" customWidth="1"/>
    <col min="1285" max="1288" width="16" style="8" customWidth="1"/>
    <col min="1289" max="1289" width="10.6640625" style="8"/>
    <col min="1290" max="1290" width="23.5" style="8" bestFit="1" customWidth="1"/>
    <col min="1291" max="1537" width="10.6640625" style="8"/>
    <col min="1538" max="1538" width="22.83203125" style="8" customWidth="1"/>
    <col min="1539" max="1540" width="15.5" style="8" customWidth="1"/>
    <col min="1541" max="1544" width="16" style="8" customWidth="1"/>
    <col min="1545" max="1545" width="10.6640625" style="8"/>
    <col min="1546" max="1546" width="23.5" style="8" bestFit="1" customWidth="1"/>
    <col min="1547" max="1793" width="10.6640625" style="8"/>
    <col min="1794" max="1794" width="22.83203125" style="8" customWidth="1"/>
    <col min="1795" max="1796" width="15.5" style="8" customWidth="1"/>
    <col min="1797" max="1800" width="16" style="8" customWidth="1"/>
    <col min="1801" max="1801" width="10.6640625" style="8"/>
    <col min="1802" max="1802" width="23.5" style="8" bestFit="1" customWidth="1"/>
    <col min="1803" max="2049" width="10.6640625" style="8"/>
    <col min="2050" max="2050" width="22.83203125" style="8" customWidth="1"/>
    <col min="2051" max="2052" width="15.5" style="8" customWidth="1"/>
    <col min="2053" max="2056" width="16" style="8" customWidth="1"/>
    <col min="2057" max="2057" width="10.6640625" style="8"/>
    <col min="2058" max="2058" width="23.5" style="8" bestFit="1" customWidth="1"/>
    <col min="2059" max="2305" width="10.6640625" style="8"/>
    <col min="2306" max="2306" width="22.83203125" style="8" customWidth="1"/>
    <col min="2307" max="2308" width="15.5" style="8" customWidth="1"/>
    <col min="2309" max="2312" width="16" style="8" customWidth="1"/>
    <col min="2313" max="2313" width="10.6640625" style="8"/>
    <col min="2314" max="2314" width="23.5" style="8" bestFit="1" customWidth="1"/>
    <col min="2315" max="2561" width="10.6640625" style="8"/>
    <col min="2562" max="2562" width="22.83203125" style="8" customWidth="1"/>
    <col min="2563" max="2564" width="15.5" style="8" customWidth="1"/>
    <col min="2565" max="2568" width="16" style="8" customWidth="1"/>
    <col min="2569" max="2569" width="10.6640625" style="8"/>
    <col min="2570" max="2570" width="23.5" style="8" bestFit="1" customWidth="1"/>
    <col min="2571" max="2817" width="10.6640625" style="8"/>
    <col min="2818" max="2818" width="22.83203125" style="8" customWidth="1"/>
    <col min="2819" max="2820" width="15.5" style="8" customWidth="1"/>
    <col min="2821" max="2824" width="16" style="8" customWidth="1"/>
    <col min="2825" max="2825" width="10.6640625" style="8"/>
    <col min="2826" max="2826" width="23.5" style="8" bestFit="1" customWidth="1"/>
    <col min="2827" max="3073" width="10.6640625" style="8"/>
    <col min="3074" max="3074" width="22.83203125" style="8" customWidth="1"/>
    <col min="3075" max="3076" width="15.5" style="8" customWidth="1"/>
    <col min="3077" max="3080" width="16" style="8" customWidth="1"/>
    <col min="3081" max="3081" width="10.6640625" style="8"/>
    <col min="3082" max="3082" width="23.5" style="8" bestFit="1" customWidth="1"/>
    <col min="3083" max="3329" width="10.6640625" style="8"/>
    <col min="3330" max="3330" width="22.83203125" style="8" customWidth="1"/>
    <col min="3331" max="3332" width="15.5" style="8" customWidth="1"/>
    <col min="3333" max="3336" width="16" style="8" customWidth="1"/>
    <col min="3337" max="3337" width="10.6640625" style="8"/>
    <col min="3338" max="3338" width="23.5" style="8" bestFit="1" customWidth="1"/>
    <col min="3339" max="3585" width="10.6640625" style="8"/>
    <col min="3586" max="3586" width="22.83203125" style="8" customWidth="1"/>
    <col min="3587" max="3588" width="15.5" style="8" customWidth="1"/>
    <col min="3589" max="3592" width="16" style="8" customWidth="1"/>
    <col min="3593" max="3593" width="10.6640625" style="8"/>
    <col min="3594" max="3594" width="23.5" style="8" bestFit="1" customWidth="1"/>
    <col min="3595" max="3841" width="10.6640625" style="8"/>
    <col min="3842" max="3842" width="22.83203125" style="8" customWidth="1"/>
    <col min="3843" max="3844" width="15.5" style="8" customWidth="1"/>
    <col min="3845" max="3848" width="16" style="8" customWidth="1"/>
    <col min="3849" max="3849" width="10.6640625" style="8"/>
    <col min="3850" max="3850" width="23.5" style="8" bestFit="1" customWidth="1"/>
    <col min="3851" max="4097" width="10.6640625" style="8"/>
    <col min="4098" max="4098" width="22.83203125" style="8" customWidth="1"/>
    <col min="4099" max="4100" width="15.5" style="8" customWidth="1"/>
    <col min="4101" max="4104" width="16" style="8" customWidth="1"/>
    <col min="4105" max="4105" width="10.6640625" style="8"/>
    <col min="4106" max="4106" width="23.5" style="8" bestFit="1" customWidth="1"/>
    <col min="4107" max="4353" width="10.6640625" style="8"/>
    <col min="4354" max="4354" width="22.83203125" style="8" customWidth="1"/>
    <col min="4355" max="4356" width="15.5" style="8" customWidth="1"/>
    <col min="4357" max="4360" width="16" style="8" customWidth="1"/>
    <col min="4361" max="4361" width="10.6640625" style="8"/>
    <col min="4362" max="4362" width="23.5" style="8" bestFit="1" customWidth="1"/>
    <col min="4363" max="4609" width="10.6640625" style="8"/>
    <col min="4610" max="4610" width="22.83203125" style="8" customWidth="1"/>
    <col min="4611" max="4612" width="15.5" style="8" customWidth="1"/>
    <col min="4613" max="4616" width="16" style="8" customWidth="1"/>
    <col min="4617" max="4617" width="10.6640625" style="8"/>
    <col min="4618" max="4618" width="23.5" style="8" bestFit="1" customWidth="1"/>
    <col min="4619" max="4865" width="10.6640625" style="8"/>
    <col min="4866" max="4866" width="22.83203125" style="8" customWidth="1"/>
    <col min="4867" max="4868" width="15.5" style="8" customWidth="1"/>
    <col min="4869" max="4872" width="16" style="8" customWidth="1"/>
    <col min="4873" max="4873" width="10.6640625" style="8"/>
    <col min="4874" max="4874" width="23.5" style="8" bestFit="1" customWidth="1"/>
    <col min="4875" max="5121" width="10.6640625" style="8"/>
    <col min="5122" max="5122" width="22.83203125" style="8" customWidth="1"/>
    <col min="5123" max="5124" width="15.5" style="8" customWidth="1"/>
    <col min="5125" max="5128" width="16" style="8" customWidth="1"/>
    <col min="5129" max="5129" width="10.6640625" style="8"/>
    <col min="5130" max="5130" width="23.5" style="8" bestFit="1" customWidth="1"/>
    <col min="5131" max="5377" width="10.6640625" style="8"/>
    <col min="5378" max="5378" width="22.83203125" style="8" customWidth="1"/>
    <col min="5379" max="5380" width="15.5" style="8" customWidth="1"/>
    <col min="5381" max="5384" width="16" style="8" customWidth="1"/>
    <col min="5385" max="5385" width="10.6640625" style="8"/>
    <col min="5386" max="5386" width="23.5" style="8" bestFit="1" customWidth="1"/>
    <col min="5387" max="5633" width="10.6640625" style="8"/>
    <col min="5634" max="5634" width="22.83203125" style="8" customWidth="1"/>
    <col min="5635" max="5636" width="15.5" style="8" customWidth="1"/>
    <col min="5637" max="5640" width="16" style="8" customWidth="1"/>
    <col min="5641" max="5641" width="10.6640625" style="8"/>
    <col min="5642" max="5642" width="23.5" style="8" bestFit="1" customWidth="1"/>
    <col min="5643" max="5889" width="10.6640625" style="8"/>
    <col min="5890" max="5890" width="22.83203125" style="8" customWidth="1"/>
    <col min="5891" max="5892" width="15.5" style="8" customWidth="1"/>
    <col min="5893" max="5896" width="16" style="8" customWidth="1"/>
    <col min="5897" max="5897" width="10.6640625" style="8"/>
    <col min="5898" max="5898" width="23.5" style="8" bestFit="1" customWidth="1"/>
    <col min="5899" max="6145" width="10.6640625" style="8"/>
    <col min="6146" max="6146" width="22.83203125" style="8" customWidth="1"/>
    <col min="6147" max="6148" width="15.5" style="8" customWidth="1"/>
    <col min="6149" max="6152" width="16" style="8" customWidth="1"/>
    <col min="6153" max="6153" width="10.6640625" style="8"/>
    <col min="6154" max="6154" width="23.5" style="8" bestFit="1" customWidth="1"/>
    <col min="6155" max="6401" width="10.6640625" style="8"/>
    <col min="6402" max="6402" width="22.83203125" style="8" customWidth="1"/>
    <col min="6403" max="6404" width="15.5" style="8" customWidth="1"/>
    <col min="6405" max="6408" width="16" style="8" customWidth="1"/>
    <col min="6409" max="6409" width="10.6640625" style="8"/>
    <col min="6410" max="6410" width="23.5" style="8" bestFit="1" customWidth="1"/>
    <col min="6411" max="6657" width="10.6640625" style="8"/>
    <col min="6658" max="6658" width="22.83203125" style="8" customWidth="1"/>
    <col min="6659" max="6660" width="15.5" style="8" customWidth="1"/>
    <col min="6661" max="6664" width="16" style="8" customWidth="1"/>
    <col min="6665" max="6665" width="10.6640625" style="8"/>
    <col min="6666" max="6666" width="23.5" style="8" bestFit="1" customWidth="1"/>
    <col min="6667" max="6913" width="10.6640625" style="8"/>
    <col min="6914" max="6914" width="22.83203125" style="8" customWidth="1"/>
    <col min="6915" max="6916" width="15.5" style="8" customWidth="1"/>
    <col min="6917" max="6920" width="16" style="8" customWidth="1"/>
    <col min="6921" max="6921" width="10.6640625" style="8"/>
    <col min="6922" max="6922" width="23.5" style="8" bestFit="1" customWidth="1"/>
    <col min="6923" max="7169" width="10.6640625" style="8"/>
    <col min="7170" max="7170" width="22.83203125" style="8" customWidth="1"/>
    <col min="7171" max="7172" width="15.5" style="8" customWidth="1"/>
    <col min="7173" max="7176" width="16" style="8" customWidth="1"/>
    <col min="7177" max="7177" width="10.6640625" style="8"/>
    <col min="7178" max="7178" width="23.5" style="8" bestFit="1" customWidth="1"/>
    <col min="7179" max="7425" width="10.6640625" style="8"/>
    <col min="7426" max="7426" width="22.83203125" style="8" customWidth="1"/>
    <col min="7427" max="7428" width="15.5" style="8" customWidth="1"/>
    <col min="7429" max="7432" width="16" style="8" customWidth="1"/>
    <col min="7433" max="7433" width="10.6640625" style="8"/>
    <col min="7434" max="7434" width="23.5" style="8" bestFit="1" customWidth="1"/>
    <col min="7435" max="7681" width="10.6640625" style="8"/>
    <col min="7682" max="7682" width="22.83203125" style="8" customWidth="1"/>
    <col min="7683" max="7684" width="15.5" style="8" customWidth="1"/>
    <col min="7685" max="7688" width="16" style="8" customWidth="1"/>
    <col min="7689" max="7689" width="10.6640625" style="8"/>
    <col min="7690" max="7690" width="23.5" style="8" bestFit="1" customWidth="1"/>
    <col min="7691" max="7937" width="10.6640625" style="8"/>
    <col min="7938" max="7938" width="22.83203125" style="8" customWidth="1"/>
    <col min="7939" max="7940" width="15.5" style="8" customWidth="1"/>
    <col min="7941" max="7944" width="16" style="8" customWidth="1"/>
    <col min="7945" max="7945" width="10.6640625" style="8"/>
    <col min="7946" max="7946" width="23.5" style="8" bestFit="1" customWidth="1"/>
    <col min="7947" max="8193" width="10.6640625" style="8"/>
    <col min="8194" max="8194" width="22.83203125" style="8" customWidth="1"/>
    <col min="8195" max="8196" width="15.5" style="8" customWidth="1"/>
    <col min="8197" max="8200" width="16" style="8" customWidth="1"/>
    <col min="8201" max="8201" width="10.6640625" style="8"/>
    <col min="8202" max="8202" width="23.5" style="8" bestFit="1" customWidth="1"/>
    <col min="8203" max="8449" width="10.6640625" style="8"/>
    <col min="8450" max="8450" width="22.83203125" style="8" customWidth="1"/>
    <col min="8451" max="8452" width="15.5" style="8" customWidth="1"/>
    <col min="8453" max="8456" width="16" style="8" customWidth="1"/>
    <col min="8457" max="8457" width="10.6640625" style="8"/>
    <col min="8458" max="8458" width="23.5" style="8" bestFit="1" customWidth="1"/>
    <col min="8459" max="8705" width="10.6640625" style="8"/>
    <col min="8706" max="8706" width="22.83203125" style="8" customWidth="1"/>
    <col min="8707" max="8708" width="15.5" style="8" customWidth="1"/>
    <col min="8709" max="8712" width="16" style="8" customWidth="1"/>
    <col min="8713" max="8713" width="10.6640625" style="8"/>
    <col min="8714" max="8714" width="23.5" style="8" bestFit="1" customWidth="1"/>
    <col min="8715" max="8961" width="10.6640625" style="8"/>
    <col min="8962" max="8962" width="22.83203125" style="8" customWidth="1"/>
    <col min="8963" max="8964" width="15.5" style="8" customWidth="1"/>
    <col min="8965" max="8968" width="16" style="8" customWidth="1"/>
    <col min="8969" max="8969" width="10.6640625" style="8"/>
    <col min="8970" max="8970" width="23.5" style="8" bestFit="1" customWidth="1"/>
    <col min="8971" max="9217" width="10.6640625" style="8"/>
    <col min="9218" max="9218" width="22.83203125" style="8" customWidth="1"/>
    <col min="9219" max="9220" width="15.5" style="8" customWidth="1"/>
    <col min="9221" max="9224" width="16" style="8" customWidth="1"/>
    <col min="9225" max="9225" width="10.6640625" style="8"/>
    <col min="9226" max="9226" width="23.5" style="8" bestFit="1" customWidth="1"/>
    <col min="9227" max="9473" width="10.6640625" style="8"/>
    <col min="9474" max="9474" width="22.83203125" style="8" customWidth="1"/>
    <col min="9475" max="9476" width="15.5" style="8" customWidth="1"/>
    <col min="9477" max="9480" width="16" style="8" customWidth="1"/>
    <col min="9481" max="9481" width="10.6640625" style="8"/>
    <col min="9482" max="9482" width="23.5" style="8" bestFit="1" customWidth="1"/>
    <col min="9483" max="9729" width="10.6640625" style="8"/>
    <col min="9730" max="9730" width="22.83203125" style="8" customWidth="1"/>
    <col min="9731" max="9732" width="15.5" style="8" customWidth="1"/>
    <col min="9733" max="9736" width="16" style="8" customWidth="1"/>
    <col min="9737" max="9737" width="10.6640625" style="8"/>
    <col min="9738" max="9738" width="23.5" style="8" bestFit="1" customWidth="1"/>
    <col min="9739" max="9985" width="10.6640625" style="8"/>
    <col min="9986" max="9986" width="22.83203125" style="8" customWidth="1"/>
    <col min="9987" max="9988" width="15.5" style="8" customWidth="1"/>
    <col min="9989" max="9992" width="16" style="8" customWidth="1"/>
    <col min="9993" max="9993" width="10.6640625" style="8"/>
    <col min="9994" max="9994" width="23.5" style="8" bestFit="1" customWidth="1"/>
    <col min="9995" max="10241" width="10.6640625" style="8"/>
    <col min="10242" max="10242" width="22.83203125" style="8" customWidth="1"/>
    <col min="10243" max="10244" width="15.5" style="8" customWidth="1"/>
    <col min="10245" max="10248" width="16" style="8" customWidth="1"/>
    <col min="10249" max="10249" width="10.6640625" style="8"/>
    <col min="10250" max="10250" width="23.5" style="8" bestFit="1" customWidth="1"/>
    <col min="10251" max="10497" width="10.6640625" style="8"/>
    <col min="10498" max="10498" width="22.83203125" style="8" customWidth="1"/>
    <col min="10499" max="10500" width="15.5" style="8" customWidth="1"/>
    <col min="10501" max="10504" width="16" style="8" customWidth="1"/>
    <col min="10505" max="10505" width="10.6640625" style="8"/>
    <col min="10506" max="10506" width="23.5" style="8" bestFit="1" customWidth="1"/>
    <col min="10507" max="10753" width="10.6640625" style="8"/>
    <col min="10754" max="10754" width="22.83203125" style="8" customWidth="1"/>
    <col min="10755" max="10756" width="15.5" style="8" customWidth="1"/>
    <col min="10757" max="10760" width="16" style="8" customWidth="1"/>
    <col min="10761" max="10761" width="10.6640625" style="8"/>
    <col min="10762" max="10762" width="23.5" style="8" bestFit="1" customWidth="1"/>
    <col min="10763" max="11009" width="10.6640625" style="8"/>
    <col min="11010" max="11010" width="22.83203125" style="8" customWidth="1"/>
    <col min="11011" max="11012" width="15.5" style="8" customWidth="1"/>
    <col min="11013" max="11016" width="16" style="8" customWidth="1"/>
    <col min="11017" max="11017" width="10.6640625" style="8"/>
    <col min="11018" max="11018" width="23.5" style="8" bestFit="1" customWidth="1"/>
    <col min="11019" max="11265" width="10.6640625" style="8"/>
    <col min="11266" max="11266" width="22.83203125" style="8" customWidth="1"/>
    <col min="11267" max="11268" width="15.5" style="8" customWidth="1"/>
    <col min="11269" max="11272" width="16" style="8" customWidth="1"/>
    <col min="11273" max="11273" width="10.6640625" style="8"/>
    <col min="11274" max="11274" width="23.5" style="8" bestFit="1" customWidth="1"/>
    <col min="11275" max="11521" width="10.6640625" style="8"/>
    <col min="11522" max="11522" width="22.83203125" style="8" customWidth="1"/>
    <col min="11523" max="11524" width="15.5" style="8" customWidth="1"/>
    <col min="11525" max="11528" width="16" style="8" customWidth="1"/>
    <col min="11529" max="11529" width="10.6640625" style="8"/>
    <col min="11530" max="11530" width="23.5" style="8" bestFit="1" customWidth="1"/>
    <col min="11531" max="11777" width="10.6640625" style="8"/>
    <col min="11778" max="11778" width="22.83203125" style="8" customWidth="1"/>
    <col min="11779" max="11780" width="15.5" style="8" customWidth="1"/>
    <col min="11781" max="11784" width="16" style="8" customWidth="1"/>
    <col min="11785" max="11785" width="10.6640625" style="8"/>
    <col min="11786" max="11786" width="23.5" style="8" bestFit="1" customWidth="1"/>
    <col min="11787" max="12033" width="10.6640625" style="8"/>
    <col min="12034" max="12034" width="22.83203125" style="8" customWidth="1"/>
    <col min="12035" max="12036" width="15.5" style="8" customWidth="1"/>
    <col min="12037" max="12040" width="16" style="8" customWidth="1"/>
    <col min="12041" max="12041" width="10.6640625" style="8"/>
    <col min="12042" max="12042" width="23.5" style="8" bestFit="1" customWidth="1"/>
    <col min="12043" max="12289" width="10.6640625" style="8"/>
    <col min="12290" max="12290" width="22.83203125" style="8" customWidth="1"/>
    <col min="12291" max="12292" width="15.5" style="8" customWidth="1"/>
    <col min="12293" max="12296" width="16" style="8" customWidth="1"/>
    <col min="12297" max="12297" width="10.6640625" style="8"/>
    <col min="12298" max="12298" width="23.5" style="8" bestFit="1" customWidth="1"/>
    <col min="12299" max="12545" width="10.6640625" style="8"/>
    <col min="12546" max="12546" width="22.83203125" style="8" customWidth="1"/>
    <col min="12547" max="12548" width="15.5" style="8" customWidth="1"/>
    <col min="12549" max="12552" width="16" style="8" customWidth="1"/>
    <col min="12553" max="12553" width="10.6640625" style="8"/>
    <col min="12554" max="12554" width="23.5" style="8" bestFit="1" customWidth="1"/>
    <col min="12555" max="12801" width="10.6640625" style="8"/>
    <col min="12802" max="12802" width="22.83203125" style="8" customWidth="1"/>
    <col min="12803" max="12804" width="15.5" style="8" customWidth="1"/>
    <col min="12805" max="12808" width="16" style="8" customWidth="1"/>
    <col min="12809" max="12809" width="10.6640625" style="8"/>
    <col min="12810" max="12810" width="23.5" style="8" bestFit="1" customWidth="1"/>
    <col min="12811" max="13057" width="10.6640625" style="8"/>
    <col min="13058" max="13058" width="22.83203125" style="8" customWidth="1"/>
    <col min="13059" max="13060" width="15.5" style="8" customWidth="1"/>
    <col min="13061" max="13064" width="16" style="8" customWidth="1"/>
    <col min="13065" max="13065" width="10.6640625" style="8"/>
    <col min="13066" max="13066" width="23.5" style="8" bestFit="1" customWidth="1"/>
    <col min="13067" max="13313" width="10.6640625" style="8"/>
    <col min="13314" max="13314" width="22.83203125" style="8" customWidth="1"/>
    <col min="13315" max="13316" width="15.5" style="8" customWidth="1"/>
    <col min="13317" max="13320" width="16" style="8" customWidth="1"/>
    <col min="13321" max="13321" width="10.6640625" style="8"/>
    <col min="13322" max="13322" width="23.5" style="8" bestFit="1" customWidth="1"/>
    <col min="13323" max="13569" width="10.6640625" style="8"/>
    <col min="13570" max="13570" width="22.83203125" style="8" customWidth="1"/>
    <col min="13571" max="13572" width="15.5" style="8" customWidth="1"/>
    <col min="13573" max="13576" width="16" style="8" customWidth="1"/>
    <col min="13577" max="13577" width="10.6640625" style="8"/>
    <col min="13578" max="13578" width="23.5" style="8" bestFit="1" customWidth="1"/>
    <col min="13579" max="13825" width="10.6640625" style="8"/>
    <col min="13826" max="13826" width="22.83203125" style="8" customWidth="1"/>
    <col min="13827" max="13828" width="15.5" style="8" customWidth="1"/>
    <col min="13829" max="13832" width="16" style="8" customWidth="1"/>
    <col min="13833" max="13833" width="10.6640625" style="8"/>
    <col min="13834" max="13834" width="23.5" style="8" bestFit="1" customWidth="1"/>
    <col min="13835" max="14081" width="10.6640625" style="8"/>
    <col min="14082" max="14082" width="22.83203125" style="8" customWidth="1"/>
    <col min="14083" max="14084" width="15.5" style="8" customWidth="1"/>
    <col min="14085" max="14088" width="16" style="8" customWidth="1"/>
    <col min="14089" max="14089" width="10.6640625" style="8"/>
    <col min="14090" max="14090" width="23.5" style="8" bestFit="1" customWidth="1"/>
    <col min="14091" max="14337" width="10.6640625" style="8"/>
    <col min="14338" max="14338" width="22.83203125" style="8" customWidth="1"/>
    <col min="14339" max="14340" width="15.5" style="8" customWidth="1"/>
    <col min="14341" max="14344" width="16" style="8" customWidth="1"/>
    <col min="14345" max="14345" width="10.6640625" style="8"/>
    <col min="14346" max="14346" width="23.5" style="8" bestFit="1" customWidth="1"/>
    <col min="14347" max="14593" width="10.6640625" style="8"/>
    <col min="14594" max="14594" width="22.83203125" style="8" customWidth="1"/>
    <col min="14595" max="14596" width="15.5" style="8" customWidth="1"/>
    <col min="14597" max="14600" width="16" style="8" customWidth="1"/>
    <col min="14601" max="14601" width="10.6640625" style="8"/>
    <col min="14602" max="14602" width="23.5" style="8" bestFit="1" customWidth="1"/>
    <col min="14603" max="14849" width="10.6640625" style="8"/>
    <col min="14850" max="14850" width="22.83203125" style="8" customWidth="1"/>
    <col min="14851" max="14852" width="15.5" style="8" customWidth="1"/>
    <col min="14853" max="14856" width="16" style="8" customWidth="1"/>
    <col min="14857" max="14857" width="10.6640625" style="8"/>
    <col min="14858" max="14858" width="23.5" style="8" bestFit="1" customWidth="1"/>
    <col min="14859" max="15105" width="10.6640625" style="8"/>
    <col min="15106" max="15106" width="22.83203125" style="8" customWidth="1"/>
    <col min="15107" max="15108" width="15.5" style="8" customWidth="1"/>
    <col min="15109" max="15112" width="16" style="8" customWidth="1"/>
    <col min="15113" max="15113" width="10.6640625" style="8"/>
    <col min="15114" max="15114" width="23.5" style="8" bestFit="1" customWidth="1"/>
    <col min="15115" max="15361" width="10.6640625" style="8"/>
    <col min="15362" max="15362" width="22.83203125" style="8" customWidth="1"/>
    <col min="15363" max="15364" width="15.5" style="8" customWidth="1"/>
    <col min="15365" max="15368" width="16" style="8" customWidth="1"/>
    <col min="15369" max="15369" width="10.6640625" style="8"/>
    <col min="15370" max="15370" width="23.5" style="8" bestFit="1" customWidth="1"/>
    <col min="15371" max="15617" width="10.6640625" style="8"/>
    <col min="15618" max="15618" width="22.83203125" style="8" customWidth="1"/>
    <col min="15619" max="15620" width="15.5" style="8" customWidth="1"/>
    <col min="15621" max="15624" width="16" style="8" customWidth="1"/>
    <col min="15625" max="15625" width="10.6640625" style="8"/>
    <col min="15626" max="15626" width="23.5" style="8" bestFit="1" customWidth="1"/>
    <col min="15627" max="15873" width="10.6640625" style="8"/>
    <col min="15874" max="15874" width="22.83203125" style="8" customWidth="1"/>
    <col min="15875" max="15876" width="15.5" style="8" customWidth="1"/>
    <col min="15877" max="15880" width="16" style="8" customWidth="1"/>
    <col min="15881" max="15881" width="10.6640625" style="8"/>
    <col min="15882" max="15882" width="23.5" style="8" bestFit="1" customWidth="1"/>
    <col min="15883" max="16129" width="10.6640625" style="8"/>
    <col min="16130" max="16130" width="22.83203125" style="8" customWidth="1"/>
    <col min="16131" max="16132" width="15.5" style="8" customWidth="1"/>
    <col min="16133" max="16136" width="16" style="8" customWidth="1"/>
    <col min="16137" max="16137" width="10.6640625" style="8"/>
    <col min="16138" max="16138" width="23.5" style="8" bestFit="1" customWidth="1"/>
    <col min="16139" max="16384" width="10.6640625" style="8"/>
  </cols>
  <sheetData>
    <row r="1" spans="1:21" ht="33">
      <c r="A1" s="272" t="s">
        <v>48</v>
      </c>
      <c r="B1" s="272"/>
      <c r="C1" s="272"/>
      <c r="D1" s="272"/>
      <c r="E1" s="272"/>
      <c r="F1" s="272"/>
      <c r="G1" s="272"/>
      <c r="H1" s="1"/>
      <c r="I1" s="272" t="s">
        <v>49</v>
      </c>
      <c r="J1" s="272"/>
      <c r="K1" s="272"/>
      <c r="L1" s="272"/>
      <c r="M1" s="272"/>
      <c r="N1" s="272"/>
      <c r="O1" s="272"/>
      <c r="P1" s="1"/>
      <c r="Q1" s="1"/>
      <c r="R1" s="1"/>
      <c r="S1" s="1"/>
      <c r="T1" s="1"/>
      <c r="U1" s="1"/>
    </row>
    <row r="2" spans="1:21" ht="39.5" customHeight="1">
      <c r="A2" s="160" t="s">
        <v>50</v>
      </c>
      <c r="B2" s="160" t="s">
        <v>51</v>
      </c>
      <c r="C2" s="160" t="s">
        <v>52</v>
      </c>
      <c r="D2" s="161" t="s">
        <v>53</v>
      </c>
      <c r="E2" s="162" t="s">
        <v>54</v>
      </c>
      <c r="F2" s="161" t="s">
        <v>55</v>
      </c>
      <c r="G2" s="161" t="s">
        <v>56</v>
      </c>
      <c r="H2" s="1"/>
      <c r="I2" s="160" t="s">
        <v>50</v>
      </c>
      <c r="J2" s="160" t="s">
        <v>51</v>
      </c>
      <c r="K2" s="160" t="s">
        <v>52</v>
      </c>
      <c r="L2" s="161" t="s">
        <v>53</v>
      </c>
      <c r="M2" s="162" t="s">
        <v>54</v>
      </c>
      <c r="N2" s="161" t="s">
        <v>55</v>
      </c>
      <c r="O2" s="161" t="s">
        <v>56</v>
      </c>
      <c r="P2" s="1"/>
      <c r="Q2" s="1"/>
      <c r="R2" s="1"/>
      <c r="S2" s="1"/>
      <c r="T2" s="1"/>
      <c r="U2" s="1"/>
    </row>
    <row r="3" spans="1:21" s="72" customFormat="1" ht="12" customHeight="1">
      <c r="A3" s="163" t="s">
        <v>57</v>
      </c>
      <c r="B3" s="164"/>
      <c r="C3" s="165"/>
      <c r="D3" s="166"/>
      <c r="E3" s="164">
        <f>SUM(E4:E292)</f>
        <v>3470.0399999999995</v>
      </c>
      <c r="F3" s="164">
        <f>SUM(F4:F292)</f>
        <v>0</v>
      </c>
      <c r="G3" s="164">
        <f>SUM(G4:G292)</f>
        <v>3470.0399999999995</v>
      </c>
      <c r="I3" s="163" t="s">
        <v>57</v>
      </c>
      <c r="J3" s="164"/>
      <c r="K3" s="165"/>
      <c r="L3" s="165"/>
      <c r="M3" s="164">
        <f>SUM(M5:M292)</f>
        <v>912.16999999999985</v>
      </c>
      <c r="N3" s="164">
        <f>SUM(N4:N292)</f>
        <v>0</v>
      </c>
      <c r="O3" s="164">
        <f>SUM(O4:O292)</f>
        <v>912.16999999999985</v>
      </c>
      <c r="Q3" s="167" t="s">
        <v>58</v>
      </c>
    </row>
    <row r="4" spans="1:21" ht="12.75" customHeight="1">
      <c r="A4" s="168" t="s">
        <v>59</v>
      </c>
      <c r="B4" s="169"/>
      <c r="C4" s="170"/>
      <c r="D4" s="171"/>
      <c r="E4" s="164">
        <v>-1092.5999999999999</v>
      </c>
      <c r="F4" s="172"/>
      <c r="G4" s="173">
        <f t="shared" ref="G4" si="0">E4+F4</f>
        <v>-1092.5999999999999</v>
      </c>
      <c r="H4" s="1"/>
      <c r="I4" s="168"/>
      <c r="J4" s="169"/>
      <c r="K4" s="170"/>
      <c r="L4" s="171"/>
      <c r="M4" s="172"/>
      <c r="N4" s="172"/>
      <c r="O4" s="173">
        <f t="shared" ref="O4:O51" si="1">M4+N4</f>
        <v>0</v>
      </c>
      <c r="P4" s="1"/>
      <c r="Q4" s="174" t="s">
        <v>59</v>
      </c>
      <c r="R4" s="83" t="s">
        <v>60</v>
      </c>
      <c r="S4" s="1"/>
      <c r="T4" s="1"/>
      <c r="U4" s="1"/>
    </row>
    <row r="5" spans="1:21" ht="12.75" customHeight="1">
      <c r="A5" s="168"/>
      <c r="B5" s="169"/>
      <c r="C5" s="170"/>
      <c r="D5" s="171"/>
      <c r="E5" s="172"/>
      <c r="F5" s="172"/>
      <c r="G5" s="173">
        <f t="shared" ref="G5:G68" si="2">E5+F5</f>
        <v>0</v>
      </c>
      <c r="H5" s="1"/>
      <c r="I5" s="248"/>
      <c r="J5" s="251"/>
      <c r="K5" s="252"/>
      <c r="L5" s="171"/>
      <c r="M5" s="246"/>
      <c r="N5" s="172"/>
      <c r="O5" s="173">
        <f t="shared" si="1"/>
        <v>0</v>
      </c>
      <c r="P5" s="1"/>
      <c r="Q5" s="174"/>
      <c r="R5" s="83"/>
      <c r="S5" s="1"/>
      <c r="T5" s="1"/>
      <c r="U5" s="1"/>
    </row>
    <row r="6" spans="1:21" ht="12.75" customHeight="1">
      <c r="A6" s="248"/>
      <c r="B6" s="169"/>
      <c r="C6" s="252"/>
      <c r="D6" s="171"/>
      <c r="E6" s="172"/>
      <c r="F6" s="172"/>
      <c r="G6" s="173">
        <f t="shared" si="2"/>
        <v>0</v>
      </c>
      <c r="H6" s="1"/>
      <c r="I6" s="248" t="s">
        <v>239</v>
      </c>
      <c r="J6" s="169"/>
      <c r="K6" s="170">
        <v>45958</v>
      </c>
      <c r="L6" s="254">
        <v>40818864</v>
      </c>
      <c r="M6" s="172">
        <v>296.68</v>
      </c>
      <c r="N6" s="172"/>
      <c r="O6" s="173">
        <f t="shared" si="1"/>
        <v>296.68</v>
      </c>
      <c r="P6" s="1"/>
      <c r="Q6" s="174"/>
      <c r="R6" s="83"/>
      <c r="S6" s="1"/>
      <c r="T6" s="1"/>
      <c r="U6" s="1"/>
    </row>
    <row r="7" spans="1:21" ht="12.75" customHeight="1">
      <c r="A7" s="248"/>
      <c r="B7" s="169"/>
      <c r="C7" s="170"/>
      <c r="D7" s="171"/>
      <c r="E7" s="172"/>
      <c r="F7" s="172"/>
      <c r="G7" s="173">
        <f t="shared" si="2"/>
        <v>0</v>
      </c>
      <c r="H7" s="1"/>
      <c r="I7" s="248" t="s">
        <v>239</v>
      </c>
      <c r="J7" s="169"/>
      <c r="K7" s="170">
        <v>45960</v>
      </c>
      <c r="L7" s="254">
        <v>40860315</v>
      </c>
      <c r="M7" s="172">
        <v>293.14</v>
      </c>
      <c r="N7" s="172"/>
      <c r="O7" s="173">
        <f t="shared" si="1"/>
        <v>293.14</v>
      </c>
      <c r="P7" s="1"/>
      <c r="Q7" s="174"/>
      <c r="R7" s="83"/>
      <c r="S7" s="1"/>
      <c r="T7" s="1"/>
      <c r="U7" s="1"/>
    </row>
    <row r="8" spans="1:21" ht="12.5" customHeight="1">
      <c r="A8" s="255" t="s">
        <v>234</v>
      </c>
      <c r="B8" s="251"/>
      <c r="C8" s="170">
        <v>45930</v>
      </c>
      <c r="D8" s="261">
        <v>40268855</v>
      </c>
      <c r="E8" s="262">
        <v>218.7</v>
      </c>
      <c r="F8" s="172"/>
      <c r="G8" s="250">
        <f t="shared" si="2"/>
        <v>218.7</v>
      </c>
      <c r="H8" s="1"/>
      <c r="I8" s="255" t="s">
        <v>233</v>
      </c>
      <c r="J8" s="169"/>
      <c r="K8" s="170">
        <v>45959</v>
      </c>
      <c r="L8" s="254">
        <v>250573760</v>
      </c>
      <c r="M8" s="266">
        <v>138.13</v>
      </c>
      <c r="N8" s="172"/>
      <c r="O8" s="173">
        <f t="shared" si="1"/>
        <v>138.13</v>
      </c>
      <c r="P8" s="1"/>
      <c r="Q8" s="174"/>
      <c r="R8" s="83"/>
      <c r="S8" s="1"/>
      <c r="T8" s="1"/>
      <c r="U8" s="1"/>
    </row>
    <row r="9" spans="1:21" ht="12.5" customHeight="1">
      <c r="A9" s="255" t="s">
        <v>233</v>
      </c>
      <c r="B9" s="169"/>
      <c r="C9" s="170">
        <v>45927</v>
      </c>
      <c r="D9" s="261" t="s">
        <v>242</v>
      </c>
      <c r="E9" s="263">
        <v>-4.24</v>
      </c>
      <c r="F9" s="172"/>
      <c r="G9" s="250">
        <f t="shared" si="2"/>
        <v>-4.24</v>
      </c>
      <c r="H9" s="1"/>
      <c r="I9" s="248" t="s">
        <v>233</v>
      </c>
      <c r="J9" s="251"/>
      <c r="K9" s="252">
        <v>45869</v>
      </c>
      <c r="L9" s="254">
        <v>250395189</v>
      </c>
      <c r="M9" s="246">
        <v>133.85</v>
      </c>
      <c r="N9" s="172"/>
      <c r="O9" s="173">
        <f t="shared" si="1"/>
        <v>133.85</v>
      </c>
      <c r="P9" s="1"/>
      <c r="Q9" s="174"/>
      <c r="R9" s="1"/>
      <c r="S9" s="1"/>
      <c r="T9" s="1"/>
      <c r="U9" s="1"/>
    </row>
    <row r="10" spans="1:21" ht="12.75" customHeight="1">
      <c r="A10" s="255" t="s">
        <v>233</v>
      </c>
      <c r="B10" s="169"/>
      <c r="C10" s="170">
        <v>45929</v>
      </c>
      <c r="D10" s="261">
        <v>250510967</v>
      </c>
      <c r="E10" s="265">
        <v>147.82</v>
      </c>
      <c r="F10" s="172"/>
      <c r="G10" s="250">
        <f t="shared" si="2"/>
        <v>147.82</v>
      </c>
      <c r="H10" s="1"/>
      <c r="I10" s="248"/>
      <c r="J10" s="169"/>
      <c r="K10" s="170"/>
      <c r="L10" s="171"/>
      <c r="M10" s="257"/>
      <c r="N10" s="172"/>
      <c r="O10" s="173">
        <f t="shared" si="1"/>
        <v>0</v>
      </c>
      <c r="P10" s="1"/>
      <c r="Q10" s="174"/>
      <c r="R10" s="1"/>
      <c r="S10" s="1"/>
      <c r="T10" s="1"/>
      <c r="U10" s="1"/>
    </row>
    <row r="11" spans="1:21" ht="12.75" customHeight="1">
      <c r="A11" s="248" t="s">
        <v>234</v>
      </c>
      <c r="B11" s="169"/>
      <c r="C11" s="170">
        <v>45927</v>
      </c>
      <c r="D11" s="261">
        <v>40230696</v>
      </c>
      <c r="E11" s="262">
        <v>291.79000000000002</v>
      </c>
      <c r="F11" s="172"/>
      <c r="G11" s="250">
        <f t="shared" si="2"/>
        <v>291.79000000000002</v>
      </c>
      <c r="H11" s="1"/>
      <c r="I11" s="248"/>
      <c r="J11" s="169"/>
      <c r="K11" s="170"/>
      <c r="L11" s="171"/>
      <c r="M11" s="172"/>
      <c r="N11" s="172"/>
      <c r="O11" s="173">
        <f t="shared" si="1"/>
        <v>0</v>
      </c>
      <c r="P11" s="1"/>
      <c r="Q11" s="174"/>
      <c r="R11" s="1"/>
      <c r="S11" s="1"/>
      <c r="T11" s="1"/>
      <c r="U11" s="1"/>
    </row>
    <row r="12" spans="1:21" ht="12.75" customHeight="1">
      <c r="A12" s="248" t="s">
        <v>233</v>
      </c>
      <c r="B12" s="169"/>
      <c r="C12" s="170">
        <v>45917</v>
      </c>
      <c r="D12" s="261">
        <v>250486796</v>
      </c>
      <c r="E12" s="265">
        <v>91.51</v>
      </c>
      <c r="F12" s="245"/>
      <c r="G12" s="256">
        <f t="shared" si="2"/>
        <v>91.51</v>
      </c>
      <c r="H12" s="1"/>
      <c r="I12" s="248"/>
      <c r="J12" s="169"/>
      <c r="K12" s="170"/>
      <c r="L12" s="171"/>
      <c r="M12" s="172"/>
      <c r="N12" s="172"/>
      <c r="O12" s="173">
        <f t="shared" si="1"/>
        <v>0</v>
      </c>
      <c r="P12" s="1"/>
      <c r="Q12" s="174"/>
      <c r="R12" s="1"/>
      <c r="S12" s="1"/>
      <c r="T12" s="1"/>
      <c r="U12" s="1"/>
    </row>
    <row r="13" spans="1:21" ht="12.75" customHeight="1">
      <c r="A13" s="248" t="s">
        <v>233</v>
      </c>
      <c r="B13" s="169"/>
      <c r="C13" s="170">
        <v>45887</v>
      </c>
      <c r="D13" s="261">
        <v>250427064</v>
      </c>
      <c r="E13" s="265">
        <v>132.94</v>
      </c>
      <c r="F13" s="172"/>
      <c r="G13" s="250">
        <f t="shared" si="2"/>
        <v>132.94</v>
      </c>
      <c r="H13" s="1"/>
      <c r="I13" s="248" t="s">
        <v>238</v>
      </c>
      <c r="J13" s="251"/>
      <c r="K13" s="252">
        <v>45937.338194444441</v>
      </c>
      <c r="L13" s="171" t="s">
        <v>235</v>
      </c>
      <c r="M13" s="246">
        <v>3.26</v>
      </c>
      <c r="N13" s="172"/>
      <c r="O13" s="173">
        <f t="shared" si="1"/>
        <v>3.26</v>
      </c>
      <c r="P13" s="1"/>
      <c r="Q13" s="174"/>
      <c r="R13" s="1"/>
      <c r="S13" s="1"/>
      <c r="T13" s="1"/>
      <c r="U13" s="1"/>
    </row>
    <row r="14" spans="1:21" ht="12.75" customHeight="1">
      <c r="A14" s="248"/>
      <c r="B14" s="251"/>
      <c r="C14" s="252"/>
      <c r="D14" s="171"/>
      <c r="E14" s="246"/>
      <c r="F14" s="172"/>
      <c r="G14" s="250">
        <f t="shared" si="2"/>
        <v>0</v>
      </c>
      <c r="H14" s="1"/>
      <c r="I14" s="248" t="s">
        <v>238</v>
      </c>
      <c r="J14" s="169"/>
      <c r="K14" s="170">
        <v>45939.834722222222</v>
      </c>
      <c r="L14" s="171" t="s">
        <v>235</v>
      </c>
      <c r="M14" s="172">
        <v>6.1</v>
      </c>
      <c r="N14" s="172"/>
      <c r="O14" s="173">
        <f t="shared" si="1"/>
        <v>6.1</v>
      </c>
      <c r="P14" s="1"/>
      <c r="Q14" s="174"/>
      <c r="R14" s="1"/>
      <c r="S14" s="1"/>
      <c r="T14" s="1"/>
      <c r="U14" s="1"/>
    </row>
    <row r="15" spans="1:21" ht="12.75" customHeight="1">
      <c r="A15" s="248"/>
      <c r="B15" s="169"/>
      <c r="C15" s="170"/>
      <c r="D15" s="171"/>
      <c r="E15" s="172"/>
      <c r="F15" s="172"/>
      <c r="G15" s="250">
        <f t="shared" si="2"/>
        <v>0</v>
      </c>
      <c r="H15" s="1"/>
      <c r="I15" s="248" t="s">
        <v>238</v>
      </c>
      <c r="J15" s="169"/>
      <c r="K15" s="170">
        <v>45940.371527777781</v>
      </c>
      <c r="L15" s="171" t="s">
        <v>235</v>
      </c>
      <c r="M15" s="172">
        <v>2.31</v>
      </c>
      <c r="N15" s="172"/>
      <c r="O15" s="173">
        <f t="shared" si="1"/>
        <v>2.31</v>
      </c>
      <c r="P15" s="1"/>
      <c r="Q15" s="174"/>
      <c r="R15" s="1"/>
      <c r="S15" s="1"/>
      <c r="T15" s="1"/>
      <c r="U15" s="1"/>
    </row>
    <row r="16" spans="1:21" ht="12.75" customHeight="1">
      <c r="A16" s="248"/>
      <c r="B16" s="169"/>
      <c r="C16" s="170"/>
      <c r="D16" s="171"/>
      <c r="E16" s="172"/>
      <c r="F16" s="172"/>
      <c r="G16" s="250">
        <f t="shared" si="2"/>
        <v>0</v>
      </c>
      <c r="H16" s="1"/>
      <c r="I16" s="248" t="s">
        <v>238</v>
      </c>
      <c r="J16" s="169"/>
      <c r="K16" s="170">
        <v>45945.334027777775</v>
      </c>
      <c r="L16" s="171" t="s">
        <v>235</v>
      </c>
      <c r="M16" s="172">
        <v>9.15</v>
      </c>
      <c r="N16" s="172"/>
      <c r="O16" s="173">
        <f t="shared" si="1"/>
        <v>9.15</v>
      </c>
      <c r="P16" s="1"/>
      <c r="Q16" s="174"/>
      <c r="R16" s="1"/>
      <c r="S16" s="1"/>
      <c r="T16" s="1"/>
      <c r="U16" s="1"/>
    </row>
    <row r="17" spans="1:21" ht="12.75" customHeight="1">
      <c r="A17" s="248"/>
      <c r="B17" s="169"/>
      <c r="C17" s="170"/>
      <c r="D17" s="171"/>
      <c r="E17" s="172"/>
      <c r="F17" s="172"/>
      <c r="G17" s="250">
        <f t="shared" si="2"/>
        <v>0</v>
      </c>
      <c r="H17" s="1"/>
      <c r="I17" s="248" t="s">
        <v>238</v>
      </c>
      <c r="J17" s="169"/>
      <c r="K17" s="170">
        <v>45947.67291666667</v>
      </c>
      <c r="L17" s="171" t="s">
        <v>235</v>
      </c>
      <c r="M17" s="246">
        <v>4.5999999999999996</v>
      </c>
      <c r="N17" s="172"/>
      <c r="O17" s="173">
        <f t="shared" si="1"/>
        <v>4.5999999999999996</v>
      </c>
      <c r="P17" s="1"/>
      <c r="Q17" s="174"/>
      <c r="R17" s="1"/>
      <c r="S17" s="1"/>
      <c r="T17" s="1"/>
      <c r="U17" s="1"/>
    </row>
    <row r="18" spans="1:21" ht="12.75" customHeight="1">
      <c r="A18" s="248" t="s">
        <v>238</v>
      </c>
      <c r="B18" s="169"/>
      <c r="C18" s="170">
        <v>45899.945138888892</v>
      </c>
      <c r="D18" s="261" t="s">
        <v>236</v>
      </c>
      <c r="E18" s="267">
        <v>8.5</v>
      </c>
      <c r="F18" s="172"/>
      <c r="G18" s="250">
        <f t="shared" si="2"/>
        <v>8.5</v>
      </c>
      <c r="H18" s="1"/>
      <c r="I18" s="248" t="s">
        <v>238</v>
      </c>
      <c r="J18" s="169"/>
      <c r="K18" s="170">
        <v>45954.331944444442</v>
      </c>
      <c r="L18" s="171" t="s">
        <v>236</v>
      </c>
      <c r="M18" s="246">
        <v>5.05</v>
      </c>
      <c r="N18" s="172"/>
      <c r="O18" s="173">
        <f t="shared" si="1"/>
        <v>5.05</v>
      </c>
      <c r="P18" s="1"/>
      <c r="Q18" s="249"/>
      <c r="R18" s="1"/>
      <c r="S18" s="1"/>
      <c r="T18" s="1"/>
      <c r="U18" s="1"/>
    </row>
    <row r="19" spans="1:21" ht="12.75" customHeight="1">
      <c r="A19" s="248" t="s">
        <v>238</v>
      </c>
      <c r="B19" s="169"/>
      <c r="C19" s="170">
        <v>45899.661805555559</v>
      </c>
      <c r="D19" s="261" t="s">
        <v>235</v>
      </c>
      <c r="E19" s="267">
        <v>8</v>
      </c>
      <c r="F19" s="172"/>
      <c r="G19" s="250">
        <f t="shared" si="2"/>
        <v>8</v>
      </c>
      <c r="H19" s="1"/>
      <c r="I19" s="248" t="s">
        <v>238</v>
      </c>
      <c r="J19" s="169"/>
      <c r="K19" s="170">
        <v>45955.338194444441</v>
      </c>
      <c r="L19" s="171" t="s">
        <v>236</v>
      </c>
      <c r="M19" s="246">
        <v>6</v>
      </c>
      <c r="N19" s="172"/>
      <c r="O19" s="173">
        <f t="shared" si="1"/>
        <v>6</v>
      </c>
      <c r="P19" s="1"/>
      <c r="Q19" s="249"/>
      <c r="R19" s="1"/>
      <c r="S19" s="1"/>
      <c r="T19" s="1"/>
      <c r="U19" s="1"/>
    </row>
    <row r="20" spans="1:21" ht="12.75" customHeight="1">
      <c r="A20" s="248" t="s">
        <v>238</v>
      </c>
      <c r="B20" s="169"/>
      <c r="C20" s="170">
        <v>45901.40347222222</v>
      </c>
      <c r="D20" s="261" t="s">
        <v>235</v>
      </c>
      <c r="E20" s="267">
        <v>13.2</v>
      </c>
      <c r="F20" s="245"/>
      <c r="G20" s="256">
        <f t="shared" si="2"/>
        <v>13.2</v>
      </c>
      <c r="H20" s="1"/>
      <c r="I20" s="248" t="s">
        <v>238</v>
      </c>
      <c r="J20" s="169"/>
      <c r="K20" s="170">
        <v>45956.630555555559</v>
      </c>
      <c r="L20" s="171" t="s">
        <v>235</v>
      </c>
      <c r="M20" s="246">
        <v>8</v>
      </c>
      <c r="N20" s="172"/>
      <c r="O20" s="173">
        <f t="shared" si="1"/>
        <v>8</v>
      </c>
      <c r="P20" s="1"/>
      <c r="Q20" s="1"/>
      <c r="R20" s="1"/>
      <c r="S20" s="1"/>
      <c r="T20" s="1"/>
      <c r="U20" s="1"/>
    </row>
    <row r="21" spans="1:21" ht="12.75" customHeight="1">
      <c r="A21" s="248" t="s">
        <v>238</v>
      </c>
      <c r="B21" s="169"/>
      <c r="C21" s="170">
        <v>45901.792361111111</v>
      </c>
      <c r="D21" s="261" t="s">
        <v>235</v>
      </c>
      <c r="E21" s="267">
        <v>2.0699999999999998</v>
      </c>
      <c r="F21" s="172"/>
      <c r="G21" s="250">
        <f t="shared" si="2"/>
        <v>2.0699999999999998</v>
      </c>
      <c r="H21" s="1"/>
      <c r="I21" s="248" t="s">
        <v>238</v>
      </c>
      <c r="J21" s="169"/>
      <c r="K21" s="170">
        <v>45958.536111111112</v>
      </c>
      <c r="L21" s="171" t="s">
        <v>235</v>
      </c>
      <c r="M21" s="246">
        <v>5.9</v>
      </c>
      <c r="N21" s="172"/>
      <c r="O21" s="173">
        <f t="shared" si="1"/>
        <v>5.9</v>
      </c>
      <c r="P21" s="1"/>
      <c r="Q21" s="1"/>
      <c r="R21" s="1"/>
      <c r="S21" s="1"/>
      <c r="T21" s="1"/>
      <c r="U21" s="1"/>
    </row>
    <row r="22" spans="1:21" ht="12.75" customHeight="1">
      <c r="A22" s="248" t="s">
        <v>238</v>
      </c>
      <c r="B22" s="169"/>
      <c r="C22" s="170">
        <v>45903.362500000003</v>
      </c>
      <c r="D22" s="261" t="s">
        <v>235</v>
      </c>
      <c r="E22" s="267">
        <v>5.03</v>
      </c>
      <c r="F22" s="172"/>
      <c r="G22" s="250">
        <f t="shared" si="2"/>
        <v>5.03</v>
      </c>
      <c r="H22" s="1"/>
      <c r="I22" s="248"/>
      <c r="J22" s="169"/>
      <c r="K22" s="170"/>
      <c r="L22" s="171"/>
      <c r="M22" s="246"/>
      <c r="N22" s="172"/>
      <c r="O22" s="173">
        <f t="shared" si="1"/>
        <v>0</v>
      </c>
      <c r="P22" s="1"/>
      <c r="Q22" s="1"/>
      <c r="R22" s="1"/>
      <c r="S22" s="1"/>
      <c r="T22" s="1"/>
      <c r="U22" s="1"/>
    </row>
    <row r="23" spans="1:21" ht="12.75" customHeight="1">
      <c r="A23" s="248" t="s">
        <v>238</v>
      </c>
      <c r="B23" s="169"/>
      <c r="C23" s="170">
        <v>45905.751388888886</v>
      </c>
      <c r="D23" s="261" t="s">
        <v>235</v>
      </c>
      <c r="E23" s="267">
        <v>1.7</v>
      </c>
      <c r="F23" s="172"/>
      <c r="G23" s="250">
        <f t="shared" si="2"/>
        <v>1.7</v>
      </c>
      <c r="H23" s="1"/>
      <c r="I23" s="248"/>
      <c r="J23" s="169"/>
      <c r="K23" s="170"/>
      <c r="L23" s="171"/>
      <c r="M23" s="246"/>
      <c r="N23" s="172"/>
      <c r="O23" s="173">
        <f t="shared" si="1"/>
        <v>0</v>
      </c>
      <c r="P23" s="1"/>
      <c r="Q23" s="1"/>
      <c r="R23" s="1"/>
      <c r="S23" s="1"/>
      <c r="T23" s="1"/>
      <c r="U23" s="1"/>
    </row>
    <row r="24" spans="1:21" ht="12.75" customHeight="1">
      <c r="A24" s="248" t="s">
        <v>238</v>
      </c>
      <c r="B24" s="169"/>
      <c r="C24" s="170">
        <v>45909.781944444447</v>
      </c>
      <c r="D24" s="261" t="s">
        <v>235</v>
      </c>
      <c r="E24" s="267">
        <v>4.5999999999999996</v>
      </c>
      <c r="F24" s="172"/>
      <c r="G24" s="250">
        <f t="shared" si="2"/>
        <v>4.5999999999999996</v>
      </c>
      <c r="H24" s="1"/>
      <c r="I24" s="248"/>
      <c r="J24" s="169"/>
      <c r="K24" s="170"/>
      <c r="L24" s="171"/>
      <c r="M24" s="246"/>
      <c r="N24" s="172"/>
      <c r="O24" s="173">
        <f t="shared" si="1"/>
        <v>0</v>
      </c>
      <c r="P24" s="1"/>
      <c r="Q24" s="1"/>
      <c r="R24" s="1"/>
      <c r="S24" s="1"/>
      <c r="T24" s="1"/>
      <c r="U24" s="1"/>
    </row>
    <row r="25" spans="1:21" ht="12.75" customHeight="1">
      <c r="A25" s="248" t="s">
        <v>238</v>
      </c>
      <c r="B25" s="169"/>
      <c r="C25" s="170">
        <v>45910.307638888888</v>
      </c>
      <c r="D25" s="261" t="s">
        <v>236</v>
      </c>
      <c r="E25" s="267">
        <v>6.28</v>
      </c>
      <c r="F25" s="172"/>
      <c r="G25" s="250">
        <f t="shared" si="2"/>
        <v>6.28</v>
      </c>
      <c r="H25" s="1"/>
      <c r="I25" s="248"/>
      <c r="J25" s="169"/>
      <c r="K25" s="170"/>
      <c r="L25" s="171"/>
      <c r="M25" s="246"/>
      <c r="N25" s="172"/>
      <c r="O25" s="173">
        <f t="shared" si="1"/>
        <v>0</v>
      </c>
      <c r="P25" s="1"/>
      <c r="Q25" s="1"/>
      <c r="R25" s="1"/>
      <c r="S25" s="1"/>
      <c r="T25" s="1"/>
      <c r="U25" s="1"/>
    </row>
    <row r="26" spans="1:21" ht="12.75" customHeight="1">
      <c r="A26" s="248" t="s">
        <v>238</v>
      </c>
      <c r="B26" s="169"/>
      <c r="C26" s="170">
        <v>45913.293749999997</v>
      </c>
      <c r="D26" s="261" t="s">
        <v>236</v>
      </c>
      <c r="E26" s="267">
        <v>9.26</v>
      </c>
      <c r="F26" s="245"/>
      <c r="G26" s="250">
        <f t="shared" si="2"/>
        <v>9.26</v>
      </c>
      <c r="H26" s="1"/>
      <c r="I26" s="248"/>
      <c r="J26" s="169"/>
      <c r="K26" s="170"/>
      <c r="L26" s="171"/>
      <c r="M26" s="246"/>
      <c r="N26" s="172"/>
      <c r="O26" s="173">
        <f t="shared" si="1"/>
        <v>0</v>
      </c>
      <c r="P26" s="1"/>
      <c r="Q26" s="1"/>
      <c r="R26" s="1"/>
      <c r="S26" s="1"/>
      <c r="T26" s="1"/>
      <c r="U26" s="1"/>
    </row>
    <row r="27" spans="1:21" ht="12.75" customHeight="1">
      <c r="A27" s="248" t="s">
        <v>238</v>
      </c>
      <c r="B27" s="169"/>
      <c r="C27" s="170">
        <v>45915.322916666664</v>
      </c>
      <c r="D27" s="261" t="s">
        <v>235</v>
      </c>
      <c r="E27" s="267">
        <v>8.5399999999999991</v>
      </c>
      <c r="F27" s="245"/>
      <c r="G27" s="250">
        <f t="shared" si="2"/>
        <v>8.5399999999999991</v>
      </c>
      <c r="H27" s="1"/>
      <c r="I27" s="248"/>
      <c r="J27" s="169"/>
      <c r="K27" s="170"/>
      <c r="L27" s="171"/>
      <c r="M27" s="246"/>
      <c r="N27" s="172"/>
      <c r="O27" s="173">
        <f t="shared" si="1"/>
        <v>0</v>
      </c>
      <c r="P27" s="1"/>
      <c r="Q27" s="1"/>
      <c r="R27" s="1"/>
      <c r="S27" s="1"/>
      <c r="T27" s="1"/>
      <c r="U27" s="1"/>
    </row>
    <row r="28" spans="1:21" ht="12.75" customHeight="1">
      <c r="A28" s="248" t="s">
        <v>238</v>
      </c>
      <c r="B28" s="169"/>
      <c r="C28" s="170">
        <v>45918.556250000001</v>
      </c>
      <c r="D28" s="261" t="s">
        <v>235</v>
      </c>
      <c r="E28" s="267">
        <v>7.8</v>
      </c>
      <c r="F28" s="245"/>
      <c r="G28" s="250">
        <f t="shared" si="2"/>
        <v>7.8</v>
      </c>
      <c r="H28" s="1"/>
      <c r="I28" s="248"/>
      <c r="J28" s="169"/>
      <c r="K28" s="170"/>
      <c r="L28" s="171"/>
      <c r="M28" s="246"/>
      <c r="N28" s="172"/>
      <c r="O28" s="173">
        <f t="shared" si="1"/>
        <v>0</v>
      </c>
      <c r="P28" s="1"/>
      <c r="Q28" s="1"/>
      <c r="R28" s="1"/>
      <c r="S28" s="1"/>
      <c r="T28" s="1"/>
      <c r="U28" s="1"/>
    </row>
    <row r="29" spans="1:21" ht="12.75" customHeight="1">
      <c r="A29" s="248" t="s">
        <v>238</v>
      </c>
      <c r="B29" s="169"/>
      <c r="C29" s="170">
        <v>45924.301388888889</v>
      </c>
      <c r="D29" s="261" t="s">
        <v>236</v>
      </c>
      <c r="E29" s="267">
        <v>5.25</v>
      </c>
      <c r="F29" s="245"/>
      <c r="G29" s="250">
        <f t="shared" si="2"/>
        <v>5.25</v>
      </c>
      <c r="H29" s="1"/>
      <c r="I29" s="248"/>
      <c r="J29" s="169"/>
      <c r="K29" s="170"/>
      <c r="L29" s="171"/>
      <c r="M29" s="246"/>
      <c r="N29" s="172"/>
      <c r="O29" s="173">
        <f t="shared" si="1"/>
        <v>0</v>
      </c>
      <c r="P29" s="1"/>
      <c r="Q29" s="1"/>
      <c r="R29" s="1"/>
      <c r="S29" s="1"/>
      <c r="T29" s="1"/>
      <c r="U29" s="1"/>
    </row>
    <row r="30" spans="1:21" ht="12.75" customHeight="1">
      <c r="A30" s="248"/>
      <c r="B30" s="169"/>
      <c r="C30" s="170"/>
      <c r="D30" s="171"/>
      <c r="E30" s="245"/>
      <c r="F30" s="245"/>
      <c r="G30" s="253">
        <f t="shared" si="2"/>
        <v>0</v>
      </c>
      <c r="H30" s="1"/>
      <c r="I30" s="248"/>
      <c r="J30" s="169"/>
      <c r="K30" s="170"/>
      <c r="L30" s="171"/>
      <c r="M30" s="246"/>
      <c r="N30" s="172"/>
      <c r="O30" s="173">
        <f t="shared" si="1"/>
        <v>0</v>
      </c>
      <c r="P30" s="1"/>
      <c r="Q30" s="1"/>
      <c r="R30" s="1"/>
      <c r="S30" s="1"/>
      <c r="T30" s="1"/>
      <c r="U30" s="1"/>
    </row>
    <row r="31" spans="1:21" ht="12.75" customHeight="1">
      <c r="A31" s="248"/>
      <c r="B31" s="169"/>
      <c r="C31" s="170"/>
      <c r="D31" s="171"/>
      <c r="E31" s="257"/>
      <c r="F31" s="172"/>
      <c r="G31" s="259">
        <f t="shared" si="2"/>
        <v>0</v>
      </c>
      <c r="H31" s="1"/>
      <c r="I31" s="248"/>
      <c r="J31" s="169"/>
      <c r="K31" s="170"/>
      <c r="L31" s="171"/>
      <c r="M31" s="246"/>
      <c r="N31" s="172"/>
      <c r="O31" s="173">
        <f t="shared" si="1"/>
        <v>0</v>
      </c>
      <c r="P31" s="1"/>
      <c r="Q31" s="1"/>
      <c r="R31" s="1"/>
      <c r="S31" s="1"/>
      <c r="T31" s="1"/>
      <c r="U31" s="1"/>
    </row>
    <row r="32" spans="1:21" ht="12.75" customHeight="1">
      <c r="A32" s="248"/>
      <c r="B32" s="169"/>
      <c r="C32" s="170"/>
      <c r="D32" s="171"/>
      <c r="E32" s="245"/>
      <c r="F32" s="245"/>
      <c r="G32" s="259">
        <f t="shared" si="2"/>
        <v>0</v>
      </c>
      <c r="H32" s="1"/>
      <c r="I32" s="248"/>
      <c r="J32" s="169"/>
      <c r="K32" s="170"/>
      <c r="L32" s="171"/>
      <c r="M32" s="245"/>
      <c r="N32" s="172"/>
      <c r="O32" s="173">
        <f t="shared" si="1"/>
        <v>0</v>
      </c>
      <c r="P32" s="1"/>
      <c r="Q32" s="1"/>
      <c r="R32" s="1"/>
      <c r="S32" s="1"/>
      <c r="T32" s="1"/>
      <c r="U32" s="1"/>
    </row>
    <row r="33" spans="1:21" ht="12.75" customHeight="1">
      <c r="A33" s="248" t="s">
        <v>239</v>
      </c>
      <c r="B33" s="169"/>
      <c r="C33" s="170">
        <v>45932</v>
      </c>
      <c r="D33" s="261">
        <v>40326614</v>
      </c>
      <c r="E33" s="262">
        <v>185.38</v>
      </c>
      <c r="F33" s="172"/>
      <c r="G33" s="259">
        <f t="shared" si="2"/>
        <v>185.38</v>
      </c>
      <c r="H33" s="1"/>
      <c r="I33" s="248"/>
      <c r="J33" s="169"/>
      <c r="K33" s="170"/>
      <c r="L33" s="171"/>
      <c r="M33" s="172"/>
      <c r="N33" s="172"/>
      <c r="O33" s="173">
        <f t="shared" si="1"/>
        <v>0</v>
      </c>
      <c r="P33" s="1"/>
      <c r="Q33" s="1"/>
      <c r="R33" s="1"/>
      <c r="S33" s="1"/>
      <c r="T33" s="1"/>
      <c r="U33" s="1"/>
    </row>
    <row r="34" spans="1:21" ht="12.75" customHeight="1">
      <c r="A34" s="248" t="s">
        <v>239</v>
      </c>
      <c r="B34" s="169"/>
      <c r="C34" s="170">
        <v>45934</v>
      </c>
      <c r="D34" s="261">
        <v>40369535</v>
      </c>
      <c r="E34" s="262">
        <v>222.96</v>
      </c>
      <c r="F34" s="172"/>
      <c r="G34" s="259">
        <f t="shared" si="2"/>
        <v>222.96</v>
      </c>
      <c r="H34" s="1"/>
      <c r="I34" s="248"/>
      <c r="J34" s="169"/>
      <c r="K34" s="170"/>
      <c r="L34" s="171"/>
      <c r="M34" s="172"/>
      <c r="N34" s="172"/>
      <c r="O34" s="173">
        <f t="shared" si="1"/>
        <v>0</v>
      </c>
      <c r="P34" s="1"/>
      <c r="Q34" s="1"/>
      <c r="R34" s="1"/>
      <c r="S34" s="1"/>
      <c r="T34" s="1"/>
      <c r="U34" s="1"/>
    </row>
    <row r="35" spans="1:21" ht="12.75" customHeight="1">
      <c r="A35" s="248" t="s">
        <v>239</v>
      </c>
      <c r="B35" s="169"/>
      <c r="C35" s="170">
        <v>45937</v>
      </c>
      <c r="D35" s="261">
        <v>94133662</v>
      </c>
      <c r="E35" s="263">
        <v>-64.849999999999994</v>
      </c>
      <c r="F35" s="245"/>
      <c r="G35" s="253">
        <f t="shared" si="2"/>
        <v>-64.849999999999994</v>
      </c>
      <c r="H35" s="1"/>
      <c r="I35" s="248"/>
      <c r="J35" s="169"/>
      <c r="K35" s="170"/>
      <c r="L35" s="171"/>
      <c r="M35" s="172"/>
      <c r="N35" s="172"/>
      <c r="O35" s="173">
        <f t="shared" si="1"/>
        <v>0</v>
      </c>
      <c r="P35" s="1"/>
      <c r="Q35" s="1"/>
      <c r="R35" s="1"/>
      <c r="S35" s="1"/>
      <c r="T35" s="1"/>
      <c r="U35" s="1"/>
    </row>
    <row r="36" spans="1:21" ht="12.75" customHeight="1">
      <c r="A36" s="248" t="s">
        <v>239</v>
      </c>
      <c r="B36" s="169"/>
      <c r="C36" s="170">
        <v>45937</v>
      </c>
      <c r="D36" s="261">
        <v>40414366</v>
      </c>
      <c r="E36" s="264">
        <v>177.37</v>
      </c>
      <c r="F36" s="245"/>
      <c r="G36" s="259">
        <f t="shared" si="2"/>
        <v>177.37</v>
      </c>
      <c r="H36" s="1"/>
      <c r="I36" s="248"/>
      <c r="J36" s="169"/>
      <c r="K36" s="170"/>
      <c r="L36" s="171"/>
      <c r="M36" s="172"/>
      <c r="N36" s="172"/>
      <c r="O36" s="173">
        <f t="shared" si="1"/>
        <v>0</v>
      </c>
      <c r="P36" s="1"/>
      <c r="Q36" s="1"/>
      <c r="R36" s="1"/>
      <c r="S36" s="1"/>
      <c r="T36" s="1"/>
      <c r="U36" s="1"/>
    </row>
    <row r="37" spans="1:21" ht="12.75" customHeight="1">
      <c r="A37" s="248" t="s">
        <v>239</v>
      </c>
      <c r="B37" s="169"/>
      <c r="C37" s="170">
        <v>45939</v>
      </c>
      <c r="D37" s="261">
        <v>40462673</v>
      </c>
      <c r="E37" s="262">
        <v>181.01</v>
      </c>
      <c r="F37" s="172"/>
      <c r="G37" s="259">
        <f t="shared" si="2"/>
        <v>181.01</v>
      </c>
      <c r="H37" s="1"/>
      <c r="I37" s="248"/>
      <c r="J37" s="169"/>
      <c r="K37" s="170"/>
      <c r="L37" s="171"/>
      <c r="M37" s="172"/>
      <c r="N37" s="172"/>
      <c r="O37" s="173">
        <f t="shared" si="1"/>
        <v>0</v>
      </c>
      <c r="P37" s="1"/>
      <c r="Q37" s="1"/>
      <c r="R37" s="1"/>
      <c r="S37" s="1"/>
      <c r="T37" s="1"/>
      <c r="U37" s="1"/>
    </row>
    <row r="38" spans="1:21" ht="12.75" customHeight="1">
      <c r="A38" s="248" t="s">
        <v>239</v>
      </c>
      <c r="B38" s="169"/>
      <c r="C38" s="170">
        <v>45941</v>
      </c>
      <c r="D38" s="261">
        <v>40509493</v>
      </c>
      <c r="E38" s="262">
        <v>388.38</v>
      </c>
      <c r="F38" s="172"/>
      <c r="G38" s="259">
        <f t="shared" si="2"/>
        <v>388.38</v>
      </c>
      <c r="H38" s="1"/>
      <c r="I38" s="248"/>
      <c r="J38" s="169"/>
      <c r="K38" s="170"/>
      <c r="L38" s="171"/>
      <c r="M38" s="172"/>
      <c r="N38" s="172"/>
      <c r="O38" s="173">
        <f t="shared" si="1"/>
        <v>0</v>
      </c>
      <c r="P38" s="1"/>
      <c r="Q38" s="1"/>
      <c r="R38" s="1"/>
      <c r="S38" s="1"/>
      <c r="T38" s="1"/>
      <c r="U38" s="1"/>
    </row>
    <row r="39" spans="1:21" ht="12.75" customHeight="1">
      <c r="A39" s="248" t="s">
        <v>239</v>
      </c>
      <c r="B39" s="169"/>
      <c r="C39" s="170">
        <v>45944</v>
      </c>
      <c r="D39" s="261">
        <v>94144660</v>
      </c>
      <c r="E39" s="263">
        <v>-9.1999999999999993</v>
      </c>
      <c r="F39" s="172"/>
      <c r="G39" s="253">
        <f t="shared" si="2"/>
        <v>-9.1999999999999993</v>
      </c>
      <c r="H39" s="1"/>
      <c r="I39" s="248"/>
      <c r="J39" s="169"/>
      <c r="K39" s="170"/>
      <c r="L39" s="171"/>
      <c r="M39" s="172"/>
      <c r="N39" s="172"/>
      <c r="O39" s="173">
        <f t="shared" si="1"/>
        <v>0</v>
      </c>
      <c r="P39" s="1"/>
      <c r="Q39" s="1"/>
      <c r="R39" s="1"/>
      <c r="S39" s="1"/>
      <c r="T39" s="1"/>
      <c r="U39" s="1"/>
    </row>
    <row r="40" spans="1:21" ht="12.75" customHeight="1">
      <c r="A40" s="248" t="s">
        <v>239</v>
      </c>
      <c r="B40" s="169"/>
      <c r="C40" s="170">
        <v>45944</v>
      </c>
      <c r="D40" s="261">
        <v>40549088</v>
      </c>
      <c r="E40" s="262">
        <v>407.48</v>
      </c>
      <c r="F40" s="245"/>
      <c r="G40" s="259">
        <f t="shared" si="2"/>
        <v>407.48</v>
      </c>
      <c r="H40" s="1"/>
      <c r="I40" s="248"/>
      <c r="J40" s="169"/>
      <c r="K40" s="170"/>
      <c r="L40" s="171"/>
      <c r="M40" s="172"/>
      <c r="N40" s="172"/>
      <c r="O40" s="173">
        <f t="shared" si="1"/>
        <v>0</v>
      </c>
      <c r="P40" s="1"/>
      <c r="Q40" s="1"/>
      <c r="R40" s="1"/>
      <c r="S40" s="1"/>
      <c r="T40" s="1"/>
      <c r="U40" s="1"/>
    </row>
    <row r="41" spans="1:21" ht="12.75" customHeight="1">
      <c r="A41" s="248" t="s">
        <v>239</v>
      </c>
      <c r="B41" s="169"/>
      <c r="C41" s="170">
        <v>45946</v>
      </c>
      <c r="D41" s="261">
        <v>40607009</v>
      </c>
      <c r="E41" s="262">
        <v>286.04000000000002</v>
      </c>
      <c r="F41" s="172"/>
      <c r="G41" s="259">
        <f t="shared" si="2"/>
        <v>286.04000000000002</v>
      </c>
      <c r="H41" s="1"/>
      <c r="I41" s="248"/>
      <c r="J41" s="169"/>
      <c r="K41" s="170"/>
      <c r="L41" s="171"/>
      <c r="M41" s="172"/>
      <c r="N41" s="172"/>
      <c r="O41" s="173">
        <f t="shared" si="1"/>
        <v>0</v>
      </c>
      <c r="P41" s="1"/>
      <c r="Q41" s="1"/>
      <c r="R41" s="1"/>
      <c r="S41" s="1"/>
      <c r="T41" s="1"/>
      <c r="U41" s="1"/>
    </row>
    <row r="42" spans="1:21" ht="12.75" customHeight="1">
      <c r="A42" s="248" t="s">
        <v>239</v>
      </c>
      <c r="B42" s="169"/>
      <c r="C42" s="170">
        <v>45948</v>
      </c>
      <c r="D42" s="261">
        <v>40651517</v>
      </c>
      <c r="E42" s="262">
        <v>338.2</v>
      </c>
      <c r="F42" s="172"/>
      <c r="G42" s="259">
        <f t="shared" si="2"/>
        <v>338.2</v>
      </c>
      <c r="H42" s="1"/>
      <c r="I42" s="248"/>
      <c r="J42" s="169"/>
      <c r="K42" s="170"/>
      <c r="L42" s="171"/>
      <c r="M42" s="172"/>
      <c r="N42" s="172"/>
      <c r="O42" s="173">
        <f t="shared" si="1"/>
        <v>0</v>
      </c>
      <c r="P42" s="1"/>
      <c r="Q42" s="1"/>
      <c r="R42" s="1"/>
      <c r="S42" s="1"/>
      <c r="T42" s="1"/>
      <c r="U42" s="1"/>
    </row>
    <row r="43" spans="1:21" ht="12.75" customHeight="1">
      <c r="A43" s="248" t="s">
        <v>239</v>
      </c>
      <c r="B43" s="169"/>
      <c r="C43" s="170">
        <v>45951</v>
      </c>
      <c r="D43" s="261">
        <v>40693942</v>
      </c>
      <c r="E43" s="262">
        <v>182.22</v>
      </c>
      <c r="F43" s="172"/>
      <c r="G43" s="259">
        <f t="shared" si="2"/>
        <v>182.22</v>
      </c>
      <c r="H43" s="1"/>
      <c r="I43" s="248"/>
      <c r="J43" s="169"/>
      <c r="K43" s="170"/>
      <c r="L43" s="171"/>
      <c r="M43" s="172"/>
      <c r="N43" s="172"/>
      <c r="O43" s="173">
        <f t="shared" si="1"/>
        <v>0</v>
      </c>
      <c r="P43" s="1"/>
      <c r="Q43" s="1"/>
      <c r="R43" s="1"/>
      <c r="S43" s="1"/>
      <c r="T43" s="1"/>
      <c r="U43" s="1"/>
    </row>
    <row r="44" spans="1:21" ht="12.75" customHeight="1">
      <c r="A44" s="248" t="s">
        <v>239</v>
      </c>
      <c r="B44" s="169"/>
      <c r="C44" s="170">
        <v>45953</v>
      </c>
      <c r="D44" s="261">
        <v>40738006</v>
      </c>
      <c r="E44" s="262">
        <v>288.88</v>
      </c>
      <c r="F44" s="172"/>
      <c r="G44" s="259">
        <f t="shared" si="2"/>
        <v>288.88</v>
      </c>
      <c r="H44" s="1"/>
      <c r="I44" s="168"/>
      <c r="J44" s="169"/>
      <c r="K44" s="170"/>
      <c r="L44" s="171"/>
      <c r="M44" s="172"/>
      <c r="N44" s="172"/>
      <c r="O44" s="173">
        <f t="shared" si="1"/>
        <v>0</v>
      </c>
      <c r="P44" s="1"/>
      <c r="Q44" s="1"/>
      <c r="R44" s="1"/>
      <c r="S44" s="1"/>
      <c r="T44" s="1"/>
      <c r="U44" s="1"/>
    </row>
    <row r="45" spans="1:21" ht="12.75" customHeight="1">
      <c r="A45" s="248" t="s">
        <v>239</v>
      </c>
      <c r="B45" s="169"/>
      <c r="C45" s="170">
        <v>45955</v>
      </c>
      <c r="D45" s="261">
        <v>40784439</v>
      </c>
      <c r="E45" s="265">
        <v>314.01</v>
      </c>
      <c r="F45" s="172"/>
      <c r="G45" s="259">
        <f t="shared" si="2"/>
        <v>314.01</v>
      </c>
      <c r="H45" s="1"/>
      <c r="I45" s="168"/>
      <c r="J45" s="169"/>
      <c r="K45" s="170"/>
      <c r="L45" s="171"/>
      <c r="M45" s="172"/>
      <c r="N45" s="172"/>
      <c r="O45" s="173">
        <f t="shared" si="1"/>
        <v>0</v>
      </c>
      <c r="P45" s="1"/>
      <c r="Q45" s="1"/>
      <c r="R45" s="1"/>
      <c r="S45" s="1"/>
      <c r="T45" s="1"/>
      <c r="U45" s="1"/>
    </row>
    <row r="46" spans="1:21" ht="12.75" customHeight="1">
      <c r="A46" s="248"/>
      <c r="B46" s="169"/>
      <c r="C46" s="170"/>
      <c r="D46" s="171"/>
      <c r="E46" s="172"/>
      <c r="F46" s="172"/>
      <c r="G46" s="259">
        <f t="shared" si="2"/>
        <v>0</v>
      </c>
      <c r="H46" s="1"/>
      <c r="I46" s="168"/>
      <c r="J46" s="169"/>
      <c r="K46" s="170"/>
      <c r="L46" s="171"/>
      <c r="M46" s="172"/>
      <c r="N46" s="172"/>
      <c r="O46" s="173">
        <f t="shared" si="1"/>
        <v>0</v>
      </c>
      <c r="P46" s="1"/>
      <c r="Q46" s="1"/>
      <c r="R46" s="1"/>
      <c r="S46" s="1"/>
      <c r="T46" s="1"/>
      <c r="U46" s="1"/>
    </row>
    <row r="47" spans="1:21" ht="12.75" customHeight="1">
      <c r="A47" s="248"/>
      <c r="B47" s="169"/>
      <c r="C47" s="170"/>
      <c r="D47" s="171"/>
      <c r="E47" s="172"/>
      <c r="F47" s="172"/>
      <c r="G47" s="259">
        <f t="shared" si="2"/>
        <v>0</v>
      </c>
      <c r="H47" s="1"/>
      <c r="I47" s="248"/>
      <c r="J47" s="169"/>
      <c r="K47" s="170"/>
      <c r="L47" s="171"/>
      <c r="M47" s="172"/>
      <c r="N47" s="172"/>
      <c r="O47" s="173">
        <f t="shared" si="1"/>
        <v>0</v>
      </c>
      <c r="P47" s="1"/>
      <c r="Q47" s="1"/>
      <c r="R47" s="1"/>
      <c r="S47" s="1"/>
      <c r="T47" s="1"/>
      <c r="U47" s="1"/>
    </row>
    <row r="48" spans="1:21" ht="12.75" customHeight="1">
      <c r="A48" s="248" t="s">
        <v>233</v>
      </c>
      <c r="B48" s="169"/>
      <c r="C48" s="170">
        <v>45933</v>
      </c>
      <c r="D48" s="261">
        <v>250520664</v>
      </c>
      <c r="E48" s="265">
        <v>138.18</v>
      </c>
      <c r="F48" s="172"/>
      <c r="G48" s="250">
        <f t="shared" si="2"/>
        <v>138.18</v>
      </c>
      <c r="H48" s="1"/>
      <c r="I48" s="248"/>
      <c r="J48" s="169"/>
      <c r="K48" s="170"/>
      <c r="L48" s="171"/>
      <c r="M48" s="172"/>
      <c r="N48" s="172"/>
      <c r="O48" s="173">
        <f t="shared" si="1"/>
        <v>0</v>
      </c>
      <c r="P48" s="1"/>
      <c r="Q48" s="1"/>
      <c r="R48" s="1"/>
      <c r="S48" s="1"/>
      <c r="T48" s="1"/>
      <c r="U48" s="1"/>
    </row>
    <row r="49" spans="1:21" ht="12.75" customHeight="1">
      <c r="A49" s="248" t="s">
        <v>233</v>
      </c>
      <c r="B49" s="169"/>
      <c r="C49" s="170">
        <v>45931</v>
      </c>
      <c r="D49" s="261">
        <v>850064007</v>
      </c>
      <c r="E49" s="263">
        <v>-6.36</v>
      </c>
      <c r="F49" s="245"/>
      <c r="G49" s="253">
        <f t="shared" si="2"/>
        <v>-6.36</v>
      </c>
      <c r="H49" s="1"/>
      <c r="I49" s="248"/>
      <c r="J49" s="169"/>
      <c r="K49" s="170"/>
      <c r="L49" s="171"/>
      <c r="M49" s="172"/>
      <c r="N49" s="172"/>
      <c r="O49" s="173">
        <f t="shared" si="1"/>
        <v>0</v>
      </c>
      <c r="P49" s="1"/>
      <c r="Q49" s="1"/>
      <c r="R49" s="1"/>
      <c r="S49" s="1"/>
      <c r="T49" s="1"/>
      <c r="U49" s="1"/>
    </row>
    <row r="50" spans="1:21" ht="12.75" customHeight="1">
      <c r="A50" s="248" t="s">
        <v>233</v>
      </c>
      <c r="B50" s="169"/>
      <c r="C50" s="170">
        <v>45938</v>
      </c>
      <c r="D50" s="261">
        <v>250530029</v>
      </c>
      <c r="E50" s="265">
        <v>102.43</v>
      </c>
      <c r="F50" s="172"/>
      <c r="G50" s="260">
        <f t="shared" si="2"/>
        <v>102.43</v>
      </c>
      <c r="H50" s="1"/>
      <c r="I50" s="248"/>
      <c r="J50" s="169"/>
      <c r="K50" s="170"/>
      <c r="L50" s="171"/>
      <c r="M50" s="172"/>
      <c r="N50" s="172"/>
      <c r="O50" s="173">
        <f t="shared" si="1"/>
        <v>0</v>
      </c>
      <c r="P50" s="1"/>
      <c r="Q50" s="1"/>
      <c r="R50" s="1"/>
      <c r="S50" s="1"/>
      <c r="T50" s="1"/>
      <c r="U50" s="1"/>
    </row>
    <row r="51" spans="1:21" ht="12.75" customHeight="1">
      <c r="A51" s="248" t="s">
        <v>233</v>
      </c>
      <c r="B51" s="169"/>
      <c r="C51" s="170">
        <v>45940</v>
      </c>
      <c r="D51" s="261">
        <v>250535016</v>
      </c>
      <c r="E51" s="265">
        <v>104.64</v>
      </c>
      <c r="F51" s="172"/>
      <c r="G51" s="260">
        <f t="shared" si="2"/>
        <v>104.64</v>
      </c>
      <c r="H51" s="1"/>
      <c r="I51" s="168"/>
      <c r="J51" s="169"/>
      <c r="K51" s="170"/>
      <c r="L51" s="171"/>
      <c r="M51" s="172"/>
      <c r="N51" s="172"/>
      <c r="O51" s="173">
        <f t="shared" si="1"/>
        <v>0</v>
      </c>
      <c r="P51" s="1"/>
      <c r="Q51" s="1"/>
      <c r="R51" s="1"/>
      <c r="S51" s="1"/>
      <c r="T51" s="1"/>
      <c r="U51" s="1"/>
    </row>
    <row r="52" spans="1:21" ht="12.75" customHeight="1">
      <c r="A52" s="248" t="s">
        <v>233</v>
      </c>
      <c r="B52" s="169"/>
      <c r="C52" s="170">
        <v>45945</v>
      </c>
      <c r="D52" s="261">
        <v>250544603</v>
      </c>
      <c r="E52" s="262">
        <v>91.69</v>
      </c>
      <c r="F52" s="245"/>
      <c r="G52" s="260">
        <f t="shared" si="2"/>
        <v>91.69</v>
      </c>
      <c r="H52" s="1"/>
      <c r="I52" s="168"/>
      <c r="J52" s="169"/>
      <c r="K52" s="170"/>
      <c r="L52" s="171"/>
      <c r="M52" s="172"/>
      <c r="N52" s="172"/>
      <c r="O52" s="173">
        <f t="shared" ref="O52:O93" si="3">M52+N52</f>
        <v>0</v>
      </c>
      <c r="P52" s="1"/>
      <c r="Q52" s="1"/>
      <c r="R52" s="1"/>
      <c r="S52" s="1"/>
      <c r="T52" s="1"/>
      <c r="U52" s="1"/>
    </row>
    <row r="53" spans="1:21" ht="12.75" customHeight="1">
      <c r="A53" s="248" t="s">
        <v>233</v>
      </c>
      <c r="B53" s="169"/>
      <c r="C53" s="170">
        <v>45945</v>
      </c>
      <c r="D53" s="261" t="s">
        <v>240</v>
      </c>
      <c r="E53" s="263">
        <v>-45.45</v>
      </c>
      <c r="F53" s="172"/>
      <c r="G53" s="260">
        <f t="shared" si="2"/>
        <v>-45.45</v>
      </c>
      <c r="H53" s="1"/>
      <c r="I53" s="168"/>
      <c r="J53" s="169"/>
      <c r="K53" s="170"/>
      <c r="L53" s="171"/>
      <c r="M53" s="172"/>
      <c r="N53" s="172"/>
      <c r="O53" s="173">
        <f t="shared" si="3"/>
        <v>0</v>
      </c>
      <c r="P53" s="1"/>
      <c r="Q53" s="1"/>
      <c r="R53" s="1"/>
      <c r="S53" s="1"/>
      <c r="T53" s="1"/>
      <c r="U53" s="1"/>
    </row>
    <row r="54" spans="1:21" ht="12.75" customHeight="1">
      <c r="A54" s="248" t="s">
        <v>233</v>
      </c>
      <c r="B54" s="169"/>
      <c r="C54" s="170">
        <v>45947</v>
      </c>
      <c r="D54" s="261" t="s">
        <v>241</v>
      </c>
      <c r="E54" s="263">
        <v>-4.08</v>
      </c>
      <c r="F54" s="172"/>
      <c r="G54" s="250">
        <f t="shared" si="2"/>
        <v>-4.08</v>
      </c>
      <c r="H54" s="1"/>
      <c r="I54" s="168"/>
      <c r="J54" s="169"/>
      <c r="K54" s="170"/>
      <c r="L54" s="171"/>
      <c r="M54" s="172"/>
      <c r="N54" s="172"/>
      <c r="O54" s="173">
        <f t="shared" si="3"/>
        <v>0</v>
      </c>
      <c r="P54" s="1"/>
      <c r="Q54" s="1"/>
      <c r="R54" s="1"/>
      <c r="S54" s="1"/>
      <c r="T54" s="1"/>
      <c r="U54" s="1"/>
    </row>
    <row r="55" spans="1:21" ht="12.75" customHeight="1">
      <c r="A55" s="248" t="s">
        <v>233</v>
      </c>
      <c r="B55" s="169"/>
      <c r="C55" s="170">
        <v>45950</v>
      </c>
      <c r="D55" s="261">
        <v>250554781</v>
      </c>
      <c r="E55" s="265">
        <v>144.61000000000001</v>
      </c>
      <c r="F55" s="172"/>
      <c r="G55" s="250">
        <f t="shared" si="2"/>
        <v>144.61000000000001</v>
      </c>
      <c r="H55" s="1"/>
      <c r="I55" s="168"/>
      <c r="J55" s="169"/>
      <c r="K55" s="170"/>
      <c r="L55" s="171"/>
      <c r="M55" s="172"/>
      <c r="N55" s="172"/>
      <c r="O55" s="173">
        <f t="shared" si="3"/>
        <v>0</v>
      </c>
      <c r="P55" s="1"/>
      <c r="Q55" s="1"/>
      <c r="R55" s="1"/>
      <c r="S55" s="1"/>
      <c r="T55" s="1"/>
      <c r="U55" s="1"/>
    </row>
    <row r="56" spans="1:21" ht="12.75" customHeight="1">
      <c r="A56" s="248" t="s">
        <v>233</v>
      </c>
      <c r="B56" s="169"/>
      <c r="C56" s="170">
        <v>45952</v>
      </c>
      <c r="D56" s="261">
        <v>250559228</v>
      </c>
      <c r="E56" s="265">
        <v>76.959999999999994</v>
      </c>
      <c r="F56" s="172"/>
      <c r="G56" s="250">
        <f t="shared" si="2"/>
        <v>76.959999999999994</v>
      </c>
      <c r="H56" s="1"/>
      <c r="I56" s="168"/>
      <c r="J56" s="169"/>
      <c r="K56" s="170"/>
      <c r="L56" s="171"/>
      <c r="M56" s="245"/>
      <c r="N56" s="172"/>
      <c r="O56" s="173">
        <f t="shared" si="3"/>
        <v>0</v>
      </c>
      <c r="P56" s="1"/>
      <c r="Q56" s="1"/>
      <c r="R56" s="1"/>
      <c r="S56" s="1"/>
      <c r="T56" s="1"/>
      <c r="U56" s="1"/>
    </row>
    <row r="57" spans="1:21" ht="12.75" customHeight="1">
      <c r="A57" s="248" t="s">
        <v>233</v>
      </c>
      <c r="B57" s="169"/>
      <c r="C57" s="170">
        <v>45954</v>
      </c>
      <c r="D57" s="261">
        <v>250564007</v>
      </c>
      <c r="E57" s="265">
        <v>103.39</v>
      </c>
      <c r="F57" s="172"/>
      <c r="G57" s="250">
        <f t="shared" si="2"/>
        <v>103.39</v>
      </c>
      <c r="H57" s="1"/>
      <c r="I57" s="168"/>
      <c r="J57" s="169"/>
      <c r="K57" s="170"/>
      <c r="L57" s="171"/>
      <c r="M57" s="172"/>
      <c r="N57" s="172"/>
      <c r="O57" s="173">
        <f t="shared" si="3"/>
        <v>0</v>
      </c>
      <c r="P57" s="1"/>
      <c r="Q57" s="1"/>
      <c r="R57" s="1"/>
      <c r="S57" s="1"/>
      <c r="T57" s="1"/>
      <c r="U57" s="1"/>
    </row>
    <row r="58" spans="1:21" ht="12.75" customHeight="1">
      <c r="A58" s="248"/>
      <c r="B58" s="169"/>
      <c r="C58" s="170"/>
      <c r="D58" s="171"/>
      <c r="E58" s="172"/>
      <c r="F58" s="172"/>
      <c r="G58" s="250">
        <f t="shared" si="2"/>
        <v>0</v>
      </c>
      <c r="H58" s="1"/>
      <c r="I58" s="168"/>
      <c r="J58" s="169"/>
      <c r="K58" s="170"/>
      <c r="L58" s="171"/>
      <c r="M58" s="172"/>
      <c r="N58" s="172"/>
      <c r="O58" s="173">
        <f t="shared" si="3"/>
        <v>0</v>
      </c>
    </row>
    <row r="59" spans="1:21" ht="12.75" customHeight="1">
      <c r="A59" s="168"/>
      <c r="B59" s="169"/>
      <c r="C59" s="170"/>
      <c r="D59" s="171"/>
      <c r="E59" s="172"/>
      <c r="F59" s="172"/>
      <c r="G59" s="250">
        <f t="shared" si="2"/>
        <v>0</v>
      </c>
      <c r="H59" s="1"/>
      <c r="I59" s="168"/>
      <c r="J59" s="169"/>
      <c r="K59" s="170"/>
      <c r="L59" s="171"/>
      <c r="M59" s="172"/>
      <c r="N59" s="172"/>
      <c r="O59" s="173">
        <f t="shared" si="3"/>
        <v>0</v>
      </c>
    </row>
    <row r="60" spans="1:21" ht="12.75" customHeight="1">
      <c r="A60" s="168"/>
      <c r="B60" s="169"/>
      <c r="C60" s="170"/>
      <c r="D60" s="171"/>
      <c r="E60" s="172"/>
      <c r="F60" s="172"/>
      <c r="G60" s="250">
        <f t="shared" si="2"/>
        <v>0</v>
      </c>
      <c r="H60" s="1"/>
      <c r="I60" s="168"/>
      <c r="J60" s="169"/>
      <c r="K60" s="170"/>
      <c r="L60" s="171"/>
      <c r="M60" s="172"/>
      <c r="N60" s="172"/>
      <c r="O60" s="173">
        <f t="shared" si="3"/>
        <v>0</v>
      </c>
    </row>
    <row r="61" spans="1:21" ht="12.75" customHeight="1">
      <c r="A61" s="168"/>
      <c r="B61" s="169"/>
      <c r="C61" s="170"/>
      <c r="D61" s="171"/>
      <c r="E61" s="172"/>
      <c r="F61" s="172"/>
      <c r="G61" s="250">
        <f t="shared" si="2"/>
        <v>0</v>
      </c>
      <c r="H61" s="1"/>
      <c r="I61" s="168"/>
      <c r="J61" s="169"/>
      <c r="K61" s="170"/>
      <c r="L61" s="171"/>
      <c r="M61" s="172"/>
      <c r="N61" s="172"/>
      <c r="O61" s="173">
        <f t="shared" si="3"/>
        <v>0</v>
      </c>
    </row>
    <row r="62" spans="1:21" ht="12.75" customHeight="1">
      <c r="A62" s="168"/>
      <c r="B62" s="169"/>
      <c r="C62" s="170"/>
      <c r="D62" s="171"/>
      <c r="E62" s="172"/>
      <c r="F62" s="172"/>
      <c r="G62" s="250">
        <f t="shared" si="2"/>
        <v>0</v>
      </c>
      <c r="H62" s="1"/>
      <c r="I62" s="168"/>
      <c r="J62" s="169"/>
      <c r="K62" s="170"/>
      <c r="L62" s="171"/>
      <c r="M62" s="246"/>
      <c r="N62" s="172"/>
      <c r="O62" s="173">
        <f t="shared" si="3"/>
        <v>0</v>
      </c>
    </row>
    <row r="63" spans="1:21" ht="12.75" customHeight="1">
      <c r="A63" s="168"/>
      <c r="B63" s="169"/>
      <c r="C63" s="170"/>
      <c r="D63" s="171"/>
      <c r="E63" s="172"/>
      <c r="F63" s="172"/>
      <c r="G63" s="250">
        <f t="shared" si="2"/>
        <v>0</v>
      </c>
      <c r="H63" s="1"/>
      <c r="I63" s="168"/>
      <c r="J63" s="169"/>
      <c r="K63" s="170"/>
      <c r="L63" s="171"/>
      <c r="M63" s="246"/>
      <c r="N63" s="172"/>
      <c r="O63" s="173">
        <f t="shared" si="3"/>
        <v>0</v>
      </c>
    </row>
    <row r="64" spans="1:21" ht="12.75" customHeight="1">
      <c r="A64" s="168"/>
      <c r="B64" s="169"/>
      <c r="C64" s="170"/>
      <c r="D64" s="171"/>
      <c r="E64" s="172"/>
      <c r="F64" s="172"/>
      <c r="G64" s="250">
        <f t="shared" si="2"/>
        <v>0</v>
      </c>
      <c r="H64" s="1"/>
      <c r="I64" s="168"/>
      <c r="J64" s="169"/>
      <c r="K64" s="170"/>
      <c r="L64" s="171"/>
      <c r="M64" s="172"/>
      <c r="N64" s="172"/>
      <c r="O64" s="173">
        <f t="shared" si="3"/>
        <v>0</v>
      </c>
    </row>
    <row r="65" spans="1:15" ht="12.75" customHeight="1">
      <c r="A65" s="168"/>
      <c r="B65" s="169"/>
      <c r="C65" s="170"/>
      <c r="D65" s="171"/>
      <c r="E65" s="172"/>
      <c r="F65" s="172"/>
      <c r="G65" s="250">
        <f t="shared" si="2"/>
        <v>0</v>
      </c>
      <c r="H65" s="1"/>
      <c r="I65" s="168"/>
      <c r="J65" s="169"/>
      <c r="K65" s="170"/>
      <c r="L65" s="171"/>
      <c r="M65" s="172"/>
      <c r="N65" s="172"/>
      <c r="O65" s="173">
        <f t="shared" si="3"/>
        <v>0</v>
      </c>
    </row>
    <row r="66" spans="1:15" ht="12.75" customHeight="1">
      <c r="A66" s="168"/>
      <c r="B66" s="169"/>
      <c r="C66" s="170"/>
      <c r="D66" s="171"/>
      <c r="E66" s="172"/>
      <c r="F66" s="172"/>
      <c r="G66" s="250">
        <f t="shared" si="2"/>
        <v>0</v>
      </c>
      <c r="H66" s="1"/>
      <c r="I66" s="168"/>
      <c r="J66" s="169"/>
      <c r="K66" s="170"/>
      <c r="L66" s="171"/>
      <c r="M66" s="172"/>
      <c r="N66" s="172"/>
      <c r="O66" s="173">
        <f t="shared" si="3"/>
        <v>0</v>
      </c>
    </row>
    <row r="67" spans="1:15" ht="12.75" customHeight="1">
      <c r="A67" s="168"/>
      <c r="B67" s="169"/>
      <c r="C67" s="170"/>
      <c r="D67" s="171"/>
      <c r="E67" s="172"/>
      <c r="F67" s="172"/>
      <c r="G67" s="250">
        <f t="shared" si="2"/>
        <v>0</v>
      </c>
      <c r="H67" s="1"/>
      <c r="I67" s="168"/>
      <c r="J67" s="169"/>
      <c r="K67" s="170"/>
      <c r="L67" s="171"/>
      <c r="M67" s="172"/>
      <c r="N67" s="172"/>
      <c r="O67" s="173">
        <f t="shared" si="3"/>
        <v>0</v>
      </c>
    </row>
    <row r="68" spans="1:15" ht="12.75" customHeight="1">
      <c r="A68" s="168"/>
      <c r="B68" s="169"/>
      <c r="C68" s="170"/>
      <c r="D68" s="171"/>
      <c r="E68" s="172"/>
      <c r="F68" s="172"/>
      <c r="G68" s="250">
        <f t="shared" si="2"/>
        <v>0</v>
      </c>
      <c r="H68" s="1"/>
      <c r="I68" s="168"/>
      <c r="J68" s="169"/>
      <c r="K68" s="170"/>
      <c r="L68" s="171"/>
      <c r="M68" s="172"/>
      <c r="N68" s="172"/>
      <c r="O68" s="173">
        <f t="shared" si="3"/>
        <v>0</v>
      </c>
    </row>
    <row r="69" spans="1:15" ht="12.75" customHeight="1">
      <c r="A69" s="168"/>
      <c r="B69" s="169"/>
      <c r="C69" s="170"/>
      <c r="D69" s="171"/>
      <c r="E69" s="172"/>
      <c r="F69" s="172"/>
      <c r="G69" s="250">
        <f t="shared" ref="G69:G132" si="4">E69+F69</f>
        <v>0</v>
      </c>
      <c r="H69" s="1"/>
      <c r="I69" s="168"/>
      <c r="J69" s="169"/>
      <c r="K69" s="170"/>
      <c r="L69" s="171"/>
      <c r="M69" s="172"/>
      <c r="N69" s="172"/>
      <c r="O69" s="173">
        <f t="shared" si="3"/>
        <v>0</v>
      </c>
    </row>
    <row r="70" spans="1:15" ht="12.75" customHeight="1">
      <c r="A70" s="168"/>
      <c r="B70" s="169"/>
      <c r="C70" s="170"/>
      <c r="D70" s="171"/>
      <c r="E70" s="172"/>
      <c r="F70" s="172"/>
      <c r="G70" s="250">
        <f t="shared" si="4"/>
        <v>0</v>
      </c>
      <c r="H70" s="1"/>
      <c r="I70" s="168"/>
      <c r="J70" s="169"/>
      <c r="K70" s="170"/>
      <c r="L70" s="171"/>
      <c r="M70" s="172"/>
      <c r="N70" s="172"/>
      <c r="O70" s="173">
        <f t="shared" si="3"/>
        <v>0</v>
      </c>
    </row>
    <row r="71" spans="1:15" ht="12.75" customHeight="1">
      <c r="A71" s="168"/>
      <c r="B71" s="169"/>
      <c r="C71" s="170"/>
      <c r="D71" s="171"/>
      <c r="E71" s="172"/>
      <c r="F71" s="172"/>
      <c r="G71" s="250">
        <f t="shared" si="4"/>
        <v>0</v>
      </c>
      <c r="H71" s="1"/>
      <c r="I71" s="168"/>
      <c r="J71" s="169"/>
      <c r="K71" s="170"/>
      <c r="L71" s="171"/>
      <c r="M71" s="172"/>
      <c r="N71" s="172"/>
      <c r="O71" s="173">
        <f t="shared" si="3"/>
        <v>0</v>
      </c>
    </row>
    <row r="72" spans="1:15" ht="12.75" customHeight="1">
      <c r="A72" s="168"/>
      <c r="B72" s="169"/>
      <c r="C72" s="170"/>
      <c r="D72" s="171"/>
      <c r="E72" s="172"/>
      <c r="F72" s="172"/>
      <c r="G72" s="250">
        <f t="shared" si="4"/>
        <v>0</v>
      </c>
      <c r="H72" s="1"/>
      <c r="I72" s="168"/>
      <c r="J72" s="169"/>
      <c r="K72" s="170"/>
      <c r="L72" s="171"/>
      <c r="M72" s="172"/>
      <c r="N72" s="172"/>
      <c r="O72" s="173">
        <f t="shared" si="3"/>
        <v>0</v>
      </c>
    </row>
    <row r="73" spans="1:15" ht="12.75" customHeight="1">
      <c r="A73" s="168"/>
      <c r="B73" s="169"/>
      <c r="C73" s="170"/>
      <c r="D73" s="171"/>
      <c r="E73" s="172"/>
      <c r="F73" s="172"/>
      <c r="G73" s="250">
        <f t="shared" si="4"/>
        <v>0</v>
      </c>
      <c r="H73" s="1"/>
      <c r="I73" s="168"/>
      <c r="J73" s="169"/>
      <c r="K73" s="170"/>
      <c r="L73" s="171"/>
      <c r="M73" s="172"/>
      <c r="N73" s="172"/>
      <c r="O73" s="173">
        <f t="shared" si="3"/>
        <v>0</v>
      </c>
    </row>
    <row r="74" spans="1:15" ht="12.75" customHeight="1">
      <c r="A74" s="168"/>
      <c r="B74" s="169"/>
      <c r="C74" s="170"/>
      <c r="D74" s="171"/>
      <c r="E74" s="172"/>
      <c r="F74" s="172"/>
      <c r="G74" s="250">
        <f t="shared" si="4"/>
        <v>0</v>
      </c>
      <c r="H74" s="1"/>
      <c r="I74" s="168"/>
      <c r="J74" s="169"/>
      <c r="K74" s="170"/>
      <c r="L74" s="171"/>
      <c r="M74" s="172"/>
      <c r="N74" s="172"/>
      <c r="O74" s="173">
        <f t="shared" si="3"/>
        <v>0</v>
      </c>
    </row>
    <row r="75" spans="1:15" ht="12.75" customHeight="1">
      <c r="A75" s="168"/>
      <c r="B75" s="169"/>
      <c r="C75" s="170"/>
      <c r="D75" s="171"/>
      <c r="E75" s="172"/>
      <c r="F75" s="172"/>
      <c r="G75" s="250">
        <f t="shared" si="4"/>
        <v>0</v>
      </c>
      <c r="H75" s="1"/>
      <c r="I75" s="168"/>
      <c r="J75" s="169"/>
      <c r="K75" s="170"/>
      <c r="L75" s="171"/>
      <c r="M75" s="172"/>
      <c r="N75" s="172"/>
      <c r="O75" s="173">
        <f t="shared" si="3"/>
        <v>0</v>
      </c>
    </row>
    <row r="76" spans="1:15" ht="12.75" customHeight="1">
      <c r="A76" s="168"/>
      <c r="B76" s="169"/>
      <c r="C76" s="170"/>
      <c r="D76" s="171"/>
      <c r="E76" s="172"/>
      <c r="F76" s="172"/>
      <c r="G76" s="250">
        <f t="shared" si="4"/>
        <v>0</v>
      </c>
      <c r="H76" s="1"/>
      <c r="I76" s="168"/>
      <c r="J76" s="169"/>
      <c r="K76" s="170"/>
      <c r="L76" s="171"/>
      <c r="M76" s="172"/>
      <c r="N76" s="172"/>
      <c r="O76" s="173">
        <f t="shared" si="3"/>
        <v>0</v>
      </c>
    </row>
    <row r="77" spans="1:15" ht="12.75" customHeight="1">
      <c r="A77" s="168"/>
      <c r="B77" s="169"/>
      <c r="C77" s="170"/>
      <c r="D77" s="171"/>
      <c r="E77" s="172"/>
      <c r="F77" s="172"/>
      <c r="G77" s="250">
        <f t="shared" si="4"/>
        <v>0</v>
      </c>
      <c r="H77" s="1"/>
      <c r="I77" s="168"/>
      <c r="J77" s="169"/>
      <c r="K77" s="170"/>
      <c r="L77" s="171"/>
      <c r="M77" s="172"/>
      <c r="N77" s="172"/>
      <c r="O77" s="173">
        <f t="shared" si="3"/>
        <v>0</v>
      </c>
    </row>
    <row r="78" spans="1:15" ht="12.75" customHeight="1">
      <c r="A78" s="168"/>
      <c r="B78" s="169"/>
      <c r="C78" s="170"/>
      <c r="D78" s="171"/>
      <c r="E78" s="172"/>
      <c r="F78" s="172"/>
      <c r="G78" s="250">
        <f t="shared" si="4"/>
        <v>0</v>
      </c>
      <c r="H78" s="1"/>
      <c r="I78" s="168"/>
      <c r="J78" s="169"/>
      <c r="K78" s="170"/>
      <c r="L78" s="171"/>
      <c r="M78" s="172"/>
      <c r="N78" s="172"/>
      <c r="O78" s="173">
        <f t="shared" si="3"/>
        <v>0</v>
      </c>
    </row>
    <row r="79" spans="1:15" ht="12.75" customHeight="1">
      <c r="A79" s="168"/>
      <c r="B79" s="169"/>
      <c r="C79" s="170"/>
      <c r="D79" s="171"/>
      <c r="E79" s="172"/>
      <c r="F79" s="172"/>
      <c r="G79" s="250">
        <f t="shared" si="4"/>
        <v>0</v>
      </c>
      <c r="H79" s="1"/>
      <c r="I79" s="168"/>
      <c r="J79" s="169"/>
      <c r="K79" s="170"/>
      <c r="L79" s="171"/>
      <c r="M79" s="172"/>
      <c r="N79" s="172"/>
      <c r="O79" s="173">
        <f t="shared" si="3"/>
        <v>0</v>
      </c>
    </row>
    <row r="80" spans="1:15" ht="12.75" customHeight="1">
      <c r="A80" s="168"/>
      <c r="B80" s="169"/>
      <c r="C80" s="170"/>
      <c r="D80" s="171"/>
      <c r="E80" s="172"/>
      <c r="F80" s="172"/>
      <c r="G80" s="250">
        <f t="shared" si="4"/>
        <v>0</v>
      </c>
      <c r="H80" s="1"/>
      <c r="I80" s="168"/>
      <c r="J80" s="169"/>
      <c r="K80" s="170"/>
      <c r="L80" s="171"/>
      <c r="M80" s="172"/>
      <c r="N80" s="172"/>
      <c r="O80" s="173">
        <f t="shared" si="3"/>
        <v>0</v>
      </c>
    </row>
    <row r="81" spans="1:15" ht="12.75" customHeight="1">
      <c r="A81" s="168"/>
      <c r="B81" s="169"/>
      <c r="C81" s="170"/>
      <c r="D81" s="171"/>
      <c r="E81" s="172"/>
      <c r="F81" s="172"/>
      <c r="G81" s="250">
        <f t="shared" si="4"/>
        <v>0</v>
      </c>
      <c r="H81" s="1"/>
      <c r="I81" s="168"/>
      <c r="J81" s="169"/>
      <c r="K81" s="170"/>
      <c r="L81" s="171"/>
      <c r="M81" s="172"/>
      <c r="N81" s="172"/>
      <c r="O81" s="173">
        <f t="shared" si="3"/>
        <v>0</v>
      </c>
    </row>
    <row r="82" spans="1:15" ht="12.75" customHeight="1">
      <c r="A82" s="168"/>
      <c r="B82" s="169"/>
      <c r="C82" s="170"/>
      <c r="D82" s="171"/>
      <c r="E82" s="172"/>
      <c r="F82" s="172"/>
      <c r="G82" s="250">
        <f t="shared" si="4"/>
        <v>0</v>
      </c>
      <c r="H82" s="1"/>
      <c r="I82" s="168"/>
      <c r="J82" s="169"/>
      <c r="K82" s="170"/>
      <c r="L82" s="171"/>
      <c r="M82" s="172"/>
      <c r="N82" s="172"/>
      <c r="O82" s="173">
        <f t="shared" si="3"/>
        <v>0</v>
      </c>
    </row>
    <row r="83" spans="1:15" ht="12.75" customHeight="1">
      <c r="A83" s="168"/>
      <c r="B83" s="169"/>
      <c r="C83" s="170"/>
      <c r="D83" s="171"/>
      <c r="E83" s="172"/>
      <c r="F83" s="172"/>
      <c r="G83" s="250">
        <f t="shared" si="4"/>
        <v>0</v>
      </c>
      <c r="H83" s="1"/>
      <c r="I83" s="168"/>
      <c r="J83" s="169"/>
      <c r="K83" s="170"/>
      <c r="L83" s="171"/>
      <c r="M83" s="172"/>
      <c r="N83" s="172"/>
      <c r="O83" s="173">
        <f t="shared" si="3"/>
        <v>0</v>
      </c>
    </row>
    <row r="84" spans="1:15" ht="12.75" customHeight="1">
      <c r="A84" s="168"/>
      <c r="B84" s="169"/>
      <c r="C84" s="170"/>
      <c r="D84" s="171"/>
      <c r="E84" s="172"/>
      <c r="F84" s="172"/>
      <c r="G84" s="250">
        <f t="shared" si="4"/>
        <v>0</v>
      </c>
      <c r="H84" s="1"/>
      <c r="I84" s="168"/>
      <c r="J84" s="169"/>
      <c r="K84" s="170"/>
      <c r="L84" s="171"/>
      <c r="M84" s="172"/>
      <c r="N84" s="172"/>
      <c r="O84" s="173">
        <f t="shared" si="3"/>
        <v>0</v>
      </c>
    </row>
    <row r="85" spans="1:15" ht="12.75" customHeight="1">
      <c r="A85" s="168"/>
      <c r="B85" s="169"/>
      <c r="C85" s="170"/>
      <c r="D85" s="171"/>
      <c r="E85" s="172"/>
      <c r="F85" s="172"/>
      <c r="G85" s="250">
        <f t="shared" si="4"/>
        <v>0</v>
      </c>
      <c r="H85" s="1"/>
      <c r="I85" s="168"/>
      <c r="J85" s="169"/>
      <c r="K85" s="170"/>
      <c r="L85" s="171"/>
      <c r="M85" s="172"/>
      <c r="N85" s="172"/>
      <c r="O85" s="173">
        <f t="shared" si="3"/>
        <v>0</v>
      </c>
    </row>
    <row r="86" spans="1:15" ht="12.75" customHeight="1">
      <c r="A86" s="168"/>
      <c r="B86" s="169"/>
      <c r="C86" s="170"/>
      <c r="D86" s="171"/>
      <c r="E86" s="172"/>
      <c r="F86" s="172"/>
      <c r="G86" s="250">
        <f t="shared" si="4"/>
        <v>0</v>
      </c>
      <c r="H86" s="1"/>
      <c r="I86" s="168"/>
      <c r="J86" s="169"/>
      <c r="K86" s="170"/>
      <c r="L86" s="171"/>
      <c r="M86" s="172"/>
      <c r="N86" s="172"/>
      <c r="O86" s="173">
        <f t="shared" si="3"/>
        <v>0</v>
      </c>
    </row>
    <row r="87" spans="1:15" ht="12.75" customHeight="1">
      <c r="A87" s="168"/>
      <c r="B87" s="169"/>
      <c r="C87" s="170"/>
      <c r="D87" s="171"/>
      <c r="E87" s="172"/>
      <c r="F87" s="172"/>
      <c r="G87" s="250">
        <f t="shared" si="4"/>
        <v>0</v>
      </c>
      <c r="H87" s="1"/>
      <c r="I87" s="168"/>
      <c r="J87" s="169"/>
      <c r="K87" s="170"/>
      <c r="L87" s="171"/>
      <c r="M87" s="172"/>
      <c r="N87" s="172"/>
      <c r="O87" s="173">
        <f t="shared" si="3"/>
        <v>0</v>
      </c>
    </row>
    <row r="88" spans="1:15" ht="12.75" customHeight="1">
      <c r="A88" s="168"/>
      <c r="B88" s="169"/>
      <c r="C88" s="170"/>
      <c r="D88" s="171"/>
      <c r="E88" s="172"/>
      <c r="F88" s="172"/>
      <c r="G88" s="250">
        <f t="shared" si="4"/>
        <v>0</v>
      </c>
      <c r="H88" s="1"/>
      <c r="I88" s="168"/>
      <c r="J88" s="169"/>
      <c r="K88" s="170"/>
      <c r="L88" s="171"/>
      <c r="M88" s="172"/>
      <c r="N88" s="172"/>
      <c r="O88" s="173">
        <f t="shared" si="3"/>
        <v>0</v>
      </c>
    </row>
    <row r="89" spans="1:15" ht="12.75" customHeight="1">
      <c r="A89" s="168"/>
      <c r="B89" s="169"/>
      <c r="C89" s="170"/>
      <c r="D89" s="171"/>
      <c r="E89" s="172"/>
      <c r="F89" s="172"/>
      <c r="G89" s="250">
        <f t="shared" si="4"/>
        <v>0</v>
      </c>
      <c r="H89" s="1"/>
      <c r="I89" s="168"/>
      <c r="J89" s="169"/>
      <c r="K89" s="170"/>
      <c r="L89" s="171"/>
      <c r="M89" s="172"/>
      <c r="N89" s="172"/>
      <c r="O89" s="173">
        <f t="shared" si="3"/>
        <v>0</v>
      </c>
    </row>
    <row r="90" spans="1:15" ht="12.75" customHeight="1">
      <c r="A90" s="168"/>
      <c r="B90" s="169"/>
      <c r="C90" s="170"/>
      <c r="D90" s="171"/>
      <c r="E90" s="172"/>
      <c r="F90" s="172"/>
      <c r="G90" s="250">
        <f t="shared" si="4"/>
        <v>0</v>
      </c>
      <c r="H90" s="1"/>
      <c r="I90" s="168"/>
      <c r="J90" s="169"/>
      <c r="K90" s="170"/>
      <c r="L90" s="171"/>
      <c r="M90" s="172"/>
      <c r="N90" s="172"/>
      <c r="O90" s="173">
        <f t="shared" si="3"/>
        <v>0</v>
      </c>
    </row>
    <row r="91" spans="1:15" ht="12.75" customHeight="1">
      <c r="A91" s="168"/>
      <c r="B91" s="169"/>
      <c r="C91" s="170"/>
      <c r="D91" s="171"/>
      <c r="E91" s="172"/>
      <c r="F91" s="172"/>
      <c r="G91" s="250">
        <f t="shared" si="4"/>
        <v>0</v>
      </c>
      <c r="H91" s="1"/>
      <c r="I91" s="168"/>
      <c r="J91" s="169"/>
      <c r="K91" s="170"/>
      <c r="L91" s="171"/>
      <c r="M91" s="172"/>
      <c r="N91" s="172"/>
      <c r="O91" s="173">
        <f t="shared" si="3"/>
        <v>0</v>
      </c>
    </row>
    <row r="92" spans="1:15" ht="12.75" customHeight="1">
      <c r="A92" s="168"/>
      <c r="B92" s="169"/>
      <c r="C92" s="170"/>
      <c r="D92" s="171"/>
      <c r="E92" s="172"/>
      <c r="F92" s="172"/>
      <c r="G92" s="250">
        <f t="shared" si="4"/>
        <v>0</v>
      </c>
      <c r="H92" s="1"/>
      <c r="I92" s="168"/>
      <c r="J92" s="169"/>
      <c r="K92" s="170"/>
      <c r="L92" s="171"/>
      <c r="M92" s="172"/>
      <c r="N92" s="172"/>
      <c r="O92" s="173">
        <f t="shared" si="3"/>
        <v>0</v>
      </c>
    </row>
    <row r="93" spans="1:15" ht="12.75" customHeight="1">
      <c r="A93" s="168"/>
      <c r="B93" s="169"/>
      <c r="C93" s="170"/>
      <c r="D93" s="171"/>
      <c r="E93" s="172"/>
      <c r="F93" s="172"/>
      <c r="G93" s="250">
        <f t="shared" si="4"/>
        <v>0</v>
      </c>
      <c r="H93" s="1"/>
      <c r="I93" s="168"/>
      <c r="J93" s="169"/>
      <c r="K93" s="170"/>
      <c r="L93" s="171"/>
      <c r="M93" s="172"/>
      <c r="N93" s="172"/>
      <c r="O93" s="173">
        <f t="shared" si="3"/>
        <v>0</v>
      </c>
    </row>
    <row r="94" spans="1:15" ht="12.75" customHeight="1">
      <c r="A94" s="168"/>
      <c r="B94" s="169"/>
      <c r="C94" s="170"/>
      <c r="D94" s="171"/>
      <c r="E94" s="172"/>
      <c r="F94" s="172"/>
      <c r="G94" s="250">
        <f t="shared" si="4"/>
        <v>0</v>
      </c>
      <c r="H94" s="1"/>
      <c r="I94" s="168"/>
      <c r="J94" s="169"/>
      <c r="K94" s="170"/>
      <c r="L94" s="171"/>
      <c r="M94" s="172"/>
      <c r="N94" s="172"/>
      <c r="O94" s="173">
        <f t="shared" ref="O94:O124" si="5">M94+N94</f>
        <v>0</v>
      </c>
    </row>
    <row r="95" spans="1:15" ht="12.75" customHeight="1">
      <c r="A95" s="168"/>
      <c r="B95" s="169"/>
      <c r="C95" s="170"/>
      <c r="D95" s="171"/>
      <c r="E95" s="172"/>
      <c r="F95" s="172"/>
      <c r="G95" s="250">
        <f t="shared" si="4"/>
        <v>0</v>
      </c>
      <c r="H95" s="1"/>
      <c r="I95" s="168"/>
      <c r="J95" s="169"/>
      <c r="K95" s="170"/>
      <c r="L95" s="171"/>
      <c r="M95" s="172"/>
      <c r="N95" s="172"/>
      <c r="O95" s="173">
        <f t="shared" si="5"/>
        <v>0</v>
      </c>
    </row>
    <row r="96" spans="1:15" ht="12.75" customHeight="1">
      <c r="A96" s="168"/>
      <c r="B96" s="169"/>
      <c r="C96" s="170"/>
      <c r="D96" s="171"/>
      <c r="E96" s="172"/>
      <c r="F96" s="172"/>
      <c r="G96" s="250">
        <f t="shared" si="4"/>
        <v>0</v>
      </c>
      <c r="H96" s="1"/>
      <c r="I96" s="168"/>
      <c r="J96" s="169"/>
      <c r="K96" s="170"/>
      <c r="L96" s="171"/>
      <c r="M96" s="172"/>
      <c r="N96" s="172"/>
      <c r="O96" s="173">
        <f t="shared" si="5"/>
        <v>0</v>
      </c>
    </row>
    <row r="97" spans="1:15" ht="13.5" customHeight="1">
      <c r="A97" s="168"/>
      <c r="B97" s="169"/>
      <c r="C97" s="170"/>
      <c r="D97" s="171"/>
      <c r="E97" s="172"/>
      <c r="F97" s="172"/>
      <c r="G97" s="250">
        <f t="shared" si="4"/>
        <v>0</v>
      </c>
      <c r="H97" s="1"/>
      <c r="I97" s="168"/>
      <c r="J97" s="169"/>
      <c r="K97" s="170"/>
      <c r="L97" s="171"/>
      <c r="M97" s="172"/>
      <c r="N97" s="172"/>
      <c r="O97" s="173">
        <f t="shared" si="5"/>
        <v>0</v>
      </c>
    </row>
    <row r="98" spans="1:15" ht="12.75" customHeight="1">
      <c r="A98" s="168"/>
      <c r="B98" s="169"/>
      <c r="C98" s="170"/>
      <c r="D98" s="171"/>
      <c r="E98" s="172"/>
      <c r="F98" s="172"/>
      <c r="G98" s="250">
        <f t="shared" si="4"/>
        <v>0</v>
      </c>
      <c r="H98" s="1"/>
      <c r="I98" s="168"/>
      <c r="J98" s="169"/>
      <c r="K98" s="170"/>
      <c r="L98" s="171"/>
      <c r="M98" s="172"/>
      <c r="N98" s="172"/>
      <c r="O98" s="173">
        <f t="shared" si="5"/>
        <v>0</v>
      </c>
    </row>
    <row r="99" spans="1:15" ht="12.75" customHeight="1">
      <c r="A99" s="168"/>
      <c r="B99" s="169"/>
      <c r="C99" s="170"/>
      <c r="D99" s="171"/>
      <c r="E99" s="172"/>
      <c r="F99" s="172"/>
      <c r="G99" s="250">
        <f t="shared" si="4"/>
        <v>0</v>
      </c>
      <c r="H99" s="1"/>
      <c r="I99" s="168"/>
      <c r="J99" s="169"/>
      <c r="K99" s="170"/>
      <c r="L99" s="171"/>
      <c r="M99" s="172"/>
      <c r="N99" s="172"/>
      <c r="O99" s="173">
        <f t="shared" si="5"/>
        <v>0</v>
      </c>
    </row>
    <row r="100" spans="1:15" ht="12.75" customHeight="1">
      <c r="A100" s="168"/>
      <c r="B100" s="169"/>
      <c r="C100" s="170"/>
      <c r="D100" s="171"/>
      <c r="E100" s="172"/>
      <c r="F100" s="172"/>
      <c r="G100" s="250">
        <f t="shared" si="4"/>
        <v>0</v>
      </c>
      <c r="H100" s="1"/>
      <c r="I100" s="168"/>
      <c r="J100" s="169"/>
      <c r="K100" s="170"/>
      <c r="L100" s="171"/>
      <c r="M100" s="172"/>
      <c r="N100" s="172"/>
      <c r="O100" s="173">
        <f t="shared" si="5"/>
        <v>0</v>
      </c>
    </row>
    <row r="101" spans="1:15" ht="12.75" customHeight="1">
      <c r="A101" s="168"/>
      <c r="B101" s="169"/>
      <c r="C101" s="170"/>
      <c r="D101" s="171"/>
      <c r="E101" s="172"/>
      <c r="F101" s="172"/>
      <c r="G101" s="250">
        <f t="shared" si="4"/>
        <v>0</v>
      </c>
      <c r="H101" s="1"/>
      <c r="I101" s="168"/>
      <c r="J101" s="169"/>
      <c r="K101" s="170"/>
      <c r="L101" s="171"/>
      <c r="M101" s="172"/>
      <c r="N101" s="172"/>
      <c r="O101" s="173">
        <f t="shared" si="5"/>
        <v>0</v>
      </c>
    </row>
    <row r="102" spans="1:15" ht="12.75" customHeight="1">
      <c r="A102" s="168"/>
      <c r="B102" s="169"/>
      <c r="C102" s="170"/>
      <c r="D102" s="171"/>
      <c r="E102" s="172"/>
      <c r="F102" s="172"/>
      <c r="G102" s="250">
        <f t="shared" si="4"/>
        <v>0</v>
      </c>
      <c r="H102" s="1"/>
      <c r="I102" s="168"/>
      <c r="J102" s="169"/>
      <c r="K102" s="170"/>
      <c r="L102" s="171"/>
      <c r="M102" s="172"/>
      <c r="N102" s="172"/>
      <c r="O102" s="173">
        <f t="shared" si="5"/>
        <v>0</v>
      </c>
    </row>
    <row r="103" spans="1:15" ht="12.75" customHeight="1">
      <c r="A103" s="168"/>
      <c r="B103" s="169"/>
      <c r="C103" s="170"/>
      <c r="D103" s="171"/>
      <c r="E103" s="172"/>
      <c r="F103" s="172"/>
      <c r="G103" s="250">
        <f t="shared" si="4"/>
        <v>0</v>
      </c>
      <c r="H103" s="1"/>
      <c r="I103" s="168"/>
      <c r="J103" s="169"/>
      <c r="K103" s="170"/>
      <c r="L103" s="171"/>
      <c r="M103" s="172"/>
      <c r="N103" s="172"/>
      <c r="O103" s="173">
        <f t="shared" si="5"/>
        <v>0</v>
      </c>
    </row>
    <row r="104" spans="1:15" ht="12.75" customHeight="1">
      <c r="A104" s="168"/>
      <c r="B104" s="169"/>
      <c r="C104" s="170"/>
      <c r="D104" s="171"/>
      <c r="E104" s="172"/>
      <c r="F104" s="172"/>
      <c r="G104" s="250">
        <f t="shared" si="4"/>
        <v>0</v>
      </c>
      <c r="H104" s="1"/>
      <c r="I104" s="168"/>
      <c r="J104" s="169"/>
      <c r="K104" s="170"/>
      <c r="L104" s="171"/>
      <c r="M104" s="172"/>
      <c r="N104" s="172"/>
      <c r="O104" s="173">
        <f t="shared" si="5"/>
        <v>0</v>
      </c>
    </row>
    <row r="105" spans="1:15" ht="12.75" customHeight="1">
      <c r="A105" s="168"/>
      <c r="B105" s="169"/>
      <c r="C105" s="170"/>
      <c r="D105" s="171"/>
      <c r="E105" s="172"/>
      <c r="F105" s="172"/>
      <c r="G105" s="250">
        <f t="shared" si="4"/>
        <v>0</v>
      </c>
      <c r="H105" s="1"/>
      <c r="I105" s="168"/>
      <c r="J105" s="169"/>
      <c r="K105" s="170"/>
      <c r="L105" s="171"/>
      <c r="M105" s="172"/>
      <c r="N105" s="172"/>
      <c r="O105" s="173">
        <f t="shared" si="5"/>
        <v>0</v>
      </c>
    </row>
    <row r="106" spans="1:15" ht="12.75" customHeight="1">
      <c r="A106" s="168"/>
      <c r="B106" s="169"/>
      <c r="C106" s="170"/>
      <c r="D106" s="171"/>
      <c r="E106" s="172"/>
      <c r="F106" s="172"/>
      <c r="G106" s="250">
        <f t="shared" si="4"/>
        <v>0</v>
      </c>
      <c r="H106" s="1"/>
      <c r="I106" s="168"/>
      <c r="J106" s="169"/>
      <c r="K106" s="170"/>
      <c r="L106" s="171"/>
      <c r="M106" s="172"/>
      <c r="N106" s="172"/>
      <c r="O106" s="173">
        <f t="shared" si="5"/>
        <v>0</v>
      </c>
    </row>
    <row r="107" spans="1:15" ht="12.75" customHeight="1">
      <c r="A107" s="168"/>
      <c r="B107" s="169"/>
      <c r="C107" s="170"/>
      <c r="D107" s="171"/>
      <c r="E107" s="172"/>
      <c r="F107" s="172"/>
      <c r="G107" s="250">
        <f t="shared" si="4"/>
        <v>0</v>
      </c>
      <c r="H107" s="1"/>
      <c r="I107" s="168"/>
      <c r="J107" s="169"/>
      <c r="K107" s="170"/>
      <c r="L107" s="171"/>
      <c r="M107" s="172"/>
      <c r="N107" s="172"/>
      <c r="O107" s="173">
        <f t="shared" si="5"/>
        <v>0</v>
      </c>
    </row>
    <row r="108" spans="1:15" ht="12.75" customHeight="1">
      <c r="A108" s="168"/>
      <c r="B108" s="169"/>
      <c r="C108" s="170"/>
      <c r="D108" s="171"/>
      <c r="E108" s="172"/>
      <c r="F108" s="172"/>
      <c r="G108" s="250">
        <f t="shared" si="4"/>
        <v>0</v>
      </c>
      <c r="H108" s="1"/>
      <c r="I108" s="168"/>
      <c r="J108" s="169"/>
      <c r="K108" s="170"/>
      <c r="L108" s="171"/>
      <c r="M108" s="172"/>
      <c r="N108" s="172"/>
      <c r="O108" s="173">
        <f t="shared" si="5"/>
        <v>0</v>
      </c>
    </row>
    <row r="109" spans="1:15" ht="12.75" customHeight="1">
      <c r="A109" s="168"/>
      <c r="B109" s="169"/>
      <c r="C109" s="170"/>
      <c r="D109" s="171"/>
      <c r="E109" s="172"/>
      <c r="F109" s="172"/>
      <c r="G109" s="250">
        <f t="shared" si="4"/>
        <v>0</v>
      </c>
      <c r="H109" s="1"/>
      <c r="I109" s="168"/>
      <c r="J109" s="169"/>
      <c r="K109" s="170"/>
      <c r="L109" s="171"/>
      <c r="M109" s="172"/>
      <c r="N109" s="172"/>
      <c r="O109" s="173">
        <f t="shared" si="5"/>
        <v>0</v>
      </c>
    </row>
    <row r="110" spans="1:15" ht="12.75" customHeight="1">
      <c r="A110" s="168"/>
      <c r="B110" s="169"/>
      <c r="C110" s="170"/>
      <c r="D110" s="171"/>
      <c r="E110" s="172"/>
      <c r="F110" s="172"/>
      <c r="G110" s="250">
        <f t="shared" si="4"/>
        <v>0</v>
      </c>
      <c r="H110" s="1"/>
      <c r="I110" s="168"/>
      <c r="J110" s="169"/>
      <c r="K110" s="170"/>
      <c r="L110" s="171"/>
      <c r="M110" s="172"/>
      <c r="N110" s="172"/>
      <c r="O110" s="173">
        <f t="shared" si="5"/>
        <v>0</v>
      </c>
    </row>
    <row r="111" spans="1:15" ht="12.75" customHeight="1">
      <c r="A111" s="168"/>
      <c r="B111" s="169"/>
      <c r="C111" s="170"/>
      <c r="D111" s="171"/>
      <c r="E111" s="172"/>
      <c r="F111" s="172"/>
      <c r="G111" s="250">
        <f t="shared" si="4"/>
        <v>0</v>
      </c>
      <c r="H111" s="1"/>
      <c r="I111" s="168"/>
      <c r="J111" s="169"/>
      <c r="K111" s="170"/>
      <c r="L111" s="171"/>
      <c r="M111" s="172"/>
      <c r="N111" s="172"/>
      <c r="O111" s="173">
        <f t="shared" si="5"/>
        <v>0</v>
      </c>
    </row>
    <row r="112" spans="1:15" ht="12.75" customHeight="1">
      <c r="A112" s="168"/>
      <c r="B112" s="169"/>
      <c r="C112" s="170"/>
      <c r="D112" s="171"/>
      <c r="E112" s="172"/>
      <c r="F112" s="172"/>
      <c r="G112" s="250">
        <f t="shared" si="4"/>
        <v>0</v>
      </c>
      <c r="H112" s="1"/>
      <c r="I112" s="168"/>
      <c r="J112" s="169"/>
      <c r="K112" s="170"/>
      <c r="L112" s="171"/>
      <c r="M112" s="172"/>
      <c r="N112" s="172"/>
      <c r="O112" s="173">
        <f t="shared" si="5"/>
        <v>0</v>
      </c>
    </row>
    <row r="113" spans="1:15" ht="12.75" customHeight="1">
      <c r="A113" s="168"/>
      <c r="B113" s="169"/>
      <c r="C113" s="170"/>
      <c r="D113" s="171"/>
      <c r="E113" s="172"/>
      <c r="F113" s="172"/>
      <c r="G113" s="250">
        <f t="shared" si="4"/>
        <v>0</v>
      </c>
      <c r="H113" s="1"/>
      <c r="I113" s="168"/>
      <c r="J113" s="169"/>
      <c r="K113" s="170"/>
      <c r="L113" s="171"/>
      <c r="M113" s="172"/>
      <c r="N113" s="172"/>
      <c r="O113" s="173">
        <f t="shared" si="5"/>
        <v>0</v>
      </c>
    </row>
    <row r="114" spans="1:15" ht="12.75" customHeight="1">
      <c r="A114" s="168"/>
      <c r="B114" s="169"/>
      <c r="C114" s="170"/>
      <c r="D114" s="171"/>
      <c r="E114" s="172"/>
      <c r="F114" s="172"/>
      <c r="G114" s="173">
        <f t="shared" si="4"/>
        <v>0</v>
      </c>
      <c r="H114" s="1"/>
      <c r="I114" s="168"/>
      <c r="J114" s="169"/>
      <c r="K114" s="170"/>
      <c r="L114" s="171"/>
      <c r="M114" s="172"/>
      <c r="N114" s="172"/>
      <c r="O114" s="173">
        <f t="shared" si="5"/>
        <v>0</v>
      </c>
    </row>
    <row r="115" spans="1:15" ht="12.75" customHeight="1">
      <c r="A115" s="168"/>
      <c r="B115" s="169"/>
      <c r="C115" s="170"/>
      <c r="D115" s="171"/>
      <c r="E115" s="172"/>
      <c r="F115" s="172"/>
      <c r="G115" s="173">
        <f t="shared" si="4"/>
        <v>0</v>
      </c>
      <c r="H115" s="1"/>
      <c r="I115" s="168"/>
      <c r="J115" s="169"/>
      <c r="K115" s="170"/>
      <c r="L115" s="171"/>
      <c r="M115" s="172"/>
      <c r="N115" s="172"/>
      <c r="O115" s="173">
        <f t="shared" si="5"/>
        <v>0</v>
      </c>
    </row>
    <row r="116" spans="1:15" ht="12.75" customHeight="1">
      <c r="A116" s="168"/>
      <c r="B116" s="169"/>
      <c r="C116" s="170"/>
      <c r="D116" s="171"/>
      <c r="E116" s="172"/>
      <c r="F116" s="172"/>
      <c r="G116" s="173">
        <f t="shared" si="4"/>
        <v>0</v>
      </c>
      <c r="H116" s="1"/>
      <c r="I116" s="168"/>
      <c r="J116" s="169"/>
      <c r="K116" s="170"/>
      <c r="L116" s="171"/>
      <c r="M116" s="172"/>
      <c r="N116" s="172"/>
      <c r="O116" s="173">
        <f t="shared" si="5"/>
        <v>0</v>
      </c>
    </row>
    <row r="117" spans="1:15" ht="12.75" customHeight="1">
      <c r="A117" s="168"/>
      <c r="B117" s="169"/>
      <c r="C117" s="170"/>
      <c r="D117" s="171"/>
      <c r="E117" s="172"/>
      <c r="F117" s="172"/>
      <c r="G117" s="173">
        <f t="shared" si="4"/>
        <v>0</v>
      </c>
      <c r="H117" s="1"/>
      <c r="I117" s="168"/>
      <c r="J117" s="169"/>
      <c r="K117" s="170"/>
      <c r="L117" s="171"/>
      <c r="M117" s="172"/>
      <c r="N117" s="172"/>
      <c r="O117" s="173">
        <f t="shared" si="5"/>
        <v>0</v>
      </c>
    </row>
    <row r="118" spans="1:15" ht="12.75" customHeight="1">
      <c r="A118" s="168"/>
      <c r="B118" s="169"/>
      <c r="C118" s="170"/>
      <c r="D118" s="171"/>
      <c r="E118" s="172"/>
      <c r="F118" s="172"/>
      <c r="G118" s="173">
        <f t="shared" si="4"/>
        <v>0</v>
      </c>
      <c r="H118" s="1"/>
      <c r="I118" s="168"/>
      <c r="J118" s="169"/>
      <c r="K118" s="170"/>
      <c r="L118" s="171"/>
      <c r="M118" s="172"/>
      <c r="N118" s="172"/>
      <c r="O118" s="173">
        <f t="shared" si="5"/>
        <v>0</v>
      </c>
    </row>
    <row r="119" spans="1:15" ht="12.75" customHeight="1">
      <c r="A119" s="168"/>
      <c r="B119" s="169"/>
      <c r="C119" s="170"/>
      <c r="D119" s="171"/>
      <c r="E119" s="172"/>
      <c r="F119" s="172"/>
      <c r="G119" s="173">
        <f t="shared" si="4"/>
        <v>0</v>
      </c>
      <c r="H119" s="1"/>
      <c r="I119" s="168"/>
      <c r="J119" s="169"/>
      <c r="K119" s="170"/>
      <c r="L119" s="171"/>
      <c r="M119" s="172"/>
      <c r="N119" s="172"/>
      <c r="O119" s="173">
        <f t="shared" si="5"/>
        <v>0</v>
      </c>
    </row>
    <row r="120" spans="1:15" ht="12.75" customHeight="1">
      <c r="A120" s="168"/>
      <c r="B120" s="169"/>
      <c r="C120" s="170"/>
      <c r="D120" s="171"/>
      <c r="E120" s="172"/>
      <c r="F120" s="172"/>
      <c r="G120" s="173">
        <f t="shared" si="4"/>
        <v>0</v>
      </c>
      <c r="H120" s="1"/>
      <c r="I120" s="168"/>
      <c r="J120" s="169"/>
      <c r="K120" s="170"/>
      <c r="L120" s="171"/>
      <c r="M120" s="172"/>
      <c r="N120" s="172"/>
      <c r="O120" s="173">
        <f t="shared" si="5"/>
        <v>0</v>
      </c>
    </row>
    <row r="121" spans="1:15" ht="12.75" customHeight="1">
      <c r="A121" s="168"/>
      <c r="B121" s="169"/>
      <c r="C121" s="170"/>
      <c r="D121" s="171"/>
      <c r="E121" s="172"/>
      <c r="F121" s="172"/>
      <c r="G121" s="173">
        <f t="shared" si="4"/>
        <v>0</v>
      </c>
      <c r="H121" s="1"/>
      <c r="I121" s="168"/>
      <c r="J121" s="169"/>
      <c r="K121" s="170"/>
      <c r="L121" s="171"/>
      <c r="M121" s="172"/>
      <c r="N121" s="172"/>
      <c r="O121" s="173">
        <f t="shared" si="5"/>
        <v>0</v>
      </c>
    </row>
    <row r="122" spans="1:15" ht="12.75" customHeight="1">
      <c r="A122" s="168"/>
      <c r="B122" s="169"/>
      <c r="C122" s="170"/>
      <c r="D122" s="171"/>
      <c r="E122" s="172"/>
      <c r="F122" s="172"/>
      <c r="G122" s="173">
        <f t="shared" si="4"/>
        <v>0</v>
      </c>
      <c r="H122" s="1"/>
      <c r="I122" s="168"/>
      <c r="J122" s="169"/>
      <c r="K122" s="170"/>
      <c r="L122" s="171"/>
      <c r="M122" s="172"/>
      <c r="N122" s="172"/>
      <c r="O122" s="173">
        <f t="shared" si="5"/>
        <v>0</v>
      </c>
    </row>
    <row r="123" spans="1:15" ht="12.75" customHeight="1">
      <c r="A123" s="168"/>
      <c r="B123" s="169"/>
      <c r="C123" s="170"/>
      <c r="D123" s="171"/>
      <c r="E123" s="172"/>
      <c r="F123" s="172"/>
      <c r="G123" s="173">
        <f t="shared" si="4"/>
        <v>0</v>
      </c>
      <c r="H123" s="1"/>
      <c r="I123" s="168"/>
      <c r="J123" s="169"/>
      <c r="K123" s="170"/>
      <c r="L123" s="171"/>
      <c r="M123" s="172"/>
      <c r="N123" s="172"/>
      <c r="O123" s="173">
        <f t="shared" si="5"/>
        <v>0</v>
      </c>
    </row>
    <row r="124" spans="1:15" ht="12.75" customHeight="1">
      <c r="A124" s="168"/>
      <c r="B124" s="169"/>
      <c r="C124" s="170"/>
      <c r="D124" s="171"/>
      <c r="E124" s="172"/>
      <c r="F124" s="172"/>
      <c r="G124" s="173">
        <f t="shared" si="4"/>
        <v>0</v>
      </c>
      <c r="H124" s="1"/>
      <c r="I124" s="168"/>
      <c r="J124" s="169"/>
      <c r="K124" s="170"/>
      <c r="L124" s="171"/>
      <c r="M124" s="172"/>
      <c r="N124" s="172"/>
      <c r="O124" s="173">
        <f t="shared" si="5"/>
        <v>0</v>
      </c>
    </row>
    <row r="125" spans="1:15" ht="12.75" customHeight="1">
      <c r="A125" s="168"/>
      <c r="B125" s="169"/>
      <c r="C125" s="170"/>
      <c r="D125" s="171"/>
      <c r="E125" s="172"/>
      <c r="F125" s="172"/>
      <c r="G125" s="173">
        <f t="shared" si="4"/>
        <v>0</v>
      </c>
      <c r="H125" s="1"/>
      <c r="I125" s="168"/>
      <c r="J125" s="169"/>
      <c r="K125" s="170"/>
      <c r="L125" s="171"/>
      <c r="M125" s="172"/>
      <c r="N125" s="172"/>
      <c r="O125" s="173">
        <f>M125+N125</f>
        <v>0</v>
      </c>
    </row>
    <row r="126" spans="1:15" ht="12.75" customHeight="1">
      <c r="A126" s="168"/>
      <c r="B126" s="169"/>
      <c r="C126" s="170"/>
      <c r="D126" s="171"/>
      <c r="E126" s="172"/>
      <c r="F126" s="172"/>
      <c r="G126" s="173">
        <f t="shared" si="4"/>
        <v>0</v>
      </c>
      <c r="H126" s="1"/>
      <c r="I126" s="168"/>
      <c r="J126" s="169"/>
      <c r="K126" s="170"/>
      <c r="L126" s="171"/>
      <c r="M126" s="172"/>
      <c r="N126" s="172"/>
      <c r="O126" s="173">
        <f>M126+N126</f>
        <v>0</v>
      </c>
    </row>
    <row r="127" spans="1:15" ht="12.75" customHeight="1">
      <c r="A127" s="168"/>
      <c r="B127" s="169"/>
      <c r="C127" s="170"/>
      <c r="D127" s="171"/>
      <c r="E127" s="172"/>
      <c r="F127" s="172"/>
      <c r="G127" s="173">
        <f t="shared" si="4"/>
        <v>0</v>
      </c>
      <c r="H127" s="1"/>
      <c r="I127" s="168"/>
      <c r="J127" s="169"/>
      <c r="K127" s="170"/>
      <c r="L127" s="171"/>
      <c r="M127" s="172"/>
      <c r="N127" s="172"/>
      <c r="O127" s="173">
        <f>M127+N127</f>
        <v>0</v>
      </c>
    </row>
    <row r="128" spans="1:15" ht="12.75" customHeight="1">
      <c r="A128" s="168"/>
      <c r="B128" s="169"/>
      <c r="C128" s="170"/>
      <c r="D128" s="171"/>
      <c r="E128" s="172"/>
      <c r="F128" s="172"/>
      <c r="G128" s="173">
        <f t="shared" si="4"/>
        <v>0</v>
      </c>
      <c r="H128" s="1"/>
      <c r="I128" s="168"/>
      <c r="J128" s="169"/>
      <c r="K128" s="170"/>
      <c r="L128" s="171"/>
      <c r="M128" s="172"/>
      <c r="N128" s="172"/>
      <c r="O128" s="173">
        <f>M128+N128</f>
        <v>0</v>
      </c>
    </row>
    <row r="129" spans="1:15" ht="12.75" customHeight="1">
      <c r="A129" s="168"/>
      <c r="B129" s="169"/>
      <c r="C129" s="170"/>
      <c r="D129" s="171"/>
      <c r="E129" s="172"/>
      <c r="F129" s="172"/>
      <c r="G129" s="173">
        <f t="shared" si="4"/>
        <v>0</v>
      </c>
      <c r="H129" s="1"/>
      <c r="I129" s="168"/>
      <c r="J129" s="169"/>
      <c r="K129" s="170"/>
      <c r="L129" s="171"/>
      <c r="M129" s="172"/>
      <c r="N129" s="172"/>
      <c r="O129" s="173">
        <f t="shared" ref="O129:O192" si="6">M129+N129</f>
        <v>0</v>
      </c>
    </row>
    <row r="130" spans="1:15" ht="12.75" customHeight="1">
      <c r="A130" s="168"/>
      <c r="B130" s="169"/>
      <c r="C130" s="170"/>
      <c r="D130" s="171"/>
      <c r="E130" s="172"/>
      <c r="F130" s="172"/>
      <c r="G130" s="173">
        <f t="shared" si="4"/>
        <v>0</v>
      </c>
      <c r="H130" s="1"/>
      <c r="I130" s="168"/>
      <c r="J130" s="169"/>
      <c r="K130" s="170"/>
      <c r="L130" s="171"/>
      <c r="M130" s="172"/>
      <c r="N130" s="172"/>
      <c r="O130" s="173">
        <f t="shared" si="6"/>
        <v>0</v>
      </c>
    </row>
    <row r="131" spans="1:15" ht="12.75" customHeight="1">
      <c r="A131" s="168"/>
      <c r="B131" s="169"/>
      <c r="C131" s="170"/>
      <c r="D131" s="171"/>
      <c r="E131" s="172"/>
      <c r="F131" s="172"/>
      <c r="G131" s="173">
        <f t="shared" si="4"/>
        <v>0</v>
      </c>
      <c r="H131" s="1"/>
      <c r="I131" s="168"/>
      <c r="J131" s="169"/>
      <c r="K131" s="170"/>
      <c r="L131" s="171"/>
      <c r="M131" s="172"/>
      <c r="N131" s="172"/>
      <c r="O131" s="173">
        <f t="shared" si="6"/>
        <v>0</v>
      </c>
    </row>
    <row r="132" spans="1:15" ht="12.75" customHeight="1">
      <c r="A132" s="168"/>
      <c r="B132" s="169"/>
      <c r="C132" s="170"/>
      <c r="D132" s="171"/>
      <c r="E132" s="172"/>
      <c r="F132" s="172"/>
      <c r="G132" s="173">
        <f t="shared" si="4"/>
        <v>0</v>
      </c>
      <c r="H132" s="1"/>
      <c r="I132" s="168"/>
      <c r="J132" s="169"/>
      <c r="K132" s="170"/>
      <c r="L132" s="171"/>
      <c r="M132" s="172"/>
      <c r="N132" s="172"/>
      <c r="O132" s="173">
        <f t="shared" si="6"/>
        <v>0</v>
      </c>
    </row>
    <row r="133" spans="1:15" ht="12.75" customHeight="1">
      <c r="A133" s="168"/>
      <c r="B133" s="169"/>
      <c r="C133" s="170"/>
      <c r="D133" s="171"/>
      <c r="E133" s="172"/>
      <c r="F133" s="172"/>
      <c r="G133" s="173">
        <f t="shared" ref="G133:G196" si="7">E133+F133</f>
        <v>0</v>
      </c>
      <c r="H133" s="1"/>
      <c r="I133" s="168"/>
      <c r="J133" s="169"/>
      <c r="K133" s="170"/>
      <c r="L133" s="171"/>
      <c r="M133" s="172"/>
      <c r="N133" s="172"/>
      <c r="O133" s="173">
        <f t="shared" si="6"/>
        <v>0</v>
      </c>
    </row>
    <row r="134" spans="1:15" ht="12.75" customHeight="1">
      <c r="A134" s="168"/>
      <c r="B134" s="169"/>
      <c r="C134" s="170"/>
      <c r="D134" s="171"/>
      <c r="E134" s="172"/>
      <c r="F134" s="172"/>
      <c r="G134" s="173">
        <f t="shared" si="7"/>
        <v>0</v>
      </c>
      <c r="H134" s="1"/>
      <c r="I134" s="168"/>
      <c r="J134" s="169"/>
      <c r="K134" s="170"/>
      <c r="L134" s="171"/>
      <c r="M134" s="172"/>
      <c r="N134" s="172"/>
      <c r="O134" s="173">
        <f t="shared" si="6"/>
        <v>0</v>
      </c>
    </row>
    <row r="135" spans="1:15" ht="12.75" customHeight="1">
      <c r="A135" s="168"/>
      <c r="B135" s="169"/>
      <c r="C135" s="170"/>
      <c r="D135" s="171"/>
      <c r="E135" s="172"/>
      <c r="F135" s="172"/>
      <c r="G135" s="173">
        <f t="shared" si="7"/>
        <v>0</v>
      </c>
      <c r="H135" s="1"/>
      <c r="I135" s="168"/>
      <c r="J135" s="169"/>
      <c r="K135" s="170"/>
      <c r="L135" s="171"/>
      <c r="M135" s="172"/>
      <c r="N135" s="172"/>
      <c r="O135" s="173">
        <f t="shared" si="6"/>
        <v>0</v>
      </c>
    </row>
    <row r="136" spans="1:15" ht="12.75" customHeight="1">
      <c r="A136" s="168"/>
      <c r="B136" s="169"/>
      <c r="C136" s="170"/>
      <c r="D136" s="171"/>
      <c r="E136" s="172"/>
      <c r="F136" s="172"/>
      <c r="G136" s="173">
        <f t="shared" si="7"/>
        <v>0</v>
      </c>
      <c r="H136" s="1"/>
      <c r="I136" s="168"/>
      <c r="J136" s="169"/>
      <c r="K136" s="170"/>
      <c r="L136" s="171"/>
      <c r="M136" s="172"/>
      <c r="N136" s="172"/>
      <c r="O136" s="173">
        <f t="shared" si="6"/>
        <v>0</v>
      </c>
    </row>
    <row r="137" spans="1:15" ht="12.75" customHeight="1">
      <c r="A137" s="168"/>
      <c r="B137" s="169"/>
      <c r="C137" s="170"/>
      <c r="D137" s="171"/>
      <c r="E137" s="172"/>
      <c r="F137" s="172"/>
      <c r="G137" s="173">
        <f t="shared" si="7"/>
        <v>0</v>
      </c>
      <c r="H137" s="1"/>
      <c r="I137" s="168"/>
      <c r="J137" s="169"/>
      <c r="K137" s="170"/>
      <c r="L137" s="171"/>
      <c r="M137" s="172"/>
      <c r="N137" s="172"/>
      <c r="O137" s="173">
        <f t="shared" si="6"/>
        <v>0</v>
      </c>
    </row>
    <row r="138" spans="1:15">
      <c r="A138" s="168"/>
      <c r="B138" s="169"/>
      <c r="C138" s="170"/>
      <c r="D138" s="171"/>
      <c r="E138" s="172"/>
      <c r="F138" s="172"/>
      <c r="G138" s="173">
        <f t="shared" si="7"/>
        <v>0</v>
      </c>
      <c r="H138" s="1"/>
      <c r="I138" s="168"/>
      <c r="J138" s="169"/>
      <c r="K138" s="170"/>
      <c r="L138" s="171"/>
      <c r="M138" s="172"/>
      <c r="N138" s="172"/>
      <c r="O138" s="173">
        <f t="shared" si="6"/>
        <v>0</v>
      </c>
    </row>
    <row r="139" spans="1:15">
      <c r="A139" s="168"/>
      <c r="B139" s="169"/>
      <c r="C139" s="170"/>
      <c r="D139" s="171"/>
      <c r="E139" s="172"/>
      <c r="F139" s="172"/>
      <c r="G139" s="173">
        <f t="shared" si="7"/>
        <v>0</v>
      </c>
      <c r="H139" s="1"/>
      <c r="I139" s="168"/>
      <c r="J139" s="169"/>
      <c r="K139" s="170"/>
      <c r="L139" s="171"/>
      <c r="M139" s="172"/>
      <c r="N139" s="172"/>
      <c r="O139" s="173">
        <f t="shared" si="6"/>
        <v>0</v>
      </c>
    </row>
    <row r="140" spans="1:15">
      <c r="A140" s="168"/>
      <c r="B140" s="169"/>
      <c r="C140" s="170"/>
      <c r="D140" s="171"/>
      <c r="E140" s="172"/>
      <c r="F140" s="172"/>
      <c r="G140" s="173">
        <f t="shared" si="7"/>
        <v>0</v>
      </c>
      <c r="H140" s="1"/>
      <c r="I140" s="168"/>
      <c r="J140" s="169"/>
      <c r="K140" s="170"/>
      <c r="L140" s="171"/>
      <c r="M140" s="172"/>
      <c r="N140" s="172"/>
      <c r="O140" s="173">
        <f t="shared" si="6"/>
        <v>0</v>
      </c>
    </row>
    <row r="141" spans="1:15">
      <c r="A141" s="168"/>
      <c r="B141" s="169"/>
      <c r="C141" s="170"/>
      <c r="D141" s="171"/>
      <c r="E141" s="172"/>
      <c r="F141" s="172"/>
      <c r="G141" s="173">
        <f t="shared" si="7"/>
        <v>0</v>
      </c>
      <c r="H141" s="1"/>
      <c r="I141" s="168"/>
      <c r="J141" s="169"/>
      <c r="K141" s="170"/>
      <c r="L141" s="171"/>
      <c r="M141" s="172"/>
      <c r="N141" s="172"/>
      <c r="O141" s="173">
        <f t="shared" si="6"/>
        <v>0</v>
      </c>
    </row>
    <row r="142" spans="1:15">
      <c r="A142" s="168"/>
      <c r="B142" s="169"/>
      <c r="C142" s="170"/>
      <c r="D142" s="171"/>
      <c r="E142" s="172"/>
      <c r="F142" s="172"/>
      <c r="G142" s="173">
        <f t="shared" si="7"/>
        <v>0</v>
      </c>
      <c r="H142" s="1"/>
      <c r="I142" s="168"/>
      <c r="J142" s="169"/>
      <c r="K142" s="170"/>
      <c r="L142" s="171"/>
      <c r="M142" s="172"/>
      <c r="N142" s="172"/>
      <c r="O142" s="173">
        <f t="shared" si="6"/>
        <v>0</v>
      </c>
    </row>
    <row r="143" spans="1:15">
      <c r="A143" s="168"/>
      <c r="B143" s="169"/>
      <c r="C143" s="170"/>
      <c r="D143" s="171"/>
      <c r="E143" s="172"/>
      <c r="F143" s="172"/>
      <c r="G143" s="173">
        <f t="shared" si="7"/>
        <v>0</v>
      </c>
      <c r="H143" s="1"/>
      <c r="I143" s="168"/>
      <c r="J143" s="169"/>
      <c r="K143" s="170"/>
      <c r="L143" s="171"/>
      <c r="M143" s="172"/>
      <c r="N143" s="172"/>
      <c r="O143" s="173">
        <f t="shared" si="6"/>
        <v>0</v>
      </c>
    </row>
    <row r="144" spans="1:15">
      <c r="A144" s="168"/>
      <c r="B144" s="169"/>
      <c r="C144" s="170"/>
      <c r="D144" s="171"/>
      <c r="E144" s="172"/>
      <c r="F144" s="172"/>
      <c r="G144" s="173">
        <f t="shared" si="7"/>
        <v>0</v>
      </c>
      <c r="H144" s="1"/>
      <c r="I144" s="168"/>
      <c r="J144" s="169"/>
      <c r="K144" s="170"/>
      <c r="L144" s="171"/>
      <c r="M144" s="172"/>
      <c r="N144" s="172"/>
      <c r="O144" s="173">
        <f t="shared" si="6"/>
        <v>0</v>
      </c>
    </row>
    <row r="145" spans="1:15">
      <c r="A145" s="168"/>
      <c r="B145" s="169"/>
      <c r="C145" s="170"/>
      <c r="D145" s="171"/>
      <c r="E145" s="172"/>
      <c r="F145" s="172"/>
      <c r="G145" s="173">
        <f t="shared" si="7"/>
        <v>0</v>
      </c>
      <c r="H145" s="1"/>
      <c r="I145" s="168"/>
      <c r="J145" s="169"/>
      <c r="K145" s="170"/>
      <c r="L145" s="171"/>
      <c r="M145" s="172"/>
      <c r="N145" s="172"/>
      <c r="O145" s="173">
        <f t="shared" si="6"/>
        <v>0</v>
      </c>
    </row>
    <row r="146" spans="1:15">
      <c r="A146" s="168"/>
      <c r="B146" s="169"/>
      <c r="C146" s="170"/>
      <c r="D146" s="171"/>
      <c r="E146" s="172"/>
      <c r="F146" s="172"/>
      <c r="G146" s="173">
        <f t="shared" si="7"/>
        <v>0</v>
      </c>
      <c r="H146" s="1"/>
      <c r="I146" s="168"/>
      <c r="J146" s="169"/>
      <c r="K146" s="170"/>
      <c r="L146" s="171"/>
      <c r="M146" s="172"/>
      <c r="N146" s="172"/>
      <c r="O146" s="173">
        <f t="shared" si="6"/>
        <v>0</v>
      </c>
    </row>
    <row r="147" spans="1:15">
      <c r="A147" s="168"/>
      <c r="B147" s="169"/>
      <c r="C147" s="170"/>
      <c r="D147" s="171"/>
      <c r="E147" s="172"/>
      <c r="F147" s="172"/>
      <c r="G147" s="173">
        <f t="shared" si="7"/>
        <v>0</v>
      </c>
      <c r="H147" s="1"/>
      <c r="I147" s="168"/>
      <c r="J147" s="169"/>
      <c r="K147" s="170"/>
      <c r="L147" s="171"/>
      <c r="M147" s="172"/>
      <c r="N147" s="172"/>
      <c r="O147" s="173">
        <f t="shared" si="6"/>
        <v>0</v>
      </c>
    </row>
    <row r="148" spans="1:15">
      <c r="A148" s="168"/>
      <c r="B148" s="169"/>
      <c r="C148" s="170"/>
      <c r="D148" s="171"/>
      <c r="E148" s="172"/>
      <c r="F148" s="172"/>
      <c r="G148" s="173">
        <f t="shared" si="7"/>
        <v>0</v>
      </c>
      <c r="H148" s="1"/>
      <c r="I148" s="168"/>
      <c r="J148" s="169"/>
      <c r="K148" s="170"/>
      <c r="L148" s="171"/>
      <c r="M148" s="172"/>
      <c r="N148" s="172"/>
      <c r="O148" s="173">
        <f t="shared" si="6"/>
        <v>0</v>
      </c>
    </row>
    <row r="149" spans="1:15">
      <c r="A149" s="168"/>
      <c r="B149" s="169"/>
      <c r="C149" s="170"/>
      <c r="D149" s="171"/>
      <c r="E149" s="172"/>
      <c r="F149" s="172"/>
      <c r="G149" s="173">
        <f t="shared" si="7"/>
        <v>0</v>
      </c>
      <c r="H149" s="1"/>
      <c r="I149" s="168"/>
      <c r="J149" s="169"/>
      <c r="K149" s="170"/>
      <c r="L149" s="171"/>
      <c r="M149" s="172"/>
      <c r="N149" s="172"/>
      <c r="O149" s="173">
        <f t="shared" si="6"/>
        <v>0</v>
      </c>
    </row>
    <row r="150" spans="1:15">
      <c r="A150" s="168"/>
      <c r="B150" s="169"/>
      <c r="C150" s="170"/>
      <c r="D150" s="171"/>
      <c r="E150" s="172"/>
      <c r="F150" s="172"/>
      <c r="G150" s="173">
        <f t="shared" si="7"/>
        <v>0</v>
      </c>
      <c r="H150" s="1"/>
      <c r="I150" s="168"/>
      <c r="J150" s="169"/>
      <c r="K150" s="170"/>
      <c r="L150" s="171"/>
      <c r="M150" s="172"/>
      <c r="N150" s="172"/>
      <c r="O150" s="173">
        <f t="shared" si="6"/>
        <v>0</v>
      </c>
    </row>
    <row r="151" spans="1:15">
      <c r="A151" s="168"/>
      <c r="B151" s="169"/>
      <c r="C151" s="170"/>
      <c r="D151" s="171"/>
      <c r="E151" s="172"/>
      <c r="F151" s="172"/>
      <c r="G151" s="173">
        <f t="shared" si="7"/>
        <v>0</v>
      </c>
      <c r="H151" s="1"/>
      <c r="I151" s="168"/>
      <c r="J151" s="169"/>
      <c r="K151" s="170"/>
      <c r="L151" s="171"/>
      <c r="M151" s="172"/>
      <c r="N151" s="172"/>
      <c r="O151" s="173">
        <f t="shared" si="6"/>
        <v>0</v>
      </c>
    </row>
    <row r="152" spans="1:15">
      <c r="A152" s="168"/>
      <c r="B152" s="169"/>
      <c r="C152" s="170"/>
      <c r="D152" s="171"/>
      <c r="E152" s="172"/>
      <c r="F152" s="172"/>
      <c r="G152" s="173">
        <f t="shared" si="7"/>
        <v>0</v>
      </c>
      <c r="H152" s="1"/>
      <c r="I152" s="168"/>
      <c r="J152" s="169"/>
      <c r="K152" s="170"/>
      <c r="L152" s="171"/>
      <c r="M152" s="172"/>
      <c r="N152" s="172"/>
      <c r="O152" s="173">
        <f t="shared" si="6"/>
        <v>0</v>
      </c>
    </row>
    <row r="153" spans="1:15">
      <c r="A153" s="168"/>
      <c r="B153" s="169"/>
      <c r="C153" s="170"/>
      <c r="D153" s="171"/>
      <c r="E153" s="172"/>
      <c r="F153" s="172"/>
      <c r="G153" s="173">
        <f t="shared" si="7"/>
        <v>0</v>
      </c>
      <c r="H153" s="1"/>
      <c r="I153" s="168"/>
      <c r="J153" s="169"/>
      <c r="K153" s="170"/>
      <c r="L153" s="171"/>
      <c r="M153" s="172"/>
      <c r="N153" s="172"/>
      <c r="O153" s="173">
        <f t="shared" si="6"/>
        <v>0</v>
      </c>
    </row>
    <row r="154" spans="1:15">
      <c r="A154" s="168"/>
      <c r="B154" s="169"/>
      <c r="C154" s="170"/>
      <c r="D154" s="171"/>
      <c r="E154" s="172"/>
      <c r="F154" s="172"/>
      <c r="G154" s="173">
        <f t="shared" si="7"/>
        <v>0</v>
      </c>
      <c r="H154" s="1"/>
      <c r="I154" s="168"/>
      <c r="J154" s="169"/>
      <c r="K154" s="170"/>
      <c r="L154" s="171"/>
      <c r="M154" s="172"/>
      <c r="N154" s="172"/>
      <c r="O154" s="173">
        <f t="shared" si="6"/>
        <v>0</v>
      </c>
    </row>
    <row r="155" spans="1:15">
      <c r="A155" s="168"/>
      <c r="B155" s="169"/>
      <c r="C155" s="170"/>
      <c r="D155" s="171"/>
      <c r="E155" s="172"/>
      <c r="F155" s="172"/>
      <c r="G155" s="173">
        <f t="shared" si="7"/>
        <v>0</v>
      </c>
      <c r="H155" s="1"/>
      <c r="I155" s="168"/>
      <c r="J155" s="169"/>
      <c r="K155" s="170"/>
      <c r="L155" s="171"/>
      <c r="M155" s="172"/>
      <c r="N155" s="172"/>
      <c r="O155" s="173">
        <f t="shared" si="6"/>
        <v>0</v>
      </c>
    </row>
    <row r="156" spans="1:15">
      <c r="A156" s="168"/>
      <c r="B156" s="169"/>
      <c r="C156" s="170"/>
      <c r="D156" s="171"/>
      <c r="E156" s="172"/>
      <c r="F156" s="172"/>
      <c r="G156" s="173">
        <f t="shared" si="7"/>
        <v>0</v>
      </c>
      <c r="H156" s="1"/>
      <c r="I156" s="168"/>
      <c r="J156" s="169"/>
      <c r="K156" s="170"/>
      <c r="L156" s="171"/>
      <c r="M156" s="172"/>
      <c r="N156" s="172"/>
      <c r="O156" s="173">
        <f t="shared" si="6"/>
        <v>0</v>
      </c>
    </row>
    <row r="157" spans="1:15">
      <c r="A157" s="168"/>
      <c r="B157" s="169"/>
      <c r="C157" s="170"/>
      <c r="D157" s="171"/>
      <c r="E157" s="172"/>
      <c r="F157" s="172"/>
      <c r="G157" s="173">
        <f t="shared" si="7"/>
        <v>0</v>
      </c>
      <c r="H157" s="1"/>
      <c r="I157" s="168"/>
      <c r="J157" s="169"/>
      <c r="K157" s="170"/>
      <c r="L157" s="171"/>
      <c r="M157" s="172"/>
      <c r="N157" s="172"/>
      <c r="O157" s="173">
        <f t="shared" si="6"/>
        <v>0</v>
      </c>
    </row>
    <row r="158" spans="1:15">
      <c r="A158" s="168"/>
      <c r="B158" s="169"/>
      <c r="C158" s="170"/>
      <c r="D158" s="171"/>
      <c r="E158" s="172"/>
      <c r="F158" s="172"/>
      <c r="G158" s="173">
        <f t="shared" si="7"/>
        <v>0</v>
      </c>
      <c r="H158" s="1"/>
      <c r="I158" s="168"/>
      <c r="J158" s="169"/>
      <c r="K158" s="170"/>
      <c r="L158" s="171"/>
      <c r="M158" s="172"/>
      <c r="N158" s="172"/>
      <c r="O158" s="173">
        <f t="shared" si="6"/>
        <v>0</v>
      </c>
    </row>
    <row r="159" spans="1:15">
      <c r="A159" s="168"/>
      <c r="B159" s="169"/>
      <c r="C159" s="170"/>
      <c r="D159" s="171"/>
      <c r="E159" s="172"/>
      <c r="F159" s="172"/>
      <c r="G159" s="173">
        <f t="shared" si="7"/>
        <v>0</v>
      </c>
      <c r="H159" s="1"/>
      <c r="I159" s="168"/>
      <c r="J159" s="169"/>
      <c r="K159" s="170"/>
      <c r="L159" s="171"/>
      <c r="M159" s="172"/>
      <c r="N159" s="172"/>
      <c r="O159" s="173">
        <f t="shared" si="6"/>
        <v>0</v>
      </c>
    </row>
    <row r="160" spans="1:15">
      <c r="A160" s="168"/>
      <c r="B160" s="169"/>
      <c r="C160" s="170"/>
      <c r="D160" s="171"/>
      <c r="E160" s="172"/>
      <c r="F160" s="172"/>
      <c r="G160" s="173">
        <f t="shared" si="7"/>
        <v>0</v>
      </c>
      <c r="H160" s="1"/>
      <c r="I160" s="168"/>
      <c r="J160" s="169"/>
      <c r="K160" s="170"/>
      <c r="L160" s="171"/>
      <c r="M160" s="172"/>
      <c r="N160" s="172"/>
      <c r="O160" s="173">
        <f t="shared" si="6"/>
        <v>0</v>
      </c>
    </row>
    <row r="161" spans="1:15">
      <c r="A161" s="168"/>
      <c r="B161" s="169"/>
      <c r="C161" s="170"/>
      <c r="D161" s="171"/>
      <c r="E161" s="172"/>
      <c r="F161" s="172"/>
      <c r="G161" s="173">
        <f t="shared" si="7"/>
        <v>0</v>
      </c>
      <c r="H161" s="1"/>
      <c r="I161" s="168"/>
      <c r="J161" s="169"/>
      <c r="K161" s="170"/>
      <c r="L161" s="171"/>
      <c r="M161" s="172"/>
      <c r="N161" s="172"/>
      <c r="O161" s="173">
        <f t="shared" si="6"/>
        <v>0</v>
      </c>
    </row>
    <row r="162" spans="1:15">
      <c r="A162" s="168"/>
      <c r="B162" s="169"/>
      <c r="C162" s="170"/>
      <c r="D162" s="171"/>
      <c r="E162" s="172"/>
      <c r="F162" s="172"/>
      <c r="G162" s="173">
        <f t="shared" si="7"/>
        <v>0</v>
      </c>
      <c r="H162" s="1"/>
      <c r="I162" s="168"/>
      <c r="J162" s="169"/>
      <c r="K162" s="170"/>
      <c r="L162" s="171"/>
      <c r="M162" s="172"/>
      <c r="N162" s="172"/>
      <c r="O162" s="173">
        <f t="shared" si="6"/>
        <v>0</v>
      </c>
    </row>
    <row r="163" spans="1:15">
      <c r="A163" s="168"/>
      <c r="B163" s="169"/>
      <c r="C163" s="170"/>
      <c r="D163" s="171"/>
      <c r="E163" s="172"/>
      <c r="F163" s="172"/>
      <c r="G163" s="173">
        <f t="shared" si="7"/>
        <v>0</v>
      </c>
      <c r="H163" s="1"/>
      <c r="I163" s="168"/>
      <c r="J163" s="169"/>
      <c r="K163" s="170"/>
      <c r="L163" s="171"/>
      <c r="M163" s="172"/>
      <c r="N163" s="172"/>
      <c r="O163" s="173">
        <f t="shared" si="6"/>
        <v>0</v>
      </c>
    </row>
    <row r="164" spans="1:15">
      <c r="A164" s="168"/>
      <c r="B164" s="169"/>
      <c r="C164" s="170"/>
      <c r="D164" s="171"/>
      <c r="E164" s="172"/>
      <c r="F164" s="172"/>
      <c r="G164" s="173">
        <f t="shared" si="7"/>
        <v>0</v>
      </c>
      <c r="H164" s="1"/>
      <c r="I164" s="168"/>
      <c r="J164" s="169"/>
      <c r="K164" s="170"/>
      <c r="L164" s="171"/>
      <c r="M164" s="172"/>
      <c r="N164" s="172"/>
      <c r="O164" s="173">
        <f t="shared" si="6"/>
        <v>0</v>
      </c>
    </row>
    <row r="165" spans="1:15">
      <c r="A165" s="168"/>
      <c r="B165" s="169"/>
      <c r="C165" s="170"/>
      <c r="D165" s="171"/>
      <c r="E165" s="172"/>
      <c r="F165" s="172"/>
      <c r="G165" s="173">
        <f t="shared" si="7"/>
        <v>0</v>
      </c>
      <c r="H165" s="1"/>
      <c r="I165" s="168"/>
      <c r="J165" s="169"/>
      <c r="K165" s="170"/>
      <c r="L165" s="171"/>
      <c r="M165" s="172"/>
      <c r="N165" s="172"/>
      <c r="O165" s="173">
        <f t="shared" si="6"/>
        <v>0</v>
      </c>
    </row>
    <row r="166" spans="1:15">
      <c r="A166" s="168"/>
      <c r="B166" s="169"/>
      <c r="C166" s="170"/>
      <c r="D166" s="171"/>
      <c r="E166" s="172"/>
      <c r="F166" s="172"/>
      <c r="G166" s="173">
        <f t="shared" si="7"/>
        <v>0</v>
      </c>
      <c r="H166" s="1"/>
      <c r="I166" s="168"/>
      <c r="J166" s="169"/>
      <c r="K166" s="170"/>
      <c r="L166" s="171"/>
      <c r="M166" s="172"/>
      <c r="N166" s="172"/>
      <c r="O166" s="173">
        <f t="shared" si="6"/>
        <v>0</v>
      </c>
    </row>
    <row r="167" spans="1:15">
      <c r="A167" s="168"/>
      <c r="B167" s="169"/>
      <c r="C167" s="170"/>
      <c r="D167" s="171"/>
      <c r="E167" s="172"/>
      <c r="F167" s="172"/>
      <c r="G167" s="173">
        <f t="shared" si="7"/>
        <v>0</v>
      </c>
      <c r="H167" s="1"/>
      <c r="I167" s="168"/>
      <c r="J167" s="169"/>
      <c r="K167" s="170"/>
      <c r="L167" s="171"/>
      <c r="M167" s="172"/>
      <c r="N167" s="172"/>
      <c r="O167" s="173">
        <f t="shared" si="6"/>
        <v>0</v>
      </c>
    </row>
    <row r="168" spans="1:15">
      <c r="A168" s="168"/>
      <c r="B168" s="169"/>
      <c r="C168" s="170"/>
      <c r="D168" s="171"/>
      <c r="E168" s="172"/>
      <c r="F168" s="172"/>
      <c r="G168" s="173">
        <f t="shared" si="7"/>
        <v>0</v>
      </c>
      <c r="H168" s="1"/>
      <c r="I168" s="168"/>
      <c r="J168" s="169"/>
      <c r="K168" s="170"/>
      <c r="L168" s="171"/>
      <c r="M168" s="172"/>
      <c r="N168" s="172"/>
      <c r="O168" s="173">
        <f t="shared" si="6"/>
        <v>0</v>
      </c>
    </row>
    <row r="169" spans="1:15">
      <c r="A169" s="168"/>
      <c r="B169" s="169"/>
      <c r="C169" s="170"/>
      <c r="D169" s="171"/>
      <c r="E169" s="172"/>
      <c r="F169" s="172"/>
      <c r="G169" s="173">
        <f t="shared" si="7"/>
        <v>0</v>
      </c>
      <c r="H169" s="1"/>
      <c r="I169" s="168"/>
      <c r="J169" s="169"/>
      <c r="K169" s="170"/>
      <c r="L169" s="171"/>
      <c r="M169" s="172"/>
      <c r="N169" s="172"/>
      <c r="O169" s="173">
        <f t="shared" si="6"/>
        <v>0</v>
      </c>
    </row>
    <row r="170" spans="1:15">
      <c r="A170" s="168"/>
      <c r="B170" s="169"/>
      <c r="C170" s="170"/>
      <c r="D170" s="171"/>
      <c r="E170" s="172"/>
      <c r="F170" s="172"/>
      <c r="G170" s="173">
        <f t="shared" si="7"/>
        <v>0</v>
      </c>
      <c r="H170" s="1"/>
      <c r="I170" s="168"/>
      <c r="J170" s="169"/>
      <c r="K170" s="170"/>
      <c r="L170" s="171"/>
      <c r="M170" s="172"/>
      <c r="N170" s="172"/>
      <c r="O170" s="173">
        <f t="shared" si="6"/>
        <v>0</v>
      </c>
    </row>
    <row r="171" spans="1:15">
      <c r="A171" s="168"/>
      <c r="B171" s="169"/>
      <c r="C171" s="170"/>
      <c r="D171" s="171"/>
      <c r="E171" s="172"/>
      <c r="F171" s="172"/>
      <c r="G171" s="173">
        <f t="shared" si="7"/>
        <v>0</v>
      </c>
      <c r="H171" s="1"/>
      <c r="I171" s="168"/>
      <c r="J171" s="169"/>
      <c r="K171" s="170"/>
      <c r="L171" s="171"/>
      <c r="M171" s="172"/>
      <c r="N171" s="172"/>
      <c r="O171" s="173">
        <f t="shared" si="6"/>
        <v>0</v>
      </c>
    </row>
    <row r="172" spans="1:15">
      <c r="A172" s="168"/>
      <c r="B172" s="169"/>
      <c r="C172" s="170"/>
      <c r="D172" s="171"/>
      <c r="E172" s="172"/>
      <c r="F172" s="172"/>
      <c r="G172" s="173">
        <f t="shared" si="7"/>
        <v>0</v>
      </c>
      <c r="H172" s="1"/>
      <c r="I172" s="168"/>
      <c r="J172" s="169"/>
      <c r="K172" s="170"/>
      <c r="L172" s="171"/>
      <c r="M172" s="172"/>
      <c r="N172" s="172"/>
      <c r="O172" s="173">
        <f t="shared" si="6"/>
        <v>0</v>
      </c>
    </row>
    <row r="173" spans="1:15">
      <c r="A173" s="168"/>
      <c r="B173" s="169"/>
      <c r="C173" s="170"/>
      <c r="D173" s="171"/>
      <c r="E173" s="172"/>
      <c r="F173" s="172"/>
      <c r="G173" s="173">
        <f t="shared" si="7"/>
        <v>0</v>
      </c>
      <c r="H173" s="1"/>
      <c r="I173" s="168"/>
      <c r="J173" s="169"/>
      <c r="K173" s="170"/>
      <c r="L173" s="171"/>
      <c r="M173" s="172"/>
      <c r="N173" s="172"/>
      <c r="O173" s="173">
        <f t="shared" si="6"/>
        <v>0</v>
      </c>
    </row>
    <row r="174" spans="1:15">
      <c r="A174" s="168"/>
      <c r="B174" s="169"/>
      <c r="C174" s="170"/>
      <c r="D174" s="171"/>
      <c r="E174" s="172"/>
      <c r="F174" s="172"/>
      <c r="G174" s="173">
        <f t="shared" si="7"/>
        <v>0</v>
      </c>
      <c r="H174" s="1"/>
      <c r="I174" s="168"/>
      <c r="J174" s="169"/>
      <c r="K174" s="170"/>
      <c r="L174" s="171"/>
      <c r="M174" s="172"/>
      <c r="N174" s="172"/>
      <c r="O174" s="173">
        <f t="shared" si="6"/>
        <v>0</v>
      </c>
    </row>
    <row r="175" spans="1:15">
      <c r="A175" s="168"/>
      <c r="B175" s="169"/>
      <c r="C175" s="170"/>
      <c r="D175" s="171"/>
      <c r="E175" s="172"/>
      <c r="F175" s="172"/>
      <c r="G175" s="173">
        <f t="shared" si="7"/>
        <v>0</v>
      </c>
      <c r="H175" s="1"/>
      <c r="I175" s="168"/>
      <c r="J175" s="169"/>
      <c r="K175" s="170"/>
      <c r="L175" s="171"/>
      <c r="M175" s="172"/>
      <c r="N175" s="172"/>
      <c r="O175" s="173">
        <f t="shared" si="6"/>
        <v>0</v>
      </c>
    </row>
    <row r="176" spans="1:15">
      <c r="A176" s="168"/>
      <c r="B176" s="169"/>
      <c r="C176" s="170"/>
      <c r="D176" s="171"/>
      <c r="E176" s="172"/>
      <c r="F176" s="172"/>
      <c r="G176" s="173">
        <f t="shared" si="7"/>
        <v>0</v>
      </c>
      <c r="H176" s="1"/>
      <c r="I176" s="168"/>
      <c r="J176" s="169"/>
      <c r="K176" s="170"/>
      <c r="L176" s="171"/>
      <c r="M176" s="172"/>
      <c r="N176" s="172"/>
      <c r="O176" s="173">
        <f t="shared" si="6"/>
        <v>0</v>
      </c>
    </row>
    <row r="177" spans="1:15">
      <c r="A177" s="168"/>
      <c r="B177" s="169"/>
      <c r="C177" s="170"/>
      <c r="D177" s="171"/>
      <c r="E177" s="172"/>
      <c r="F177" s="172"/>
      <c r="G177" s="173">
        <f t="shared" si="7"/>
        <v>0</v>
      </c>
      <c r="H177" s="1"/>
      <c r="I177" s="168"/>
      <c r="J177" s="169"/>
      <c r="K177" s="170"/>
      <c r="L177" s="171"/>
      <c r="M177" s="172"/>
      <c r="N177" s="172"/>
      <c r="O177" s="173">
        <f t="shared" si="6"/>
        <v>0</v>
      </c>
    </row>
    <row r="178" spans="1:15">
      <c r="A178" s="168"/>
      <c r="B178" s="169"/>
      <c r="C178" s="170"/>
      <c r="D178" s="171"/>
      <c r="E178" s="172"/>
      <c r="F178" s="172"/>
      <c r="G178" s="173">
        <f t="shared" si="7"/>
        <v>0</v>
      </c>
      <c r="H178" s="1"/>
      <c r="I178" s="168"/>
      <c r="J178" s="169"/>
      <c r="K178" s="170"/>
      <c r="L178" s="171"/>
      <c r="M178" s="172"/>
      <c r="N178" s="172"/>
      <c r="O178" s="173">
        <f t="shared" si="6"/>
        <v>0</v>
      </c>
    </row>
    <row r="179" spans="1:15">
      <c r="A179" s="168"/>
      <c r="B179" s="169"/>
      <c r="C179" s="170"/>
      <c r="D179" s="171"/>
      <c r="E179" s="172"/>
      <c r="F179" s="172"/>
      <c r="G179" s="173">
        <f t="shared" si="7"/>
        <v>0</v>
      </c>
      <c r="H179" s="1"/>
      <c r="I179" s="168"/>
      <c r="J179" s="169"/>
      <c r="K179" s="170"/>
      <c r="L179" s="171"/>
      <c r="M179" s="172"/>
      <c r="N179" s="172"/>
      <c r="O179" s="173">
        <f t="shared" si="6"/>
        <v>0</v>
      </c>
    </row>
    <row r="180" spans="1:15">
      <c r="A180" s="168"/>
      <c r="B180" s="169"/>
      <c r="C180" s="170"/>
      <c r="D180" s="171"/>
      <c r="E180" s="172"/>
      <c r="F180" s="172"/>
      <c r="G180" s="173">
        <f t="shared" si="7"/>
        <v>0</v>
      </c>
      <c r="H180" s="1"/>
      <c r="I180" s="168"/>
      <c r="J180" s="169"/>
      <c r="K180" s="170"/>
      <c r="L180" s="171"/>
      <c r="M180" s="172"/>
      <c r="N180" s="172"/>
      <c r="O180" s="173">
        <f t="shared" si="6"/>
        <v>0</v>
      </c>
    </row>
    <row r="181" spans="1:15">
      <c r="A181" s="168"/>
      <c r="B181" s="169"/>
      <c r="C181" s="170"/>
      <c r="D181" s="171"/>
      <c r="E181" s="172"/>
      <c r="F181" s="172"/>
      <c r="G181" s="173">
        <f t="shared" si="7"/>
        <v>0</v>
      </c>
      <c r="H181" s="1"/>
      <c r="I181" s="168"/>
      <c r="J181" s="169"/>
      <c r="K181" s="170"/>
      <c r="L181" s="171"/>
      <c r="M181" s="172"/>
      <c r="N181" s="172"/>
      <c r="O181" s="173">
        <f t="shared" si="6"/>
        <v>0</v>
      </c>
    </row>
    <row r="182" spans="1:15">
      <c r="A182" s="168"/>
      <c r="B182" s="169"/>
      <c r="C182" s="170"/>
      <c r="D182" s="171"/>
      <c r="E182" s="172"/>
      <c r="F182" s="172"/>
      <c r="G182" s="173">
        <f t="shared" si="7"/>
        <v>0</v>
      </c>
      <c r="H182" s="1"/>
      <c r="I182" s="168"/>
      <c r="J182" s="169"/>
      <c r="K182" s="170"/>
      <c r="L182" s="171"/>
      <c r="M182" s="172"/>
      <c r="N182" s="172"/>
      <c r="O182" s="173">
        <f t="shared" si="6"/>
        <v>0</v>
      </c>
    </row>
    <row r="183" spans="1:15">
      <c r="A183" s="168"/>
      <c r="B183" s="169"/>
      <c r="C183" s="170"/>
      <c r="D183" s="171"/>
      <c r="E183" s="172"/>
      <c r="F183" s="172"/>
      <c r="G183" s="173">
        <f t="shared" si="7"/>
        <v>0</v>
      </c>
      <c r="H183" s="1"/>
      <c r="I183" s="168"/>
      <c r="J183" s="169"/>
      <c r="K183" s="170"/>
      <c r="L183" s="171"/>
      <c r="M183" s="172"/>
      <c r="N183" s="172"/>
      <c r="O183" s="173">
        <f t="shared" si="6"/>
        <v>0</v>
      </c>
    </row>
    <row r="184" spans="1:15">
      <c r="A184" s="168"/>
      <c r="B184" s="169"/>
      <c r="C184" s="170"/>
      <c r="D184" s="171"/>
      <c r="E184" s="172"/>
      <c r="F184" s="172"/>
      <c r="G184" s="173">
        <f t="shared" si="7"/>
        <v>0</v>
      </c>
      <c r="H184" s="1"/>
      <c r="I184" s="168"/>
      <c r="J184" s="169"/>
      <c r="K184" s="170"/>
      <c r="L184" s="171"/>
      <c r="M184" s="172"/>
      <c r="N184" s="172"/>
      <c r="O184" s="173">
        <f t="shared" si="6"/>
        <v>0</v>
      </c>
    </row>
    <row r="185" spans="1:15">
      <c r="A185" s="168"/>
      <c r="B185" s="169"/>
      <c r="C185" s="170"/>
      <c r="D185" s="171"/>
      <c r="E185" s="172"/>
      <c r="F185" s="172"/>
      <c r="G185" s="173">
        <f t="shared" si="7"/>
        <v>0</v>
      </c>
      <c r="H185" s="1"/>
      <c r="I185" s="168"/>
      <c r="J185" s="169"/>
      <c r="K185" s="170"/>
      <c r="L185" s="171"/>
      <c r="M185" s="172"/>
      <c r="N185" s="172"/>
      <c r="O185" s="173">
        <f t="shared" si="6"/>
        <v>0</v>
      </c>
    </row>
    <row r="186" spans="1:15">
      <c r="A186" s="168"/>
      <c r="B186" s="169"/>
      <c r="C186" s="170"/>
      <c r="D186" s="171"/>
      <c r="E186" s="172"/>
      <c r="F186" s="172"/>
      <c r="G186" s="173">
        <f t="shared" si="7"/>
        <v>0</v>
      </c>
      <c r="H186" s="1"/>
      <c r="I186" s="168"/>
      <c r="J186" s="169"/>
      <c r="K186" s="170"/>
      <c r="L186" s="171"/>
      <c r="M186" s="172"/>
      <c r="N186" s="172"/>
      <c r="O186" s="173">
        <f t="shared" si="6"/>
        <v>0</v>
      </c>
    </row>
    <row r="187" spans="1:15">
      <c r="A187" s="168"/>
      <c r="B187" s="169"/>
      <c r="C187" s="170"/>
      <c r="D187" s="171"/>
      <c r="E187" s="172"/>
      <c r="F187" s="172"/>
      <c r="G187" s="173">
        <f t="shared" si="7"/>
        <v>0</v>
      </c>
      <c r="H187" s="1"/>
      <c r="I187" s="168"/>
      <c r="J187" s="169"/>
      <c r="K187" s="170"/>
      <c r="L187" s="171"/>
      <c r="M187" s="172"/>
      <c r="N187" s="172"/>
      <c r="O187" s="173">
        <f t="shared" si="6"/>
        <v>0</v>
      </c>
    </row>
    <row r="188" spans="1:15">
      <c r="A188" s="168"/>
      <c r="B188" s="169"/>
      <c r="C188" s="170"/>
      <c r="D188" s="171"/>
      <c r="E188" s="172"/>
      <c r="F188" s="172"/>
      <c r="G188" s="173">
        <f t="shared" si="7"/>
        <v>0</v>
      </c>
      <c r="H188" s="1"/>
      <c r="I188" s="168"/>
      <c r="J188" s="169"/>
      <c r="K188" s="170"/>
      <c r="L188" s="171"/>
      <c r="M188" s="172"/>
      <c r="N188" s="172"/>
      <c r="O188" s="173">
        <f t="shared" si="6"/>
        <v>0</v>
      </c>
    </row>
    <row r="189" spans="1:15">
      <c r="A189" s="168"/>
      <c r="B189" s="169"/>
      <c r="C189" s="170"/>
      <c r="D189" s="171"/>
      <c r="E189" s="172"/>
      <c r="F189" s="172"/>
      <c r="G189" s="173">
        <f t="shared" si="7"/>
        <v>0</v>
      </c>
      <c r="H189" s="1"/>
      <c r="I189" s="168"/>
      <c r="J189" s="169"/>
      <c r="K189" s="170"/>
      <c r="L189" s="171"/>
      <c r="M189" s="172"/>
      <c r="N189" s="172"/>
      <c r="O189" s="173">
        <f t="shared" si="6"/>
        <v>0</v>
      </c>
    </row>
    <row r="190" spans="1:15">
      <c r="A190" s="168"/>
      <c r="B190" s="169"/>
      <c r="C190" s="170"/>
      <c r="D190" s="171"/>
      <c r="E190" s="172"/>
      <c r="F190" s="172"/>
      <c r="G190" s="173">
        <f t="shared" si="7"/>
        <v>0</v>
      </c>
      <c r="H190" s="1"/>
      <c r="I190" s="168"/>
      <c r="J190" s="169"/>
      <c r="K190" s="170"/>
      <c r="L190" s="171"/>
      <c r="M190" s="172"/>
      <c r="N190" s="172"/>
      <c r="O190" s="173">
        <f t="shared" si="6"/>
        <v>0</v>
      </c>
    </row>
    <row r="191" spans="1:15">
      <c r="A191" s="168"/>
      <c r="B191" s="169"/>
      <c r="C191" s="170"/>
      <c r="D191" s="171"/>
      <c r="E191" s="172"/>
      <c r="F191" s="172"/>
      <c r="G191" s="173">
        <f t="shared" si="7"/>
        <v>0</v>
      </c>
      <c r="H191" s="1"/>
      <c r="I191" s="168"/>
      <c r="J191" s="169"/>
      <c r="K191" s="170"/>
      <c r="L191" s="171"/>
      <c r="M191" s="172"/>
      <c r="N191" s="172"/>
      <c r="O191" s="173">
        <f t="shared" si="6"/>
        <v>0</v>
      </c>
    </row>
    <row r="192" spans="1:15">
      <c r="A192" s="168"/>
      <c r="B192" s="169"/>
      <c r="C192" s="170"/>
      <c r="D192" s="171"/>
      <c r="E192" s="172"/>
      <c r="F192" s="172"/>
      <c r="G192" s="173">
        <f t="shared" si="7"/>
        <v>0</v>
      </c>
      <c r="H192" s="1"/>
      <c r="I192" s="168"/>
      <c r="J192" s="169"/>
      <c r="K192" s="170"/>
      <c r="L192" s="171"/>
      <c r="M192" s="172"/>
      <c r="N192" s="172"/>
      <c r="O192" s="173">
        <f t="shared" si="6"/>
        <v>0</v>
      </c>
    </row>
    <row r="193" spans="1:15">
      <c r="A193" s="168"/>
      <c r="B193" s="169"/>
      <c r="C193" s="170"/>
      <c r="D193" s="171"/>
      <c r="E193" s="172"/>
      <c r="F193" s="172"/>
      <c r="G193" s="173">
        <f t="shared" si="7"/>
        <v>0</v>
      </c>
      <c r="H193" s="1"/>
      <c r="I193" s="168"/>
      <c r="J193" s="169"/>
      <c r="K193" s="170"/>
      <c r="L193" s="171"/>
      <c r="M193" s="172"/>
      <c r="N193" s="172"/>
      <c r="O193" s="173">
        <f t="shared" ref="O193:O256" si="8">M193+N193</f>
        <v>0</v>
      </c>
    </row>
    <row r="194" spans="1:15">
      <c r="A194" s="168"/>
      <c r="B194" s="169"/>
      <c r="C194" s="170"/>
      <c r="D194" s="171"/>
      <c r="E194" s="172"/>
      <c r="F194" s="172"/>
      <c r="G194" s="173">
        <f t="shared" si="7"/>
        <v>0</v>
      </c>
      <c r="H194" s="1"/>
      <c r="I194" s="168"/>
      <c r="J194" s="169"/>
      <c r="K194" s="170"/>
      <c r="L194" s="171"/>
      <c r="M194" s="172"/>
      <c r="N194" s="172"/>
      <c r="O194" s="173">
        <f t="shared" si="8"/>
        <v>0</v>
      </c>
    </row>
    <row r="195" spans="1:15">
      <c r="A195" s="168"/>
      <c r="B195" s="169"/>
      <c r="C195" s="170"/>
      <c r="D195" s="171"/>
      <c r="E195" s="172"/>
      <c r="F195" s="172"/>
      <c r="G195" s="173">
        <f t="shared" si="7"/>
        <v>0</v>
      </c>
      <c r="H195" s="1"/>
      <c r="I195" s="168"/>
      <c r="J195" s="169"/>
      <c r="K195" s="170"/>
      <c r="L195" s="171"/>
      <c r="M195" s="172"/>
      <c r="N195" s="172"/>
      <c r="O195" s="173">
        <f t="shared" si="8"/>
        <v>0</v>
      </c>
    </row>
    <row r="196" spans="1:15">
      <c r="A196" s="168"/>
      <c r="B196" s="169"/>
      <c r="C196" s="170"/>
      <c r="D196" s="171"/>
      <c r="E196" s="172"/>
      <c r="F196" s="172"/>
      <c r="G196" s="173">
        <f t="shared" si="7"/>
        <v>0</v>
      </c>
      <c r="H196" s="1"/>
      <c r="I196" s="168"/>
      <c r="J196" s="169"/>
      <c r="K196" s="170"/>
      <c r="L196" s="171"/>
      <c r="M196" s="172"/>
      <c r="N196" s="172"/>
      <c r="O196" s="173">
        <f t="shared" si="8"/>
        <v>0</v>
      </c>
    </row>
    <row r="197" spans="1:15">
      <c r="A197" s="168"/>
      <c r="B197" s="169"/>
      <c r="C197" s="170"/>
      <c r="D197" s="171"/>
      <c r="E197" s="172"/>
      <c r="F197" s="172"/>
      <c r="G197" s="173">
        <f t="shared" ref="G197:G260" si="9">E197+F197</f>
        <v>0</v>
      </c>
      <c r="H197" s="1"/>
      <c r="I197" s="168"/>
      <c r="J197" s="169"/>
      <c r="K197" s="170"/>
      <c r="L197" s="171"/>
      <c r="M197" s="172"/>
      <c r="N197" s="172"/>
      <c r="O197" s="173">
        <f t="shared" si="8"/>
        <v>0</v>
      </c>
    </row>
    <row r="198" spans="1:15">
      <c r="A198" s="168"/>
      <c r="B198" s="169"/>
      <c r="C198" s="170"/>
      <c r="D198" s="171"/>
      <c r="E198" s="172"/>
      <c r="F198" s="172"/>
      <c r="G198" s="173">
        <f t="shared" si="9"/>
        <v>0</v>
      </c>
      <c r="H198" s="1"/>
      <c r="I198" s="168"/>
      <c r="J198" s="169"/>
      <c r="K198" s="170"/>
      <c r="L198" s="171"/>
      <c r="M198" s="172"/>
      <c r="N198" s="172"/>
      <c r="O198" s="173">
        <f t="shared" si="8"/>
        <v>0</v>
      </c>
    </row>
    <row r="199" spans="1:15">
      <c r="A199" s="168"/>
      <c r="B199" s="169"/>
      <c r="C199" s="170"/>
      <c r="D199" s="171"/>
      <c r="E199" s="172"/>
      <c r="F199" s="172"/>
      <c r="G199" s="173">
        <f t="shared" si="9"/>
        <v>0</v>
      </c>
      <c r="H199" s="1"/>
      <c r="I199" s="168"/>
      <c r="J199" s="169"/>
      <c r="K199" s="170"/>
      <c r="L199" s="171"/>
      <c r="M199" s="172"/>
      <c r="N199" s="172"/>
      <c r="O199" s="173">
        <f t="shared" si="8"/>
        <v>0</v>
      </c>
    </row>
    <row r="200" spans="1:15">
      <c r="A200" s="168"/>
      <c r="B200" s="169"/>
      <c r="C200" s="170"/>
      <c r="D200" s="171"/>
      <c r="E200" s="172"/>
      <c r="F200" s="172"/>
      <c r="G200" s="173">
        <f t="shared" si="9"/>
        <v>0</v>
      </c>
      <c r="H200" s="1"/>
      <c r="I200" s="168"/>
      <c r="J200" s="169"/>
      <c r="K200" s="170"/>
      <c r="L200" s="171"/>
      <c r="M200" s="172"/>
      <c r="N200" s="172"/>
      <c r="O200" s="173">
        <f t="shared" si="8"/>
        <v>0</v>
      </c>
    </row>
    <row r="201" spans="1:15">
      <c r="A201" s="168"/>
      <c r="B201" s="169"/>
      <c r="C201" s="170"/>
      <c r="D201" s="171"/>
      <c r="E201" s="172"/>
      <c r="F201" s="172"/>
      <c r="G201" s="173">
        <f t="shared" si="9"/>
        <v>0</v>
      </c>
      <c r="H201" s="1"/>
      <c r="I201" s="168"/>
      <c r="J201" s="169"/>
      <c r="K201" s="170"/>
      <c r="L201" s="171"/>
      <c r="M201" s="172"/>
      <c r="N201" s="172"/>
      <c r="O201" s="173">
        <f t="shared" si="8"/>
        <v>0</v>
      </c>
    </row>
    <row r="202" spans="1:15">
      <c r="A202" s="168"/>
      <c r="B202" s="169"/>
      <c r="C202" s="170"/>
      <c r="D202" s="171"/>
      <c r="E202" s="172"/>
      <c r="F202" s="172"/>
      <c r="G202" s="173">
        <f t="shared" si="9"/>
        <v>0</v>
      </c>
      <c r="H202" s="1"/>
      <c r="I202" s="168"/>
      <c r="J202" s="169"/>
      <c r="K202" s="170"/>
      <c r="L202" s="171"/>
      <c r="M202" s="172"/>
      <c r="N202" s="172"/>
      <c r="O202" s="173">
        <f t="shared" si="8"/>
        <v>0</v>
      </c>
    </row>
    <row r="203" spans="1:15">
      <c r="A203" s="168"/>
      <c r="B203" s="169"/>
      <c r="C203" s="170"/>
      <c r="D203" s="171"/>
      <c r="E203" s="172"/>
      <c r="F203" s="172"/>
      <c r="G203" s="173">
        <f t="shared" si="9"/>
        <v>0</v>
      </c>
      <c r="H203" s="1"/>
      <c r="I203" s="168"/>
      <c r="J203" s="169"/>
      <c r="K203" s="170"/>
      <c r="L203" s="171"/>
      <c r="M203" s="172"/>
      <c r="N203" s="172"/>
      <c r="O203" s="173">
        <f t="shared" si="8"/>
        <v>0</v>
      </c>
    </row>
    <row r="204" spans="1:15">
      <c r="A204" s="168"/>
      <c r="B204" s="169"/>
      <c r="C204" s="170"/>
      <c r="D204" s="171"/>
      <c r="E204" s="172"/>
      <c r="F204" s="172"/>
      <c r="G204" s="173">
        <f t="shared" si="9"/>
        <v>0</v>
      </c>
      <c r="H204" s="1"/>
      <c r="I204" s="168"/>
      <c r="J204" s="169"/>
      <c r="K204" s="170"/>
      <c r="L204" s="171"/>
      <c r="M204" s="172"/>
      <c r="N204" s="172"/>
      <c r="O204" s="173">
        <f t="shared" si="8"/>
        <v>0</v>
      </c>
    </row>
    <row r="205" spans="1:15">
      <c r="A205" s="168"/>
      <c r="B205" s="169"/>
      <c r="C205" s="170"/>
      <c r="D205" s="171"/>
      <c r="E205" s="172"/>
      <c r="F205" s="172"/>
      <c r="G205" s="173">
        <f t="shared" si="9"/>
        <v>0</v>
      </c>
      <c r="H205" s="1"/>
      <c r="I205" s="168"/>
      <c r="J205" s="169"/>
      <c r="K205" s="170"/>
      <c r="L205" s="171"/>
      <c r="M205" s="172"/>
      <c r="N205" s="172"/>
      <c r="O205" s="173">
        <f t="shared" si="8"/>
        <v>0</v>
      </c>
    </row>
    <row r="206" spans="1:15">
      <c r="A206" s="168"/>
      <c r="B206" s="169"/>
      <c r="C206" s="170"/>
      <c r="D206" s="171"/>
      <c r="E206" s="172"/>
      <c r="F206" s="172"/>
      <c r="G206" s="173">
        <f t="shared" si="9"/>
        <v>0</v>
      </c>
      <c r="H206" s="1"/>
      <c r="I206" s="168"/>
      <c r="J206" s="169"/>
      <c r="K206" s="170"/>
      <c r="L206" s="171"/>
      <c r="M206" s="172"/>
      <c r="N206" s="172"/>
      <c r="O206" s="173">
        <f t="shared" si="8"/>
        <v>0</v>
      </c>
    </row>
    <row r="207" spans="1:15">
      <c r="A207" s="168"/>
      <c r="B207" s="169"/>
      <c r="C207" s="170"/>
      <c r="D207" s="171"/>
      <c r="E207" s="172"/>
      <c r="F207" s="172"/>
      <c r="G207" s="173">
        <f t="shared" si="9"/>
        <v>0</v>
      </c>
      <c r="H207" s="1"/>
      <c r="I207" s="168"/>
      <c r="J207" s="169"/>
      <c r="K207" s="170"/>
      <c r="L207" s="171"/>
      <c r="M207" s="172"/>
      <c r="N207" s="172"/>
      <c r="O207" s="173">
        <f t="shared" si="8"/>
        <v>0</v>
      </c>
    </row>
    <row r="208" spans="1:15">
      <c r="A208" s="168"/>
      <c r="B208" s="169"/>
      <c r="C208" s="170"/>
      <c r="D208" s="171"/>
      <c r="E208" s="172"/>
      <c r="F208" s="172"/>
      <c r="G208" s="173">
        <f t="shared" si="9"/>
        <v>0</v>
      </c>
      <c r="H208" s="1"/>
      <c r="I208" s="168"/>
      <c r="J208" s="169"/>
      <c r="K208" s="170"/>
      <c r="L208" s="171"/>
      <c r="M208" s="172"/>
      <c r="N208" s="172"/>
      <c r="O208" s="173">
        <f t="shared" si="8"/>
        <v>0</v>
      </c>
    </row>
    <row r="209" spans="1:15">
      <c r="A209" s="168"/>
      <c r="B209" s="169"/>
      <c r="C209" s="170"/>
      <c r="D209" s="171"/>
      <c r="E209" s="172"/>
      <c r="F209" s="172"/>
      <c r="G209" s="173">
        <f t="shared" si="9"/>
        <v>0</v>
      </c>
      <c r="H209" s="1"/>
      <c r="I209" s="168"/>
      <c r="J209" s="169"/>
      <c r="K209" s="170"/>
      <c r="L209" s="171"/>
      <c r="M209" s="172"/>
      <c r="N209" s="172"/>
      <c r="O209" s="173">
        <f t="shared" si="8"/>
        <v>0</v>
      </c>
    </row>
    <row r="210" spans="1:15">
      <c r="A210" s="168"/>
      <c r="B210" s="169"/>
      <c r="C210" s="170"/>
      <c r="D210" s="171"/>
      <c r="E210" s="172"/>
      <c r="F210" s="172"/>
      <c r="G210" s="173">
        <f t="shared" si="9"/>
        <v>0</v>
      </c>
      <c r="H210" s="1"/>
      <c r="I210" s="168"/>
      <c r="J210" s="169"/>
      <c r="K210" s="170"/>
      <c r="L210" s="171"/>
      <c r="M210" s="172"/>
      <c r="N210" s="172"/>
      <c r="O210" s="173">
        <f t="shared" si="8"/>
        <v>0</v>
      </c>
    </row>
    <row r="211" spans="1:15">
      <c r="A211" s="168"/>
      <c r="B211" s="169"/>
      <c r="C211" s="170"/>
      <c r="D211" s="171"/>
      <c r="E211" s="172"/>
      <c r="F211" s="172"/>
      <c r="G211" s="173">
        <f t="shared" si="9"/>
        <v>0</v>
      </c>
      <c r="H211" s="1"/>
      <c r="I211" s="168"/>
      <c r="J211" s="169"/>
      <c r="K211" s="170"/>
      <c r="L211" s="171"/>
      <c r="M211" s="172"/>
      <c r="N211" s="172"/>
      <c r="O211" s="173">
        <f t="shared" si="8"/>
        <v>0</v>
      </c>
    </row>
    <row r="212" spans="1:15">
      <c r="A212" s="168"/>
      <c r="B212" s="169"/>
      <c r="C212" s="170"/>
      <c r="D212" s="171"/>
      <c r="E212" s="172"/>
      <c r="F212" s="172"/>
      <c r="G212" s="173">
        <f t="shared" si="9"/>
        <v>0</v>
      </c>
      <c r="H212" s="1"/>
      <c r="I212" s="168"/>
      <c r="J212" s="169"/>
      <c r="K212" s="170"/>
      <c r="L212" s="171"/>
      <c r="M212" s="172"/>
      <c r="N212" s="172"/>
      <c r="O212" s="173">
        <f t="shared" si="8"/>
        <v>0</v>
      </c>
    </row>
    <row r="213" spans="1:15">
      <c r="A213" s="168"/>
      <c r="B213" s="169"/>
      <c r="C213" s="170"/>
      <c r="D213" s="171"/>
      <c r="E213" s="172"/>
      <c r="F213" s="172"/>
      <c r="G213" s="173">
        <f t="shared" si="9"/>
        <v>0</v>
      </c>
      <c r="H213" s="1"/>
      <c r="I213" s="168"/>
      <c r="J213" s="169"/>
      <c r="K213" s="170"/>
      <c r="L213" s="171"/>
      <c r="M213" s="172"/>
      <c r="N213" s="172"/>
      <c r="O213" s="173">
        <f t="shared" si="8"/>
        <v>0</v>
      </c>
    </row>
    <row r="214" spans="1:15">
      <c r="A214" s="168"/>
      <c r="B214" s="169"/>
      <c r="C214" s="170"/>
      <c r="D214" s="171"/>
      <c r="E214" s="172"/>
      <c r="F214" s="172"/>
      <c r="G214" s="173">
        <f t="shared" si="9"/>
        <v>0</v>
      </c>
      <c r="H214" s="1"/>
      <c r="I214" s="168"/>
      <c r="J214" s="169"/>
      <c r="K214" s="170"/>
      <c r="L214" s="171"/>
      <c r="M214" s="172"/>
      <c r="N214" s="172"/>
      <c r="O214" s="173">
        <f t="shared" si="8"/>
        <v>0</v>
      </c>
    </row>
    <row r="215" spans="1:15">
      <c r="A215" s="168"/>
      <c r="B215" s="169"/>
      <c r="C215" s="170"/>
      <c r="D215" s="171"/>
      <c r="E215" s="172"/>
      <c r="F215" s="172"/>
      <c r="G215" s="173">
        <f t="shared" si="9"/>
        <v>0</v>
      </c>
      <c r="H215" s="1"/>
      <c r="I215" s="168"/>
      <c r="J215" s="169"/>
      <c r="K215" s="170"/>
      <c r="L215" s="171"/>
      <c r="M215" s="172"/>
      <c r="N215" s="172"/>
      <c r="O215" s="173">
        <f t="shared" si="8"/>
        <v>0</v>
      </c>
    </row>
    <row r="216" spans="1:15">
      <c r="A216" s="168"/>
      <c r="B216" s="169"/>
      <c r="C216" s="170"/>
      <c r="D216" s="171"/>
      <c r="E216" s="172"/>
      <c r="F216" s="172"/>
      <c r="G216" s="173">
        <f t="shared" si="9"/>
        <v>0</v>
      </c>
      <c r="H216" s="1"/>
      <c r="I216" s="168"/>
      <c r="J216" s="169"/>
      <c r="K216" s="170"/>
      <c r="L216" s="171"/>
      <c r="M216" s="172"/>
      <c r="N216" s="172"/>
      <c r="O216" s="173">
        <f t="shared" si="8"/>
        <v>0</v>
      </c>
    </row>
    <row r="217" spans="1:15">
      <c r="A217" s="168"/>
      <c r="B217" s="169"/>
      <c r="C217" s="170"/>
      <c r="D217" s="171"/>
      <c r="E217" s="172"/>
      <c r="F217" s="172"/>
      <c r="G217" s="173">
        <f t="shared" si="9"/>
        <v>0</v>
      </c>
      <c r="H217" s="1"/>
      <c r="I217" s="168"/>
      <c r="J217" s="169"/>
      <c r="K217" s="170"/>
      <c r="L217" s="171"/>
      <c r="M217" s="172"/>
      <c r="N217" s="172"/>
      <c r="O217" s="173">
        <f t="shared" si="8"/>
        <v>0</v>
      </c>
    </row>
    <row r="218" spans="1:15">
      <c r="A218" s="168"/>
      <c r="B218" s="169"/>
      <c r="C218" s="170"/>
      <c r="D218" s="171"/>
      <c r="E218" s="172"/>
      <c r="F218" s="172"/>
      <c r="G218" s="173">
        <f t="shared" si="9"/>
        <v>0</v>
      </c>
      <c r="H218" s="1"/>
      <c r="I218" s="168"/>
      <c r="J218" s="169"/>
      <c r="K218" s="170"/>
      <c r="L218" s="171"/>
      <c r="M218" s="172"/>
      <c r="N218" s="172"/>
      <c r="O218" s="173">
        <f t="shared" si="8"/>
        <v>0</v>
      </c>
    </row>
    <row r="219" spans="1:15">
      <c r="A219" s="168"/>
      <c r="B219" s="169"/>
      <c r="C219" s="170"/>
      <c r="D219" s="171"/>
      <c r="E219" s="172"/>
      <c r="F219" s="172"/>
      <c r="G219" s="173">
        <f t="shared" si="9"/>
        <v>0</v>
      </c>
      <c r="H219" s="1"/>
      <c r="I219" s="168"/>
      <c r="J219" s="169"/>
      <c r="K219" s="170"/>
      <c r="L219" s="171"/>
      <c r="M219" s="172"/>
      <c r="N219" s="172"/>
      <c r="O219" s="173">
        <f t="shared" si="8"/>
        <v>0</v>
      </c>
    </row>
    <row r="220" spans="1:15">
      <c r="A220" s="168"/>
      <c r="B220" s="169"/>
      <c r="C220" s="170"/>
      <c r="D220" s="171"/>
      <c r="E220" s="172"/>
      <c r="F220" s="172"/>
      <c r="G220" s="173">
        <f t="shared" si="9"/>
        <v>0</v>
      </c>
      <c r="H220" s="1"/>
      <c r="I220" s="168"/>
      <c r="J220" s="169"/>
      <c r="K220" s="170"/>
      <c r="L220" s="171"/>
      <c r="M220" s="172"/>
      <c r="N220" s="172"/>
      <c r="O220" s="173">
        <f t="shared" si="8"/>
        <v>0</v>
      </c>
    </row>
    <row r="221" spans="1:15">
      <c r="A221" s="168"/>
      <c r="B221" s="169"/>
      <c r="C221" s="170"/>
      <c r="D221" s="171"/>
      <c r="E221" s="172"/>
      <c r="F221" s="172"/>
      <c r="G221" s="173">
        <f t="shared" si="9"/>
        <v>0</v>
      </c>
      <c r="H221" s="1"/>
      <c r="I221" s="168"/>
      <c r="J221" s="169"/>
      <c r="K221" s="170"/>
      <c r="L221" s="171"/>
      <c r="M221" s="172"/>
      <c r="N221" s="172"/>
      <c r="O221" s="173">
        <f t="shared" si="8"/>
        <v>0</v>
      </c>
    </row>
    <row r="222" spans="1:15">
      <c r="A222" s="168"/>
      <c r="B222" s="169"/>
      <c r="C222" s="170"/>
      <c r="D222" s="171"/>
      <c r="E222" s="172"/>
      <c r="F222" s="172"/>
      <c r="G222" s="173">
        <f t="shared" si="9"/>
        <v>0</v>
      </c>
      <c r="H222" s="1"/>
      <c r="I222" s="168"/>
      <c r="J222" s="169"/>
      <c r="K222" s="170"/>
      <c r="L222" s="171"/>
      <c r="M222" s="172"/>
      <c r="N222" s="172"/>
      <c r="O222" s="173">
        <f t="shared" si="8"/>
        <v>0</v>
      </c>
    </row>
    <row r="223" spans="1:15">
      <c r="A223" s="168"/>
      <c r="B223" s="169"/>
      <c r="C223" s="170"/>
      <c r="D223" s="171"/>
      <c r="E223" s="172"/>
      <c r="F223" s="172"/>
      <c r="G223" s="173">
        <f t="shared" si="9"/>
        <v>0</v>
      </c>
      <c r="H223" s="1"/>
      <c r="I223" s="168"/>
      <c r="J223" s="169"/>
      <c r="K223" s="170"/>
      <c r="L223" s="171"/>
      <c r="M223" s="172"/>
      <c r="N223" s="172"/>
      <c r="O223" s="173">
        <f t="shared" si="8"/>
        <v>0</v>
      </c>
    </row>
    <row r="224" spans="1:15">
      <c r="A224" s="168"/>
      <c r="B224" s="169"/>
      <c r="C224" s="170"/>
      <c r="D224" s="171"/>
      <c r="E224" s="172"/>
      <c r="F224" s="172"/>
      <c r="G224" s="173">
        <f t="shared" si="9"/>
        <v>0</v>
      </c>
      <c r="H224" s="1"/>
      <c r="I224" s="168"/>
      <c r="J224" s="169"/>
      <c r="K224" s="170"/>
      <c r="L224" s="171"/>
      <c r="M224" s="172"/>
      <c r="N224" s="172"/>
      <c r="O224" s="173">
        <f t="shared" si="8"/>
        <v>0</v>
      </c>
    </row>
    <row r="225" spans="1:15">
      <c r="A225" s="168"/>
      <c r="B225" s="169"/>
      <c r="C225" s="170"/>
      <c r="D225" s="171"/>
      <c r="E225" s="172"/>
      <c r="F225" s="172"/>
      <c r="G225" s="173">
        <f t="shared" si="9"/>
        <v>0</v>
      </c>
      <c r="H225" s="1"/>
      <c r="I225" s="168"/>
      <c r="J225" s="169"/>
      <c r="K225" s="170"/>
      <c r="L225" s="171"/>
      <c r="M225" s="172"/>
      <c r="N225" s="172"/>
      <c r="O225" s="173">
        <f t="shared" si="8"/>
        <v>0</v>
      </c>
    </row>
    <row r="226" spans="1:15">
      <c r="A226" s="168"/>
      <c r="B226" s="169"/>
      <c r="C226" s="170"/>
      <c r="D226" s="171"/>
      <c r="E226" s="172"/>
      <c r="F226" s="172"/>
      <c r="G226" s="173">
        <f t="shared" si="9"/>
        <v>0</v>
      </c>
      <c r="H226" s="1"/>
      <c r="I226" s="168"/>
      <c r="J226" s="169"/>
      <c r="K226" s="170"/>
      <c r="L226" s="171"/>
      <c r="M226" s="172"/>
      <c r="N226" s="172"/>
      <c r="O226" s="173">
        <f t="shared" si="8"/>
        <v>0</v>
      </c>
    </row>
    <row r="227" spans="1:15">
      <c r="A227" s="168"/>
      <c r="B227" s="169"/>
      <c r="C227" s="170"/>
      <c r="D227" s="171"/>
      <c r="E227" s="172"/>
      <c r="F227" s="172"/>
      <c r="G227" s="173">
        <f t="shared" si="9"/>
        <v>0</v>
      </c>
      <c r="H227" s="1"/>
      <c r="I227" s="168"/>
      <c r="J227" s="169"/>
      <c r="K227" s="170"/>
      <c r="L227" s="171"/>
      <c r="M227" s="172"/>
      <c r="N227" s="172"/>
      <c r="O227" s="173">
        <f t="shared" si="8"/>
        <v>0</v>
      </c>
    </row>
    <row r="228" spans="1:15">
      <c r="A228" s="168"/>
      <c r="B228" s="169"/>
      <c r="C228" s="170"/>
      <c r="D228" s="171"/>
      <c r="E228" s="172"/>
      <c r="F228" s="172"/>
      <c r="G228" s="173">
        <f t="shared" si="9"/>
        <v>0</v>
      </c>
      <c r="H228" s="1"/>
      <c r="I228" s="168"/>
      <c r="J228" s="169"/>
      <c r="K228" s="170"/>
      <c r="L228" s="171"/>
      <c r="M228" s="172"/>
      <c r="N228" s="172"/>
      <c r="O228" s="173">
        <f t="shared" si="8"/>
        <v>0</v>
      </c>
    </row>
    <row r="229" spans="1:15">
      <c r="A229" s="168"/>
      <c r="B229" s="169"/>
      <c r="C229" s="170"/>
      <c r="D229" s="171"/>
      <c r="E229" s="172"/>
      <c r="F229" s="172"/>
      <c r="G229" s="173">
        <f t="shared" si="9"/>
        <v>0</v>
      </c>
      <c r="H229" s="1"/>
      <c r="I229" s="168"/>
      <c r="J229" s="169"/>
      <c r="K229" s="170"/>
      <c r="L229" s="171"/>
      <c r="M229" s="172"/>
      <c r="N229" s="172"/>
      <c r="O229" s="173">
        <f t="shared" si="8"/>
        <v>0</v>
      </c>
    </row>
    <row r="230" spans="1:15">
      <c r="A230" s="168"/>
      <c r="B230" s="169"/>
      <c r="C230" s="170"/>
      <c r="D230" s="171"/>
      <c r="E230" s="172"/>
      <c r="F230" s="172"/>
      <c r="G230" s="173">
        <f t="shared" si="9"/>
        <v>0</v>
      </c>
      <c r="H230" s="1"/>
      <c r="I230" s="168"/>
      <c r="J230" s="169"/>
      <c r="K230" s="170"/>
      <c r="L230" s="171"/>
      <c r="M230" s="172"/>
      <c r="N230" s="172"/>
      <c r="O230" s="173">
        <f t="shared" si="8"/>
        <v>0</v>
      </c>
    </row>
    <row r="231" spans="1:15">
      <c r="A231" s="168"/>
      <c r="B231" s="169"/>
      <c r="C231" s="170"/>
      <c r="D231" s="171"/>
      <c r="E231" s="172"/>
      <c r="F231" s="172"/>
      <c r="G231" s="173">
        <f t="shared" si="9"/>
        <v>0</v>
      </c>
      <c r="H231" s="1"/>
      <c r="I231" s="168"/>
      <c r="J231" s="169"/>
      <c r="K231" s="170"/>
      <c r="L231" s="171"/>
      <c r="M231" s="172"/>
      <c r="N231" s="172"/>
      <c r="O231" s="173">
        <f t="shared" si="8"/>
        <v>0</v>
      </c>
    </row>
    <row r="232" spans="1:15">
      <c r="A232" s="168"/>
      <c r="B232" s="169"/>
      <c r="C232" s="170"/>
      <c r="D232" s="171"/>
      <c r="E232" s="172"/>
      <c r="F232" s="172"/>
      <c r="G232" s="173">
        <f t="shared" si="9"/>
        <v>0</v>
      </c>
      <c r="H232" s="1"/>
      <c r="I232" s="168"/>
      <c r="J232" s="169"/>
      <c r="K232" s="170"/>
      <c r="L232" s="171"/>
      <c r="M232" s="172"/>
      <c r="N232" s="172"/>
      <c r="O232" s="173">
        <f t="shared" si="8"/>
        <v>0</v>
      </c>
    </row>
    <row r="233" spans="1:15">
      <c r="A233" s="168"/>
      <c r="B233" s="169"/>
      <c r="C233" s="170"/>
      <c r="D233" s="171"/>
      <c r="E233" s="172"/>
      <c r="F233" s="172"/>
      <c r="G233" s="173">
        <f t="shared" si="9"/>
        <v>0</v>
      </c>
      <c r="H233" s="1"/>
      <c r="I233" s="168"/>
      <c r="J233" s="169"/>
      <c r="K233" s="170"/>
      <c r="L233" s="171"/>
      <c r="M233" s="172"/>
      <c r="N233" s="172"/>
      <c r="O233" s="173">
        <f t="shared" si="8"/>
        <v>0</v>
      </c>
    </row>
    <row r="234" spans="1:15">
      <c r="A234" s="168"/>
      <c r="B234" s="169"/>
      <c r="C234" s="170"/>
      <c r="D234" s="171"/>
      <c r="E234" s="172"/>
      <c r="F234" s="172"/>
      <c r="G234" s="173">
        <f t="shared" si="9"/>
        <v>0</v>
      </c>
      <c r="H234" s="1"/>
      <c r="I234" s="168"/>
      <c r="J234" s="169"/>
      <c r="K234" s="170"/>
      <c r="L234" s="171"/>
      <c r="M234" s="172"/>
      <c r="N234" s="172"/>
      <c r="O234" s="173">
        <f t="shared" si="8"/>
        <v>0</v>
      </c>
    </row>
    <row r="235" spans="1:15">
      <c r="A235" s="168"/>
      <c r="B235" s="169"/>
      <c r="C235" s="170"/>
      <c r="D235" s="171"/>
      <c r="E235" s="172"/>
      <c r="F235" s="172"/>
      <c r="G235" s="173">
        <f t="shared" si="9"/>
        <v>0</v>
      </c>
      <c r="H235" s="1"/>
      <c r="I235" s="168"/>
      <c r="J235" s="169"/>
      <c r="K235" s="170"/>
      <c r="L235" s="171"/>
      <c r="M235" s="172"/>
      <c r="N235" s="172"/>
      <c r="O235" s="173">
        <f t="shared" si="8"/>
        <v>0</v>
      </c>
    </row>
    <row r="236" spans="1:15">
      <c r="A236" s="168"/>
      <c r="B236" s="169"/>
      <c r="C236" s="170"/>
      <c r="D236" s="171"/>
      <c r="E236" s="172"/>
      <c r="F236" s="172"/>
      <c r="G236" s="173">
        <f t="shared" si="9"/>
        <v>0</v>
      </c>
      <c r="H236" s="1"/>
      <c r="I236" s="168"/>
      <c r="J236" s="169"/>
      <c r="K236" s="170"/>
      <c r="L236" s="171"/>
      <c r="M236" s="172"/>
      <c r="N236" s="172"/>
      <c r="O236" s="173">
        <f t="shared" si="8"/>
        <v>0</v>
      </c>
    </row>
    <row r="237" spans="1:15">
      <c r="A237" s="168"/>
      <c r="B237" s="169"/>
      <c r="C237" s="170"/>
      <c r="D237" s="171"/>
      <c r="E237" s="172"/>
      <c r="F237" s="172"/>
      <c r="G237" s="173">
        <f t="shared" si="9"/>
        <v>0</v>
      </c>
      <c r="H237" s="1"/>
      <c r="I237" s="168"/>
      <c r="J237" s="169"/>
      <c r="K237" s="170"/>
      <c r="L237" s="171"/>
      <c r="M237" s="172"/>
      <c r="N237" s="172"/>
      <c r="O237" s="173">
        <f t="shared" si="8"/>
        <v>0</v>
      </c>
    </row>
    <row r="238" spans="1:15">
      <c r="A238" s="168"/>
      <c r="B238" s="169"/>
      <c r="C238" s="170"/>
      <c r="D238" s="171"/>
      <c r="E238" s="172"/>
      <c r="F238" s="172"/>
      <c r="G238" s="173">
        <f t="shared" si="9"/>
        <v>0</v>
      </c>
      <c r="H238" s="1"/>
      <c r="I238" s="168"/>
      <c r="J238" s="169"/>
      <c r="K238" s="170"/>
      <c r="L238" s="171"/>
      <c r="M238" s="172"/>
      <c r="N238" s="172"/>
      <c r="O238" s="173">
        <f t="shared" si="8"/>
        <v>0</v>
      </c>
    </row>
    <row r="239" spans="1:15">
      <c r="A239" s="168"/>
      <c r="B239" s="169"/>
      <c r="C239" s="170"/>
      <c r="D239" s="171"/>
      <c r="E239" s="172"/>
      <c r="F239" s="172"/>
      <c r="G239" s="173">
        <f t="shared" si="9"/>
        <v>0</v>
      </c>
      <c r="H239" s="1"/>
      <c r="I239" s="168"/>
      <c r="J239" s="169"/>
      <c r="K239" s="170"/>
      <c r="L239" s="171"/>
      <c r="M239" s="172"/>
      <c r="N239" s="172"/>
      <c r="O239" s="173">
        <f t="shared" si="8"/>
        <v>0</v>
      </c>
    </row>
    <row r="240" spans="1:15">
      <c r="A240" s="168"/>
      <c r="B240" s="169"/>
      <c r="C240" s="170"/>
      <c r="D240" s="171"/>
      <c r="E240" s="172"/>
      <c r="F240" s="172"/>
      <c r="G240" s="173">
        <f t="shared" si="9"/>
        <v>0</v>
      </c>
      <c r="H240" s="1"/>
      <c r="I240" s="168"/>
      <c r="J240" s="169"/>
      <c r="K240" s="170"/>
      <c r="L240" s="171"/>
      <c r="M240" s="172"/>
      <c r="N240" s="172"/>
      <c r="O240" s="173">
        <f t="shared" si="8"/>
        <v>0</v>
      </c>
    </row>
    <row r="241" spans="1:15">
      <c r="A241" s="168"/>
      <c r="B241" s="169"/>
      <c r="C241" s="170"/>
      <c r="D241" s="171"/>
      <c r="E241" s="172"/>
      <c r="F241" s="172"/>
      <c r="G241" s="173">
        <f t="shared" si="9"/>
        <v>0</v>
      </c>
      <c r="H241" s="1"/>
      <c r="I241" s="168"/>
      <c r="J241" s="169"/>
      <c r="K241" s="170"/>
      <c r="L241" s="171"/>
      <c r="M241" s="172"/>
      <c r="N241" s="172"/>
      <c r="O241" s="173">
        <f t="shared" si="8"/>
        <v>0</v>
      </c>
    </row>
    <row r="242" spans="1:15">
      <c r="A242" s="168"/>
      <c r="B242" s="169"/>
      <c r="C242" s="170"/>
      <c r="D242" s="171"/>
      <c r="E242" s="172"/>
      <c r="F242" s="172"/>
      <c r="G242" s="173">
        <f t="shared" si="9"/>
        <v>0</v>
      </c>
      <c r="H242" s="1"/>
      <c r="I242" s="168"/>
      <c r="J242" s="169"/>
      <c r="K242" s="170"/>
      <c r="L242" s="171"/>
      <c r="M242" s="172"/>
      <c r="N242" s="172"/>
      <c r="O242" s="173">
        <f t="shared" si="8"/>
        <v>0</v>
      </c>
    </row>
    <row r="243" spans="1:15">
      <c r="A243" s="168"/>
      <c r="B243" s="169"/>
      <c r="C243" s="170"/>
      <c r="D243" s="171"/>
      <c r="E243" s="172"/>
      <c r="F243" s="172"/>
      <c r="G243" s="173">
        <f t="shared" si="9"/>
        <v>0</v>
      </c>
      <c r="H243" s="1"/>
      <c r="I243" s="168"/>
      <c r="J243" s="169"/>
      <c r="K243" s="170"/>
      <c r="L243" s="171"/>
      <c r="M243" s="172"/>
      <c r="N243" s="172"/>
      <c r="O243" s="173">
        <f t="shared" si="8"/>
        <v>0</v>
      </c>
    </row>
    <row r="244" spans="1:15">
      <c r="A244" s="168"/>
      <c r="B244" s="169"/>
      <c r="C244" s="170"/>
      <c r="D244" s="171"/>
      <c r="E244" s="172"/>
      <c r="F244" s="172"/>
      <c r="G244" s="173">
        <f t="shared" si="9"/>
        <v>0</v>
      </c>
      <c r="H244" s="1"/>
      <c r="I244" s="168"/>
      <c r="J244" s="169"/>
      <c r="K244" s="170"/>
      <c r="L244" s="171"/>
      <c r="M244" s="172"/>
      <c r="N244" s="172"/>
      <c r="O244" s="173">
        <f t="shared" si="8"/>
        <v>0</v>
      </c>
    </row>
    <row r="245" spans="1:15">
      <c r="A245" s="168"/>
      <c r="B245" s="169"/>
      <c r="C245" s="170"/>
      <c r="D245" s="171"/>
      <c r="E245" s="172"/>
      <c r="F245" s="172"/>
      <c r="G245" s="173">
        <f t="shared" si="9"/>
        <v>0</v>
      </c>
      <c r="H245" s="1"/>
      <c r="I245" s="168"/>
      <c r="J245" s="169"/>
      <c r="K245" s="170"/>
      <c r="L245" s="171"/>
      <c r="M245" s="172"/>
      <c r="N245" s="172"/>
      <c r="O245" s="173">
        <f t="shared" si="8"/>
        <v>0</v>
      </c>
    </row>
    <row r="246" spans="1:15">
      <c r="A246" s="168"/>
      <c r="B246" s="169"/>
      <c r="C246" s="170"/>
      <c r="D246" s="171"/>
      <c r="E246" s="172"/>
      <c r="F246" s="172"/>
      <c r="G246" s="173">
        <f t="shared" si="9"/>
        <v>0</v>
      </c>
      <c r="H246" s="1"/>
      <c r="I246" s="168"/>
      <c r="J246" s="169"/>
      <c r="K246" s="170"/>
      <c r="L246" s="171"/>
      <c r="M246" s="172"/>
      <c r="N246" s="172"/>
      <c r="O246" s="173">
        <f t="shared" si="8"/>
        <v>0</v>
      </c>
    </row>
    <row r="247" spans="1:15">
      <c r="A247" s="168"/>
      <c r="B247" s="169"/>
      <c r="C247" s="170"/>
      <c r="D247" s="171"/>
      <c r="E247" s="172"/>
      <c r="F247" s="172"/>
      <c r="G247" s="173">
        <f t="shared" si="9"/>
        <v>0</v>
      </c>
      <c r="H247" s="1"/>
      <c r="I247" s="168"/>
      <c r="J247" s="169"/>
      <c r="K247" s="170"/>
      <c r="L247" s="171"/>
      <c r="M247" s="172"/>
      <c r="N247" s="172"/>
      <c r="O247" s="173">
        <f t="shared" si="8"/>
        <v>0</v>
      </c>
    </row>
    <row r="248" spans="1:15">
      <c r="A248" s="168"/>
      <c r="B248" s="169"/>
      <c r="C248" s="170"/>
      <c r="D248" s="171"/>
      <c r="E248" s="172"/>
      <c r="F248" s="172"/>
      <c r="G248" s="173">
        <f t="shared" si="9"/>
        <v>0</v>
      </c>
      <c r="H248" s="1"/>
      <c r="I248" s="168"/>
      <c r="J248" s="169"/>
      <c r="K248" s="170"/>
      <c r="L248" s="171"/>
      <c r="M248" s="172"/>
      <c r="N248" s="172"/>
      <c r="O248" s="173">
        <f t="shared" si="8"/>
        <v>0</v>
      </c>
    </row>
    <row r="249" spans="1:15">
      <c r="A249" s="168"/>
      <c r="B249" s="169"/>
      <c r="C249" s="170"/>
      <c r="D249" s="171"/>
      <c r="E249" s="172"/>
      <c r="F249" s="172"/>
      <c r="G249" s="173">
        <f t="shared" si="9"/>
        <v>0</v>
      </c>
      <c r="H249" s="1"/>
      <c r="I249" s="168"/>
      <c r="J249" s="169"/>
      <c r="K249" s="170"/>
      <c r="L249" s="171"/>
      <c r="M249" s="172"/>
      <c r="N249" s="172"/>
      <c r="O249" s="173">
        <f t="shared" si="8"/>
        <v>0</v>
      </c>
    </row>
    <row r="250" spans="1:15">
      <c r="A250" s="168"/>
      <c r="B250" s="169"/>
      <c r="C250" s="170"/>
      <c r="D250" s="171"/>
      <c r="E250" s="172"/>
      <c r="F250" s="172"/>
      <c r="G250" s="173">
        <f t="shared" si="9"/>
        <v>0</v>
      </c>
      <c r="H250" s="1"/>
      <c r="I250" s="168"/>
      <c r="J250" s="169"/>
      <c r="K250" s="170"/>
      <c r="L250" s="171"/>
      <c r="M250" s="172"/>
      <c r="N250" s="172"/>
      <c r="O250" s="173">
        <f t="shared" si="8"/>
        <v>0</v>
      </c>
    </row>
    <row r="251" spans="1:15">
      <c r="A251" s="168"/>
      <c r="B251" s="169"/>
      <c r="C251" s="170"/>
      <c r="D251" s="171"/>
      <c r="E251" s="172"/>
      <c r="F251" s="172"/>
      <c r="G251" s="173">
        <f t="shared" si="9"/>
        <v>0</v>
      </c>
      <c r="H251" s="1"/>
      <c r="I251" s="168"/>
      <c r="J251" s="169"/>
      <c r="K251" s="170"/>
      <c r="L251" s="171"/>
      <c r="M251" s="172"/>
      <c r="N251" s="172"/>
      <c r="O251" s="173">
        <f t="shared" si="8"/>
        <v>0</v>
      </c>
    </row>
    <row r="252" spans="1:15">
      <c r="A252" s="168"/>
      <c r="B252" s="169"/>
      <c r="C252" s="170"/>
      <c r="D252" s="171"/>
      <c r="E252" s="172"/>
      <c r="F252" s="172"/>
      <c r="G252" s="173">
        <f t="shared" si="9"/>
        <v>0</v>
      </c>
      <c r="H252" s="1"/>
      <c r="I252" s="168"/>
      <c r="J252" s="169"/>
      <c r="K252" s="170"/>
      <c r="L252" s="171"/>
      <c r="M252" s="172"/>
      <c r="N252" s="172"/>
      <c r="O252" s="173">
        <f t="shared" si="8"/>
        <v>0</v>
      </c>
    </row>
    <row r="253" spans="1:15">
      <c r="A253" s="168"/>
      <c r="B253" s="169"/>
      <c r="C253" s="170"/>
      <c r="D253" s="171"/>
      <c r="E253" s="172"/>
      <c r="F253" s="172"/>
      <c r="G253" s="173">
        <f t="shared" si="9"/>
        <v>0</v>
      </c>
      <c r="H253" s="1"/>
      <c r="I253" s="168"/>
      <c r="J253" s="169"/>
      <c r="K253" s="170"/>
      <c r="L253" s="171"/>
      <c r="M253" s="172"/>
      <c r="N253" s="172"/>
      <c r="O253" s="173">
        <f t="shared" si="8"/>
        <v>0</v>
      </c>
    </row>
    <row r="254" spans="1:15">
      <c r="A254" s="168"/>
      <c r="B254" s="169"/>
      <c r="C254" s="170"/>
      <c r="D254" s="171"/>
      <c r="E254" s="172"/>
      <c r="F254" s="172"/>
      <c r="G254" s="173">
        <f t="shared" si="9"/>
        <v>0</v>
      </c>
      <c r="H254" s="1"/>
      <c r="I254" s="168"/>
      <c r="J254" s="169"/>
      <c r="K254" s="170"/>
      <c r="L254" s="171"/>
      <c r="M254" s="172"/>
      <c r="N254" s="172"/>
      <c r="O254" s="173">
        <f t="shared" si="8"/>
        <v>0</v>
      </c>
    </row>
    <row r="255" spans="1:15">
      <c r="A255" s="168"/>
      <c r="B255" s="169"/>
      <c r="C255" s="170"/>
      <c r="D255" s="171"/>
      <c r="E255" s="172"/>
      <c r="F255" s="172"/>
      <c r="G255" s="173">
        <f t="shared" si="9"/>
        <v>0</v>
      </c>
      <c r="H255" s="1"/>
      <c r="I255" s="168"/>
      <c r="J255" s="169"/>
      <c r="K255" s="170"/>
      <c r="L255" s="171"/>
      <c r="M255" s="172"/>
      <c r="N255" s="172"/>
      <c r="O255" s="173">
        <f t="shared" si="8"/>
        <v>0</v>
      </c>
    </row>
    <row r="256" spans="1:15">
      <c r="A256" s="168"/>
      <c r="B256" s="169"/>
      <c r="C256" s="170"/>
      <c r="D256" s="171"/>
      <c r="E256" s="172"/>
      <c r="F256" s="172"/>
      <c r="G256" s="173">
        <f t="shared" si="9"/>
        <v>0</v>
      </c>
      <c r="H256" s="1"/>
      <c r="I256" s="168"/>
      <c r="J256" s="169"/>
      <c r="K256" s="170"/>
      <c r="L256" s="171"/>
      <c r="M256" s="172"/>
      <c r="N256" s="172"/>
      <c r="O256" s="173">
        <f t="shared" si="8"/>
        <v>0</v>
      </c>
    </row>
    <row r="257" spans="1:15">
      <c r="A257" s="168"/>
      <c r="B257" s="169"/>
      <c r="C257" s="170"/>
      <c r="D257" s="171"/>
      <c r="E257" s="172"/>
      <c r="F257" s="172"/>
      <c r="G257" s="173">
        <f t="shared" si="9"/>
        <v>0</v>
      </c>
      <c r="H257" s="1"/>
      <c r="I257" s="168"/>
      <c r="J257" s="169"/>
      <c r="K257" s="170"/>
      <c r="L257" s="171"/>
      <c r="M257" s="172"/>
      <c r="N257" s="172"/>
      <c r="O257" s="173">
        <f t="shared" ref="O257:O304" si="10">M257+N257</f>
        <v>0</v>
      </c>
    </row>
    <row r="258" spans="1:15">
      <c r="A258" s="168"/>
      <c r="B258" s="169"/>
      <c r="C258" s="170"/>
      <c r="D258" s="171"/>
      <c r="E258" s="172"/>
      <c r="F258" s="172"/>
      <c r="G258" s="173">
        <f t="shared" si="9"/>
        <v>0</v>
      </c>
      <c r="H258" s="1"/>
      <c r="I258" s="168"/>
      <c r="J258" s="169"/>
      <c r="K258" s="170"/>
      <c r="L258" s="171"/>
      <c r="M258" s="172"/>
      <c r="N258" s="172"/>
      <c r="O258" s="173">
        <f t="shared" si="10"/>
        <v>0</v>
      </c>
    </row>
    <row r="259" spans="1:15">
      <c r="A259" s="168"/>
      <c r="B259" s="169"/>
      <c r="C259" s="170"/>
      <c r="D259" s="171"/>
      <c r="E259" s="172"/>
      <c r="F259" s="172"/>
      <c r="G259" s="173">
        <f t="shared" si="9"/>
        <v>0</v>
      </c>
      <c r="H259" s="1"/>
      <c r="I259" s="168"/>
      <c r="J259" s="169"/>
      <c r="K259" s="170"/>
      <c r="L259" s="171"/>
      <c r="M259" s="172"/>
      <c r="N259" s="172"/>
      <c r="O259" s="173">
        <f t="shared" si="10"/>
        <v>0</v>
      </c>
    </row>
    <row r="260" spans="1:15">
      <c r="A260" s="168"/>
      <c r="B260" s="169"/>
      <c r="C260" s="170"/>
      <c r="D260" s="171"/>
      <c r="E260" s="172"/>
      <c r="F260" s="172"/>
      <c r="G260" s="173">
        <f t="shared" si="9"/>
        <v>0</v>
      </c>
      <c r="H260" s="1"/>
      <c r="I260" s="168"/>
      <c r="J260" s="169"/>
      <c r="K260" s="170"/>
      <c r="L260" s="171"/>
      <c r="M260" s="172"/>
      <c r="N260" s="172"/>
      <c r="O260" s="173">
        <f t="shared" si="10"/>
        <v>0</v>
      </c>
    </row>
    <row r="261" spans="1:15">
      <c r="A261" s="168"/>
      <c r="B261" s="169"/>
      <c r="C261" s="170"/>
      <c r="D261" s="171"/>
      <c r="E261" s="172"/>
      <c r="F261" s="172"/>
      <c r="G261" s="173">
        <f t="shared" ref="G261:G304" si="11">E261+F261</f>
        <v>0</v>
      </c>
      <c r="H261" s="1"/>
      <c r="I261" s="168"/>
      <c r="J261" s="169"/>
      <c r="K261" s="170"/>
      <c r="L261" s="171"/>
      <c r="M261" s="172"/>
      <c r="N261" s="172"/>
      <c r="O261" s="173">
        <f t="shared" si="10"/>
        <v>0</v>
      </c>
    </row>
    <row r="262" spans="1:15">
      <c r="A262" s="168"/>
      <c r="B262" s="169"/>
      <c r="C262" s="170"/>
      <c r="D262" s="171"/>
      <c r="E262" s="172"/>
      <c r="F262" s="172"/>
      <c r="G262" s="173">
        <f t="shared" si="11"/>
        <v>0</v>
      </c>
      <c r="H262" s="1"/>
      <c r="I262" s="168"/>
      <c r="J262" s="169"/>
      <c r="K262" s="170"/>
      <c r="L262" s="171"/>
      <c r="M262" s="172"/>
      <c r="N262" s="172"/>
      <c r="O262" s="173">
        <f t="shared" si="10"/>
        <v>0</v>
      </c>
    </row>
    <row r="263" spans="1:15">
      <c r="A263" s="168"/>
      <c r="B263" s="169"/>
      <c r="C263" s="170"/>
      <c r="D263" s="171"/>
      <c r="E263" s="172"/>
      <c r="F263" s="172"/>
      <c r="G263" s="173">
        <f t="shared" si="11"/>
        <v>0</v>
      </c>
      <c r="H263" s="1"/>
      <c r="I263" s="168"/>
      <c r="J263" s="169"/>
      <c r="K263" s="170"/>
      <c r="L263" s="171"/>
      <c r="M263" s="172"/>
      <c r="N263" s="172"/>
      <c r="O263" s="173">
        <f t="shared" si="10"/>
        <v>0</v>
      </c>
    </row>
    <row r="264" spans="1:15">
      <c r="A264" s="168"/>
      <c r="B264" s="169"/>
      <c r="C264" s="170"/>
      <c r="D264" s="171"/>
      <c r="E264" s="172"/>
      <c r="F264" s="172"/>
      <c r="G264" s="173">
        <f t="shared" si="11"/>
        <v>0</v>
      </c>
      <c r="H264" s="1"/>
      <c r="I264" s="168"/>
      <c r="J264" s="169"/>
      <c r="K264" s="170"/>
      <c r="L264" s="171"/>
      <c r="M264" s="172"/>
      <c r="N264" s="172"/>
      <c r="O264" s="173">
        <f t="shared" si="10"/>
        <v>0</v>
      </c>
    </row>
    <row r="265" spans="1:15">
      <c r="A265" s="168"/>
      <c r="B265" s="169"/>
      <c r="C265" s="170"/>
      <c r="D265" s="171"/>
      <c r="E265" s="172"/>
      <c r="F265" s="172"/>
      <c r="G265" s="173">
        <f t="shared" si="11"/>
        <v>0</v>
      </c>
      <c r="H265" s="1"/>
      <c r="I265" s="168"/>
      <c r="J265" s="169"/>
      <c r="K265" s="170"/>
      <c r="L265" s="171"/>
      <c r="M265" s="172"/>
      <c r="N265" s="172"/>
      <c r="O265" s="173">
        <f t="shared" si="10"/>
        <v>0</v>
      </c>
    </row>
    <row r="266" spans="1:15">
      <c r="A266" s="168"/>
      <c r="B266" s="169"/>
      <c r="C266" s="170"/>
      <c r="D266" s="171"/>
      <c r="E266" s="172"/>
      <c r="F266" s="172"/>
      <c r="G266" s="173">
        <f t="shared" si="11"/>
        <v>0</v>
      </c>
      <c r="H266" s="1"/>
      <c r="I266" s="168"/>
      <c r="J266" s="169"/>
      <c r="K266" s="170"/>
      <c r="L266" s="171"/>
      <c r="M266" s="172"/>
      <c r="N266" s="172"/>
      <c r="O266" s="173">
        <f t="shared" si="10"/>
        <v>0</v>
      </c>
    </row>
    <row r="267" spans="1:15">
      <c r="A267" s="168"/>
      <c r="B267" s="169"/>
      <c r="C267" s="170"/>
      <c r="D267" s="171"/>
      <c r="E267" s="172"/>
      <c r="F267" s="172"/>
      <c r="G267" s="173">
        <f t="shared" si="11"/>
        <v>0</v>
      </c>
      <c r="H267" s="1"/>
      <c r="I267" s="168"/>
      <c r="J267" s="169"/>
      <c r="K267" s="170"/>
      <c r="L267" s="171"/>
      <c r="M267" s="172"/>
      <c r="N267" s="172"/>
      <c r="O267" s="173">
        <f t="shared" si="10"/>
        <v>0</v>
      </c>
    </row>
    <row r="268" spans="1:15">
      <c r="A268" s="168"/>
      <c r="B268" s="169"/>
      <c r="C268" s="170"/>
      <c r="D268" s="171"/>
      <c r="E268" s="172"/>
      <c r="F268" s="172"/>
      <c r="G268" s="173">
        <f t="shared" si="11"/>
        <v>0</v>
      </c>
      <c r="H268" s="1"/>
      <c r="I268" s="168"/>
      <c r="J268" s="169"/>
      <c r="K268" s="170"/>
      <c r="L268" s="171"/>
      <c r="M268" s="172"/>
      <c r="N268" s="172"/>
      <c r="O268" s="173">
        <f t="shared" si="10"/>
        <v>0</v>
      </c>
    </row>
    <row r="269" spans="1:15">
      <c r="A269" s="168"/>
      <c r="B269" s="169"/>
      <c r="C269" s="170"/>
      <c r="D269" s="171"/>
      <c r="E269" s="172"/>
      <c r="F269" s="172"/>
      <c r="G269" s="173">
        <f t="shared" si="11"/>
        <v>0</v>
      </c>
      <c r="H269" s="1"/>
      <c r="I269" s="168"/>
      <c r="J269" s="169"/>
      <c r="K269" s="170"/>
      <c r="L269" s="171"/>
      <c r="M269" s="172"/>
      <c r="N269" s="172"/>
      <c r="O269" s="173">
        <f t="shared" si="10"/>
        <v>0</v>
      </c>
    </row>
    <row r="270" spans="1:15">
      <c r="A270" s="168"/>
      <c r="B270" s="169"/>
      <c r="C270" s="170"/>
      <c r="D270" s="171"/>
      <c r="E270" s="172"/>
      <c r="F270" s="172"/>
      <c r="G270" s="173">
        <f t="shared" si="11"/>
        <v>0</v>
      </c>
      <c r="H270" s="1"/>
      <c r="I270" s="168"/>
      <c r="J270" s="169"/>
      <c r="K270" s="170"/>
      <c r="L270" s="171"/>
      <c r="M270" s="172"/>
      <c r="N270" s="172"/>
      <c r="O270" s="173">
        <f t="shared" si="10"/>
        <v>0</v>
      </c>
    </row>
    <row r="271" spans="1:15">
      <c r="A271" s="168"/>
      <c r="B271" s="169"/>
      <c r="C271" s="170"/>
      <c r="D271" s="171"/>
      <c r="E271" s="172"/>
      <c r="F271" s="172"/>
      <c r="G271" s="173">
        <f t="shared" si="11"/>
        <v>0</v>
      </c>
      <c r="H271" s="1"/>
      <c r="I271" s="168"/>
      <c r="J271" s="169"/>
      <c r="K271" s="170"/>
      <c r="L271" s="171"/>
      <c r="M271" s="172"/>
      <c r="N271" s="172"/>
      <c r="O271" s="173">
        <f t="shared" si="10"/>
        <v>0</v>
      </c>
    </row>
    <row r="272" spans="1:15">
      <c r="A272" s="168"/>
      <c r="B272" s="169"/>
      <c r="C272" s="170"/>
      <c r="D272" s="171"/>
      <c r="E272" s="172"/>
      <c r="F272" s="172"/>
      <c r="G272" s="173">
        <f t="shared" si="11"/>
        <v>0</v>
      </c>
      <c r="H272" s="1"/>
      <c r="I272" s="168"/>
      <c r="J272" s="169"/>
      <c r="K272" s="170"/>
      <c r="L272" s="171"/>
      <c r="M272" s="172"/>
      <c r="N272" s="172"/>
      <c r="O272" s="173">
        <f t="shared" si="10"/>
        <v>0</v>
      </c>
    </row>
    <row r="273" spans="1:15">
      <c r="A273" s="168"/>
      <c r="B273" s="169"/>
      <c r="C273" s="170"/>
      <c r="D273" s="171"/>
      <c r="E273" s="172"/>
      <c r="F273" s="172"/>
      <c r="G273" s="173">
        <f t="shared" si="11"/>
        <v>0</v>
      </c>
      <c r="H273" s="1"/>
      <c r="I273" s="168"/>
      <c r="J273" s="169"/>
      <c r="K273" s="170"/>
      <c r="L273" s="171"/>
      <c r="M273" s="172"/>
      <c r="N273" s="172"/>
      <c r="O273" s="173">
        <f t="shared" si="10"/>
        <v>0</v>
      </c>
    </row>
    <row r="274" spans="1:15">
      <c r="A274" s="168"/>
      <c r="B274" s="169"/>
      <c r="C274" s="170"/>
      <c r="D274" s="171"/>
      <c r="E274" s="172"/>
      <c r="F274" s="172"/>
      <c r="G274" s="173">
        <f t="shared" si="11"/>
        <v>0</v>
      </c>
      <c r="H274" s="1"/>
      <c r="I274" s="168"/>
      <c r="J274" s="169"/>
      <c r="K274" s="170"/>
      <c r="L274" s="171"/>
      <c r="M274" s="172"/>
      <c r="N274" s="172"/>
      <c r="O274" s="173">
        <f t="shared" si="10"/>
        <v>0</v>
      </c>
    </row>
    <row r="275" spans="1:15">
      <c r="A275" s="168"/>
      <c r="B275" s="169"/>
      <c r="C275" s="170"/>
      <c r="D275" s="171"/>
      <c r="E275" s="172"/>
      <c r="F275" s="172"/>
      <c r="G275" s="173">
        <f t="shared" si="11"/>
        <v>0</v>
      </c>
      <c r="H275" s="1"/>
      <c r="I275" s="168"/>
      <c r="J275" s="169"/>
      <c r="K275" s="170"/>
      <c r="L275" s="171"/>
      <c r="M275" s="172"/>
      <c r="N275" s="172"/>
      <c r="O275" s="173">
        <f t="shared" si="10"/>
        <v>0</v>
      </c>
    </row>
    <row r="276" spans="1:15">
      <c r="A276" s="168"/>
      <c r="B276" s="169"/>
      <c r="C276" s="170"/>
      <c r="D276" s="171"/>
      <c r="E276" s="172"/>
      <c r="F276" s="172"/>
      <c r="G276" s="173">
        <f t="shared" si="11"/>
        <v>0</v>
      </c>
      <c r="H276" s="1"/>
      <c r="I276" s="168"/>
      <c r="J276" s="169"/>
      <c r="K276" s="170"/>
      <c r="L276" s="171"/>
      <c r="M276" s="172"/>
      <c r="N276" s="172"/>
      <c r="O276" s="173">
        <f t="shared" si="10"/>
        <v>0</v>
      </c>
    </row>
    <row r="277" spans="1:15">
      <c r="A277" s="168"/>
      <c r="B277" s="169"/>
      <c r="C277" s="170"/>
      <c r="D277" s="171"/>
      <c r="E277" s="172"/>
      <c r="F277" s="172"/>
      <c r="G277" s="173">
        <f t="shared" si="11"/>
        <v>0</v>
      </c>
      <c r="H277" s="1"/>
      <c r="I277" s="168"/>
      <c r="J277" s="169"/>
      <c r="K277" s="170"/>
      <c r="L277" s="171"/>
      <c r="M277" s="172"/>
      <c r="N277" s="172"/>
      <c r="O277" s="173">
        <f t="shared" si="10"/>
        <v>0</v>
      </c>
    </row>
    <row r="278" spans="1:15">
      <c r="A278" s="168"/>
      <c r="B278" s="169"/>
      <c r="C278" s="170"/>
      <c r="D278" s="171"/>
      <c r="E278" s="172"/>
      <c r="F278" s="172"/>
      <c r="G278" s="173">
        <f t="shared" si="11"/>
        <v>0</v>
      </c>
      <c r="H278" s="1"/>
      <c r="I278" s="168"/>
      <c r="J278" s="169"/>
      <c r="K278" s="170"/>
      <c r="L278" s="171"/>
      <c r="M278" s="172"/>
      <c r="N278" s="172"/>
      <c r="O278" s="173">
        <f t="shared" si="10"/>
        <v>0</v>
      </c>
    </row>
    <row r="279" spans="1:15">
      <c r="A279" s="168"/>
      <c r="B279" s="169"/>
      <c r="C279" s="170"/>
      <c r="D279" s="171"/>
      <c r="E279" s="172"/>
      <c r="F279" s="172"/>
      <c r="G279" s="173">
        <f t="shared" si="11"/>
        <v>0</v>
      </c>
      <c r="H279" s="1"/>
      <c r="I279" s="168"/>
      <c r="J279" s="169"/>
      <c r="K279" s="170"/>
      <c r="L279" s="171"/>
      <c r="M279" s="172"/>
      <c r="N279" s="172"/>
      <c r="O279" s="173">
        <f t="shared" si="10"/>
        <v>0</v>
      </c>
    </row>
    <row r="280" spans="1:15">
      <c r="A280" s="168"/>
      <c r="B280" s="169"/>
      <c r="C280" s="170"/>
      <c r="D280" s="171"/>
      <c r="E280" s="172"/>
      <c r="F280" s="172"/>
      <c r="G280" s="173">
        <f t="shared" si="11"/>
        <v>0</v>
      </c>
      <c r="H280" s="1"/>
      <c r="I280" s="168"/>
      <c r="J280" s="169"/>
      <c r="K280" s="170"/>
      <c r="L280" s="171"/>
      <c r="M280" s="172"/>
      <c r="N280" s="172"/>
      <c r="O280" s="173">
        <f t="shared" si="10"/>
        <v>0</v>
      </c>
    </row>
    <row r="281" spans="1:15">
      <c r="A281" s="168"/>
      <c r="B281" s="169"/>
      <c r="C281" s="170"/>
      <c r="D281" s="171"/>
      <c r="E281" s="172"/>
      <c r="F281" s="172"/>
      <c r="G281" s="173">
        <f t="shared" si="11"/>
        <v>0</v>
      </c>
      <c r="H281" s="1"/>
      <c r="I281" s="168"/>
      <c r="J281" s="169"/>
      <c r="K281" s="170"/>
      <c r="L281" s="171"/>
      <c r="M281" s="172"/>
      <c r="N281" s="172"/>
      <c r="O281" s="173">
        <f t="shared" si="10"/>
        <v>0</v>
      </c>
    </row>
    <row r="282" spans="1:15">
      <c r="A282" s="168"/>
      <c r="B282" s="169"/>
      <c r="C282" s="170"/>
      <c r="D282" s="171"/>
      <c r="E282" s="172"/>
      <c r="F282" s="172"/>
      <c r="G282" s="173">
        <f t="shared" si="11"/>
        <v>0</v>
      </c>
      <c r="H282" s="1"/>
      <c r="I282" s="168"/>
      <c r="J282" s="169"/>
      <c r="K282" s="170"/>
      <c r="L282" s="171"/>
      <c r="M282" s="172"/>
      <c r="N282" s="172"/>
      <c r="O282" s="173">
        <f t="shared" si="10"/>
        <v>0</v>
      </c>
    </row>
    <row r="283" spans="1:15">
      <c r="A283" s="168"/>
      <c r="B283" s="169"/>
      <c r="C283" s="170"/>
      <c r="D283" s="171"/>
      <c r="E283" s="172"/>
      <c r="F283" s="172"/>
      <c r="G283" s="173">
        <f t="shared" si="11"/>
        <v>0</v>
      </c>
      <c r="H283" s="1"/>
      <c r="I283" s="168"/>
      <c r="J283" s="169"/>
      <c r="K283" s="170"/>
      <c r="L283" s="171"/>
      <c r="M283" s="172"/>
      <c r="N283" s="172"/>
      <c r="O283" s="173">
        <f t="shared" si="10"/>
        <v>0</v>
      </c>
    </row>
    <row r="284" spans="1:15">
      <c r="A284" s="168"/>
      <c r="B284" s="169"/>
      <c r="C284" s="170"/>
      <c r="D284" s="171"/>
      <c r="E284" s="172"/>
      <c r="F284" s="172"/>
      <c r="G284" s="173">
        <f t="shared" si="11"/>
        <v>0</v>
      </c>
      <c r="H284" s="1"/>
      <c r="I284" s="168"/>
      <c r="J284" s="169"/>
      <c r="K284" s="170"/>
      <c r="L284" s="171"/>
      <c r="M284" s="172"/>
      <c r="N284" s="172"/>
      <c r="O284" s="173">
        <f t="shared" si="10"/>
        <v>0</v>
      </c>
    </row>
    <row r="285" spans="1:15">
      <c r="A285" s="168"/>
      <c r="B285" s="169"/>
      <c r="C285" s="170"/>
      <c r="D285" s="171"/>
      <c r="E285" s="172"/>
      <c r="F285" s="172"/>
      <c r="G285" s="173">
        <f t="shared" si="11"/>
        <v>0</v>
      </c>
      <c r="H285" s="1"/>
      <c r="I285" s="168"/>
      <c r="J285" s="169"/>
      <c r="K285" s="170"/>
      <c r="L285" s="171"/>
      <c r="M285" s="172"/>
      <c r="N285" s="172"/>
      <c r="O285" s="173">
        <f t="shared" si="10"/>
        <v>0</v>
      </c>
    </row>
    <row r="286" spans="1:15">
      <c r="A286" s="168"/>
      <c r="B286" s="169"/>
      <c r="C286" s="170"/>
      <c r="D286" s="171"/>
      <c r="E286" s="172"/>
      <c r="F286" s="172"/>
      <c r="G286" s="173">
        <f t="shared" si="11"/>
        <v>0</v>
      </c>
      <c r="H286" s="1"/>
      <c r="I286" s="168"/>
      <c r="J286" s="169"/>
      <c r="K286" s="170"/>
      <c r="L286" s="171"/>
      <c r="M286" s="172"/>
      <c r="N286" s="172"/>
      <c r="O286" s="173">
        <f t="shared" si="10"/>
        <v>0</v>
      </c>
    </row>
    <row r="287" spans="1:15">
      <c r="A287" s="168"/>
      <c r="B287" s="169"/>
      <c r="C287" s="170"/>
      <c r="D287" s="171"/>
      <c r="E287" s="172"/>
      <c r="F287" s="172"/>
      <c r="G287" s="173">
        <f t="shared" si="11"/>
        <v>0</v>
      </c>
      <c r="H287" s="1"/>
      <c r="I287" s="168"/>
      <c r="J287" s="169"/>
      <c r="K287" s="170"/>
      <c r="L287" s="171"/>
      <c r="M287" s="172"/>
      <c r="N287" s="172"/>
      <c r="O287" s="173">
        <f t="shared" si="10"/>
        <v>0</v>
      </c>
    </row>
    <row r="288" spans="1:15">
      <c r="A288" s="168"/>
      <c r="B288" s="169"/>
      <c r="C288" s="170"/>
      <c r="D288" s="171"/>
      <c r="E288" s="172"/>
      <c r="F288" s="172"/>
      <c r="G288" s="173">
        <f t="shared" si="11"/>
        <v>0</v>
      </c>
      <c r="H288" s="1"/>
      <c r="I288" s="168"/>
      <c r="J288" s="169"/>
      <c r="K288" s="170"/>
      <c r="L288" s="171"/>
      <c r="M288" s="172"/>
      <c r="N288" s="172"/>
      <c r="O288" s="173">
        <f t="shared" si="10"/>
        <v>0</v>
      </c>
    </row>
    <row r="289" spans="1:15">
      <c r="A289" s="168"/>
      <c r="B289" s="169"/>
      <c r="C289" s="170"/>
      <c r="D289" s="171"/>
      <c r="E289" s="172"/>
      <c r="F289" s="172"/>
      <c r="G289" s="173">
        <f t="shared" si="11"/>
        <v>0</v>
      </c>
      <c r="H289" s="1"/>
      <c r="I289" s="168"/>
      <c r="J289" s="169"/>
      <c r="K289" s="170"/>
      <c r="L289" s="171"/>
      <c r="M289" s="172"/>
      <c r="N289" s="172"/>
      <c r="O289" s="173">
        <f t="shared" si="10"/>
        <v>0</v>
      </c>
    </row>
    <row r="290" spans="1:15">
      <c r="A290" s="168"/>
      <c r="B290" s="169"/>
      <c r="C290" s="170"/>
      <c r="D290" s="171"/>
      <c r="E290" s="172"/>
      <c r="F290" s="172"/>
      <c r="G290" s="173">
        <f t="shared" si="11"/>
        <v>0</v>
      </c>
      <c r="H290" s="1"/>
      <c r="I290" s="168"/>
      <c r="J290" s="169"/>
      <c r="K290" s="170"/>
      <c r="L290" s="171"/>
      <c r="M290" s="172"/>
      <c r="N290" s="172"/>
      <c r="O290" s="173">
        <f t="shared" si="10"/>
        <v>0</v>
      </c>
    </row>
    <row r="291" spans="1:15">
      <c r="A291" s="168"/>
      <c r="B291" s="169"/>
      <c r="C291" s="170"/>
      <c r="D291" s="171"/>
      <c r="E291" s="172"/>
      <c r="F291" s="172"/>
      <c r="G291" s="173">
        <f t="shared" si="11"/>
        <v>0</v>
      </c>
      <c r="H291" s="1"/>
      <c r="I291" s="168"/>
      <c r="J291" s="169"/>
      <c r="K291" s="170"/>
      <c r="L291" s="171"/>
      <c r="M291" s="172"/>
      <c r="N291" s="172"/>
      <c r="O291" s="173">
        <f t="shared" si="10"/>
        <v>0</v>
      </c>
    </row>
    <row r="292" spans="1:15">
      <c r="A292" s="168"/>
      <c r="B292" s="169"/>
      <c r="C292" s="170"/>
      <c r="D292" s="171"/>
      <c r="E292" s="172"/>
      <c r="F292" s="172"/>
      <c r="G292" s="173">
        <f t="shared" si="11"/>
        <v>0</v>
      </c>
      <c r="H292" s="1"/>
      <c r="I292" s="168"/>
      <c r="J292" s="169"/>
      <c r="K292" s="170"/>
      <c r="L292" s="171"/>
      <c r="M292" s="172"/>
      <c r="N292" s="172"/>
      <c r="O292" s="173">
        <f t="shared" si="10"/>
        <v>0</v>
      </c>
    </row>
    <row r="293" spans="1:15">
      <c r="A293" s="168"/>
      <c r="B293" s="169"/>
      <c r="C293" s="170"/>
      <c r="D293" s="171"/>
      <c r="E293" s="172"/>
      <c r="F293" s="172"/>
      <c r="G293" s="173">
        <f t="shared" si="11"/>
        <v>0</v>
      </c>
      <c r="H293" s="1"/>
      <c r="I293" s="168"/>
      <c r="J293" s="169"/>
      <c r="K293" s="170"/>
      <c r="L293" s="171"/>
      <c r="M293" s="172"/>
      <c r="N293" s="172"/>
      <c r="O293" s="173">
        <f t="shared" si="10"/>
        <v>0</v>
      </c>
    </row>
    <row r="294" spans="1:15">
      <c r="A294" s="168"/>
      <c r="B294" s="169"/>
      <c r="C294" s="170"/>
      <c r="D294" s="171"/>
      <c r="E294" s="172"/>
      <c r="F294" s="172"/>
      <c r="G294" s="173">
        <f t="shared" si="11"/>
        <v>0</v>
      </c>
      <c r="H294" s="1"/>
      <c r="I294" s="168"/>
      <c r="J294" s="169"/>
      <c r="K294" s="170"/>
      <c r="L294" s="171"/>
      <c r="M294" s="172"/>
      <c r="N294" s="172"/>
      <c r="O294" s="173">
        <f t="shared" si="10"/>
        <v>0</v>
      </c>
    </row>
    <row r="295" spans="1:15">
      <c r="A295" s="168"/>
      <c r="B295" s="169"/>
      <c r="C295" s="170"/>
      <c r="D295" s="171"/>
      <c r="E295" s="172"/>
      <c r="F295" s="172"/>
      <c r="G295" s="173">
        <f t="shared" si="11"/>
        <v>0</v>
      </c>
      <c r="H295" s="1"/>
      <c r="I295" s="168"/>
      <c r="J295" s="169"/>
      <c r="K295" s="170"/>
      <c r="L295" s="171"/>
      <c r="M295" s="172"/>
      <c r="N295" s="172"/>
      <c r="O295" s="173">
        <f t="shared" si="10"/>
        <v>0</v>
      </c>
    </row>
    <row r="296" spans="1:15">
      <c r="A296" s="168"/>
      <c r="B296" s="169"/>
      <c r="C296" s="170"/>
      <c r="D296" s="171"/>
      <c r="E296" s="172"/>
      <c r="F296" s="172"/>
      <c r="G296" s="173">
        <f t="shared" si="11"/>
        <v>0</v>
      </c>
      <c r="H296" s="1"/>
      <c r="I296" s="168"/>
      <c r="J296" s="169"/>
      <c r="K296" s="170"/>
      <c r="L296" s="171"/>
      <c r="M296" s="172"/>
      <c r="N296" s="172"/>
      <c r="O296" s="173">
        <f t="shared" si="10"/>
        <v>0</v>
      </c>
    </row>
    <row r="297" spans="1:15">
      <c r="A297" s="168"/>
      <c r="B297" s="169"/>
      <c r="C297" s="170"/>
      <c r="D297" s="171"/>
      <c r="E297" s="172"/>
      <c r="F297" s="172"/>
      <c r="G297" s="173">
        <f t="shared" si="11"/>
        <v>0</v>
      </c>
      <c r="H297" s="1"/>
      <c r="I297" s="168"/>
      <c r="J297" s="169"/>
      <c r="K297" s="170"/>
      <c r="L297" s="171"/>
      <c r="M297" s="172"/>
      <c r="N297" s="172"/>
      <c r="O297" s="173">
        <f t="shared" si="10"/>
        <v>0</v>
      </c>
    </row>
    <row r="298" spans="1:15">
      <c r="A298" s="168"/>
      <c r="B298" s="169"/>
      <c r="C298" s="170"/>
      <c r="D298" s="171"/>
      <c r="E298" s="172"/>
      <c r="F298" s="172"/>
      <c r="G298" s="173">
        <f t="shared" si="11"/>
        <v>0</v>
      </c>
      <c r="H298" s="1"/>
      <c r="I298" s="168"/>
      <c r="J298" s="169"/>
      <c r="K298" s="170"/>
      <c r="L298" s="171"/>
      <c r="M298" s="172"/>
      <c r="N298" s="172"/>
      <c r="O298" s="173">
        <f t="shared" si="10"/>
        <v>0</v>
      </c>
    </row>
    <row r="299" spans="1:15">
      <c r="A299" s="168"/>
      <c r="B299" s="169"/>
      <c r="C299" s="170"/>
      <c r="D299" s="171"/>
      <c r="E299" s="172"/>
      <c r="F299" s="172"/>
      <c r="G299" s="173">
        <f t="shared" si="11"/>
        <v>0</v>
      </c>
      <c r="H299" s="1"/>
      <c r="I299" s="168"/>
      <c r="J299" s="169"/>
      <c r="K299" s="170"/>
      <c r="L299" s="171"/>
      <c r="M299" s="172"/>
      <c r="N299" s="172"/>
      <c r="O299" s="173">
        <f t="shared" si="10"/>
        <v>0</v>
      </c>
    </row>
    <row r="300" spans="1:15">
      <c r="A300" s="168"/>
      <c r="B300" s="169"/>
      <c r="C300" s="170"/>
      <c r="D300" s="171"/>
      <c r="E300" s="172"/>
      <c r="F300" s="172"/>
      <c r="G300" s="173">
        <f t="shared" si="11"/>
        <v>0</v>
      </c>
      <c r="H300" s="1"/>
      <c r="I300" s="168"/>
      <c r="J300" s="169"/>
      <c r="K300" s="170"/>
      <c r="L300" s="171"/>
      <c r="M300" s="172"/>
      <c r="N300" s="172"/>
      <c r="O300" s="173">
        <f t="shared" si="10"/>
        <v>0</v>
      </c>
    </row>
    <row r="301" spans="1:15">
      <c r="A301" s="168"/>
      <c r="B301" s="169"/>
      <c r="C301" s="170"/>
      <c r="D301" s="171"/>
      <c r="E301" s="172"/>
      <c r="F301" s="172"/>
      <c r="G301" s="173">
        <f t="shared" si="11"/>
        <v>0</v>
      </c>
      <c r="H301" s="1"/>
      <c r="I301" s="168"/>
      <c r="J301" s="169"/>
      <c r="K301" s="170"/>
      <c r="L301" s="171"/>
      <c r="M301" s="172"/>
      <c r="N301" s="172"/>
      <c r="O301" s="173">
        <f t="shared" si="10"/>
        <v>0</v>
      </c>
    </row>
    <row r="302" spans="1:15">
      <c r="A302" s="168"/>
      <c r="B302" s="169"/>
      <c r="C302" s="170"/>
      <c r="D302" s="171"/>
      <c r="E302" s="172"/>
      <c r="F302" s="172"/>
      <c r="G302" s="173">
        <f t="shared" si="11"/>
        <v>0</v>
      </c>
      <c r="H302" s="1"/>
      <c r="I302" s="168"/>
      <c r="J302" s="169"/>
      <c r="K302" s="170"/>
      <c r="L302" s="171"/>
      <c r="M302" s="172"/>
      <c r="N302" s="172"/>
      <c r="O302" s="173">
        <f t="shared" si="10"/>
        <v>0</v>
      </c>
    </row>
    <row r="303" spans="1:15">
      <c r="A303" s="168"/>
      <c r="B303" s="169"/>
      <c r="C303" s="170"/>
      <c r="D303" s="171"/>
      <c r="E303" s="172"/>
      <c r="F303" s="172"/>
      <c r="G303" s="173">
        <f t="shared" si="11"/>
        <v>0</v>
      </c>
      <c r="H303" s="1"/>
      <c r="I303" s="168"/>
      <c r="J303" s="169"/>
      <c r="K303" s="170"/>
      <c r="L303" s="171"/>
      <c r="M303" s="172"/>
      <c r="N303" s="172"/>
      <c r="O303" s="173">
        <f t="shared" si="10"/>
        <v>0</v>
      </c>
    </row>
    <row r="304" spans="1:15">
      <c r="A304" s="168"/>
      <c r="B304" s="169"/>
      <c r="C304" s="170"/>
      <c r="D304" s="171"/>
      <c r="E304" s="172"/>
      <c r="F304" s="172"/>
      <c r="G304" s="173">
        <f t="shared" si="11"/>
        <v>0</v>
      </c>
      <c r="H304" s="1"/>
      <c r="I304" s="168"/>
      <c r="J304" s="169"/>
      <c r="K304" s="170"/>
      <c r="L304" s="171"/>
      <c r="M304" s="172"/>
      <c r="N304" s="172"/>
      <c r="O304" s="173">
        <f t="shared" si="10"/>
        <v>0</v>
      </c>
    </row>
  </sheetData>
  <mergeCells count="2">
    <mergeCell ref="A1:G1"/>
    <mergeCell ref="I1:O1"/>
  </mergeCells>
  <conditionalFormatting sqref="B4:B304">
    <cfRule type="cellIs" dxfId="5" priority="4" operator="equal">
      <formula>$R$9</formula>
    </cfRule>
  </conditionalFormatting>
  <conditionalFormatting sqref="J4:J304">
    <cfRule type="cellIs" dxfId="4" priority="1" operator="equal">
      <formula>$R$9</formula>
    </cfRule>
  </conditionalFormatting>
  <dataValidations count="4">
    <dataValidation type="list" allowBlank="1" showInputMessage="1" showErrorMessage="1" sqref="A4 I51:I304 I45:I46 A59:A304" xr:uid="{00000000-0002-0000-0300-000000000000}">
      <formula1>$Q$3:$Q$17</formula1>
    </dataValidation>
    <dataValidation type="list" allowBlank="1" showInputMessage="1" showErrorMessage="1" sqref="WLN983036:WLN983137 A65639:A65661 IX65639:IX65661 ST65639:ST65661 ACP65639:ACP65661 AML65639:AML65661 AWH65639:AWH65661 BGD65639:BGD65661 BPZ65639:BPZ65661 BZV65639:BZV65661 CJR65639:CJR65661 CTN65639:CTN65661 DDJ65639:DDJ65661 DNF65639:DNF65661 DXB65639:DXB65661 EGX65639:EGX65661 EQT65639:EQT65661 FAP65639:FAP65661 FKL65639:FKL65661 FUH65639:FUH65661 GED65639:GED65661 GNZ65639:GNZ65661 GXV65639:GXV65661 HHR65639:HHR65661 HRN65639:HRN65661 IBJ65639:IBJ65661 ILF65639:ILF65661 IVB65639:IVB65661 JEX65639:JEX65661 JOT65639:JOT65661 JYP65639:JYP65661 KIL65639:KIL65661 KSH65639:KSH65661 LCD65639:LCD65661 LLZ65639:LLZ65661 LVV65639:LVV65661 MFR65639:MFR65661 MPN65639:MPN65661 MZJ65639:MZJ65661 NJF65639:NJF65661 NTB65639:NTB65661 OCX65639:OCX65661 OMT65639:OMT65661 OWP65639:OWP65661 PGL65639:PGL65661 PQH65639:PQH65661 QAD65639:QAD65661 QJZ65639:QJZ65661 QTV65639:QTV65661 RDR65639:RDR65661 RNN65639:RNN65661 RXJ65639:RXJ65661 SHF65639:SHF65661 SRB65639:SRB65661 TAX65639:TAX65661 TKT65639:TKT65661 TUP65639:TUP65661 UEL65639:UEL65661 UOH65639:UOH65661 UYD65639:UYD65661 VHZ65639:VHZ65661 VRV65639:VRV65661 WBR65639:WBR65661 WLN65639:WLN65661 WVJ65639:WVJ65661 A131175:A131197 IX131175:IX131197 ST131175:ST131197 ACP131175:ACP131197 AML131175:AML131197 AWH131175:AWH131197 BGD131175:BGD131197 BPZ131175:BPZ131197 BZV131175:BZV131197 CJR131175:CJR131197 CTN131175:CTN131197 DDJ131175:DDJ131197 DNF131175:DNF131197 DXB131175:DXB131197 EGX131175:EGX131197 EQT131175:EQT131197 FAP131175:FAP131197 FKL131175:FKL131197 FUH131175:FUH131197 GED131175:GED131197 GNZ131175:GNZ131197 GXV131175:GXV131197 HHR131175:HHR131197 HRN131175:HRN131197 IBJ131175:IBJ131197 ILF131175:ILF131197 IVB131175:IVB131197 JEX131175:JEX131197 JOT131175:JOT131197 JYP131175:JYP131197 KIL131175:KIL131197 KSH131175:KSH131197 LCD131175:LCD131197 LLZ131175:LLZ131197 LVV131175:LVV131197 MFR131175:MFR131197 MPN131175:MPN131197 MZJ131175:MZJ131197 NJF131175:NJF131197 NTB131175:NTB131197 OCX131175:OCX131197 OMT131175:OMT131197 OWP131175:OWP131197 PGL131175:PGL131197 PQH131175:PQH131197 QAD131175:QAD131197 QJZ131175:QJZ131197 QTV131175:QTV131197 RDR131175:RDR131197 RNN131175:RNN131197 RXJ131175:RXJ131197 SHF131175:SHF131197 SRB131175:SRB131197 TAX131175:TAX131197 TKT131175:TKT131197 TUP131175:TUP131197 UEL131175:UEL131197 UOH131175:UOH131197 UYD131175:UYD131197 VHZ131175:VHZ131197 VRV131175:VRV131197 WBR131175:WBR131197 WLN131175:WLN131197 WVJ131175:WVJ131197 A196711:A196733 IX196711:IX196733 ST196711:ST196733 ACP196711:ACP196733 AML196711:AML196733 AWH196711:AWH196733 BGD196711:BGD196733 BPZ196711:BPZ196733 BZV196711:BZV196733 CJR196711:CJR196733 CTN196711:CTN196733 DDJ196711:DDJ196733 DNF196711:DNF196733 DXB196711:DXB196733 EGX196711:EGX196733 EQT196711:EQT196733 FAP196711:FAP196733 FKL196711:FKL196733 FUH196711:FUH196733 GED196711:GED196733 GNZ196711:GNZ196733 GXV196711:GXV196733 HHR196711:HHR196733 HRN196711:HRN196733 IBJ196711:IBJ196733 ILF196711:ILF196733 IVB196711:IVB196733 JEX196711:JEX196733 JOT196711:JOT196733 JYP196711:JYP196733 KIL196711:KIL196733 KSH196711:KSH196733 LCD196711:LCD196733 LLZ196711:LLZ196733 LVV196711:LVV196733 MFR196711:MFR196733 MPN196711:MPN196733 MZJ196711:MZJ196733 NJF196711:NJF196733 NTB196711:NTB196733 OCX196711:OCX196733 OMT196711:OMT196733 OWP196711:OWP196733 PGL196711:PGL196733 PQH196711:PQH196733 QAD196711:QAD196733 QJZ196711:QJZ196733 QTV196711:QTV196733 RDR196711:RDR196733 RNN196711:RNN196733 RXJ196711:RXJ196733 SHF196711:SHF196733 SRB196711:SRB196733 TAX196711:TAX196733 TKT196711:TKT196733 TUP196711:TUP196733 UEL196711:UEL196733 UOH196711:UOH196733 UYD196711:UYD196733 VHZ196711:VHZ196733 VRV196711:VRV196733 WBR196711:WBR196733 WLN196711:WLN196733 WVJ196711:WVJ196733 A262247:A262269 IX262247:IX262269 ST262247:ST262269 ACP262247:ACP262269 AML262247:AML262269 AWH262247:AWH262269 BGD262247:BGD262269 BPZ262247:BPZ262269 BZV262247:BZV262269 CJR262247:CJR262269 CTN262247:CTN262269 DDJ262247:DDJ262269 DNF262247:DNF262269 DXB262247:DXB262269 EGX262247:EGX262269 EQT262247:EQT262269 FAP262247:FAP262269 FKL262247:FKL262269 FUH262247:FUH262269 GED262247:GED262269 GNZ262247:GNZ262269 GXV262247:GXV262269 HHR262247:HHR262269 HRN262247:HRN262269 IBJ262247:IBJ262269 ILF262247:ILF262269 IVB262247:IVB262269 JEX262247:JEX262269 JOT262247:JOT262269 JYP262247:JYP262269 KIL262247:KIL262269 KSH262247:KSH262269 LCD262247:LCD262269 LLZ262247:LLZ262269 LVV262247:LVV262269 MFR262247:MFR262269 MPN262247:MPN262269 MZJ262247:MZJ262269 NJF262247:NJF262269 NTB262247:NTB262269 OCX262247:OCX262269 OMT262247:OMT262269 OWP262247:OWP262269 PGL262247:PGL262269 PQH262247:PQH262269 QAD262247:QAD262269 QJZ262247:QJZ262269 QTV262247:QTV262269 RDR262247:RDR262269 RNN262247:RNN262269 RXJ262247:RXJ262269 SHF262247:SHF262269 SRB262247:SRB262269 TAX262247:TAX262269 TKT262247:TKT262269 TUP262247:TUP262269 UEL262247:UEL262269 UOH262247:UOH262269 UYD262247:UYD262269 VHZ262247:VHZ262269 VRV262247:VRV262269 WBR262247:WBR262269 WLN262247:WLN262269 WVJ262247:WVJ262269 A327783:A327805 IX327783:IX327805 ST327783:ST327805 ACP327783:ACP327805 AML327783:AML327805 AWH327783:AWH327805 BGD327783:BGD327805 BPZ327783:BPZ327805 BZV327783:BZV327805 CJR327783:CJR327805 CTN327783:CTN327805 DDJ327783:DDJ327805 DNF327783:DNF327805 DXB327783:DXB327805 EGX327783:EGX327805 EQT327783:EQT327805 FAP327783:FAP327805 FKL327783:FKL327805 FUH327783:FUH327805 GED327783:GED327805 GNZ327783:GNZ327805 GXV327783:GXV327805 HHR327783:HHR327805 HRN327783:HRN327805 IBJ327783:IBJ327805 ILF327783:ILF327805 IVB327783:IVB327805 JEX327783:JEX327805 JOT327783:JOT327805 JYP327783:JYP327805 KIL327783:KIL327805 KSH327783:KSH327805 LCD327783:LCD327805 LLZ327783:LLZ327805 LVV327783:LVV327805 MFR327783:MFR327805 MPN327783:MPN327805 MZJ327783:MZJ327805 NJF327783:NJF327805 NTB327783:NTB327805 OCX327783:OCX327805 OMT327783:OMT327805 OWP327783:OWP327805 PGL327783:PGL327805 PQH327783:PQH327805 QAD327783:QAD327805 QJZ327783:QJZ327805 QTV327783:QTV327805 RDR327783:RDR327805 RNN327783:RNN327805 RXJ327783:RXJ327805 SHF327783:SHF327805 SRB327783:SRB327805 TAX327783:TAX327805 TKT327783:TKT327805 TUP327783:TUP327805 UEL327783:UEL327805 UOH327783:UOH327805 UYD327783:UYD327805 VHZ327783:VHZ327805 VRV327783:VRV327805 WBR327783:WBR327805 WLN327783:WLN327805 WVJ327783:WVJ327805 A393319:A393341 IX393319:IX393341 ST393319:ST393341 ACP393319:ACP393341 AML393319:AML393341 AWH393319:AWH393341 BGD393319:BGD393341 BPZ393319:BPZ393341 BZV393319:BZV393341 CJR393319:CJR393341 CTN393319:CTN393341 DDJ393319:DDJ393341 DNF393319:DNF393341 DXB393319:DXB393341 EGX393319:EGX393341 EQT393319:EQT393341 FAP393319:FAP393341 FKL393319:FKL393341 FUH393319:FUH393341 GED393319:GED393341 GNZ393319:GNZ393341 GXV393319:GXV393341 HHR393319:HHR393341 HRN393319:HRN393341 IBJ393319:IBJ393341 ILF393319:ILF393341 IVB393319:IVB393341 JEX393319:JEX393341 JOT393319:JOT393341 JYP393319:JYP393341 KIL393319:KIL393341 KSH393319:KSH393341 LCD393319:LCD393341 LLZ393319:LLZ393341 LVV393319:LVV393341 MFR393319:MFR393341 MPN393319:MPN393341 MZJ393319:MZJ393341 NJF393319:NJF393341 NTB393319:NTB393341 OCX393319:OCX393341 OMT393319:OMT393341 OWP393319:OWP393341 PGL393319:PGL393341 PQH393319:PQH393341 QAD393319:QAD393341 QJZ393319:QJZ393341 QTV393319:QTV393341 RDR393319:RDR393341 RNN393319:RNN393341 RXJ393319:RXJ393341 SHF393319:SHF393341 SRB393319:SRB393341 TAX393319:TAX393341 TKT393319:TKT393341 TUP393319:TUP393341 UEL393319:UEL393341 UOH393319:UOH393341 UYD393319:UYD393341 VHZ393319:VHZ393341 VRV393319:VRV393341 WBR393319:WBR393341 WLN393319:WLN393341 WVJ393319:WVJ393341 A458855:A458877 IX458855:IX458877 ST458855:ST458877 ACP458855:ACP458877 AML458855:AML458877 AWH458855:AWH458877 BGD458855:BGD458877 BPZ458855:BPZ458877 BZV458855:BZV458877 CJR458855:CJR458877 CTN458855:CTN458877 DDJ458855:DDJ458877 DNF458855:DNF458877 DXB458855:DXB458877 EGX458855:EGX458877 EQT458855:EQT458877 FAP458855:FAP458877 FKL458855:FKL458877 FUH458855:FUH458877 GED458855:GED458877 GNZ458855:GNZ458877 GXV458855:GXV458877 HHR458855:HHR458877 HRN458855:HRN458877 IBJ458855:IBJ458877 ILF458855:ILF458877 IVB458855:IVB458877 JEX458855:JEX458877 JOT458855:JOT458877 JYP458855:JYP458877 KIL458855:KIL458877 KSH458855:KSH458877 LCD458855:LCD458877 LLZ458855:LLZ458877 LVV458855:LVV458877 MFR458855:MFR458877 MPN458855:MPN458877 MZJ458855:MZJ458877 NJF458855:NJF458877 NTB458855:NTB458877 OCX458855:OCX458877 OMT458855:OMT458877 OWP458855:OWP458877 PGL458855:PGL458877 PQH458855:PQH458877 QAD458855:QAD458877 QJZ458855:QJZ458877 QTV458855:QTV458877 RDR458855:RDR458877 RNN458855:RNN458877 RXJ458855:RXJ458877 SHF458855:SHF458877 SRB458855:SRB458877 TAX458855:TAX458877 TKT458855:TKT458877 TUP458855:TUP458877 UEL458855:UEL458877 UOH458855:UOH458877 UYD458855:UYD458877 VHZ458855:VHZ458877 VRV458855:VRV458877 WBR458855:WBR458877 WLN458855:WLN458877 WVJ458855:WVJ458877 A524391:A524413 IX524391:IX524413 ST524391:ST524413 ACP524391:ACP524413 AML524391:AML524413 AWH524391:AWH524413 BGD524391:BGD524413 BPZ524391:BPZ524413 BZV524391:BZV524413 CJR524391:CJR524413 CTN524391:CTN524413 DDJ524391:DDJ524413 DNF524391:DNF524413 DXB524391:DXB524413 EGX524391:EGX524413 EQT524391:EQT524413 FAP524391:FAP524413 FKL524391:FKL524413 FUH524391:FUH524413 GED524391:GED524413 GNZ524391:GNZ524413 GXV524391:GXV524413 HHR524391:HHR524413 HRN524391:HRN524413 IBJ524391:IBJ524413 ILF524391:ILF524413 IVB524391:IVB524413 JEX524391:JEX524413 JOT524391:JOT524413 JYP524391:JYP524413 KIL524391:KIL524413 KSH524391:KSH524413 LCD524391:LCD524413 LLZ524391:LLZ524413 LVV524391:LVV524413 MFR524391:MFR524413 MPN524391:MPN524413 MZJ524391:MZJ524413 NJF524391:NJF524413 NTB524391:NTB524413 OCX524391:OCX524413 OMT524391:OMT524413 OWP524391:OWP524413 PGL524391:PGL524413 PQH524391:PQH524413 QAD524391:QAD524413 QJZ524391:QJZ524413 QTV524391:QTV524413 RDR524391:RDR524413 RNN524391:RNN524413 RXJ524391:RXJ524413 SHF524391:SHF524413 SRB524391:SRB524413 TAX524391:TAX524413 TKT524391:TKT524413 TUP524391:TUP524413 UEL524391:UEL524413 UOH524391:UOH524413 UYD524391:UYD524413 VHZ524391:VHZ524413 VRV524391:VRV524413 WBR524391:WBR524413 WLN524391:WLN524413 WVJ524391:WVJ524413 A589927:A589949 IX589927:IX589949 ST589927:ST589949 ACP589927:ACP589949 AML589927:AML589949 AWH589927:AWH589949 BGD589927:BGD589949 BPZ589927:BPZ589949 BZV589927:BZV589949 CJR589927:CJR589949 CTN589927:CTN589949 DDJ589927:DDJ589949 DNF589927:DNF589949 DXB589927:DXB589949 EGX589927:EGX589949 EQT589927:EQT589949 FAP589927:FAP589949 FKL589927:FKL589949 FUH589927:FUH589949 GED589927:GED589949 GNZ589927:GNZ589949 GXV589927:GXV589949 HHR589927:HHR589949 HRN589927:HRN589949 IBJ589927:IBJ589949 ILF589927:ILF589949 IVB589927:IVB589949 JEX589927:JEX589949 JOT589927:JOT589949 JYP589927:JYP589949 KIL589927:KIL589949 KSH589927:KSH589949 LCD589927:LCD589949 LLZ589927:LLZ589949 LVV589927:LVV589949 MFR589927:MFR589949 MPN589927:MPN589949 MZJ589927:MZJ589949 NJF589927:NJF589949 NTB589927:NTB589949 OCX589927:OCX589949 OMT589927:OMT589949 OWP589927:OWP589949 PGL589927:PGL589949 PQH589927:PQH589949 QAD589927:QAD589949 QJZ589927:QJZ589949 QTV589927:QTV589949 RDR589927:RDR589949 RNN589927:RNN589949 RXJ589927:RXJ589949 SHF589927:SHF589949 SRB589927:SRB589949 TAX589927:TAX589949 TKT589927:TKT589949 TUP589927:TUP589949 UEL589927:UEL589949 UOH589927:UOH589949 UYD589927:UYD589949 VHZ589927:VHZ589949 VRV589927:VRV589949 WBR589927:WBR589949 WLN589927:WLN589949 WVJ589927:WVJ589949 A655463:A655485 IX655463:IX655485 ST655463:ST655485 ACP655463:ACP655485 AML655463:AML655485 AWH655463:AWH655485 BGD655463:BGD655485 BPZ655463:BPZ655485 BZV655463:BZV655485 CJR655463:CJR655485 CTN655463:CTN655485 DDJ655463:DDJ655485 DNF655463:DNF655485 DXB655463:DXB655485 EGX655463:EGX655485 EQT655463:EQT655485 FAP655463:FAP655485 FKL655463:FKL655485 FUH655463:FUH655485 GED655463:GED655485 GNZ655463:GNZ655485 GXV655463:GXV655485 HHR655463:HHR655485 HRN655463:HRN655485 IBJ655463:IBJ655485 ILF655463:ILF655485 IVB655463:IVB655485 JEX655463:JEX655485 JOT655463:JOT655485 JYP655463:JYP655485 KIL655463:KIL655485 KSH655463:KSH655485 LCD655463:LCD655485 LLZ655463:LLZ655485 LVV655463:LVV655485 MFR655463:MFR655485 MPN655463:MPN655485 MZJ655463:MZJ655485 NJF655463:NJF655485 NTB655463:NTB655485 OCX655463:OCX655485 OMT655463:OMT655485 OWP655463:OWP655485 PGL655463:PGL655485 PQH655463:PQH655485 QAD655463:QAD655485 QJZ655463:QJZ655485 QTV655463:QTV655485 RDR655463:RDR655485 RNN655463:RNN655485 RXJ655463:RXJ655485 SHF655463:SHF655485 SRB655463:SRB655485 TAX655463:TAX655485 TKT655463:TKT655485 TUP655463:TUP655485 UEL655463:UEL655485 UOH655463:UOH655485 UYD655463:UYD655485 VHZ655463:VHZ655485 VRV655463:VRV655485 WBR655463:WBR655485 WLN655463:WLN655485 WVJ655463:WVJ655485 A720999:A721021 IX720999:IX721021 ST720999:ST721021 ACP720999:ACP721021 AML720999:AML721021 AWH720999:AWH721021 BGD720999:BGD721021 BPZ720999:BPZ721021 BZV720999:BZV721021 CJR720999:CJR721021 CTN720999:CTN721021 DDJ720999:DDJ721021 DNF720999:DNF721021 DXB720999:DXB721021 EGX720999:EGX721021 EQT720999:EQT721021 FAP720999:FAP721021 FKL720999:FKL721021 FUH720999:FUH721021 GED720999:GED721021 GNZ720999:GNZ721021 GXV720999:GXV721021 HHR720999:HHR721021 HRN720999:HRN721021 IBJ720999:IBJ721021 ILF720999:ILF721021 IVB720999:IVB721021 JEX720999:JEX721021 JOT720999:JOT721021 JYP720999:JYP721021 KIL720999:KIL721021 KSH720999:KSH721021 LCD720999:LCD721021 LLZ720999:LLZ721021 LVV720999:LVV721021 MFR720999:MFR721021 MPN720999:MPN721021 MZJ720999:MZJ721021 NJF720999:NJF721021 NTB720999:NTB721021 OCX720999:OCX721021 OMT720999:OMT721021 OWP720999:OWP721021 PGL720999:PGL721021 PQH720999:PQH721021 QAD720999:QAD721021 QJZ720999:QJZ721021 QTV720999:QTV721021 RDR720999:RDR721021 RNN720999:RNN721021 RXJ720999:RXJ721021 SHF720999:SHF721021 SRB720999:SRB721021 TAX720999:TAX721021 TKT720999:TKT721021 TUP720999:TUP721021 UEL720999:UEL721021 UOH720999:UOH721021 UYD720999:UYD721021 VHZ720999:VHZ721021 VRV720999:VRV721021 WBR720999:WBR721021 WLN720999:WLN721021 WVJ720999:WVJ721021 A786535:A786557 IX786535:IX786557 ST786535:ST786557 ACP786535:ACP786557 AML786535:AML786557 AWH786535:AWH786557 BGD786535:BGD786557 BPZ786535:BPZ786557 BZV786535:BZV786557 CJR786535:CJR786557 CTN786535:CTN786557 DDJ786535:DDJ786557 DNF786535:DNF786557 DXB786535:DXB786557 EGX786535:EGX786557 EQT786535:EQT786557 FAP786535:FAP786557 FKL786535:FKL786557 FUH786535:FUH786557 GED786535:GED786557 GNZ786535:GNZ786557 GXV786535:GXV786557 HHR786535:HHR786557 HRN786535:HRN786557 IBJ786535:IBJ786557 ILF786535:ILF786557 IVB786535:IVB786557 JEX786535:JEX786557 JOT786535:JOT786557 JYP786535:JYP786557 KIL786535:KIL786557 KSH786535:KSH786557 LCD786535:LCD786557 LLZ786535:LLZ786557 LVV786535:LVV786557 MFR786535:MFR786557 MPN786535:MPN786557 MZJ786535:MZJ786557 NJF786535:NJF786557 NTB786535:NTB786557 OCX786535:OCX786557 OMT786535:OMT786557 OWP786535:OWP786557 PGL786535:PGL786557 PQH786535:PQH786557 QAD786535:QAD786557 QJZ786535:QJZ786557 QTV786535:QTV786557 RDR786535:RDR786557 RNN786535:RNN786557 RXJ786535:RXJ786557 SHF786535:SHF786557 SRB786535:SRB786557 TAX786535:TAX786557 TKT786535:TKT786557 TUP786535:TUP786557 UEL786535:UEL786557 UOH786535:UOH786557 UYD786535:UYD786557 VHZ786535:VHZ786557 VRV786535:VRV786557 WBR786535:WBR786557 WLN786535:WLN786557 WVJ786535:WVJ786557 A852071:A852093 IX852071:IX852093 ST852071:ST852093 ACP852071:ACP852093 AML852071:AML852093 AWH852071:AWH852093 BGD852071:BGD852093 BPZ852071:BPZ852093 BZV852071:BZV852093 CJR852071:CJR852093 CTN852071:CTN852093 DDJ852071:DDJ852093 DNF852071:DNF852093 DXB852071:DXB852093 EGX852071:EGX852093 EQT852071:EQT852093 FAP852071:FAP852093 FKL852071:FKL852093 FUH852071:FUH852093 GED852071:GED852093 GNZ852071:GNZ852093 GXV852071:GXV852093 HHR852071:HHR852093 HRN852071:HRN852093 IBJ852071:IBJ852093 ILF852071:ILF852093 IVB852071:IVB852093 JEX852071:JEX852093 JOT852071:JOT852093 JYP852071:JYP852093 KIL852071:KIL852093 KSH852071:KSH852093 LCD852071:LCD852093 LLZ852071:LLZ852093 LVV852071:LVV852093 MFR852071:MFR852093 MPN852071:MPN852093 MZJ852071:MZJ852093 NJF852071:NJF852093 NTB852071:NTB852093 OCX852071:OCX852093 OMT852071:OMT852093 OWP852071:OWP852093 PGL852071:PGL852093 PQH852071:PQH852093 QAD852071:QAD852093 QJZ852071:QJZ852093 QTV852071:QTV852093 RDR852071:RDR852093 RNN852071:RNN852093 RXJ852071:RXJ852093 SHF852071:SHF852093 SRB852071:SRB852093 TAX852071:TAX852093 TKT852071:TKT852093 TUP852071:TUP852093 UEL852071:UEL852093 UOH852071:UOH852093 UYD852071:UYD852093 VHZ852071:VHZ852093 VRV852071:VRV852093 WBR852071:WBR852093 WLN852071:WLN852093 WVJ852071:WVJ852093 A917607:A917629 IX917607:IX917629 ST917607:ST917629 ACP917607:ACP917629 AML917607:AML917629 AWH917607:AWH917629 BGD917607:BGD917629 BPZ917607:BPZ917629 BZV917607:BZV917629 CJR917607:CJR917629 CTN917607:CTN917629 DDJ917607:DDJ917629 DNF917607:DNF917629 DXB917607:DXB917629 EGX917607:EGX917629 EQT917607:EQT917629 FAP917607:FAP917629 FKL917607:FKL917629 FUH917607:FUH917629 GED917607:GED917629 GNZ917607:GNZ917629 GXV917607:GXV917629 HHR917607:HHR917629 HRN917607:HRN917629 IBJ917607:IBJ917629 ILF917607:ILF917629 IVB917607:IVB917629 JEX917607:JEX917629 JOT917607:JOT917629 JYP917607:JYP917629 KIL917607:KIL917629 KSH917607:KSH917629 LCD917607:LCD917629 LLZ917607:LLZ917629 LVV917607:LVV917629 MFR917607:MFR917629 MPN917607:MPN917629 MZJ917607:MZJ917629 NJF917607:NJF917629 NTB917607:NTB917629 OCX917607:OCX917629 OMT917607:OMT917629 OWP917607:OWP917629 PGL917607:PGL917629 PQH917607:PQH917629 QAD917607:QAD917629 QJZ917607:QJZ917629 QTV917607:QTV917629 RDR917607:RDR917629 RNN917607:RNN917629 RXJ917607:RXJ917629 SHF917607:SHF917629 SRB917607:SRB917629 TAX917607:TAX917629 TKT917607:TKT917629 TUP917607:TUP917629 UEL917607:UEL917629 UOH917607:UOH917629 UYD917607:UYD917629 VHZ917607:VHZ917629 VRV917607:VRV917629 WBR917607:WBR917629 WLN917607:WLN917629 WVJ917607:WVJ917629 A983143:A983165 IX983143:IX983165 ST983143:ST983165 ACP983143:ACP983165 AML983143:AML983165 AWH983143:AWH983165 BGD983143:BGD983165 BPZ983143:BPZ983165 BZV983143:BZV983165 CJR983143:CJR983165 CTN983143:CTN983165 DDJ983143:DDJ983165 DNF983143:DNF983165 DXB983143:DXB983165 EGX983143:EGX983165 EQT983143:EQT983165 FAP983143:FAP983165 FKL983143:FKL983165 FUH983143:FUH983165 GED983143:GED983165 GNZ983143:GNZ983165 GXV983143:GXV983165 HHR983143:HHR983165 HRN983143:HRN983165 IBJ983143:IBJ983165 ILF983143:ILF983165 IVB983143:IVB983165 JEX983143:JEX983165 JOT983143:JOT983165 JYP983143:JYP983165 KIL983143:KIL983165 KSH983143:KSH983165 LCD983143:LCD983165 LLZ983143:LLZ983165 LVV983143:LVV983165 MFR983143:MFR983165 MPN983143:MPN983165 MZJ983143:MZJ983165 NJF983143:NJF983165 NTB983143:NTB983165 OCX983143:OCX983165 OMT983143:OMT983165 OWP983143:OWP983165 PGL983143:PGL983165 PQH983143:PQH983165 QAD983143:QAD983165 QJZ983143:QJZ983165 QTV983143:QTV983165 RDR983143:RDR983165 RNN983143:RNN983165 RXJ983143:RXJ983165 SHF983143:SHF983165 SRB983143:SRB983165 TAX983143:TAX983165 TKT983143:TKT983165 TUP983143:TUP983165 UEL983143:UEL983165 UOH983143:UOH983165 UYD983143:UYD983165 VHZ983143:VHZ983165 VRV983143:VRV983165 WBR983143:WBR983165 WLN983143:WLN983165 WVJ983143:WVJ983165 WVJ983036:WVJ983137 A65532:A65633 IX65532:IX65633 ST65532:ST65633 ACP65532:ACP65633 AML65532:AML65633 AWH65532:AWH65633 BGD65532:BGD65633 BPZ65532:BPZ65633 BZV65532:BZV65633 CJR65532:CJR65633 CTN65532:CTN65633 DDJ65532:DDJ65633 DNF65532:DNF65633 DXB65532:DXB65633 EGX65532:EGX65633 EQT65532:EQT65633 FAP65532:FAP65633 FKL65532:FKL65633 FUH65532:FUH65633 GED65532:GED65633 GNZ65532:GNZ65633 GXV65532:GXV65633 HHR65532:HHR65633 HRN65532:HRN65633 IBJ65532:IBJ65633 ILF65532:ILF65633 IVB65532:IVB65633 JEX65532:JEX65633 JOT65532:JOT65633 JYP65532:JYP65633 KIL65532:KIL65633 KSH65532:KSH65633 LCD65532:LCD65633 LLZ65532:LLZ65633 LVV65532:LVV65633 MFR65532:MFR65633 MPN65532:MPN65633 MZJ65532:MZJ65633 NJF65532:NJF65633 NTB65532:NTB65633 OCX65532:OCX65633 OMT65532:OMT65633 OWP65532:OWP65633 PGL65532:PGL65633 PQH65532:PQH65633 QAD65532:QAD65633 QJZ65532:QJZ65633 QTV65532:QTV65633 RDR65532:RDR65633 RNN65532:RNN65633 RXJ65532:RXJ65633 SHF65532:SHF65633 SRB65532:SRB65633 TAX65532:TAX65633 TKT65532:TKT65633 TUP65532:TUP65633 UEL65532:UEL65633 UOH65532:UOH65633 UYD65532:UYD65633 VHZ65532:VHZ65633 VRV65532:VRV65633 WBR65532:WBR65633 WLN65532:WLN65633 WVJ65532:WVJ65633 A131068:A131169 IX131068:IX131169 ST131068:ST131169 ACP131068:ACP131169 AML131068:AML131169 AWH131068:AWH131169 BGD131068:BGD131169 BPZ131068:BPZ131169 BZV131068:BZV131169 CJR131068:CJR131169 CTN131068:CTN131169 DDJ131068:DDJ131169 DNF131068:DNF131169 DXB131068:DXB131169 EGX131068:EGX131169 EQT131068:EQT131169 FAP131068:FAP131169 FKL131068:FKL131169 FUH131068:FUH131169 GED131068:GED131169 GNZ131068:GNZ131169 GXV131068:GXV131169 HHR131068:HHR131169 HRN131068:HRN131169 IBJ131068:IBJ131169 ILF131068:ILF131169 IVB131068:IVB131169 JEX131068:JEX131169 JOT131068:JOT131169 JYP131068:JYP131169 KIL131068:KIL131169 KSH131068:KSH131169 LCD131068:LCD131169 LLZ131068:LLZ131169 LVV131068:LVV131169 MFR131068:MFR131169 MPN131068:MPN131169 MZJ131068:MZJ131169 NJF131068:NJF131169 NTB131068:NTB131169 OCX131068:OCX131169 OMT131068:OMT131169 OWP131068:OWP131169 PGL131068:PGL131169 PQH131068:PQH131169 QAD131068:QAD131169 QJZ131068:QJZ131169 QTV131068:QTV131169 RDR131068:RDR131169 RNN131068:RNN131169 RXJ131068:RXJ131169 SHF131068:SHF131169 SRB131068:SRB131169 TAX131068:TAX131169 TKT131068:TKT131169 TUP131068:TUP131169 UEL131068:UEL131169 UOH131068:UOH131169 UYD131068:UYD131169 VHZ131068:VHZ131169 VRV131068:VRV131169 WBR131068:WBR131169 WLN131068:WLN131169 WVJ131068:WVJ131169 A196604:A196705 IX196604:IX196705 ST196604:ST196705 ACP196604:ACP196705 AML196604:AML196705 AWH196604:AWH196705 BGD196604:BGD196705 BPZ196604:BPZ196705 BZV196604:BZV196705 CJR196604:CJR196705 CTN196604:CTN196705 DDJ196604:DDJ196705 DNF196604:DNF196705 DXB196604:DXB196705 EGX196604:EGX196705 EQT196604:EQT196705 FAP196604:FAP196705 FKL196604:FKL196705 FUH196604:FUH196705 GED196604:GED196705 GNZ196604:GNZ196705 GXV196604:GXV196705 HHR196604:HHR196705 HRN196604:HRN196705 IBJ196604:IBJ196705 ILF196604:ILF196705 IVB196604:IVB196705 JEX196604:JEX196705 JOT196604:JOT196705 JYP196604:JYP196705 KIL196604:KIL196705 KSH196604:KSH196705 LCD196604:LCD196705 LLZ196604:LLZ196705 LVV196604:LVV196705 MFR196604:MFR196705 MPN196604:MPN196705 MZJ196604:MZJ196705 NJF196604:NJF196705 NTB196604:NTB196705 OCX196604:OCX196705 OMT196604:OMT196705 OWP196604:OWP196705 PGL196604:PGL196705 PQH196604:PQH196705 QAD196604:QAD196705 QJZ196604:QJZ196705 QTV196604:QTV196705 RDR196604:RDR196705 RNN196604:RNN196705 RXJ196604:RXJ196705 SHF196604:SHF196705 SRB196604:SRB196705 TAX196604:TAX196705 TKT196604:TKT196705 TUP196604:TUP196705 UEL196604:UEL196705 UOH196604:UOH196705 UYD196604:UYD196705 VHZ196604:VHZ196705 VRV196604:VRV196705 WBR196604:WBR196705 WLN196604:WLN196705 WVJ196604:WVJ196705 A262140:A262241 IX262140:IX262241 ST262140:ST262241 ACP262140:ACP262241 AML262140:AML262241 AWH262140:AWH262241 BGD262140:BGD262241 BPZ262140:BPZ262241 BZV262140:BZV262241 CJR262140:CJR262241 CTN262140:CTN262241 DDJ262140:DDJ262241 DNF262140:DNF262241 DXB262140:DXB262241 EGX262140:EGX262241 EQT262140:EQT262241 FAP262140:FAP262241 FKL262140:FKL262241 FUH262140:FUH262241 GED262140:GED262241 GNZ262140:GNZ262241 GXV262140:GXV262241 HHR262140:HHR262241 HRN262140:HRN262241 IBJ262140:IBJ262241 ILF262140:ILF262241 IVB262140:IVB262241 JEX262140:JEX262241 JOT262140:JOT262241 JYP262140:JYP262241 KIL262140:KIL262241 KSH262140:KSH262241 LCD262140:LCD262241 LLZ262140:LLZ262241 LVV262140:LVV262241 MFR262140:MFR262241 MPN262140:MPN262241 MZJ262140:MZJ262241 NJF262140:NJF262241 NTB262140:NTB262241 OCX262140:OCX262241 OMT262140:OMT262241 OWP262140:OWP262241 PGL262140:PGL262241 PQH262140:PQH262241 QAD262140:QAD262241 QJZ262140:QJZ262241 QTV262140:QTV262241 RDR262140:RDR262241 RNN262140:RNN262241 RXJ262140:RXJ262241 SHF262140:SHF262241 SRB262140:SRB262241 TAX262140:TAX262241 TKT262140:TKT262241 TUP262140:TUP262241 UEL262140:UEL262241 UOH262140:UOH262241 UYD262140:UYD262241 VHZ262140:VHZ262241 VRV262140:VRV262241 WBR262140:WBR262241 WLN262140:WLN262241 WVJ262140:WVJ262241 A327676:A327777 IX327676:IX327777 ST327676:ST327777 ACP327676:ACP327777 AML327676:AML327777 AWH327676:AWH327777 BGD327676:BGD327777 BPZ327676:BPZ327777 BZV327676:BZV327777 CJR327676:CJR327777 CTN327676:CTN327777 DDJ327676:DDJ327777 DNF327676:DNF327777 DXB327676:DXB327777 EGX327676:EGX327777 EQT327676:EQT327777 FAP327676:FAP327777 FKL327676:FKL327777 FUH327676:FUH327777 GED327676:GED327777 GNZ327676:GNZ327777 GXV327676:GXV327777 HHR327676:HHR327777 HRN327676:HRN327777 IBJ327676:IBJ327777 ILF327676:ILF327777 IVB327676:IVB327777 JEX327676:JEX327777 JOT327676:JOT327777 JYP327676:JYP327777 KIL327676:KIL327777 KSH327676:KSH327777 LCD327676:LCD327777 LLZ327676:LLZ327777 LVV327676:LVV327777 MFR327676:MFR327777 MPN327676:MPN327777 MZJ327676:MZJ327777 NJF327676:NJF327777 NTB327676:NTB327777 OCX327676:OCX327777 OMT327676:OMT327777 OWP327676:OWP327777 PGL327676:PGL327777 PQH327676:PQH327777 QAD327676:QAD327777 QJZ327676:QJZ327777 QTV327676:QTV327777 RDR327676:RDR327777 RNN327676:RNN327777 RXJ327676:RXJ327777 SHF327676:SHF327777 SRB327676:SRB327777 TAX327676:TAX327777 TKT327676:TKT327777 TUP327676:TUP327777 UEL327676:UEL327777 UOH327676:UOH327777 UYD327676:UYD327777 VHZ327676:VHZ327777 VRV327676:VRV327777 WBR327676:WBR327777 WLN327676:WLN327777 WVJ327676:WVJ327777 A393212:A393313 IX393212:IX393313 ST393212:ST393313 ACP393212:ACP393313 AML393212:AML393313 AWH393212:AWH393313 BGD393212:BGD393313 BPZ393212:BPZ393313 BZV393212:BZV393313 CJR393212:CJR393313 CTN393212:CTN393313 DDJ393212:DDJ393313 DNF393212:DNF393313 DXB393212:DXB393313 EGX393212:EGX393313 EQT393212:EQT393313 FAP393212:FAP393313 FKL393212:FKL393313 FUH393212:FUH393313 GED393212:GED393313 GNZ393212:GNZ393313 GXV393212:GXV393313 HHR393212:HHR393313 HRN393212:HRN393313 IBJ393212:IBJ393313 ILF393212:ILF393313 IVB393212:IVB393313 JEX393212:JEX393313 JOT393212:JOT393313 JYP393212:JYP393313 KIL393212:KIL393313 KSH393212:KSH393313 LCD393212:LCD393313 LLZ393212:LLZ393313 LVV393212:LVV393313 MFR393212:MFR393313 MPN393212:MPN393313 MZJ393212:MZJ393313 NJF393212:NJF393313 NTB393212:NTB393313 OCX393212:OCX393313 OMT393212:OMT393313 OWP393212:OWP393313 PGL393212:PGL393313 PQH393212:PQH393313 QAD393212:QAD393313 QJZ393212:QJZ393313 QTV393212:QTV393313 RDR393212:RDR393313 RNN393212:RNN393313 RXJ393212:RXJ393313 SHF393212:SHF393313 SRB393212:SRB393313 TAX393212:TAX393313 TKT393212:TKT393313 TUP393212:TUP393313 UEL393212:UEL393313 UOH393212:UOH393313 UYD393212:UYD393313 VHZ393212:VHZ393313 VRV393212:VRV393313 WBR393212:WBR393313 WLN393212:WLN393313 WVJ393212:WVJ393313 A458748:A458849 IX458748:IX458849 ST458748:ST458849 ACP458748:ACP458849 AML458748:AML458849 AWH458748:AWH458849 BGD458748:BGD458849 BPZ458748:BPZ458849 BZV458748:BZV458849 CJR458748:CJR458849 CTN458748:CTN458849 DDJ458748:DDJ458849 DNF458748:DNF458849 DXB458748:DXB458849 EGX458748:EGX458849 EQT458748:EQT458849 FAP458748:FAP458849 FKL458748:FKL458849 FUH458748:FUH458849 GED458748:GED458849 GNZ458748:GNZ458849 GXV458748:GXV458849 HHR458748:HHR458849 HRN458748:HRN458849 IBJ458748:IBJ458849 ILF458748:ILF458849 IVB458748:IVB458849 JEX458748:JEX458849 JOT458748:JOT458849 JYP458748:JYP458849 KIL458748:KIL458849 KSH458748:KSH458849 LCD458748:LCD458849 LLZ458748:LLZ458849 LVV458748:LVV458849 MFR458748:MFR458849 MPN458748:MPN458849 MZJ458748:MZJ458849 NJF458748:NJF458849 NTB458748:NTB458849 OCX458748:OCX458849 OMT458748:OMT458849 OWP458748:OWP458849 PGL458748:PGL458849 PQH458748:PQH458849 QAD458748:QAD458849 QJZ458748:QJZ458849 QTV458748:QTV458849 RDR458748:RDR458849 RNN458748:RNN458849 RXJ458748:RXJ458849 SHF458748:SHF458849 SRB458748:SRB458849 TAX458748:TAX458849 TKT458748:TKT458849 TUP458748:TUP458849 UEL458748:UEL458849 UOH458748:UOH458849 UYD458748:UYD458849 VHZ458748:VHZ458849 VRV458748:VRV458849 WBR458748:WBR458849 WLN458748:WLN458849 WVJ458748:WVJ458849 A524284:A524385 IX524284:IX524385 ST524284:ST524385 ACP524284:ACP524385 AML524284:AML524385 AWH524284:AWH524385 BGD524284:BGD524385 BPZ524284:BPZ524385 BZV524284:BZV524385 CJR524284:CJR524385 CTN524284:CTN524385 DDJ524284:DDJ524385 DNF524284:DNF524385 DXB524284:DXB524385 EGX524284:EGX524385 EQT524284:EQT524385 FAP524284:FAP524385 FKL524284:FKL524385 FUH524284:FUH524385 GED524284:GED524385 GNZ524284:GNZ524385 GXV524284:GXV524385 HHR524284:HHR524385 HRN524284:HRN524385 IBJ524284:IBJ524385 ILF524284:ILF524385 IVB524284:IVB524385 JEX524284:JEX524385 JOT524284:JOT524385 JYP524284:JYP524385 KIL524284:KIL524385 KSH524284:KSH524385 LCD524284:LCD524385 LLZ524284:LLZ524385 LVV524284:LVV524385 MFR524284:MFR524385 MPN524284:MPN524385 MZJ524284:MZJ524385 NJF524284:NJF524385 NTB524284:NTB524385 OCX524284:OCX524385 OMT524284:OMT524385 OWP524284:OWP524385 PGL524284:PGL524385 PQH524284:PQH524385 QAD524284:QAD524385 QJZ524284:QJZ524385 QTV524284:QTV524385 RDR524284:RDR524385 RNN524284:RNN524385 RXJ524284:RXJ524385 SHF524284:SHF524385 SRB524284:SRB524385 TAX524284:TAX524385 TKT524284:TKT524385 TUP524284:TUP524385 UEL524284:UEL524385 UOH524284:UOH524385 UYD524284:UYD524385 VHZ524284:VHZ524385 VRV524284:VRV524385 WBR524284:WBR524385 WLN524284:WLN524385 WVJ524284:WVJ524385 A589820:A589921 IX589820:IX589921 ST589820:ST589921 ACP589820:ACP589921 AML589820:AML589921 AWH589820:AWH589921 BGD589820:BGD589921 BPZ589820:BPZ589921 BZV589820:BZV589921 CJR589820:CJR589921 CTN589820:CTN589921 DDJ589820:DDJ589921 DNF589820:DNF589921 DXB589820:DXB589921 EGX589820:EGX589921 EQT589820:EQT589921 FAP589820:FAP589921 FKL589820:FKL589921 FUH589820:FUH589921 GED589820:GED589921 GNZ589820:GNZ589921 GXV589820:GXV589921 HHR589820:HHR589921 HRN589820:HRN589921 IBJ589820:IBJ589921 ILF589820:ILF589921 IVB589820:IVB589921 JEX589820:JEX589921 JOT589820:JOT589921 JYP589820:JYP589921 KIL589820:KIL589921 KSH589820:KSH589921 LCD589820:LCD589921 LLZ589820:LLZ589921 LVV589820:LVV589921 MFR589820:MFR589921 MPN589820:MPN589921 MZJ589820:MZJ589921 NJF589820:NJF589921 NTB589820:NTB589921 OCX589820:OCX589921 OMT589820:OMT589921 OWP589820:OWP589921 PGL589820:PGL589921 PQH589820:PQH589921 QAD589820:QAD589921 QJZ589820:QJZ589921 QTV589820:QTV589921 RDR589820:RDR589921 RNN589820:RNN589921 RXJ589820:RXJ589921 SHF589820:SHF589921 SRB589820:SRB589921 TAX589820:TAX589921 TKT589820:TKT589921 TUP589820:TUP589921 UEL589820:UEL589921 UOH589820:UOH589921 UYD589820:UYD589921 VHZ589820:VHZ589921 VRV589820:VRV589921 WBR589820:WBR589921 WLN589820:WLN589921 WVJ589820:WVJ589921 A655356:A655457 IX655356:IX655457 ST655356:ST655457 ACP655356:ACP655457 AML655356:AML655457 AWH655356:AWH655457 BGD655356:BGD655457 BPZ655356:BPZ655457 BZV655356:BZV655457 CJR655356:CJR655457 CTN655356:CTN655457 DDJ655356:DDJ655457 DNF655356:DNF655457 DXB655356:DXB655457 EGX655356:EGX655457 EQT655356:EQT655457 FAP655356:FAP655457 FKL655356:FKL655457 FUH655356:FUH655457 GED655356:GED655457 GNZ655356:GNZ655457 GXV655356:GXV655457 HHR655356:HHR655457 HRN655356:HRN655457 IBJ655356:IBJ655457 ILF655356:ILF655457 IVB655356:IVB655457 JEX655356:JEX655457 JOT655356:JOT655457 JYP655356:JYP655457 KIL655356:KIL655457 KSH655356:KSH655457 LCD655356:LCD655457 LLZ655356:LLZ655457 LVV655356:LVV655457 MFR655356:MFR655457 MPN655356:MPN655457 MZJ655356:MZJ655457 NJF655356:NJF655457 NTB655356:NTB655457 OCX655356:OCX655457 OMT655356:OMT655457 OWP655356:OWP655457 PGL655356:PGL655457 PQH655356:PQH655457 QAD655356:QAD655457 QJZ655356:QJZ655457 QTV655356:QTV655457 RDR655356:RDR655457 RNN655356:RNN655457 RXJ655356:RXJ655457 SHF655356:SHF655457 SRB655356:SRB655457 TAX655356:TAX655457 TKT655356:TKT655457 TUP655356:TUP655457 UEL655356:UEL655457 UOH655356:UOH655457 UYD655356:UYD655457 VHZ655356:VHZ655457 VRV655356:VRV655457 WBR655356:WBR655457 WLN655356:WLN655457 WVJ655356:WVJ655457 A720892:A720993 IX720892:IX720993 ST720892:ST720993 ACP720892:ACP720993 AML720892:AML720993 AWH720892:AWH720993 BGD720892:BGD720993 BPZ720892:BPZ720993 BZV720892:BZV720993 CJR720892:CJR720993 CTN720892:CTN720993 DDJ720892:DDJ720993 DNF720892:DNF720993 DXB720892:DXB720993 EGX720892:EGX720993 EQT720892:EQT720993 FAP720892:FAP720993 FKL720892:FKL720993 FUH720892:FUH720993 GED720892:GED720993 GNZ720892:GNZ720993 GXV720892:GXV720993 HHR720892:HHR720993 HRN720892:HRN720993 IBJ720892:IBJ720993 ILF720892:ILF720993 IVB720892:IVB720993 JEX720892:JEX720993 JOT720892:JOT720993 JYP720892:JYP720993 KIL720892:KIL720993 KSH720892:KSH720993 LCD720892:LCD720993 LLZ720892:LLZ720993 LVV720892:LVV720993 MFR720892:MFR720993 MPN720892:MPN720993 MZJ720892:MZJ720993 NJF720892:NJF720993 NTB720892:NTB720993 OCX720892:OCX720993 OMT720892:OMT720993 OWP720892:OWP720993 PGL720892:PGL720993 PQH720892:PQH720993 QAD720892:QAD720993 QJZ720892:QJZ720993 QTV720892:QTV720993 RDR720892:RDR720993 RNN720892:RNN720993 RXJ720892:RXJ720993 SHF720892:SHF720993 SRB720892:SRB720993 TAX720892:TAX720993 TKT720892:TKT720993 TUP720892:TUP720993 UEL720892:UEL720993 UOH720892:UOH720993 UYD720892:UYD720993 VHZ720892:VHZ720993 VRV720892:VRV720993 WBR720892:WBR720993 WLN720892:WLN720993 WVJ720892:WVJ720993 A786428:A786529 IX786428:IX786529 ST786428:ST786529 ACP786428:ACP786529 AML786428:AML786529 AWH786428:AWH786529 BGD786428:BGD786529 BPZ786428:BPZ786529 BZV786428:BZV786529 CJR786428:CJR786529 CTN786428:CTN786529 DDJ786428:DDJ786529 DNF786428:DNF786529 DXB786428:DXB786529 EGX786428:EGX786529 EQT786428:EQT786529 FAP786428:FAP786529 FKL786428:FKL786529 FUH786428:FUH786529 GED786428:GED786529 GNZ786428:GNZ786529 GXV786428:GXV786529 HHR786428:HHR786529 HRN786428:HRN786529 IBJ786428:IBJ786529 ILF786428:ILF786529 IVB786428:IVB786529 JEX786428:JEX786529 JOT786428:JOT786529 JYP786428:JYP786529 KIL786428:KIL786529 KSH786428:KSH786529 LCD786428:LCD786529 LLZ786428:LLZ786529 LVV786428:LVV786529 MFR786428:MFR786529 MPN786428:MPN786529 MZJ786428:MZJ786529 NJF786428:NJF786529 NTB786428:NTB786529 OCX786428:OCX786529 OMT786428:OMT786529 OWP786428:OWP786529 PGL786428:PGL786529 PQH786428:PQH786529 QAD786428:QAD786529 QJZ786428:QJZ786529 QTV786428:QTV786529 RDR786428:RDR786529 RNN786428:RNN786529 RXJ786428:RXJ786529 SHF786428:SHF786529 SRB786428:SRB786529 TAX786428:TAX786529 TKT786428:TKT786529 TUP786428:TUP786529 UEL786428:UEL786529 UOH786428:UOH786529 UYD786428:UYD786529 VHZ786428:VHZ786529 VRV786428:VRV786529 WBR786428:WBR786529 WLN786428:WLN786529 WVJ786428:WVJ786529 A851964:A852065 IX851964:IX852065 ST851964:ST852065 ACP851964:ACP852065 AML851964:AML852065 AWH851964:AWH852065 BGD851964:BGD852065 BPZ851964:BPZ852065 BZV851964:BZV852065 CJR851964:CJR852065 CTN851964:CTN852065 DDJ851964:DDJ852065 DNF851964:DNF852065 DXB851964:DXB852065 EGX851964:EGX852065 EQT851964:EQT852065 FAP851964:FAP852065 FKL851964:FKL852065 FUH851964:FUH852065 GED851964:GED852065 GNZ851964:GNZ852065 GXV851964:GXV852065 HHR851964:HHR852065 HRN851964:HRN852065 IBJ851964:IBJ852065 ILF851964:ILF852065 IVB851964:IVB852065 JEX851964:JEX852065 JOT851964:JOT852065 JYP851964:JYP852065 KIL851964:KIL852065 KSH851964:KSH852065 LCD851964:LCD852065 LLZ851964:LLZ852065 LVV851964:LVV852065 MFR851964:MFR852065 MPN851964:MPN852065 MZJ851964:MZJ852065 NJF851964:NJF852065 NTB851964:NTB852065 OCX851964:OCX852065 OMT851964:OMT852065 OWP851964:OWP852065 PGL851964:PGL852065 PQH851964:PQH852065 QAD851964:QAD852065 QJZ851964:QJZ852065 QTV851964:QTV852065 RDR851964:RDR852065 RNN851964:RNN852065 RXJ851964:RXJ852065 SHF851964:SHF852065 SRB851964:SRB852065 TAX851964:TAX852065 TKT851964:TKT852065 TUP851964:TUP852065 UEL851964:UEL852065 UOH851964:UOH852065 UYD851964:UYD852065 VHZ851964:VHZ852065 VRV851964:VRV852065 WBR851964:WBR852065 WLN851964:WLN852065 WVJ851964:WVJ852065 A917500:A917601 IX917500:IX917601 ST917500:ST917601 ACP917500:ACP917601 AML917500:AML917601 AWH917500:AWH917601 BGD917500:BGD917601 BPZ917500:BPZ917601 BZV917500:BZV917601 CJR917500:CJR917601 CTN917500:CTN917601 DDJ917500:DDJ917601 DNF917500:DNF917601 DXB917500:DXB917601 EGX917500:EGX917601 EQT917500:EQT917601 FAP917500:FAP917601 FKL917500:FKL917601 FUH917500:FUH917601 GED917500:GED917601 GNZ917500:GNZ917601 GXV917500:GXV917601 HHR917500:HHR917601 HRN917500:HRN917601 IBJ917500:IBJ917601 ILF917500:ILF917601 IVB917500:IVB917601 JEX917500:JEX917601 JOT917500:JOT917601 JYP917500:JYP917601 KIL917500:KIL917601 KSH917500:KSH917601 LCD917500:LCD917601 LLZ917500:LLZ917601 LVV917500:LVV917601 MFR917500:MFR917601 MPN917500:MPN917601 MZJ917500:MZJ917601 NJF917500:NJF917601 NTB917500:NTB917601 OCX917500:OCX917601 OMT917500:OMT917601 OWP917500:OWP917601 PGL917500:PGL917601 PQH917500:PQH917601 QAD917500:QAD917601 QJZ917500:QJZ917601 QTV917500:QTV917601 RDR917500:RDR917601 RNN917500:RNN917601 RXJ917500:RXJ917601 SHF917500:SHF917601 SRB917500:SRB917601 TAX917500:TAX917601 TKT917500:TKT917601 TUP917500:TUP917601 UEL917500:UEL917601 UOH917500:UOH917601 UYD917500:UYD917601 VHZ917500:VHZ917601 VRV917500:VRV917601 WBR917500:WBR917601 WLN917500:WLN917601 WVJ917500:WVJ917601 A983036:A983137 IX983036:IX983137 ST983036:ST983137 ACP983036:ACP983137 AML983036:AML983137 AWH983036:AWH983137 BGD983036:BGD983137 BPZ983036:BPZ983137 BZV983036:BZV983137 CJR983036:CJR983137 CTN983036:CTN983137 DDJ983036:DDJ983137 DNF983036:DNF983137 DXB983036:DXB983137 EGX983036:EGX983137 EQT983036:EQT983137 FAP983036:FAP983137 FKL983036:FKL983137 FUH983036:FUH983137 GED983036:GED983137 GNZ983036:GNZ983137 GXV983036:GXV983137 HHR983036:HHR983137 HRN983036:HRN983137 IBJ983036:IBJ983137 ILF983036:ILF983137 IVB983036:IVB983137 JEX983036:JEX983137 JOT983036:JOT983137 JYP983036:JYP983137 KIL983036:KIL983137 KSH983036:KSH983137 LCD983036:LCD983137 LLZ983036:LLZ983137 LVV983036:LVV983137 MFR983036:MFR983137 MPN983036:MPN983137 MZJ983036:MZJ983137 NJF983036:NJF983137 NTB983036:NTB983137 OCX983036:OCX983137 OMT983036:OMT983137 OWP983036:OWP983137 PGL983036:PGL983137 PQH983036:PQH983137 QAD983036:QAD983137 QJZ983036:QJZ983137 QTV983036:QTV983137 RDR983036:RDR983137 RNN983036:RNN983137 RXJ983036:RXJ983137 SHF983036:SHF983137 SRB983036:SRB983137 TAX983036:TAX983137 TKT983036:TKT983137 TUP983036:TUP983137 UEL983036:UEL983137 UOH983036:UOH983137 UYD983036:UYD983137 VHZ983036:VHZ983137 VRV983036:VRV983137 WBR983036:WBR983137 I65639:I65661 I131175:I131197 I196711:I196733 I262247:I262269 I327783:I327805 I393319:I393341 I458855:I458877 I524391:I524413 I589927:I589949 I655463:I655485 I720999:I721021 I786535:I786557 I852071:I852093 I917607:I917629 I983143:I983165 I65532:I65633 I131068:I131169 I196604:I196705 I262140:I262241 I327676:I327777 I393212:I393313 I458748:I458849 I524284:I524385 I589820:I589921 I655356:I655457 I720892:I720993 I786428:I786529 I851964:I852065 I917500:I917601 I983036:I983137 IX4:IX137 WVJ4:WVJ137 WLN4:WLN137 WBR4:WBR137 VRV4:VRV137 VHZ4:VHZ137 UYD4:UYD137 UOH4:UOH137 UEL4:UEL137 TUP4:TUP137 TKT4:TKT137 TAX4:TAX137 SRB4:SRB137 SHF4:SHF137 RXJ4:RXJ137 RNN4:RNN137 RDR4:RDR137 QTV4:QTV137 QJZ4:QJZ137 QAD4:QAD137 PQH4:PQH137 PGL4:PGL137 OWP4:OWP137 OMT4:OMT137 OCX4:OCX137 NTB4:NTB137 NJF4:NJF137 MZJ4:MZJ137 MPN4:MPN137 MFR4:MFR137 LVV4:LVV137 LLZ4:LLZ137 LCD4:LCD137 KSH4:KSH137 KIL4:KIL137 JYP4:JYP137 JOT4:JOT137 JEX4:JEX137 IVB4:IVB137 ILF4:ILF137 IBJ4:IBJ137 HRN4:HRN137 HHR4:HHR137 GXV4:GXV137 GNZ4:GNZ137 GED4:GED137 FUH4:FUH137 FKL4:FKL137 FAP4:FAP137 EQT4:EQT137 EGX4:EGX137 DXB4:DXB137 DNF4:DNF137 DDJ4:DDJ137 CTN4:CTN137 CJR4:CJR137 BZV4:BZV137 BPZ4:BPZ137 BGD4:BGD137 AWH4:AWH137 AML4:AML137 ACP4:ACP137 ST4:ST137" xr:uid="{00000000-0002-0000-0300-000001000000}"/>
    <dataValidation type="list" allowBlank="1" showInputMessage="1" showErrorMessage="1" sqref="I44 A5" xr:uid="{00000000-0002-0000-0300-000002000000}">
      <formula1>$Q$3:$Q$16</formula1>
    </dataValidation>
    <dataValidation type="list" allowBlank="1" showInputMessage="1" showErrorMessage="1" sqref="B4:B304 J5:J304" xr:uid="{00000000-0002-0000-0300-000003000000}">
      <formula1>$R$4:$R$9</formula1>
    </dataValidation>
  </dataValidations>
  <pageMargins left="0.7" right="0.7" top="0.75" bottom="0.75" header="0.3" footer="0.3"/>
  <pageSetup paperSize="9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1"/>
  <sheetViews>
    <sheetView zoomScale="70" zoomScaleNormal="70" zoomScalePageLayoutView="90" workbookViewId="0">
      <pane ySplit="3" topLeftCell="A4" activePane="bottomLeft" state="frozen"/>
      <selection activeCell="E14" sqref="E14"/>
      <selection pane="bottomLeft" activeCell="G19" sqref="G19"/>
    </sheetView>
  </sheetViews>
  <sheetFormatPr baseColWidth="10" defaultColWidth="10.6640625" defaultRowHeight="13"/>
  <cols>
    <col min="1" max="1" width="19" style="19" customWidth="1"/>
    <col min="2" max="2" width="8.33203125" style="8" customWidth="1"/>
    <col min="3" max="4" width="14" style="8" customWidth="1"/>
    <col min="5" max="8" width="11.83203125" style="8" customWidth="1"/>
    <col min="9" max="9" width="16.1640625" style="8" customWidth="1"/>
    <col min="10" max="10" width="1" style="8" customWidth="1"/>
    <col min="11" max="11" width="20.1640625" style="19" customWidth="1"/>
    <col min="12" max="12" width="8.33203125" style="8" customWidth="1"/>
    <col min="13" max="14" width="14" style="8" customWidth="1"/>
    <col min="15" max="15" width="13.5" style="8" customWidth="1"/>
    <col min="16" max="18" width="11.83203125" style="8" customWidth="1"/>
    <col min="19" max="19" width="16.1640625" style="8" customWidth="1"/>
    <col min="20" max="20" width="3.1640625" style="8" customWidth="1"/>
    <col min="21" max="21" width="27.6640625" style="8" customWidth="1"/>
    <col min="22" max="261" width="10.6640625" style="8"/>
    <col min="262" max="262" width="22.83203125" style="8" customWidth="1"/>
    <col min="263" max="264" width="15.5" style="8" customWidth="1"/>
    <col min="265" max="268" width="16" style="8" customWidth="1"/>
    <col min="269" max="269" width="10.6640625" style="8"/>
    <col min="270" max="270" width="23.5" style="8" bestFit="1" customWidth="1"/>
    <col min="271" max="517" width="10.6640625" style="8"/>
    <col min="518" max="518" width="22.83203125" style="8" customWidth="1"/>
    <col min="519" max="520" width="15.5" style="8" customWidth="1"/>
    <col min="521" max="524" width="16" style="8" customWidth="1"/>
    <col min="525" max="525" width="10.6640625" style="8"/>
    <col min="526" max="526" width="23.5" style="8" bestFit="1" customWidth="1"/>
    <col min="527" max="773" width="10.6640625" style="8"/>
    <col min="774" max="774" width="22.83203125" style="8" customWidth="1"/>
    <col min="775" max="776" width="15.5" style="8" customWidth="1"/>
    <col min="777" max="780" width="16" style="8" customWidth="1"/>
    <col min="781" max="781" width="10.6640625" style="8"/>
    <col min="782" max="782" width="23.5" style="8" bestFit="1" customWidth="1"/>
    <col min="783" max="1029" width="10.6640625" style="8"/>
    <col min="1030" max="1030" width="22.83203125" style="8" customWidth="1"/>
    <col min="1031" max="1032" width="15.5" style="8" customWidth="1"/>
    <col min="1033" max="1036" width="16" style="8" customWidth="1"/>
    <col min="1037" max="1037" width="10.6640625" style="8"/>
    <col min="1038" max="1038" width="23.5" style="8" bestFit="1" customWidth="1"/>
    <col min="1039" max="1285" width="10.6640625" style="8"/>
    <col min="1286" max="1286" width="22.83203125" style="8" customWidth="1"/>
    <col min="1287" max="1288" width="15.5" style="8" customWidth="1"/>
    <col min="1289" max="1292" width="16" style="8" customWidth="1"/>
    <col min="1293" max="1293" width="10.6640625" style="8"/>
    <col min="1294" max="1294" width="23.5" style="8" bestFit="1" customWidth="1"/>
    <col min="1295" max="1541" width="10.6640625" style="8"/>
    <col min="1542" max="1542" width="22.83203125" style="8" customWidth="1"/>
    <col min="1543" max="1544" width="15.5" style="8" customWidth="1"/>
    <col min="1545" max="1548" width="16" style="8" customWidth="1"/>
    <col min="1549" max="1549" width="10.6640625" style="8"/>
    <col min="1550" max="1550" width="23.5" style="8" bestFit="1" customWidth="1"/>
    <col min="1551" max="1797" width="10.6640625" style="8"/>
    <col min="1798" max="1798" width="22.83203125" style="8" customWidth="1"/>
    <col min="1799" max="1800" width="15.5" style="8" customWidth="1"/>
    <col min="1801" max="1804" width="16" style="8" customWidth="1"/>
    <col min="1805" max="1805" width="10.6640625" style="8"/>
    <col min="1806" max="1806" width="23.5" style="8" bestFit="1" customWidth="1"/>
    <col min="1807" max="2053" width="10.6640625" style="8"/>
    <col min="2054" max="2054" width="22.83203125" style="8" customWidth="1"/>
    <col min="2055" max="2056" width="15.5" style="8" customWidth="1"/>
    <col min="2057" max="2060" width="16" style="8" customWidth="1"/>
    <col min="2061" max="2061" width="10.6640625" style="8"/>
    <col min="2062" max="2062" width="23.5" style="8" bestFit="1" customWidth="1"/>
    <col min="2063" max="2309" width="10.6640625" style="8"/>
    <col min="2310" max="2310" width="22.83203125" style="8" customWidth="1"/>
    <col min="2311" max="2312" width="15.5" style="8" customWidth="1"/>
    <col min="2313" max="2316" width="16" style="8" customWidth="1"/>
    <col min="2317" max="2317" width="10.6640625" style="8"/>
    <col min="2318" max="2318" width="23.5" style="8" bestFit="1" customWidth="1"/>
    <col min="2319" max="2565" width="10.6640625" style="8"/>
    <col min="2566" max="2566" width="22.83203125" style="8" customWidth="1"/>
    <col min="2567" max="2568" width="15.5" style="8" customWidth="1"/>
    <col min="2569" max="2572" width="16" style="8" customWidth="1"/>
    <col min="2573" max="2573" width="10.6640625" style="8"/>
    <col min="2574" max="2574" width="23.5" style="8" bestFit="1" customWidth="1"/>
    <col min="2575" max="2821" width="10.6640625" style="8"/>
    <col min="2822" max="2822" width="22.83203125" style="8" customWidth="1"/>
    <col min="2823" max="2824" width="15.5" style="8" customWidth="1"/>
    <col min="2825" max="2828" width="16" style="8" customWidth="1"/>
    <col min="2829" max="2829" width="10.6640625" style="8"/>
    <col min="2830" max="2830" width="23.5" style="8" bestFit="1" customWidth="1"/>
    <col min="2831" max="3077" width="10.6640625" style="8"/>
    <col min="3078" max="3078" width="22.83203125" style="8" customWidth="1"/>
    <col min="3079" max="3080" width="15.5" style="8" customWidth="1"/>
    <col min="3081" max="3084" width="16" style="8" customWidth="1"/>
    <col min="3085" max="3085" width="10.6640625" style="8"/>
    <col min="3086" max="3086" width="23.5" style="8" bestFit="1" customWidth="1"/>
    <col min="3087" max="3333" width="10.6640625" style="8"/>
    <col min="3334" max="3334" width="22.83203125" style="8" customWidth="1"/>
    <col min="3335" max="3336" width="15.5" style="8" customWidth="1"/>
    <col min="3337" max="3340" width="16" style="8" customWidth="1"/>
    <col min="3341" max="3341" width="10.6640625" style="8"/>
    <col min="3342" max="3342" width="23.5" style="8" bestFit="1" customWidth="1"/>
    <col min="3343" max="3589" width="10.6640625" style="8"/>
    <col min="3590" max="3590" width="22.83203125" style="8" customWidth="1"/>
    <col min="3591" max="3592" width="15.5" style="8" customWidth="1"/>
    <col min="3593" max="3596" width="16" style="8" customWidth="1"/>
    <col min="3597" max="3597" width="10.6640625" style="8"/>
    <col min="3598" max="3598" width="23.5" style="8" bestFit="1" customWidth="1"/>
    <col min="3599" max="3845" width="10.6640625" style="8"/>
    <col min="3846" max="3846" width="22.83203125" style="8" customWidth="1"/>
    <col min="3847" max="3848" width="15.5" style="8" customWidth="1"/>
    <col min="3849" max="3852" width="16" style="8" customWidth="1"/>
    <col min="3853" max="3853" width="10.6640625" style="8"/>
    <col min="3854" max="3854" width="23.5" style="8" bestFit="1" customWidth="1"/>
    <col min="3855" max="4101" width="10.6640625" style="8"/>
    <col min="4102" max="4102" width="22.83203125" style="8" customWidth="1"/>
    <col min="4103" max="4104" width="15.5" style="8" customWidth="1"/>
    <col min="4105" max="4108" width="16" style="8" customWidth="1"/>
    <col min="4109" max="4109" width="10.6640625" style="8"/>
    <col min="4110" max="4110" width="23.5" style="8" bestFit="1" customWidth="1"/>
    <col min="4111" max="4357" width="10.6640625" style="8"/>
    <col min="4358" max="4358" width="22.83203125" style="8" customWidth="1"/>
    <col min="4359" max="4360" width="15.5" style="8" customWidth="1"/>
    <col min="4361" max="4364" width="16" style="8" customWidth="1"/>
    <col min="4365" max="4365" width="10.6640625" style="8"/>
    <col min="4366" max="4366" width="23.5" style="8" bestFit="1" customWidth="1"/>
    <col min="4367" max="4613" width="10.6640625" style="8"/>
    <col min="4614" max="4614" width="22.83203125" style="8" customWidth="1"/>
    <col min="4615" max="4616" width="15.5" style="8" customWidth="1"/>
    <col min="4617" max="4620" width="16" style="8" customWidth="1"/>
    <col min="4621" max="4621" width="10.6640625" style="8"/>
    <col min="4622" max="4622" width="23.5" style="8" bestFit="1" customWidth="1"/>
    <col min="4623" max="4869" width="10.6640625" style="8"/>
    <col min="4870" max="4870" width="22.83203125" style="8" customWidth="1"/>
    <col min="4871" max="4872" width="15.5" style="8" customWidth="1"/>
    <col min="4873" max="4876" width="16" style="8" customWidth="1"/>
    <col min="4877" max="4877" width="10.6640625" style="8"/>
    <col min="4878" max="4878" width="23.5" style="8" bestFit="1" customWidth="1"/>
    <col min="4879" max="5125" width="10.6640625" style="8"/>
    <col min="5126" max="5126" width="22.83203125" style="8" customWidth="1"/>
    <col min="5127" max="5128" width="15.5" style="8" customWidth="1"/>
    <col min="5129" max="5132" width="16" style="8" customWidth="1"/>
    <col min="5133" max="5133" width="10.6640625" style="8"/>
    <col min="5134" max="5134" width="23.5" style="8" bestFit="1" customWidth="1"/>
    <col min="5135" max="5381" width="10.6640625" style="8"/>
    <col min="5382" max="5382" width="22.83203125" style="8" customWidth="1"/>
    <col min="5383" max="5384" width="15.5" style="8" customWidth="1"/>
    <col min="5385" max="5388" width="16" style="8" customWidth="1"/>
    <col min="5389" max="5389" width="10.6640625" style="8"/>
    <col min="5390" max="5390" width="23.5" style="8" bestFit="1" customWidth="1"/>
    <col min="5391" max="5637" width="10.6640625" style="8"/>
    <col min="5638" max="5638" width="22.83203125" style="8" customWidth="1"/>
    <col min="5639" max="5640" width="15.5" style="8" customWidth="1"/>
    <col min="5641" max="5644" width="16" style="8" customWidth="1"/>
    <col min="5645" max="5645" width="10.6640625" style="8"/>
    <col min="5646" max="5646" width="23.5" style="8" bestFit="1" customWidth="1"/>
    <col min="5647" max="5893" width="10.6640625" style="8"/>
    <col min="5894" max="5894" width="22.83203125" style="8" customWidth="1"/>
    <col min="5895" max="5896" width="15.5" style="8" customWidth="1"/>
    <col min="5897" max="5900" width="16" style="8" customWidth="1"/>
    <col min="5901" max="5901" width="10.6640625" style="8"/>
    <col min="5902" max="5902" width="23.5" style="8" bestFit="1" customWidth="1"/>
    <col min="5903" max="6149" width="10.6640625" style="8"/>
    <col min="6150" max="6150" width="22.83203125" style="8" customWidth="1"/>
    <col min="6151" max="6152" width="15.5" style="8" customWidth="1"/>
    <col min="6153" max="6156" width="16" style="8" customWidth="1"/>
    <col min="6157" max="6157" width="10.6640625" style="8"/>
    <col min="6158" max="6158" width="23.5" style="8" bestFit="1" customWidth="1"/>
    <col min="6159" max="6405" width="10.6640625" style="8"/>
    <col min="6406" max="6406" width="22.83203125" style="8" customWidth="1"/>
    <col min="6407" max="6408" width="15.5" style="8" customWidth="1"/>
    <col min="6409" max="6412" width="16" style="8" customWidth="1"/>
    <col min="6413" max="6413" width="10.6640625" style="8"/>
    <col min="6414" max="6414" width="23.5" style="8" bestFit="1" customWidth="1"/>
    <col min="6415" max="6661" width="10.6640625" style="8"/>
    <col min="6662" max="6662" width="22.83203125" style="8" customWidth="1"/>
    <col min="6663" max="6664" width="15.5" style="8" customWidth="1"/>
    <col min="6665" max="6668" width="16" style="8" customWidth="1"/>
    <col min="6669" max="6669" width="10.6640625" style="8"/>
    <col min="6670" max="6670" width="23.5" style="8" bestFit="1" customWidth="1"/>
    <col min="6671" max="6917" width="10.6640625" style="8"/>
    <col min="6918" max="6918" width="22.83203125" style="8" customWidth="1"/>
    <col min="6919" max="6920" width="15.5" style="8" customWidth="1"/>
    <col min="6921" max="6924" width="16" style="8" customWidth="1"/>
    <col min="6925" max="6925" width="10.6640625" style="8"/>
    <col min="6926" max="6926" width="23.5" style="8" bestFit="1" customWidth="1"/>
    <col min="6927" max="7173" width="10.6640625" style="8"/>
    <col min="7174" max="7174" width="22.83203125" style="8" customWidth="1"/>
    <col min="7175" max="7176" width="15.5" style="8" customWidth="1"/>
    <col min="7177" max="7180" width="16" style="8" customWidth="1"/>
    <col min="7181" max="7181" width="10.6640625" style="8"/>
    <col min="7182" max="7182" width="23.5" style="8" bestFit="1" customWidth="1"/>
    <col min="7183" max="7429" width="10.6640625" style="8"/>
    <col min="7430" max="7430" width="22.83203125" style="8" customWidth="1"/>
    <col min="7431" max="7432" width="15.5" style="8" customWidth="1"/>
    <col min="7433" max="7436" width="16" style="8" customWidth="1"/>
    <col min="7437" max="7437" width="10.6640625" style="8"/>
    <col min="7438" max="7438" width="23.5" style="8" bestFit="1" customWidth="1"/>
    <col min="7439" max="7685" width="10.6640625" style="8"/>
    <col min="7686" max="7686" width="22.83203125" style="8" customWidth="1"/>
    <col min="7687" max="7688" width="15.5" style="8" customWidth="1"/>
    <col min="7689" max="7692" width="16" style="8" customWidth="1"/>
    <col min="7693" max="7693" width="10.6640625" style="8"/>
    <col min="7694" max="7694" width="23.5" style="8" bestFit="1" customWidth="1"/>
    <col min="7695" max="7941" width="10.6640625" style="8"/>
    <col min="7942" max="7942" width="22.83203125" style="8" customWidth="1"/>
    <col min="7943" max="7944" width="15.5" style="8" customWidth="1"/>
    <col min="7945" max="7948" width="16" style="8" customWidth="1"/>
    <col min="7949" max="7949" width="10.6640625" style="8"/>
    <col min="7950" max="7950" width="23.5" style="8" bestFit="1" customWidth="1"/>
    <col min="7951" max="8197" width="10.6640625" style="8"/>
    <col min="8198" max="8198" width="22.83203125" style="8" customWidth="1"/>
    <col min="8199" max="8200" width="15.5" style="8" customWidth="1"/>
    <col min="8201" max="8204" width="16" style="8" customWidth="1"/>
    <col min="8205" max="8205" width="10.6640625" style="8"/>
    <col min="8206" max="8206" width="23.5" style="8" bestFit="1" customWidth="1"/>
    <col min="8207" max="8453" width="10.6640625" style="8"/>
    <col min="8454" max="8454" width="22.83203125" style="8" customWidth="1"/>
    <col min="8455" max="8456" width="15.5" style="8" customWidth="1"/>
    <col min="8457" max="8460" width="16" style="8" customWidth="1"/>
    <col min="8461" max="8461" width="10.6640625" style="8"/>
    <col min="8462" max="8462" width="23.5" style="8" bestFit="1" customWidth="1"/>
    <col min="8463" max="8709" width="10.6640625" style="8"/>
    <col min="8710" max="8710" width="22.83203125" style="8" customWidth="1"/>
    <col min="8711" max="8712" width="15.5" style="8" customWidth="1"/>
    <col min="8713" max="8716" width="16" style="8" customWidth="1"/>
    <col min="8717" max="8717" width="10.6640625" style="8"/>
    <col min="8718" max="8718" width="23.5" style="8" bestFit="1" customWidth="1"/>
    <col min="8719" max="8965" width="10.6640625" style="8"/>
    <col min="8966" max="8966" width="22.83203125" style="8" customWidth="1"/>
    <col min="8967" max="8968" width="15.5" style="8" customWidth="1"/>
    <col min="8969" max="8972" width="16" style="8" customWidth="1"/>
    <col min="8973" max="8973" width="10.6640625" style="8"/>
    <col min="8974" max="8974" width="23.5" style="8" bestFit="1" customWidth="1"/>
    <col min="8975" max="9221" width="10.6640625" style="8"/>
    <col min="9222" max="9222" width="22.83203125" style="8" customWidth="1"/>
    <col min="9223" max="9224" width="15.5" style="8" customWidth="1"/>
    <col min="9225" max="9228" width="16" style="8" customWidth="1"/>
    <col min="9229" max="9229" width="10.6640625" style="8"/>
    <col min="9230" max="9230" width="23.5" style="8" bestFit="1" customWidth="1"/>
    <col min="9231" max="9477" width="10.6640625" style="8"/>
    <col min="9478" max="9478" width="22.83203125" style="8" customWidth="1"/>
    <col min="9479" max="9480" width="15.5" style="8" customWidth="1"/>
    <col min="9481" max="9484" width="16" style="8" customWidth="1"/>
    <col min="9485" max="9485" width="10.6640625" style="8"/>
    <col min="9486" max="9486" width="23.5" style="8" bestFit="1" customWidth="1"/>
    <col min="9487" max="9733" width="10.6640625" style="8"/>
    <col min="9734" max="9734" width="22.83203125" style="8" customWidth="1"/>
    <col min="9735" max="9736" width="15.5" style="8" customWidth="1"/>
    <col min="9737" max="9740" width="16" style="8" customWidth="1"/>
    <col min="9741" max="9741" width="10.6640625" style="8"/>
    <col min="9742" max="9742" width="23.5" style="8" bestFit="1" customWidth="1"/>
    <col min="9743" max="9989" width="10.6640625" style="8"/>
    <col min="9990" max="9990" width="22.83203125" style="8" customWidth="1"/>
    <col min="9991" max="9992" width="15.5" style="8" customWidth="1"/>
    <col min="9993" max="9996" width="16" style="8" customWidth="1"/>
    <col min="9997" max="9997" width="10.6640625" style="8"/>
    <col min="9998" max="9998" width="23.5" style="8" bestFit="1" customWidth="1"/>
    <col min="9999" max="10245" width="10.6640625" style="8"/>
    <col min="10246" max="10246" width="22.83203125" style="8" customWidth="1"/>
    <col min="10247" max="10248" width="15.5" style="8" customWidth="1"/>
    <col min="10249" max="10252" width="16" style="8" customWidth="1"/>
    <col min="10253" max="10253" width="10.6640625" style="8"/>
    <col min="10254" max="10254" width="23.5" style="8" bestFit="1" customWidth="1"/>
    <col min="10255" max="10501" width="10.6640625" style="8"/>
    <col min="10502" max="10502" width="22.83203125" style="8" customWidth="1"/>
    <col min="10503" max="10504" width="15.5" style="8" customWidth="1"/>
    <col min="10505" max="10508" width="16" style="8" customWidth="1"/>
    <col min="10509" max="10509" width="10.6640625" style="8"/>
    <col min="10510" max="10510" width="23.5" style="8" bestFit="1" customWidth="1"/>
    <col min="10511" max="10757" width="10.6640625" style="8"/>
    <col min="10758" max="10758" width="22.83203125" style="8" customWidth="1"/>
    <col min="10759" max="10760" width="15.5" style="8" customWidth="1"/>
    <col min="10761" max="10764" width="16" style="8" customWidth="1"/>
    <col min="10765" max="10765" width="10.6640625" style="8"/>
    <col min="10766" max="10766" width="23.5" style="8" bestFit="1" customWidth="1"/>
    <col min="10767" max="11013" width="10.6640625" style="8"/>
    <col min="11014" max="11014" width="22.83203125" style="8" customWidth="1"/>
    <col min="11015" max="11016" width="15.5" style="8" customWidth="1"/>
    <col min="11017" max="11020" width="16" style="8" customWidth="1"/>
    <col min="11021" max="11021" width="10.6640625" style="8"/>
    <col min="11022" max="11022" width="23.5" style="8" bestFit="1" customWidth="1"/>
    <col min="11023" max="11269" width="10.6640625" style="8"/>
    <col min="11270" max="11270" width="22.83203125" style="8" customWidth="1"/>
    <col min="11271" max="11272" width="15.5" style="8" customWidth="1"/>
    <col min="11273" max="11276" width="16" style="8" customWidth="1"/>
    <col min="11277" max="11277" width="10.6640625" style="8"/>
    <col min="11278" max="11278" width="23.5" style="8" bestFit="1" customWidth="1"/>
    <col min="11279" max="11525" width="10.6640625" style="8"/>
    <col min="11526" max="11526" width="22.83203125" style="8" customWidth="1"/>
    <col min="11527" max="11528" width="15.5" style="8" customWidth="1"/>
    <col min="11529" max="11532" width="16" style="8" customWidth="1"/>
    <col min="11533" max="11533" width="10.6640625" style="8"/>
    <col min="11534" max="11534" width="23.5" style="8" bestFit="1" customWidth="1"/>
    <col min="11535" max="11781" width="10.6640625" style="8"/>
    <col min="11782" max="11782" width="22.83203125" style="8" customWidth="1"/>
    <col min="11783" max="11784" width="15.5" style="8" customWidth="1"/>
    <col min="11785" max="11788" width="16" style="8" customWidth="1"/>
    <col min="11789" max="11789" width="10.6640625" style="8"/>
    <col min="11790" max="11790" width="23.5" style="8" bestFit="1" customWidth="1"/>
    <col min="11791" max="12037" width="10.6640625" style="8"/>
    <col min="12038" max="12038" width="22.83203125" style="8" customWidth="1"/>
    <col min="12039" max="12040" width="15.5" style="8" customWidth="1"/>
    <col min="12041" max="12044" width="16" style="8" customWidth="1"/>
    <col min="12045" max="12045" width="10.6640625" style="8"/>
    <col min="12046" max="12046" width="23.5" style="8" bestFit="1" customWidth="1"/>
    <col min="12047" max="12293" width="10.6640625" style="8"/>
    <col min="12294" max="12294" width="22.83203125" style="8" customWidth="1"/>
    <col min="12295" max="12296" width="15.5" style="8" customWidth="1"/>
    <col min="12297" max="12300" width="16" style="8" customWidth="1"/>
    <col min="12301" max="12301" width="10.6640625" style="8"/>
    <col min="12302" max="12302" width="23.5" style="8" bestFit="1" customWidth="1"/>
    <col min="12303" max="12549" width="10.6640625" style="8"/>
    <col min="12550" max="12550" width="22.83203125" style="8" customWidth="1"/>
    <col min="12551" max="12552" width="15.5" style="8" customWidth="1"/>
    <col min="12553" max="12556" width="16" style="8" customWidth="1"/>
    <col min="12557" max="12557" width="10.6640625" style="8"/>
    <col min="12558" max="12558" width="23.5" style="8" bestFit="1" customWidth="1"/>
    <col min="12559" max="12805" width="10.6640625" style="8"/>
    <col min="12806" max="12806" width="22.83203125" style="8" customWidth="1"/>
    <col min="12807" max="12808" width="15.5" style="8" customWidth="1"/>
    <col min="12809" max="12812" width="16" style="8" customWidth="1"/>
    <col min="12813" max="12813" width="10.6640625" style="8"/>
    <col min="12814" max="12814" width="23.5" style="8" bestFit="1" customWidth="1"/>
    <col min="12815" max="13061" width="10.6640625" style="8"/>
    <col min="13062" max="13062" width="22.83203125" style="8" customWidth="1"/>
    <col min="13063" max="13064" width="15.5" style="8" customWidth="1"/>
    <col min="13065" max="13068" width="16" style="8" customWidth="1"/>
    <col min="13069" max="13069" width="10.6640625" style="8"/>
    <col min="13070" max="13070" width="23.5" style="8" bestFit="1" customWidth="1"/>
    <col min="13071" max="13317" width="10.6640625" style="8"/>
    <col min="13318" max="13318" width="22.83203125" style="8" customWidth="1"/>
    <col min="13319" max="13320" width="15.5" style="8" customWidth="1"/>
    <col min="13321" max="13324" width="16" style="8" customWidth="1"/>
    <col min="13325" max="13325" width="10.6640625" style="8"/>
    <col min="13326" max="13326" width="23.5" style="8" bestFit="1" customWidth="1"/>
    <col min="13327" max="13573" width="10.6640625" style="8"/>
    <col min="13574" max="13574" width="22.83203125" style="8" customWidth="1"/>
    <col min="13575" max="13576" width="15.5" style="8" customWidth="1"/>
    <col min="13577" max="13580" width="16" style="8" customWidth="1"/>
    <col min="13581" max="13581" width="10.6640625" style="8"/>
    <col min="13582" max="13582" width="23.5" style="8" bestFit="1" customWidth="1"/>
    <col min="13583" max="13829" width="10.6640625" style="8"/>
    <col min="13830" max="13830" width="22.83203125" style="8" customWidth="1"/>
    <col min="13831" max="13832" width="15.5" style="8" customWidth="1"/>
    <col min="13833" max="13836" width="16" style="8" customWidth="1"/>
    <col min="13837" max="13837" width="10.6640625" style="8"/>
    <col min="13838" max="13838" width="23.5" style="8" bestFit="1" customWidth="1"/>
    <col min="13839" max="14085" width="10.6640625" style="8"/>
    <col min="14086" max="14086" width="22.83203125" style="8" customWidth="1"/>
    <col min="14087" max="14088" width="15.5" style="8" customWidth="1"/>
    <col min="14089" max="14092" width="16" style="8" customWidth="1"/>
    <col min="14093" max="14093" width="10.6640625" style="8"/>
    <col min="14094" max="14094" width="23.5" style="8" bestFit="1" customWidth="1"/>
    <col min="14095" max="14341" width="10.6640625" style="8"/>
    <col min="14342" max="14342" width="22.83203125" style="8" customWidth="1"/>
    <col min="14343" max="14344" width="15.5" style="8" customWidth="1"/>
    <col min="14345" max="14348" width="16" style="8" customWidth="1"/>
    <col min="14349" max="14349" width="10.6640625" style="8"/>
    <col min="14350" max="14350" width="23.5" style="8" bestFit="1" customWidth="1"/>
    <col min="14351" max="14597" width="10.6640625" style="8"/>
    <col min="14598" max="14598" width="22.83203125" style="8" customWidth="1"/>
    <col min="14599" max="14600" width="15.5" style="8" customWidth="1"/>
    <col min="14601" max="14604" width="16" style="8" customWidth="1"/>
    <col min="14605" max="14605" width="10.6640625" style="8"/>
    <col min="14606" max="14606" width="23.5" style="8" bestFit="1" customWidth="1"/>
    <col min="14607" max="14853" width="10.6640625" style="8"/>
    <col min="14854" max="14854" width="22.83203125" style="8" customWidth="1"/>
    <col min="14855" max="14856" width="15.5" style="8" customWidth="1"/>
    <col min="14857" max="14860" width="16" style="8" customWidth="1"/>
    <col min="14861" max="14861" width="10.6640625" style="8"/>
    <col min="14862" max="14862" width="23.5" style="8" bestFit="1" customWidth="1"/>
    <col min="14863" max="15109" width="10.6640625" style="8"/>
    <col min="15110" max="15110" width="22.83203125" style="8" customWidth="1"/>
    <col min="15111" max="15112" width="15.5" style="8" customWidth="1"/>
    <col min="15113" max="15116" width="16" style="8" customWidth="1"/>
    <col min="15117" max="15117" width="10.6640625" style="8"/>
    <col min="15118" max="15118" width="23.5" style="8" bestFit="1" customWidth="1"/>
    <col min="15119" max="15365" width="10.6640625" style="8"/>
    <col min="15366" max="15366" width="22.83203125" style="8" customWidth="1"/>
    <col min="15367" max="15368" width="15.5" style="8" customWidth="1"/>
    <col min="15369" max="15372" width="16" style="8" customWidth="1"/>
    <col min="15373" max="15373" width="10.6640625" style="8"/>
    <col min="15374" max="15374" width="23.5" style="8" bestFit="1" customWidth="1"/>
    <col min="15375" max="15621" width="10.6640625" style="8"/>
    <col min="15622" max="15622" width="22.83203125" style="8" customWidth="1"/>
    <col min="15623" max="15624" width="15.5" style="8" customWidth="1"/>
    <col min="15625" max="15628" width="16" style="8" customWidth="1"/>
    <col min="15629" max="15629" width="10.6640625" style="8"/>
    <col min="15630" max="15630" width="23.5" style="8" bestFit="1" customWidth="1"/>
    <col min="15631" max="15877" width="10.6640625" style="8"/>
    <col min="15878" max="15878" width="22.83203125" style="8" customWidth="1"/>
    <col min="15879" max="15880" width="15.5" style="8" customWidth="1"/>
    <col min="15881" max="15884" width="16" style="8" customWidth="1"/>
    <col min="15885" max="15885" width="10.6640625" style="8"/>
    <col min="15886" max="15886" width="23.5" style="8" bestFit="1" customWidth="1"/>
    <col min="15887" max="16133" width="10.6640625" style="8"/>
    <col min="16134" max="16134" width="22.83203125" style="8" customWidth="1"/>
    <col min="16135" max="16136" width="15.5" style="8" customWidth="1"/>
    <col min="16137" max="16140" width="16" style="8" customWidth="1"/>
    <col min="16141" max="16141" width="10.6640625" style="8"/>
    <col min="16142" max="16142" width="23.5" style="8" bestFit="1" customWidth="1"/>
    <col min="16143" max="16384" width="10.6640625" style="8"/>
  </cols>
  <sheetData>
    <row r="1" spans="1:22" ht="33">
      <c r="A1" s="272" t="s">
        <v>62</v>
      </c>
      <c r="B1" s="272"/>
      <c r="C1" s="272"/>
      <c r="D1" s="272"/>
      <c r="E1" s="272"/>
      <c r="F1" s="272"/>
      <c r="G1" s="272"/>
      <c r="H1" s="272"/>
      <c r="I1" s="272"/>
      <c r="J1" s="1"/>
      <c r="K1" s="272" t="s">
        <v>63</v>
      </c>
      <c r="L1" s="272"/>
      <c r="M1" s="272"/>
      <c r="N1" s="272"/>
      <c r="O1" s="272"/>
      <c r="P1" s="272"/>
      <c r="Q1" s="272"/>
      <c r="R1" s="272"/>
      <c r="S1" s="272"/>
      <c r="T1" s="1"/>
      <c r="U1" s="1"/>
      <c r="V1" s="1"/>
    </row>
    <row r="2" spans="1:22" ht="59.25" customHeight="1">
      <c r="A2" s="160" t="s">
        <v>50</v>
      </c>
      <c r="B2" s="160" t="s">
        <v>51</v>
      </c>
      <c r="C2" s="160" t="s">
        <v>52</v>
      </c>
      <c r="D2" s="161" t="s">
        <v>53</v>
      </c>
      <c r="E2" s="162" t="s">
        <v>64</v>
      </c>
      <c r="F2" s="161" t="s">
        <v>65</v>
      </c>
      <c r="G2" s="162" t="s">
        <v>66</v>
      </c>
      <c r="H2" s="161" t="s">
        <v>67</v>
      </c>
      <c r="I2" s="161" t="s">
        <v>68</v>
      </c>
      <c r="J2" s="1"/>
      <c r="K2" s="160" t="s">
        <v>50</v>
      </c>
      <c r="L2" s="160" t="s">
        <v>51</v>
      </c>
      <c r="M2" s="160" t="s">
        <v>52</v>
      </c>
      <c r="N2" s="161" t="s">
        <v>53</v>
      </c>
      <c r="O2" s="162" t="s">
        <v>64</v>
      </c>
      <c r="P2" s="161" t="s">
        <v>65</v>
      </c>
      <c r="Q2" s="162" t="s">
        <v>66</v>
      </c>
      <c r="R2" s="161" t="s">
        <v>67</v>
      </c>
      <c r="S2" s="161" t="s">
        <v>68</v>
      </c>
      <c r="T2" s="1"/>
      <c r="U2" s="1"/>
      <c r="V2" s="1"/>
    </row>
    <row r="3" spans="1:22" s="72" customFormat="1" ht="12" customHeight="1">
      <c r="A3" s="163" t="s">
        <v>57</v>
      </c>
      <c r="B3" s="164"/>
      <c r="C3" s="165"/>
      <c r="D3" s="166"/>
      <c r="E3" s="164">
        <f>SUM(E4:E279)</f>
        <v>0</v>
      </c>
      <c r="F3" s="164">
        <f>SUM(F4:F279)</f>
        <v>0</v>
      </c>
      <c r="G3" s="164">
        <f>SUM(G4:G279)</f>
        <v>0</v>
      </c>
      <c r="H3" s="164">
        <f>SUM(H4:H279)</f>
        <v>0</v>
      </c>
      <c r="I3" s="164">
        <f>SUM(I4:I279)</f>
        <v>0</v>
      </c>
      <c r="K3" s="163" t="s">
        <v>57</v>
      </c>
      <c r="L3" s="164"/>
      <c r="M3" s="165"/>
      <c r="N3" s="166"/>
      <c r="O3" s="164">
        <f>SUM(O4:O279)</f>
        <v>0</v>
      </c>
      <c r="P3" s="164">
        <f>SUM(P4:P279)</f>
        <v>0</v>
      </c>
      <c r="Q3" s="164">
        <f>SUM(Q4:Q279)</f>
        <v>0</v>
      </c>
      <c r="R3" s="164">
        <f>SUM(R4:R279)</f>
        <v>0</v>
      </c>
      <c r="S3" s="164">
        <f>SUM(S4:S279)</f>
        <v>0</v>
      </c>
      <c r="U3" s="167" t="s">
        <v>58</v>
      </c>
    </row>
    <row r="4" spans="1:22" ht="12.75" customHeight="1">
      <c r="A4" s="168" t="s">
        <v>59</v>
      </c>
      <c r="B4" s="169"/>
      <c r="C4" s="170"/>
      <c r="D4" s="171"/>
      <c r="E4" s="172"/>
      <c r="F4" s="172"/>
      <c r="G4" s="172"/>
      <c r="H4" s="171"/>
      <c r="I4" s="173">
        <f>E4+F4+G4+H4</f>
        <v>0</v>
      </c>
      <c r="J4" s="1"/>
      <c r="K4" s="168"/>
      <c r="L4" s="169"/>
      <c r="M4" s="170"/>
      <c r="N4" s="168"/>
      <c r="O4" s="172"/>
      <c r="P4" s="172"/>
      <c r="Q4" s="172"/>
      <c r="R4" s="172"/>
      <c r="S4" s="173">
        <f>O4+P4+Q4+R4</f>
        <v>0</v>
      </c>
      <c r="T4" s="1"/>
      <c r="U4" s="174" t="s">
        <v>59</v>
      </c>
      <c r="V4" s="83" t="s">
        <v>60</v>
      </c>
    </row>
    <row r="5" spans="1:22" ht="12.75" customHeight="1">
      <c r="A5" s="168"/>
      <c r="B5" s="169"/>
      <c r="C5" s="170"/>
      <c r="D5" s="171"/>
      <c r="E5" s="172"/>
      <c r="F5" s="172"/>
      <c r="G5" s="172"/>
      <c r="H5" s="172"/>
      <c r="I5" s="173">
        <f t="shared" ref="I5:I64" si="0">E5+F5+G5+H5</f>
        <v>0</v>
      </c>
      <c r="J5" s="1"/>
      <c r="K5" s="168"/>
      <c r="L5" s="169"/>
      <c r="M5" s="170"/>
      <c r="N5" s="171"/>
      <c r="O5" s="172"/>
      <c r="P5" s="172"/>
      <c r="Q5" s="172"/>
      <c r="R5" s="172"/>
      <c r="S5" s="173">
        <f>O5+P5+Q5+R5</f>
        <v>0</v>
      </c>
      <c r="T5" s="1"/>
      <c r="U5" s="175" t="s">
        <v>69</v>
      </c>
      <c r="V5" s="83" t="s">
        <v>61</v>
      </c>
    </row>
    <row r="6" spans="1:22" ht="12.75" customHeight="1">
      <c r="A6" s="168"/>
      <c r="B6" s="169"/>
      <c r="C6" s="170"/>
      <c r="D6" s="171"/>
      <c r="E6" s="172"/>
      <c r="F6" s="172"/>
      <c r="G6" s="172"/>
      <c r="H6" s="172"/>
      <c r="I6" s="173">
        <f>E6+F6+G6+H6</f>
        <v>0</v>
      </c>
      <c r="J6" s="1"/>
      <c r="K6" s="168"/>
      <c r="L6" s="169"/>
      <c r="M6" s="170"/>
      <c r="N6" s="171"/>
      <c r="O6" s="172"/>
      <c r="P6" s="172"/>
      <c r="Q6" s="172"/>
      <c r="R6" s="172"/>
      <c r="S6" s="173">
        <f t="shared" ref="S6:S64" si="1">O6+P6+Q6+R6</f>
        <v>0</v>
      </c>
      <c r="T6" s="1"/>
      <c r="U6" s="175" t="s">
        <v>70</v>
      </c>
      <c r="V6" s="1"/>
    </row>
    <row r="7" spans="1:22" ht="12.75" customHeight="1">
      <c r="A7" s="168"/>
      <c r="B7" s="169"/>
      <c r="C7" s="170"/>
      <c r="D7" s="171"/>
      <c r="E7" s="172"/>
      <c r="F7" s="172"/>
      <c r="G7" s="172"/>
      <c r="H7" s="172"/>
      <c r="I7" s="173">
        <f t="shared" si="0"/>
        <v>0</v>
      </c>
      <c r="J7" s="1"/>
      <c r="K7" s="168"/>
      <c r="L7" s="169"/>
      <c r="M7" s="170"/>
      <c r="N7" s="171"/>
      <c r="O7" s="172"/>
      <c r="P7" s="172"/>
      <c r="Q7" s="172"/>
      <c r="R7" s="172"/>
      <c r="S7" s="173">
        <f t="shared" si="1"/>
        <v>0</v>
      </c>
      <c r="T7" s="1"/>
      <c r="U7" s="1"/>
      <c r="V7" s="1"/>
    </row>
    <row r="8" spans="1:22" ht="12.75" customHeight="1">
      <c r="A8" s="168"/>
      <c r="B8" s="169"/>
      <c r="C8" s="170"/>
      <c r="D8" s="171"/>
      <c r="E8" s="172"/>
      <c r="F8" s="172"/>
      <c r="G8" s="172"/>
      <c r="H8" s="172"/>
      <c r="I8" s="173">
        <f t="shared" si="0"/>
        <v>0</v>
      </c>
      <c r="J8" s="1"/>
      <c r="K8" s="168"/>
      <c r="L8" s="169"/>
      <c r="M8" s="170"/>
      <c r="N8" s="171"/>
      <c r="O8" s="172"/>
      <c r="P8" s="172"/>
      <c r="Q8" s="172"/>
      <c r="R8" s="172"/>
      <c r="S8" s="173">
        <f t="shared" si="1"/>
        <v>0</v>
      </c>
      <c r="T8" s="1"/>
      <c r="U8" s="1"/>
      <c r="V8" s="1"/>
    </row>
    <row r="9" spans="1:22" ht="12.75" customHeight="1">
      <c r="A9" s="168"/>
      <c r="B9" s="169"/>
      <c r="C9" s="170"/>
      <c r="D9" s="171"/>
      <c r="E9" s="172"/>
      <c r="F9" s="172"/>
      <c r="G9" s="172"/>
      <c r="H9" s="172"/>
      <c r="I9" s="173">
        <f t="shared" si="0"/>
        <v>0</v>
      </c>
      <c r="J9" s="1"/>
      <c r="K9" s="168"/>
      <c r="L9" s="169"/>
      <c r="M9" s="170"/>
      <c r="N9" s="171"/>
      <c r="O9" s="172"/>
      <c r="P9" s="172"/>
      <c r="Q9" s="172"/>
      <c r="R9" s="172"/>
      <c r="S9" s="173">
        <f t="shared" si="1"/>
        <v>0</v>
      </c>
      <c r="T9" s="1"/>
      <c r="U9" s="1"/>
      <c r="V9" s="1"/>
    </row>
    <row r="10" spans="1:22" ht="12.75" customHeight="1">
      <c r="A10" s="168"/>
      <c r="B10" s="169"/>
      <c r="C10" s="170"/>
      <c r="D10" s="171"/>
      <c r="E10" s="172"/>
      <c r="F10" s="172"/>
      <c r="G10" s="172"/>
      <c r="H10" s="172"/>
      <c r="I10" s="173">
        <f t="shared" si="0"/>
        <v>0</v>
      </c>
      <c r="J10" s="1"/>
      <c r="K10" s="168"/>
      <c r="L10" s="169"/>
      <c r="M10" s="170"/>
      <c r="N10" s="171"/>
      <c r="O10" s="172"/>
      <c r="P10" s="172"/>
      <c r="Q10" s="172"/>
      <c r="R10" s="172"/>
      <c r="S10" s="173">
        <f t="shared" si="1"/>
        <v>0</v>
      </c>
      <c r="T10" s="1"/>
      <c r="U10" s="1"/>
      <c r="V10" s="1"/>
    </row>
    <row r="11" spans="1:22" ht="12.75" customHeight="1">
      <c r="A11" s="168"/>
      <c r="B11" s="169"/>
      <c r="C11" s="170"/>
      <c r="D11" s="171"/>
      <c r="E11" s="172"/>
      <c r="F11" s="172"/>
      <c r="G11" s="172"/>
      <c r="H11" s="172"/>
      <c r="I11" s="173">
        <f t="shared" si="0"/>
        <v>0</v>
      </c>
      <c r="J11" s="1"/>
      <c r="K11" s="168"/>
      <c r="L11" s="169"/>
      <c r="M11" s="170"/>
      <c r="N11" s="171"/>
      <c r="O11" s="172"/>
      <c r="P11" s="172"/>
      <c r="Q11" s="172"/>
      <c r="R11" s="172"/>
      <c r="S11" s="173">
        <f t="shared" si="1"/>
        <v>0</v>
      </c>
      <c r="T11" s="1"/>
      <c r="U11" s="1"/>
      <c r="V11" s="1"/>
    </row>
    <row r="12" spans="1:22" ht="12.75" customHeight="1">
      <c r="A12" s="168"/>
      <c r="B12" s="169"/>
      <c r="C12" s="170"/>
      <c r="D12" s="171"/>
      <c r="E12" s="172"/>
      <c r="F12" s="172"/>
      <c r="G12" s="172"/>
      <c r="H12" s="172"/>
      <c r="I12" s="173">
        <f t="shared" si="0"/>
        <v>0</v>
      </c>
      <c r="J12" s="1"/>
      <c r="K12" s="168"/>
      <c r="L12" s="169"/>
      <c r="M12" s="170"/>
      <c r="N12" s="171"/>
      <c r="O12" s="172"/>
      <c r="P12" s="172"/>
      <c r="Q12" s="172"/>
      <c r="R12" s="172"/>
      <c r="S12" s="173">
        <f t="shared" si="1"/>
        <v>0</v>
      </c>
      <c r="T12" s="1"/>
      <c r="U12" s="1"/>
      <c r="V12" s="1"/>
    </row>
    <row r="13" spans="1:22" ht="12.75" customHeight="1">
      <c r="A13" s="168"/>
      <c r="B13" s="169"/>
      <c r="C13" s="170"/>
      <c r="D13" s="171"/>
      <c r="E13" s="172"/>
      <c r="F13" s="172"/>
      <c r="G13" s="172"/>
      <c r="H13" s="172"/>
      <c r="I13" s="173">
        <f t="shared" si="0"/>
        <v>0</v>
      </c>
      <c r="J13" s="1"/>
      <c r="K13" s="168"/>
      <c r="L13" s="169"/>
      <c r="M13" s="170"/>
      <c r="N13" s="171"/>
      <c r="O13" s="172"/>
      <c r="P13" s="172"/>
      <c r="Q13" s="172"/>
      <c r="R13" s="172"/>
      <c r="S13" s="173">
        <f t="shared" si="1"/>
        <v>0</v>
      </c>
    </row>
    <row r="14" spans="1:22" ht="12.75" customHeight="1">
      <c r="A14" s="168"/>
      <c r="B14" s="169"/>
      <c r="C14" s="170"/>
      <c r="D14" s="171"/>
      <c r="E14" s="172"/>
      <c r="F14" s="172"/>
      <c r="G14" s="172"/>
      <c r="H14" s="172"/>
      <c r="I14" s="173">
        <f t="shared" si="0"/>
        <v>0</v>
      </c>
      <c r="J14" s="1"/>
      <c r="K14" s="168"/>
      <c r="L14" s="169"/>
      <c r="M14" s="170"/>
      <c r="N14" s="171"/>
      <c r="O14" s="172"/>
      <c r="P14" s="172"/>
      <c r="Q14" s="172"/>
      <c r="R14" s="172"/>
      <c r="S14" s="173">
        <f t="shared" si="1"/>
        <v>0</v>
      </c>
    </row>
    <row r="15" spans="1:22" ht="12.75" customHeight="1">
      <c r="A15" s="168"/>
      <c r="B15" s="169"/>
      <c r="C15" s="170"/>
      <c r="D15" s="171"/>
      <c r="E15" s="172"/>
      <c r="F15" s="172"/>
      <c r="G15" s="172"/>
      <c r="H15" s="172"/>
      <c r="I15" s="173">
        <f t="shared" si="0"/>
        <v>0</v>
      </c>
      <c r="J15" s="1"/>
      <c r="K15" s="168"/>
      <c r="L15" s="169"/>
      <c r="M15" s="170"/>
      <c r="N15" s="171"/>
      <c r="O15" s="172"/>
      <c r="P15" s="172"/>
      <c r="Q15" s="172"/>
      <c r="R15" s="172"/>
      <c r="S15" s="173">
        <f t="shared" si="1"/>
        <v>0</v>
      </c>
    </row>
    <row r="16" spans="1:22" ht="12.75" customHeight="1">
      <c r="A16" s="168"/>
      <c r="B16" s="169"/>
      <c r="C16" s="170"/>
      <c r="D16" s="171"/>
      <c r="E16" s="172"/>
      <c r="F16" s="172"/>
      <c r="G16" s="172"/>
      <c r="H16" s="172"/>
      <c r="I16" s="173">
        <f t="shared" si="0"/>
        <v>0</v>
      </c>
      <c r="J16" s="1"/>
      <c r="K16" s="168"/>
      <c r="L16" s="169"/>
      <c r="M16" s="170"/>
      <c r="N16" s="171"/>
      <c r="O16" s="172"/>
      <c r="P16" s="172"/>
      <c r="Q16" s="172"/>
      <c r="R16" s="172"/>
      <c r="S16" s="173">
        <f t="shared" si="1"/>
        <v>0</v>
      </c>
    </row>
    <row r="17" spans="1:19" ht="12.75" customHeight="1">
      <c r="A17" s="168"/>
      <c r="B17" s="169"/>
      <c r="C17" s="170"/>
      <c r="D17" s="171"/>
      <c r="E17" s="172"/>
      <c r="F17" s="172"/>
      <c r="G17" s="172"/>
      <c r="H17" s="172"/>
      <c r="I17" s="173">
        <f t="shared" si="0"/>
        <v>0</v>
      </c>
      <c r="J17" s="1"/>
      <c r="K17" s="168"/>
      <c r="L17" s="169"/>
      <c r="M17" s="170"/>
      <c r="N17" s="171"/>
      <c r="O17" s="172"/>
      <c r="P17" s="172"/>
      <c r="Q17" s="172"/>
      <c r="R17" s="172"/>
      <c r="S17" s="173">
        <f t="shared" si="1"/>
        <v>0</v>
      </c>
    </row>
    <row r="18" spans="1:19" ht="12.75" customHeight="1">
      <c r="A18" s="168"/>
      <c r="B18" s="169"/>
      <c r="C18" s="170"/>
      <c r="D18" s="171"/>
      <c r="E18" s="172"/>
      <c r="F18" s="172"/>
      <c r="G18" s="172"/>
      <c r="H18" s="172"/>
      <c r="I18" s="173">
        <f t="shared" si="0"/>
        <v>0</v>
      </c>
      <c r="J18" s="1"/>
      <c r="K18" s="168"/>
      <c r="L18" s="169"/>
      <c r="M18" s="170"/>
      <c r="N18" s="171"/>
      <c r="O18" s="172"/>
      <c r="P18" s="172"/>
      <c r="Q18" s="172"/>
      <c r="R18" s="172"/>
      <c r="S18" s="173">
        <f t="shared" si="1"/>
        <v>0</v>
      </c>
    </row>
    <row r="19" spans="1:19" ht="12.75" customHeight="1">
      <c r="A19" s="168"/>
      <c r="B19" s="169"/>
      <c r="C19" s="170"/>
      <c r="D19" s="171"/>
      <c r="E19" s="172"/>
      <c r="F19" s="172"/>
      <c r="G19" s="172"/>
      <c r="H19" s="172"/>
      <c r="I19" s="173">
        <f t="shared" si="0"/>
        <v>0</v>
      </c>
      <c r="J19" s="1"/>
      <c r="K19" s="168"/>
      <c r="L19" s="169"/>
      <c r="M19" s="170"/>
      <c r="N19" s="171"/>
      <c r="O19" s="172"/>
      <c r="P19" s="172"/>
      <c r="Q19" s="172"/>
      <c r="R19" s="172"/>
      <c r="S19" s="173">
        <f t="shared" si="1"/>
        <v>0</v>
      </c>
    </row>
    <row r="20" spans="1:19" ht="12.75" customHeight="1">
      <c r="A20" s="168"/>
      <c r="B20" s="169"/>
      <c r="C20" s="170"/>
      <c r="D20" s="171"/>
      <c r="E20" s="172"/>
      <c r="F20" s="172"/>
      <c r="G20" s="172"/>
      <c r="H20" s="172"/>
      <c r="I20" s="173">
        <f t="shared" si="0"/>
        <v>0</v>
      </c>
      <c r="J20" s="1"/>
      <c r="K20" s="168"/>
      <c r="L20" s="169"/>
      <c r="M20" s="170"/>
      <c r="N20" s="171"/>
      <c r="O20" s="172"/>
      <c r="P20" s="172"/>
      <c r="Q20" s="172"/>
      <c r="R20" s="172"/>
      <c r="S20" s="173">
        <f t="shared" si="1"/>
        <v>0</v>
      </c>
    </row>
    <row r="21" spans="1:19" ht="12.75" customHeight="1">
      <c r="A21" s="168"/>
      <c r="B21" s="169"/>
      <c r="C21" s="170"/>
      <c r="D21" s="171"/>
      <c r="E21" s="172"/>
      <c r="F21" s="172"/>
      <c r="G21" s="172"/>
      <c r="H21" s="172"/>
      <c r="I21" s="173">
        <f t="shared" si="0"/>
        <v>0</v>
      </c>
      <c r="J21" s="1"/>
      <c r="K21" s="168"/>
      <c r="L21" s="169"/>
      <c r="M21" s="170"/>
      <c r="N21" s="171"/>
      <c r="O21" s="172"/>
      <c r="P21" s="172"/>
      <c r="Q21" s="172"/>
      <c r="R21" s="172"/>
      <c r="S21" s="173">
        <f t="shared" si="1"/>
        <v>0</v>
      </c>
    </row>
    <row r="22" spans="1:19" ht="12.75" customHeight="1">
      <c r="A22" s="168"/>
      <c r="B22" s="169"/>
      <c r="C22" s="170"/>
      <c r="D22" s="171"/>
      <c r="E22" s="172"/>
      <c r="F22" s="172"/>
      <c r="G22" s="172"/>
      <c r="H22" s="172"/>
      <c r="I22" s="173">
        <f t="shared" si="0"/>
        <v>0</v>
      </c>
      <c r="J22" s="1"/>
      <c r="K22" s="168"/>
      <c r="L22" s="169"/>
      <c r="M22" s="170"/>
      <c r="N22" s="171"/>
      <c r="O22" s="172"/>
      <c r="P22" s="172"/>
      <c r="Q22" s="172"/>
      <c r="R22" s="172"/>
      <c r="S22" s="173">
        <f t="shared" si="1"/>
        <v>0</v>
      </c>
    </row>
    <row r="23" spans="1:19" ht="12.75" customHeight="1">
      <c r="A23" s="168"/>
      <c r="B23" s="169"/>
      <c r="C23" s="170"/>
      <c r="D23" s="171"/>
      <c r="E23" s="172"/>
      <c r="F23" s="172"/>
      <c r="G23" s="172"/>
      <c r="H23" s="172"/>
      <c r="I23" s="173">
        <f t="shared" si="0"/>
        <v>0</v>
      </c>
      <c r="J23" s="1"/>
      <c r="K23" s="168"/>
      <c r="L23" s="169"/>
      <c r="M23" s="170"/>
      <c r="N23" s="171"/>
      <c r="O23" s="172"/>
      <c r="P23" s="172"/>
      <c r="Q23" s="172"/>
      <c r="R23" s="172"/>
      <c r="S23" s="173">
        <f t="shared" si="1"/>
        <v>0</v>
      </c>
    </row>
    <row r="24" spans="1:19" ht="12.75" customHeight="1">
      <c r="A24" s="168"/>
      <c r="B24" s="169"/>
      <c r="C24" s="170"/>
      <c r="D24" s="171"/>
      <c r="E24" s="172"/>
      <c r="F24" s="172"/>
      <c r="G24" s="172"/>
      <c r="H24" s="172"/>
      <c r="I24" s="173">
        <f t="shared" si="0"/>
        <v>0</v>
      </c>
      <c r="J24" s="1"/>
      <c r="K24" s="168"/>
      <c r="L24" s="169"/>
      <c r="M24" s="170"/>
      <c r="N24" s="171"/>
      <c r="O24" s="172"/>
      <c r="P24" s="172"/>
      <c r="Q24" s="172"/>
      <c r="R24" s="172"/>
      <c r="S24" s="173">
        <f t="shared" si="1"/>
        <v>0</v>
      </c>
    </row>
    <row r="25" spans="1:19" ht="12.75" customHeight="1">
      <c r="A25" s="168"/>
      <c r="B25" s="169"/>
      <c r="C25" s="170"/>
      <c r="D25" s="171"/>
      <c r="E25" s="172"/>
      <c r="F25" s="172"/>
      <c r="G25" s="172"/>
      <c r="H25" s="172"/>
      <c r="I25" s="173">
        <f t="shared" si="0"/>
        <v>0</v>
      </c>
      <c r="J25" s="1"/>
      <c r="K25" s="168"/>
      <c r="L25" s="169"/>
      <c r="M25" s="170"/>
      <c r="N25" s="171"/>
      <c r="O25" s="172"/>
      <c r="P25" s="172"/>
      <c r="Q25" s="172"/>
      <c r="R25" s="172"/>
      <c r="S25" s="173">
        <f t="shared" si="1"/>
        <v>0</v>
      </c>
    </row>
    <row r="26" spans="1:19" ht="12.75" customHeight="1">
      <c r="A26" s="168"/>
      <c r="B26" s="169"/>
      <c r="C26" s="170"/>
      <c r="D26" s="171"/>
      <c r="E26" s="172"/>
      <c r="F26" s="172"/>
      <c r="G26" s="172"/>
      <c r="H26" s="172"/>
      <c r="I26" s="173">
        <f t="shared" si="0"/>
        <v>0</v>
      </c>
      <c r="J26" s="1"/>
      <c r="K26" s="168"/>
      <c r="L26" s="169"/>
      <c r="M26" s="170"/>
      <c r="N26" s="171"/>
      <c r="O26" s="172"/>
      <c r="P26" s="172"/>
      <c r="Q26" s="172"/>
      <c r="R26" s="172"/>
      <c r="S26" s="173">
        <f t="shared" si="1"/>
        <v>0</v>
      </c>
    </row>
    <row r="27" spans="1:19" ht="12.75" customHeight="1">
      <c r="A27" s="168"/>
      <c r="B27" s="169"/>
      <c r="C27" s="170"/>
      <c r="D27" s="171"/>
      <c r="E27" s="172"/>
      <c r="F27" s="172"/>
      <c r="G27" s="172"/>
      <c r="H27" s="172"/>
      <c r="I27" s="173">
        <f t="shared" si="0"/>
        <v>0</v>
      </c>
      <c r="J27" s="1"/>
      <c r="K27" s="168"/>
      <c r="L27" s="169"/>
      <c r="M27" s="170"/>
      <c r="N27" s="171"/>
      <c r="O27" s="172"/>
      <c r="P27" s="172"/>
      <c r="Q27" s="172"/>
      <c r="R27" s="172"/>
      <c r="S27" s="173">
        <f t="shared" si="1"/>
        <v>0</v>
      </c>
    </row>
    <row r="28" spans="1:19" ht="12.75" customHeight="1">
      <c r="A28" s="168"/>
      <c r="B28" s="169"/>
      <c r="C28" s="170"/>
      <c r="D28" s="171"/>
      <c r="E28" s="172"/>
      <c r="F28" s="172"/>
      <c r="G28" s="172"/>
      <c r="H28" s="172"/>
      <c r="I28" s="173">
        <f t="shared" si="0"/>
        <v>0</v>
      </c>
      <c r="J28" s="1"/>
      <c r="K28" s="168"/>
      <c r="L28" s="169"/>
      <c r="M28" s="170"/>
      <c r="N28" s="171"/>
      <c r="O28" s="172"/>
      <c r="P28" s="172"/>
      <c r="Q28" s="172"/>
      <c r="R28" s="172"/>
      <c r="S28" s="173">
        <f t="shared" si="1"/>
        <v>0</v>
      </c>
    </row>
    <row r="29" spans="1:19" ht="12.75" customHeight="1">
      <c r="A29" s="168"/>
      <c r="B29" s="169"/>
      <c r="C29" s="170"/>
      <c r="D29" s="171"/>
      <c r="E29" s="172"/>
      <c r="F29" s="172"/>
      <c r="G29" s="172"/>
      <c r="H29" s="172"/>
      <c r="I29" s="173">
        <f t="shared" si="0"/>
        <v>0</v>
      </c>
      <c r="J29" s="1"/>
      <c r="K29" s="168"/>
      <c r="L29" s="169"/>
      <c r="M29" s="170"/>
      <c r="N29" s="171"/>
      <c r="O29" s="172"/>
      <c r="P29" s="172"/>
      <c r="Q29" s="172"/>
      <c r="R29" s="172"/>
      <c r="S29" s="173">
        <f t="shared" si="1"/>
        <v>0</v>
      </c>
    </row>
    <row r="30" spans="1:19" ht="12.75" customHeight="1">
      <c r="A30" s="168"/>
      <c r="B30" s="169"/>
      <c r="C30" s="170"/>
      <c r="D30" s="171"/>
      <c r="E30" s="172"/>
      <c r="F30" s="172"/>
      <c r="G30" s="172"/>
      <c r="H30" s="172"/>
      <c r="I30" s="173">
        <f t="shared" si="0"/>
        <v>0</v>
      </c>
      <c r="J30" s="1"/>
      <c r="K30" s="168"/>
      <c r="L30" s="169"/>
      <c r="M30" s="170"/>
      <c r="N30" s="171"/>
      <c r="O30" s="172"/>
      <c r="P30" s="172"/>
      <c r="Q30" s="172"/>
      <c r="R30" s="172"/>
      <c r="S30" s="173">
        <f t="shared" si="1"/>
        <v>0</v>
      </c>
    </row>
    <row r="31" spans="1:19" ht="12.75" customHeight="1">
      <c r="A31" s="168"/>
      <c r="B31" s="169"/>
      <c r="C31" s="170"/>
      <c r="D31" s="171"/>
      <c r="E31" s="172"/>
      <c r="F31" s="172"/>
      <c r="G31" s="172"/>
      <c r="H31" s="172"/>
      <c r="I31" s="173">
        <f t="shared" si="0"/>
        <v>0</v>
      </c>
      <c r="J31" s="1"/>
      <c r="K31" s="168"/>
      <c r="L31" s="169"/>
      <c r="M31" s="170"/>
      <c r="N31" s="171"/>
      <c r="O31" s="172"/>
      <c r="P31" s="172"/>
      <c r="Q31" s="172"/>
      <c r="R31" s="172"/>
      <c r="S31" s="173">
        <f t="shared" si="1"/>
        <v>0</v>
      </c>
    </row>
    <row r="32" spans="1:19" ht="12.75" customHeight="1">
      <c r="A32" s="168"/>
      <c r="B32" s="169"/>
      <c r="C32" s="170"/>
      <c r="D32" s="171"/>
      <c r="E32" s="172"/>
      <c r="F32" s="172"/>
      <c r="G32" s="172"/>
      <c r="H32" s="172"/>
      <c r="I32" s="173">
        <f t="shared" si="0"/>
        <v>0</v>
      </c>
      <c r="J32" s="1"/>
      <c r="K32" s="168"/>
      <c r="L32" s="169"/>
      <c r="M32" s="170"/>
      <c r="N32" s="171"/>
      <c r="O32" s="172"/>
      <c r="P32" s="172"/>
      <c r="Q32" s="172"/>
      <c r="R32" s="172"/>
      <c r="S32" s="173">
        <f t="shared" si="1"/>
        <v>0</v>
      </c>
    </row>
    <row r="33" spans="1:19" ht="12.75" customHeight="1">
      <c r="A33" s="168"/>
      <c r="B33" s="169"/>
      <c r="C33" s="170"/>
      <c r="D33" s="171"/>
      <c r="E33" s="172"/>
      <c r="F33" s="172"/>
      <c r="G33" s="172"/>
      <c r="H33" s="172"/>
      <c r="I33" s="173">
        <f t="shared" si="0"/>
        <v>0</v>
      </c>
      <c r="J33" s="1"/>
      <c r="K33" s="168"/>
      <c r="L33" s="169"/>
      <c r="M33" s="170"/>
      <c r="N33" s="171"/>
      <c r="O33" s="172"/>
      <c r="P33" s="172"/>
      <c r="Q33" s="172"/>
      <c r="R33" s="172"/>
      <c r="S33" s="173">
        <f t="shared" si="1"/>
        <v>0</v>
      </c>
    </row>
    <row r="34" spans="1:19" ht="12.75" customHeight="1">
      <c r="A34" s="168"/>
      <c r="B34" s="169"/>
      <c r="C34" s="170"/>
      <c r="D34" s="171"/>
      <c r="E34" s="172"/>
      <c r="F34" s="172"/>
      <c r="G34" s="172"/>
      <c r="H34" s="172"/>
      <c r="I34" s="173">
        <f t="shared" si="0"/>
        <v>0</v>
      </c>
      <c r="J34" s="1"/>
      <c r="K34" s="168"/>
      <c r="L34" s="169"/>
      <c r="M34" s="170"/>
      <c r="N34" s="171"/>
      <c r="O34" s="172"/>
      <c r="P34" s="172"/>
      <c r="Q34" s="172"/>
      <c r="R34" s="172"/>
      <c r="S34" s="173">
        <f t="shared" si="1"/>
        <v>0</v>
      </c>
    </row>
    <row r="35" spans="1:19" ht="12.75" customHeight="1">
      <c r="A35" s="168"/>
      <c r="B35" s="169"/>
      <c r="C35" s="170"/>
      <c r="D35" s="171"/>
      <c r="E35" s="172"/>
      <c r="F35" s="172"/>
      <c r="G35" s="172"/>
      <c r="H35" s="172"/>
      <c r="I35" s="173">
        <f t="shared" si="0"/>
        <v>0</v>
      </c>
      <c r="J35" s="1"/>
      <c r="K35" s="168"/>
      <c r="L35" s="169"/>
      <c r="M35" s="170"/>
      <c r="N35" s="171"/>
      <c r="O35" s="172"/>
      <c r="P35" s="172"/>
      <c r="Q35" s="172"/>
      <c r="R35" s="172"/>
      <c r="S35" s="173">
        <f t="shared" si="1"/>
        <v>0</v>
      </c>
    </row>
    <row r="36" spans="1:19" ht="12.75" customHeight="1">
      <c r="A36" s="168"/>
      <c r="B36" s="169"/>
      <c r="C36" s="170"/>
      <c r="D36" s="171"/>
      <c r="E36" s="172"/>
      <c r="F36" s="172"/>
      <c r="G36" s="172"/>
      <c r="H36" s="172"/>
      <c r="I36" s="173">
        <f t="shared" si="0"/>
        <v>0</v>
      </c>
      <c r="J36" s="1"/>
      <c r="K36" s="168"/>
      <c r="L36" s="169"/>
      <c r="M36" s="170"/>
      <c r="N36" s="171"/>
      <c r="O36" s="172"/>
      <c r="P36" s="172"/>
      <c r="Q36" s="172"/>
      <c r="R36" s="172"/>
      <c r="S36" s="173">
        <f t="shared" si="1"/>
        <v>0</v>
      </c>
    </row>
    <row r="37" spans="1:19" ht="12.75" customHeight="1">
      <c r="A37" s="168"/>
      <c r="B37" s="169"/>
      <c r="C37" s="170"/>
      <c r="D37" s="171"/>
      <c r="E37" s="172"/>
      <c r="F37" s="172"/>
      <c r="G37" s="172"/>
      <c r="H37" s="172"/>
      <c r="I37" s="173">
        <f t="shared" si="0"/>
        <v>0</v>
      </c>
      <c r="J37" s="1"/>
      <c r="K37" s="168"/>
      <c r="L37" s="169"/>
      <c r="M37" s="170"/>
      <c r="N37" s="171"/>
      <c r="O37" s="172"/>
      <c r="P37" s="172"/>
      <c r="Q37" s="172"/>
      <c r="R37" s="172"/>
      <c r="S37" s="173">
        <f t="shared" si="1"/>
        <v>0</v>
      </c>
    </row>
    <row r="38" spans="1:19" ht="12.75" customHeight="1">
      <c r="A38" s="168"/>
      <c r="B38" s="169"/>
      <c r="C38" s="170"/>
      <c r="D38" s="171"/>
      <c r="E38" s="172"/>
      <c r="F38" s="172"/>
      <c r="G38" s="172"/>
      <c r="H38" s="172"/>
      <c r="I38" s="173">
        <f t="shared" si="0"/>
        <v>0</v>
      </c>
      <c r="J38" s="1"/>
      <c r="K38" s="168"/>
      <c r="L38" s="169"/>
      <c r="M38" s="170"/>
      <c r="N38" s="171"/>
      <c r="O38" s="172"/>
      <c r="P38" s="172"/>
      <c r="Q38" s="172"/>
      <c r="R38" s="172"/>
      <c r="S38" s="173">
        <f t="shared" si="1"/>
        <v>0</v>
      </c>
    </row>
    <row r="39" spans="1:19" ht="12.75" customHeight="1">
      <c r="A39" s="168"/>
      <c r="B39" s="169"/>
      <c r="C39" s="170"/>
      <c r="D39" s="171"/>
      <c r="E39" s="172"/>
      <c r="F39" s="172"/>
      <c r="G39" s="172"/>
      <c r="H39" s="172"/>
      <c r="I39" s="173">
        <f t="shared" si="0"/>
        <v>0</v>
      </c>
      <c r="J39" s="1"/>
      <c r="K39" s="168"/>
      <c r="L39" s="169"/>
      <c r="M39" s="170"/>
      <c r="N39" s="171"/>
      <c r="O39" s="172"/>
      <c r="P39" s="172"/>
      <c r="Q39" s="172"/>
      <c r="R39" s="172"/>
      <c r="S39" s="173">
        <f t="shared" si="1"/>
        <v>0</v>
      </c>
    </row>
    <row r="40" spans="1:19" ht="12.75" customHeight="1">
      <c r="A40" s="168"/>
      <c r="B40" s="169"/>
      <c r="C40" s="170"/>
      <c r="D40" s="171"/>
      <c r="E40" s="172"/>
      <c r="F40" s="172"/>
      <c r="G40" s="172"/>
      <c r="H40" s="172"/>
      <c r="I40" s="173">
        <f t="shared" si="0"/>
        <v>0</v>
      </c>
      <c r="J40" s="1"/>
      <c r="K40" s="168"/>
      <c r="L40" s="169"/>
      <c r="M40" s="170"/>
      <c r="N40" s="171"/>
      <c r="O40" s="172"/>
      <c r="P40" s="172"/>
      <c r="Q40" s="172"/>
      <c r="R40" s="172"/>
      <c r="S40" s="173">
        <f t="shared" si="1"/>
        <v>0</v>
      </c>
    </row>
    <row r="41" spans="1:19" ht="12.75" customHeight="1">
      <c r="A41" s="168"/>
      <c r="B41" s="169"/>
      <c r="C41" s="170"/>
      <c r="D41" s="171"/>
      <c r="E41" s="172"/>
      <c r="F41" s="172"/>
      <c r="G41" s="172"/>
      <c r="H41" s="172"/>
      <c r="I41" s="173">
        <f t="shared" si="0"/>
        <v>0</v>
      </c>
      <c r="J41" s="1"/>
      <c r="K41" s="168"/>
      <c r="L41" s="169"/>
      <c r="M41" s="170"/>
      <c r="N41" s="171"/>
      <c r="O41" s="172"/>
      <c r="P41" s="172"/>
      <c r="Q41" s="172"/>
      <c r="R41" s="172"/>
      <c r="S41" s="173">
        <f t="shared" si="1"/>
        <v>0</v>
      </c>
    </row>
    <row r="42" spans="1:19" ht="12.75" customHeight="1">
      <c r="A42" s="168"/>
      <c r="B42" s="169"/>
      <c r="C42" s="170"/>
      <c r="D42" s="171"/>
      <c r="E42" s="172"/>
      <c r="F42" s="172"/>
      <c r="G42" s="172"/>
      <c r="H42" s="172"/>
      <c r="I42" s="173">
        <f t="shared" si="0"/>
        <v>0</v>
      </c>
      <c r="J42" s="1"/>
      <c r="K42" s="168"/>
      <c r="L42" s="169"/>
      <c r="M42" s="170"/>
      <c r="N42" s="171"/>
      <c r="O42" s="172"/>
      <c r="P42" s="172"/>
      <c r="Q42" s="172"/>
      <c r="R42" s="172"/>
      <c r="S42" s="173">
        <f t="shared" si="1"/>
        <v>0</v>
      </c>
    </row>
    <row r="43" spans="1:19" ht="12.75" customHeight="1">
      <c r="A43" s="168"/>
      <c r="B43" s="169"/>
      <c r="C43" s="170"/>
      <c r="D43" s="171"/>
      <c r="E43" s="172"/>
      <c r="F43" s="172"/>
      <c r="G43" s="172"/>
      <c r="H43" s="172"/>
      <c r="I43" s="173">
        <f t="shared" si="0"/>
        <v>0</v>
      </c>
      <c r="J43" s="1"/>
      <c r="K43" s="168"/>
      <c r="L43" s="169"/>
      <c r="M43" s="170"/>
      <c r="N43" s="171"/>
      <c r="O43" s="172"/>
      <c r="P43" s="172"/>
      <c r="Q43" s="172"/>
      <c r="R43" s="172"/>
      <c r="S43" s="173">
        <f t="shared" si="1"/>
        <v>0</v>
      </c>
    </row>
    <row r="44" spans="1:19" ht="12.75" customHeight="1">
      <c r="A44" s="168"/>
      <c r="B44" s="169"/>
      <c r="C44" s="170"/>
      <c r="D44" s="171"/>
      <c r="E44" s="172"/>
      <c r="F44" s="172"/>
      <c r="G44" s="172"/>
      <c r="H44" s="172"/>
      <c r="I44" s="173">
        <f t="shared" si="0"/>
        <v>0</v>
      </c>
      <c r="J44" s="1"/>
      <c r="K44" s="168"/>
      <c r="L44" s="169"/>
      <c r="M44" s="170"/>
      <c r="N44" s="171"/>
      <c r="O44" s="172"/>
      <c r="P44" s="172"/>
      <c r="Q44" s="172"/>
      <c r="R44" s="172"/>
      <c r="S44" s="173">
        <f t="shared" si="1"/>
        <v>0</v>
      </c>
    </row>
    <row r="45" spans="1:19" ht="12.75" customHeight="1">
      <c r="A45" s="168"/>
      <c r="B45" s="169"/>
      <c r="C45" s="170"/>
      <c r="D45" s="171"/>
      <c r="E45" s="172"/>
      <c r="F45" s="172"/>
      <c r="G45" s="172"/>
      <c r="H45" s="172"/>
      <c r="I45" s="173">
        <f t="shared" si="0"/>
        <v>0</v>
      </c>
      <c r="J45" s="1"/>
      <c r="K45" s="168"/>
      <c r="L45" s="169"/>
      <c r="M45" s="170"/>
      <c r="N45" s="171"/>
      <c r="O45" s="172"/>
      <c r="P45" s="172"/>
      <c r="Q45" s="172"/>
      <c r="R45" s="172"/>
      <c r="S45" s="173">
        <f t="shared" si="1"/>
        <v>0</v>
      </c>
    </row>
    <row r="46" spans="1:19" ht="12.75" customHeight="1">
      <c r="A46" s="168"/>
      <c r="B46" s="169"/>
      <c r="C46" s="170"/>
      <c r="D46" s="171"/>
      <c r="E46" s="172"/>
      <c r="F46" s="172"/>
      <c r="G46" s="172"/>
      <c r="H46" s="172"/>
      <c r="I46" s="173">
        <f t="shared" si="0"/>
        <v>0</v>
      </c>
      <c r="J46" s="1"/>
      <c r="K46" s="168"/>
      <c r="L46" s="169"/>
      <c r="M46" s="170"/>
      <c r="N46" s="171"/>
      <c r="O46" s="172"/>
      <c r="P46" s="172"/>
      <c r="Q46" s="172"/>
      <c r="R46" s="172"/>
      <c r="S46" s="173">
        <f t="shared" si="1"/>
        <v>0</v>
      </c>
    </row>
    <row r="47" spans="1:19" ht="12.75" customHeight="1">
      <c r="A47" s="168"/>
      <c r="B47" s="169"/>
      <c r="C47" s="170"/>
      <c r="D47" s="171"/>
      <c r="E47" s="172"/>
      <c r="F47" s="172"/>
      <c r="G47" s="172"/>
      <c r="H47" s="172"/>
      <c r="I47" s="173">
        <f t="shared" si="0"/>
        <v>0</v>
      </c>
      <c r="J47" s="1"/>
      <c r="K47" s="168"/>
      <c r="L47" s="169"/>
      <c r="M47" s="170"/>
      <c r="N47" s="171"/>
      <c r="O47" s="172"/>
      <c r="P47" s="172"/>
      <c r="Q47" s="172"/>
      <c r="R47" s="172"/>
      <c r="S47" s="173">
        <f t="shared" si="1"/>
        <v>0</v>
      </c>
    </row>
    <row r="48" spans="1:19" ht="12.75" customHeight="1">
      <c r="A48" s="168"/>
      <c r="B48" s="169"/>
      <c r="C48" s="170"/>
      <c r="D48" s="171"/>
      <c r="E48" s="172"/>
      <c r="F48" s="172"/>
      <c r="G48" s="172"/>
      <c r="H48" s="172"/>
      <c r="I48" s="173">
        <f t="shared" si="0"/>
        <v>0</v>
      </c>
      <c r="J48" s="1"/>
      <c r="K48" s="168"/>
      <c r="L48" s="169"/>
      <c r="M48" s="170"/>
      <c r="N48" s="171"/>
      <c r="O48" s="172"/>
      <c r="P48" s="172"/>
      <c r="Q48" s="172"/>
      <c r="R48" s="172"/>
      <c r="S48" s="173">
        <f t="shared" si="1"/>
        <v>0</v>
      </c>
    </row>
    <row r="49" spans="1:19" ht="12.75" customHeight="1">
      <c r="A49" s="168"/>
      <c r="B49" s="169"/>
      <c r="C49" s="170"/>
      <c r="D49" s="171"/>
      <c r="E49" s="172"/>
      <c r="F49" s="172"/>
      <c r="G49" s="172"/>
      <c r="H49" s="172"/>
      <c r="I49" s="173">
        <f t="shared" si="0"/>
        <v>0</v>
      </c>
      <c r="J49" s="1"/>
      <c r="K49" s="168"/>
      <c r="L49" s="169"/>
      <c r="M49" s="170"/>
      <c r="N49" s="171"/>
      <c r="O49" s="172"/>
      <c r="P49" s="172"/>
      <c r="Q49" s="172"/>
      <c r="R49" s="172"/>
      <c r="S49" s="173">
        <f t="shared" si="1"/>
        <v>0</v>
      </c>
    </row>
    <row r="50" spans="1:19" ht="12.75" customHeight="1">
      <c r="A50" s="168"/>
      <c r="B50" s="169"/>
      <c r="C50" s="170"/>
      <c r="D50" s="171"/>
      <c r="E50" s="172"/>
      <c r="F50" s="172"/>
      <c r="G50" s="172"/>
      <c r="H50" s="172"/>
      <c r="I50" s="173">
        <f t="shared" si="0"/>
        <v>0</v>
      </c>
      <c r="J50" s="1"/>
      <c r="K50" s="168"/>
      <c r="L50" s="169"/>
      <c r="M50" s="170"/>
      <c r="N50" s="171"/>
      <c r="O50" s="172"/>
      <c r="P50" s="172"/>
      <c r="Q50" s="172"/>
      <c r="R50" s="172"/>
      <c r="S50" s="173">
        <f t="shared" si="1"/>
        <v>0</v>
      </c>
    </row>
    <row r="51" spans="1:19" ht="12.75" customHeight="1">
      <c r="A51" s="168"/>
      <c r="B51" s="169"/>
      <c r="C51" s="170"/>
      <c r="D51" s="171"/>
      <c r="E51" s="172"/>
      <c r="F51" s="172"/>
      <c r="G51" s="172"/>
      <c r="H51" s="172"/>
      <c r="I51" s="173">
        <f t="shared" si="0"/>
        <v>0</v>
      </c>
      <c r="J51" s="1"/>
      <c r="K51" s="168"/>
      <c r="L51" s="169"/>
      <c r="M51" s="170"/>
      <c r="N51" s="171"/>
      <c r="O51" s="172"/>
      <c r="P51" s="172"/>
      <c r="Q51" s="172"/>
      <c r="R51" s="172"/>
      <c r="S51" s="173">
        <f t="shared" si="1"/>
        <v>0</v>
      </c>
    </row>
    <row r="52" spans="1:19" ht="12.75" customHeight="1">
      <c r="A52" s="168"/>
      <c r="B52" s="169"/>
      <c r="C52" s="170"/>
      <c r="D52" s="171"/>
      <c r="E52" s="172"/>
      <c r="F52" s="172"/>
      <c r="G52" s="172"/>
      <c r="H52" s="172"/>
      <c r="I52" s="173">
        <f t="shared" si="0"/>
        <v>0</v>
      </c>
      <c r="J52" s="1"/>
      <c r="K52" s="168"/>
      <c r="L52" s="169"/>
      <c r="M52" s="170"/>
      <c r="N52" s="171"/>
      <c r="O52" s="172"/>
      <c r="P52" s="172"/>
      <c r="Q52" s="172"/>
      <c r="R52" s="172"/>
      <c r="S52" s="173">
        <f t="shared" si="1"/>
        <v>0</v>
      </c>
    </row>
    <row r="53" spans="1:19" ht="12.75" customHeight="1">
      <c r="A53" s="168"/>
      <c r="B53" s="169"/>
      <c r="C53" s="170"/>
      <c r="D53" s="171"/>
      <c r="E53" s="172"/>
      <c r="F53" s="172"/>
      <c r="G53" s="172"/>
      <c r="H53" s="172"/>
      <c r="I53" s="173">
        <f t="shared" si="0"/>
        <v>0</v>
      </c>
      <c r="J53" s="1"/>
      <c r="K53" s="168"/>
      <c r="L53" s="169"/>
      <c r="M53" s="170"/>
      <c r="N53" s="171"/>
      <c r="O53" s="172"/>
      <c r="P53" s="172"/>
      <c r="Q53" s="172"/>
      <c r="R53" s="172"/>
      <c r="S53" s="173">
        <f t="shared" si="1"/>
        <v>0</v>
      </c>
    </row>
    <row r="54" spans="1:19" ht="12.75" customHeight="1">
      <c r="A54" s="168"/>
      <c r="B54" s="169"/>
      <c r="C54" s="170"/>
      <c r="D54" s="171"/>
      <c r="E54" s="172"/>
      <c r="F54" s="172"/>
      <c r="G54" s="172"/>
      <c r="H54" s="172"/>
      <c r="I54" s="173">
        <f t="shared" si="0"/>
        <v>0</v>
      </c>
      <c r="J54" s="1"/>
      <c r="K54" s="168"/>
      <c r="L54" s="169"/>
      <c r="M54" s="170"/>
      <c r="N54" s="171"/>
      <c r="O54" s="172"/>
      <c r="P54" s="172"/>
      <c r="Q54" s="172"/>
      <c r="R54" s="172"/>
      <c r="S54" s="173">
        <f t="shared" si="1"/>
        <v>0</v>
      </c>
    </row>
    <row r="55" spans="1:19" ht="12.75" customHeight="1">
      <c r="A55" s="168"/>
      <c r="B55" s="169"/>
      <c r="C55" s="170"/>
      <c r="D55" s="171"/>
      <c r="E55" s="172"/>
      <c r="F55" s="172"/>
      <c r="G55" s="172"/>
      <c r="H55" s="172"/>
      <c r="I55" s="173">
        <f t="shared" si="0"/>
        <v>0</v>
      </c>
      <c r="J55" s="1"/>
      <c r="K55" s="168"/>
      <c r="L55" s="169"/>
      <c r="M55" s="170"/>
      <c r="N55" s="171"/>
      <c r="O55" s="172"/>
      <c r="P55" s="172"/>
      <c r="Q55" s="172"/>
      <c r="R55" s="172"/>
      <c r="S55" s="173">
        <f t="shared" si="1"/>
        <v>0</v>
      </c>
    </row>
    <row r="56" spans="1:19" ht="12.75" customHeight="1">
      <c r="A56" s="168"/>
      <c r="B56" s="169"/>
      <c r="C56" s="170"/>
      <c r="D56" s="171"/>
      <c r="E56" s="172"/>
      <c r="F56" s="172"/>
      <c r="G56" s="172"/>
      <c r="H56" s="172"/>
      <c r="I56" s="173">
        <f t="shared" si="0"/>
        <v>0</v>
      </c>
      <c r="J56" s="1"/>
      <c r="K56" s="168"/>
      <c r="L56" s="169"/>
      <c r="M56" s="170"/>
      <c r="N56" s="171"/>
      <c r="O56" s="172"/>
      <c r="P56" s="172"/>
      <c r="Q56" s="172"/>
      <c r="R56" s="172"/>
      <c r="S56" s="173">
        <f t="shared" si="1"/>
        <v>0</v>
      </c>
    </row>
    <row r="57" spans="1:19" ht="12.75" customHeight="1">
      <c r="A57" s="168"/>
      <c r="B57" s="169"/>
      <c r="C57" s="170"/>
      <c r="D57" s="171"/>
      <c r="E57" s="172"/>
      <c r="F57" s="172"/>
      <c r="G57" s="172"/>
      <c r="H57" s="172"/>
      <c r="I57" s="173">
        <f t="shared" si="0"/>
        <v>0</v>
      </c>
      <c r="J57" s="1"/>
      <c r="K57" s="168"/>
      <c r="L57" s="169"/>
      <c r="M57" s="170"/>
      <c r="N57" s="171"/>
      <c r="O57" s="172"/>
      <c r="P57" s="172"/>
      <c r="Q57" s="172"/>
      <c r="R57" s="172"/>
      <c r="S57" s="173">
        <f t="shared" si="1"/>
        <v>0</v>
      </c>
    </row>
    <row r="58" spans="1:19" ht="12.75" customHeight="1">
      <c r="A58" s="168"/>
      <c r="B58" s="169"/>
      <c r="C58" s="170"/>
      <c r="D58" s="171"/>
      <c r="E58" s="172"/>
      <c r="F58" s="172"/>
      <c r="G58" s="172"/>
      <c r="H58" s="172"/>
      <c r="I58" s="173">
        <f t="shared" si="0"/>
        <v>0</v>
      </c>
      <c r="J58" s="1"/>
      <c r="K58" s="168"/>
      <c r="L58" s="169"/>
      <c r="M58" s="170"/>
      <c r="N58" s="171"/>
      <c r="O58" s="172"/>
      <c r="P58" s="172"/>
      <c r="Q58" s="172"/>
      <c r="R58" s="172"/>
      <c r="S58" s="173">
        <f t="shared" si="1"/>
        <v>0</v>
      </c>
    </row>
    <row r="59" spans="1:19" ht="12.75" customHeight="1">
      <c r="A59" s="168"/>
      <c r="B59" s="169"/>
      <c r="C59" s="170"/>
      <c r="D59" s="171"/>
      <c r="E59" s="172"/>
      <c r="F59" s="172"/>
      <c r="G59" s="172"/>
      <c r="H59" s="172"/>
      <c r="I59" s="173">
        <f t="shared" si="0"/>
        <v>0</v>
      </c>
      <c r="J59" s="1"/>
      <c r="K59" s="168"/>
      <c r="L59" s="169"/>
      <c r="M59" s="170"/>
      <c r="N59" s="171"/>
      <c r="O59" s="172"/>
      <c r="P59" s="172"/>
      <c r="Q59" s="172"/>
      <c r="R59" s="172"/>
      <c r="S59" s="173">
        <f t="shared" si="1"/>
        <v>0</v>
      </c>
    </row>
    <row r="60" spans="1:19" ht="12.75" customHeight="1">
      <c r="A60" s="168"/>
      <c r="B60" s="169"/>
      <c r="C60" s="170"/>
      <c r="D60" s="171"/>
      <c r="E60" s="172"/>
      <c r="F60" s="172"/>
      <c r="G60" s="172"/>
      <c r="H60" s="172"/>
      <c r="I60" s="173">
        <f t="shared" si="0"/>
        <v>0</v>
      </c>
      <c r="J60" s="1"/>
      <c r="K60" s="168"/>
      <c r="L60" s="169"/>
      <c r="M60" s="170"/>
      <c r="N60" s="171"/>
      <c r="O60" s="172"/>
      <c r="P60" s="172"/>
      <c r="Q60" s="172"/>
      <c r="R60" s="172"/>
      <c r="S60" s="173">
        <f t="shared" si="1"/>
        <v>0</v>
      </c>
    </row>
    <row r="61" spans="1:19" ht="12.75" customHeight="1">
      <c r="A61" s="168"/>
      <c r="B61" s="169"/>
      <c r="C61" s="170"/>
      <c r="D61" s="171"/>
      <c r="E61" s="172"/>
      <c r="F61" s="172"/>
      <c r="G61" s="172"/>
      <c r="H61" s="172"/>
      <c r="I61" s="173">
        <f t="shared" si="0"/>
        <v>0</v>
      </c>
      <c r="J61" s="1"/>
      <c r="K61" s="168"/>
      <c r="L61" s="169"/>
      <c r="M61" s="170"/>
      <c r="N61" s="171"/>
      <c r="O61" s="172"/>
      <c r="P61" s="172"/>
      <c r="Q61" s="172"/>
      <c r="R61" s="172"/>
      <c r="S61" s="173">
        <f t="shared" si="1"/>
        <v>0</v>
      </c>
    </row>
    <row r="62" spans="1:19" ht="12.75" customHeight="1">
      <c r="A62" s="168"/>
      <c r="B62" s="169"/>
      <c r="C62" s="170"/>
      <c r="D62" s="171"/>
      <c r="E62" s="172"/>
      <c r="F62" s="172"/>
      <c r="G62" s="172"/>
      <c r="H62" s="172"/>
      <c r="I62" s="173">
        <f t="shared" si="0"/>
        <v>0</v>
      </c>
      <c r="J62" s="1"/>
      <c r="K62" s="168"/>
      <c r="L62" s="169"/>
      <c r="M62" s="170"/>
      <c r="N62" s="171"/>
      <c r="O62" s="172"/>
      <c r="P62" s="172"/>
      <c r="Q62" s="172"/>
      <c r="R62" s="172"/>
      <c r="S62" s="173">
        <f t="shared" si="1"/>
        <v>0</v>
      </c>
    </row>
    <row r="63" spans="1:19" ht="12.75" customHeight="1">
      <c r="A63" s="168"/>
      <c r="B63" s="169"/>
      <c r="C63" s="170"/>
      <c r="D63" s="171"/>
      <c r="E63" s="172"/>
      <c r="F63" s="172"/>
      <c r="G63" s="172"/>
      <c r="H63" s="172"/>
      <c r="I63" s="173">
        <f t="shared" si="0"/>
        <v>0</v>
      </c>
      <c r="J63" s="1"/>
      <c r="K63" s="168"/>
      <c r="L63" s="169"/>
      <c r="M63" s="170"/>
      <c r="N63" s="171"/>
      <c r="O63" s="172"/>
      <c r="P63" s="172"/>
      <c r="Q63" s="172"/>
      <c r="R63" s="172"/>
      <c r="S63" s="173">
        <f t="shared" si="1"/>
        <v>0</v>
      </c>
    </row>
    <row r="64" spans="1:19" ht="12.75" customHeight="1">
      <c r="A64" s="168"/>
      <c r="B64" s="169"/>
      <c r="C64" s="170"/>
      <c r="D64" s="171"/>
      <c r="E64" s="172"/>
      <c r="F64" s="172"/>
      <c r="G64" s="172"/>
      <c r="H64" s="172"/>
      <c r="I64" s="173">
        <f t="shared" si="0"/>
        <v>0</v>
      </c>
      <c r="J64" s="1"/>
      <c r="K64" s="168"/>
      <c r="L64" s="169"/>
      <c r="M64" s="170"/>
      <c r="N64" s="171"/>
      <c r="O64" s="172"/>
      <c r="P64" s="172"/>
      <c r="Q64" s="172"/>
      <c r="R64" s="172"/>
      <c r="S64" s="173">
        <f t="shared" si="1"/>
        <v>0</v>
      </c>
    </row>
    <row r="65" spans="1:19" ht="12.75" customHeight="1">
      <c r="A65" s="168"/>
      <c r="B65" s="169"/>
      <c r="C65" s="170"/>
      <c r="D65" s="171"/>
      <c r="E65" s="172"/>
      <c r="F65" s="172"/>
      <c r="G65" s="172"/>
      <c r="H65" s="172"/>
      <c r="I65" s="173">
        <f t="shared" ref="I65:I128" si="2">E65+F65+G65+H65</f>
        <v>0</v>
      </c>
      <c r="J65" s="1"/>
      <c r="K65" s="168"/>
      <c r="L65" s="169"/>
      <c r="M65" s="170"/>
      <c r="N65" s="171"/>
      <c r="O65" s="172"/>
      <c r="P65" s="172"/>
      <c r="Q65" s="172"/>
      <c r="R65" s="172"/>
      <c r="S65" s="173">
        <f t="shared" ref="S65:S128" si="3">O65+P65+Q65+R65</f>
        <v>0</v>
      </c>
    </row>
    <row r="66" spans="1:19" ht="12.75" customHeight="1">
      <c r="A66" s="168"/>
      <c r="B66" s="169"/>
      <c r="C66" s="170"/>
      <c r="D66" s="171"/>
      <c r="E66" s="172"/>
      <c r="F66" s="172"/>
      <c r="G66" s="172"/>
      <c r="H66" s="172"/>
      <c r="I66" s="173">
        <f t="shared" si="2"/>
        <v>0</v>
      </c>
      <c r="J66" s="1"/>
      <c r="K66" s="168"/>
      <c r="L66" s="169"/>
      <c r="M66" s="170"/>
      <c r="N66" s="171"/>
      <c r="O66" s="172"/>
      <c r="P66" s="172"/>
      <c r="Q66" s="172"/>
      <c r="R66" s="172"/>
      <c r="S66" s="173">
        <f t="shared" si="3"/>
        <v>0</v>
      </c>
    </row>
    <row r="67" spans="1:19" ht="12.75" customHeight="1">
      <c r="A67" s="168"/>
      <c r="B67" s="169"/>
      <c r="C67" s="170"/>
      <c r="D67" s="171"/>
      <c r="E67" s="172"/>
      <c r="F67" s="172"/>
      <c r="G67" s="172"/>
      <c r="H67" s="172"/>
      <c r="I67" s="173">
        <f t="shared" si="2"/>
        <v>0</v>
      </c>
      <c r="J67" s="1"/>
      <c r="K67" s="168"/>
      <c r="L67" s="169"/>
      <c r="M67" s="170"/>
      <c r="N67" s="171"/>
      <c r="O67" s="172"/>
      <c r="P67" s="172"/>
      <c r="Q67" s="172"/>
      <c r="R67" s="172"/>
      <c r="S67" s="173">
        <f t="shared" si="3"/>
        <v>0</v>
      </c>
    </row>
    <row r="68" spans="1:19" ht="12.75" customHeight="1">
      <c r="A68" s="168"/>
      <c r="B68" s="169"/>
      <c r="C68" s="170"/>
      <c r="D68" s="171"/>
      <c r="E68" s="172"/>
      <c r="F68" s="172"/>
      <c r="G68" s="172"/>
      <c r="H68" s="172"/>
      <c r="I68" s="173">
        <f t="shared" si="2"/>
        <v>0</v>
      </c>
      <c r="J68" s="1"/>
      <c r="K68" s="168"/>
      <c r="L68" s="169"/>
      <c r="M68" s="170"/>
      <c r="N68" s="171"/>
      <c r="O68" s="172"/>
      <c r="P68" s="172"/>
      <c r="Q68" s="172"/>
      <c r="R68" s="172"/>
      <c r="S68" s="173">
        <f t="shared" si="3"/>
        <v>0</v>
      </c>
    </row>
    <row r="69" spans="1:19" ht="12.75" customHeight="1">
      <c r="A69" s="168"/>
      <c r="B69" s="169"/>
      <c r="C69" s="170"/>
      <c r="D69" s="171"/>
      <c r="E69" s="172"/>
      <c r="F69" s="172"/>
      <c r="G69" s="172"/>
      <c r="H69" s="172"/>
      <c r="I69" s="173">
        <f t="shared" si="2"/>
        <v>0</v>
      </c>
      <c r="J69" s="1"/>
      <c r="K69" s="168"/>
      <c r="L69" s="169"/>
      <c r="M69" s="170"/>
      <c r="N69" s="171"/>
      <c r="O69" s="172"/>
      <c r="P69" s="172"/>
      <c r="Q69" s="172"/>
      <c r="R69" s="172"/>
      <c r="S69" s="173">
        <f t="shared" si="3"/>
        <v>0</v>
      </c>
    </row>
    <row r="70" spans="1:19" ht="12.75" customHeight="1">
      <c r="A70" s="168"/>
      <c r="B70" s="169"/>
      <c r="C70" s="170"/>
      <c r="D70" s="171"/>
      <c r="E70" s="172"/>
      <c r="F70" s="172"/>
      <c r="G70" s="172"/>
      <c r="H70" s="172"/>
      <c r="I70" s="173">
        <f t="shared" si="2"/>
        <v>0</v>
      </c>
      <c r="J70" s="1"/>
      <c r="K70" s="168"/>
      <c r="L70" s="169"/>
      <c r="M70" s="170"/>
      <c r="N70" s="171"/>
      <c r="O70" s="172"/>
      <c r="P70" s="172"/>
      <c r="Q70" s="172"/>
      <c r="R70" s="172"/>
      <c r="S70" s="173">
        <f t="shared" si="3"/>
        <v>0</v>
      </c>
    </row>
    <row r="71" spans="1:19" ht="12.75" customHeight="1">
      <c r="A71" s="168"/>
      <c r="B71" s="169"/>
      <c r="C71" s="170"/>
      <c r="D71" s="171"/>
      <c r="E71" s="172"/>
      <c r="F71" s="172"/>
      <c r="G71" s="172"/>
      <c r="H71" s="172"/>
      <c r="I71" s="173">
        <f t="shared" si="2"/>
        <v>0</v>
      </c>
      <c r="J71" s="1"/>
      <c r="K71" s="168"/>
      <c r="L71" s="169"/>
      <c r="M71" s="170"/>
      <c r="N71" s="171"/>
      <c r="O71" s="172"/>
      <c r="P71" s="172"/>
      <c r="Q71" s="172"/>
      <c r="R71" s="172"/>
      <c r="S71" s="173">
        <f t="shared" si="3"/>
        <v>0</v>
      </c>
    </row>
    <row r="72" spans="1:19" ht="12.75" customHeight="1">
      <c r="A72" s="168"/>
      <c r="B72" s="169"/>
      <c r="C72" s="170"/>
      <c r="D72" s="171"/>
      <c r="E72" s="172"/>
      <c r="F72" s="172"/>
      <c r="G72" s="172"/>
      <c r="H72" s="172"/>
      <c r="I72" s="173">
        <f t="shared" si="2"/>
        <v>0</v>
      </c>
      <c r="J72" s="1"/>
      <c r="K72" s="168"/>
      <c r="L72" s="169"/>
      <c r="M72" s="170"/>
      <c r="N72" s="171"/>
      <c r="O72" s="172"/>
      <c r="P72" s="172"/>
      <c r="Q72" s="172"/>
      <c r="R72" s="172"/>
      <c r="S72" s="173">
        <f t="shared" si="3"/>
        <v>0</v>
      </c>
    </row>
    <row r="73" spans="1:19" ht="12.75" customHeight="1">
      <c r="A73" s="168"/>
      <c r="B73" s="169"/>
      <c r="C73" s="170"/>
      <c r="D73" s="171"/>
      <c r="E73" s="172"/>
      <c r="F73" s="172"/>
      <c r="G73" s="172"/>
      <c r="H73" s="172"/>
      <c r="I73" s="173">
        <f t="shared" si="2"/>
        <v>0</v>
      </c>
      <c r="J73" s="1"/>
      <c r="K73" s="168"/>
      <c r="L73" s="169"/>
      <c r="M73" s="170"/>
      <c r="N73" s="171"/>
      <c r="O73" s="172"/>
      <c r="P73" s="172"/>
      <c r="Q73" s="172"/>
      <c r="R73" s="172"/>
      <c r="S73" s="173">
        <f t="shared" si="3"/>
        <v>0</v>
      </c>
    </row>
    <row r="74" spans="1:19" ht="12.75" customHeight="1">
      <c r="A74" s="168"/>
      <c r="B74" s="169"/>
      <c r="C74" s="170"/>
      <c r="D74" s="171"/>
      <c r="E74" s="172"/>
      <c r="F74" s="172"/>
      <c r="G74" s="172"/>
      <c r="H74" s="172"/>
      <c r="I74" s="173">
        <f t="shared" si="2"/>
        <v>0</v>
      </c>
      <c r="J74" s="1"/>
      <c r="K74" s="168"/>
      <c r="L74" s="169"/>
      <c r="M74" s="170"/>
      <c r="N74" s="171"/>
      <c r="O74" s="172"/>
      <c r="P74" s="172"/>
      <c r="Q74" s="172"/>
      <c r="R74" s="172"/>
      <c r="S74" s="173">
        <f t="shared" si="3"/>
        <v>0</v>
      </c>
    </row>
    <row r="75" spans="1:19" ht="12.75" customHeight="1">
      <c r="A75" s="168"/>
      <c r="B75" s="169"/>
      <c r="C75" s="170"/>
      <c r="D75" s="171"/>
      <c r="E75" s="172"/>
      <c r="F75" s="172"/>
      <c r="G75" s="172"/>
      <c r="H75" s="172"/>
      <c r="I75" s="173">
        <f t="shared" si="2"/>
        <v>0</v>
      </c>
      <c r="J75" s="1"/>
      <c r="K75" s="168"/>
      <c r="L75" s="169"/>
      <c r="M75" s="170"/>
      <c r="N75" s="171"/>
      <c r="O75" s="172"/>
      <c r="P75" s="172"/>
      <c r="Q75" s="172"/>
      <c r="R75" s="172"/>
      <c r="S75" s="173">
        <f t="shared" si="3"/>
        <v>0</v>
      </c>
    </row>
    <row r="76" spans="1:19" ht="12.75" customHeight="1">
      <c r="A76" s="168"/>
      <c r="B76" s="169"/>
      <c r="C76" s="170"/>
      <c r="D76" s="171"/>
      <c r="E76" s="172"/>
      <c r="F76" s="172"/>
      <c r="G76" s="172"/>
      <c r="H76" s="172"/>
      <c r="I76" s="173">
        <f t="shared" si="2"/>
        <v>0</v>
      </c>
      <c r="J76" s="1"/>
      <c r="K76" s="168"/>
      <c r="L76" s="169"/>
      <c r="M76" s="170"/>
      <c r="N76" s="171"/>
      <c r="O76" s="172"/>
      <c r="P76" s="172"/>
      <c r="Q76" s="172"/>
      <c r="R76" s="172"/>
      <c r="S76" s="173">
        <f t="shared" si="3"/>
        <v>0</v>
      </c>
    </row>
    <row r="77" spans="1:19" ht="12.75" customHeight="1">
      <c r="A77" s="168"/>
      <c r="B77" s="169"/>
      <c r="C77" s="170"/>
      <c r="D77" s="171"/>
      <c r="E77" s="172"/>
      <c r="F77" s="172"/>
      <c r="G77" s="172"/>
      <c r="H77" s="172"/>
      <c r="I77" s="173">
        <f t="shared" si="2"/>
        <v>0</v>
      </c>
      <c r="J77" s="1"/>
      <c r="K77" s="168"/>
      <c r="L77" s="169"/>
      <c r="M77" s="170"/>
      <c r="N77" s="171"/>
      <c r="O77" s="172"/>
      <c r="P77" s="172"/>
      <c r="Q77" s="172"/>
      <c r="R77" s="172"/>
      <c r="S77" s="173">
        <f t="shared" si="3"/>
        <v>0</v>
      </c>
    </row>
    <row r="78" spans="1:19" ht="12.75" customHeight="1">
      <c r="A78" s="168"/>
      <c r="B78" s="169"/>
      <c r="C78" s="170"/>
      <c r="D78" s="171"/>
      <c r="E78" s="172"/>
      <c r="F78" s="172"/>
      <c r="G78" s="172"/>
      <c r="H78" s="172"/>
      <c r="I78" s="173">
        <f t="shared" si="2"/>
        <v>0</v>
      </c>
      <c r="J78" s="1"/>
      <c r="K78" s="168"/>
      <c r="L78" s="169"/>
      <c r="M78" s="170"/>
      <c r="N78" s="171"/>
      <c r="O78" s="172"/>
      <c r="P78" s="172"/>
      <c r="Q78" s="172"/>
      <c r="R78" s="172"/>
      <c r="S78" s="173">
        <f t="shared" si="3"/>
        <v>0</v>
      </c>
    </row>
    <row r="79" spans="1:19" ht="12.75" customHeight="1">
      <c r="A79" s="168"/>
      <c r="B79" s="169"/>
      <c r="C79" s="170"/>
      <c r="D79" s="171"/>
      <c r="E79" s="172"/>
      <c r="F79" s="172"/>
      <c r="G79" s="172"/>
      <c r="H79" s="172"/>
      <c r="I79" s="173">
        <f t="shared" si="2"/>
        <v>0</v>
      </c>
      <c r="J79" s="1"/>
      <c r="K79" s="168"/>
      <c r="L79" s="169"/>
      <c r="M79" s="170"/>
      <c r="N79" s="171"/>
      <c r="O79" s="172"/>
      <c r="P79" s="172"/>
      <c r="Q79" s="172"/>
      <c r="R79" s="172"/>
      <c r="S79" s="173">
        <f t="shared" si="3"/>
        <v>0</v>
      </c>
    </row>
    <row r="80" spans="1:19" ht="12.75" customHeight="1">
      <c r="A80" s="168"/>
      <c r="B80" s="169"/>
      <c r="C80" s="170"/>
      <c r="D80" s="171"/>
      <c r="E80" s="172"/>
      <c r="F80" s="172"/>
      <c r="G80" s="172"/>
      <c r="H80" s="172"/>
      <c r="I80" s="173">
        <f t="shared" si="2"/>
        <v>0</v>
      </c>
      <c r="J80" s="1"/>
      <c r="K80" s="168"/>
      <c r="L80" s="169"/>
      <c r="M80" s="170"/>
      <c r="N80" s="171"/>
      <c r="O80" s="172"/>
      <c r="P80" s="172"/>
      <c r="Q80" s="172"/>
      <c r="R80" s="172"/>
      <c r="S80" s="173">
        <f t="shared" si="3"/>
        <v>0</v>
      </c>
    </row>
    <row r="81" spans="1:19" ht="12.75" customHeight="1">
      <c r="A81" s="168"/>
      <c r="B81" s="169"/>
      <c r="C81" s="170"/>
      <c r="D81" s="171"/>
      <c r="E81" s="172"/>
      <c r="F81" s="172"/>
      <c r="G81" s="172"/>
      <c r="H81" s="172"/>
      <c r="I81" s="173">
        <f t="shared" si="2"/>
        <v>0</v>
      </c>
      <c r="J81" s="1"/>
      <c r="K81" s="168"/>
      <c r="L81" s="169"/>
      <c r="M81" s="170"/>
      <c r="N81" s="171"/>
      <c r="O81" s="172"/>
      <c r="P81" s="172"/>
      <c r="Q81" s="172"/>
      <c r="R81" s="172"/>
      <c r="S81" s="173">
        <f t="shared" si="3"/>
        <v>0</v>
      </c>
    </row>
    <row r="82" spans="1:19" ht="12.75" customHeight="1">
      <c r="A82" s="168"/>
      <c r="B82" s="169"/>
      <c r="C82" s="170"/>
      <c r="D82" s="171"/>
      <c r="E82" s="172"/>
      <c r="F82" s="172"/>
      <c r="G82" s="172"/>
      <c r="H82" s="172"/>
      <c r="I82" s="173">
        <f t="shared" si="2"/>
        <v>0</v>
      </c>
      <c r="J82" s="1"/>
      <c r="K82" s="168"/>
      <c r="L82" s="169"/>
      <c r="M82" s="170"/>
      <c r="N82" s="171"/>
      <c r="O82" s="172"/>
      <c r="P82" s="172"/>
      <c r="Q82" s="172"/>
      <c r="R82" s="172"/>
      <c r="S82" s="173">
        <f t="shared" si="3"/>
        <v>0</v>
      </c>
    </row>
    <row r="83" spans="1:19" ht="12.75" customHeight="1">
      <c r="A83" s="168"/>
      <c r="B83" s="169"/>
      <c r="C83" s="170"/>
      <c r="D83" s="171"/>
      <c r="E83" s="172"/>
      <c r="F83" s="172"/>
      <c r="G83" s="172"/>
      <c r="H83" s="172"/>
      <c r="I83" s="173">
        <f t="shared" si="2"/>
        <v>0</v>
      </c>
      <c r="J83" s="1"/>
      <c r="K83" s="168"/>
      <c r="L83" s="169"/>
      <c r="M83" s="170"/>
      <c r="N83" s="171"/>
      <c r="O83" s="172"/>
      <c r="P83" s="172"/>
      <c r="Q83" s="172"/>
      <c r="R83" s="172"/>
      <c r="S83" s="173">
        <f t="shared" si="3"/>
        <v>0</v>
      </c>
    </row>
    <row r="84" spans="1:19" ht="13.5" customHeight="1">
      <c r="A84" s="168"/>
      <c r="B84" s="169"/>
      <c r="C84" s="170"/>
      <c r="D84" s="171"/>
      <c r="E84" s="172"/>
      <c r="F84" s="172"/>
      <c r="G84" s="172"/>
      <c r="H84" s="172"/>
      <c r="I84" s="173">
        <f t="shared" si="2"/>
        <v>0</v>
      </c>
      <c r="J84" s="1"/>
      <c r="K84" s="168"/>
      <c r="L84" s="169"/>
      <c r="M84" s="170"/>
      <c r="N84" s="171"/>
      <c r="O84" s="172"/>
      <c r="P84" s="172"/>
      <c r="Q84" s="172"/>
      <c r="R84" s="172"/>
      <c r="S84" s="173">
        <f t="shared" si="3"/>
        <v>0</v>
      </c>
    </row>
    <row r="85" spans="1:19" ht="12.75" customHeight="1">
      <c r="A85" s="168"/>
      <c r="B85" s="169"/>
      <c r="C85" s="170"/>
      <c r="D85" s="171"/>
      <c r="E85" s="172"/>
      <c r="F85" s="172"/>
      <c r="G85" s="172"/>
      <c r="H85" s="172"/>
      <c r="I85" s="173">
        <f t="shared" si="2"/>
        <v>0</v>
      </c>
      <c r="J85" s="1"/>
      <c r="K85" s="168"/>
      <c r="L85" s="169"/>
      <c r="M85" s="170"/>
      <c r="N85" s="171"/>
      <c r="O85" s="172"/>
      <c r="P85" s="172"/>
      <c r="Q85" s="172"/>
      <c r="R85" s="172"/>
      <c r="S85" s="173">
        <f t="shared" si="3"/>
        <v>0</v>
      </c>
    </row>
    <row r="86" spans="1:19" ht="12.75" customHeight="1">
      <c r="A86" s="168"/>
      <c r="B86" s="169"/>
      <c r="C86" s="170"/>
      <c r="D86" s="171"/>
      <c r="E86" s="172"/>
      <c r="F86" s="172"/>
      <c r="G86" s="172"/>
      <c r="H86" s="172"/>
      <c r="I86" s="173">
        <f t="shared" si="2"/>
        <v>0</v>
      </c>
      <c r="J86" s="1"/>
      <c r="K86" s="168"/>
      <c r="L86" s="169"/>
      <c r="M86" s="170"/>
      <c r="N86" s="171"/>
      <c r="O86" s="172"/>
      <c r="P86" s="172"/>
      <c r="Q86" s="172"/>
      <c r="R86" s="172"/>
      <c r="S86" s="173">
        <f t="shared" si="3"/>
        <v>0</v>
      </c>
    </row>
    <row r="87" spans="1:19" ht="12.75" customHeight="1">
      <c r="A87" s="168"/>
      <c r="B87" s="169"/>
      <c r="C87" s="170"/>
      <c r="D87" s="171"/>
      <c r="E87" s="172"/>
      <c r="F87" s="172"/>
      <c r="G87" s="172"/>
      <c r="H87" s="172"/>
      <c r="I87" s="173">
        <f t="shared" si="2"/>
        <v>0</v>
      </c>
      <c r="J87" s="1"/>
      <c r="K87" s="168"/>
      <c r="L87" s="169"/>
      <c r="M87" s="170"/>
      <c r="N87" s="171"/>
      <c r="O87" s="172"/>
      <c r="P87" s="172"/>
      <c r="Q87" s="172"/>
      <c r="R87" s="172"/>
      <c r="S87" s="173">
        <f t="shared" si="3"/>
        <v>0</v>
      </c>
    </row>
    <row r="88" spans="1:19" ht="12.75" customHeight="1">
      <c r="A88" s="168"/>
      <c r="B88" s="169"/>
      <c r="C88" s="170"/>
      <c r="D88" s="171"/>
      <c r="E88" s="172"/>
      <c r="F88" s="172"/>
      <c r="G88" s="172"/>
      <c r="H88" s="172"/>
      <c r="I88" s="173">
        <f t="shared" si="2"/>
        <v>0</v>
      </c>
      <c r="J88" s="1"/>
      <c r="K88" s="168"/>
      <c r="L88" s="169"/>
      <c r="M88" s="170"/>
      <c r="N88" s="171"/>
      <c r="O88" s="172"/>
      <c r="P88" s="172"/>
      <c r="Q88" s="172"/>
      <c r="R88" s="172"/>
      <c r="S88" s="173">
        <f t="shared" si="3"/>
        <v>0</v>
      </c>
    </row>
    <row r="89" spans="1:19" ht="12.75" customHeight="1">
      <c r="A89" s="168"/>
      <c r="B89" s="169"/>
      <c r="C89" s="170"/>
      <c r="D89" s="171"/>
      <c r="E89" s="172"/>
      <c r="F89" s="172"/>
      <c r="G89" s="172"/>
      <c r="H89" s="172"/>
      <c r="I89" s="173">
        <f t="shared" si="2"/>
        <v>0</v>
      </c>
      <c r="J89" s="1"/>
      <c r="K89" s="168"/>
      <c r="L89" s="169"/>
      <c r="M89" s="170"/>
      <c r="N89" s="171"/>
      <c r="O89" s="172"/>
      <c r="P89" s="172"/>
      <c r="Q89" s="172"/>
      <c r="R89" s="172"/>
      <c r="S89" s="173">
        <f t="shared" si="3"/>
        <v>0</v>
      </c>
    </row>
    <row r="90" spans="1:19" ht="12.75" customHeight="1">
      <c r="A90" s="168"/>
      <c r="B90" s="169"/>
      <c r="C90" s="170"/>
      <c r="D90" s="171"/>
      <c r="E90" s="172"/>
      <c r="F90" s="172"/>
      <c r="G90" s="172"/>
      <c r="H90" s="172"/>
      <c r="I90" s="173">
        <f t="shared" si="2"/>
        <v>0</v>
      </c>
      <c r="J90" s="1"/>
      <c r="K90" s="168"/>
      <c r="L90" s="169"/>
      <c r="M90" s="170"/>
      <c r="N90" s="171"/>
      <c r="O90" s="172"/>
      <c r="P90" s="172"/>
      <c r="Q90" s="172"/>
      <c r="R90" s="172"/>
      <c r="S90" s="173">
        <f t="shared" si="3"/>
        <v>0</v>
      </c>
    </row>
    <row r="91" spans="1:19" ht="12.75" customHeight="1">
      <c r="A91" s="168"/>
      <c r="B91" s="169"/>
      <c r="C91" s="170"/>
      <c r="D91" s="171"/>
      <c r="E91" s="172"/>
      <c r="F91" s="172"/>
      <c r="G91" s="172"/>
      <c r="H91" s="172"/>
      <c r="I91" s="173">
        <f t="shared" si="2"/>
        <v>0</v>
      </c>
      <c r="J91" s="1"/>
      <c r="K91" s="168"/>
      <c r="L91" s="169"/>
      <c r="M91" s="170"/>
      <c r="N91" s="171"/>
      <c r="O91" s="172"/>
      <c r="P91" s="172"/>
      <c r="Q91" s="172"/>
      <c r="R91" s="172"/>
      <c r="S91" s="173">
        <f t="shared" si="3"/>
        <v>0</v>
      </c>
    </row>
    <row r="92" spans="1:19" ht="12.75" customHeight="1">
      <c r="A92" s="168"/>
      <c r="B92" s="169"/>
      <c r="C92" s="170"/>
      <c r="D92" s="171"/>
      <c r="E92" s="172"/>
      <c r="F92" s="172"/>
      <c r="G92" s="172"/>
      <c r="H92" s="172"/>
      <c r="I92" s="173">
        <f t="shared" si="2"/>
        <v>0</v>
      </c>
      <c r="J92" s="1"/>
      <c r="K92" s="168"/>
      <c r="L92" s="169"/>
      <c r="M92" s="170"/>
      <c r="N92" s="171"/>
      <c r="O92" s="172"/>
      <c r="P92" s="172"/>
      <c r="Q92" s="172"/>
      <c r="R92" s="172"/>
      <c r="S92" s="173">
        <f t="shared" si="3"/>
        <v>0</v>
      </c>
    </row>
    <row r="93" spans="1:19" ht="12.75" customHeight="1">
      <c r="A93" s="168"/>
      <c r="B93" s="169"/>
      <c r="C93" s="170"/>
      <c r="D93" s="171"/>
      <c r="E93" s="172"/>
      <c r="F93" s="172"/>
      <c r="G93" s="172"/>
      <c r="H93" s="172"/>
      <c r="I93" s="173">
        <f t="shared" si="2"/>
        <v>0</v>
      </c>
      <c r="J93" s="1"/>
      <c r="K93" s="168"/>
      <c r="L93" s="169"/>
      <c r="M93" s="170"/>
      <c r="N93" s="171"/>
      <c r="O93" s="172"/>
      <c r="P93" s="172"/>
      <c r="Q93" s="172"/>
      <c r="R93" s="172"/>
      <c r="S93" s="173">
        <f t="shared" si="3"/>
        <v>0</v>
      </c>
    </row>
    <row r="94" spans="1:19" ht="12.75" customHeight="1">
      <c r="A94" s="168"/>
      <c r="B94" s="169"/>
      <c r="C94" s="170"/>
      <c r="D94" s="171"/>
      <c r="E94" s="172"/>
      <c r="F94" s="172"/>
      <c r="G94" s="172"/>
      <c r="H94" s="172"/>
      <c r="I94" s="173">
        <f t="shared" si="2"/>
        <v>0</v>
      </c>
      <c r="J94" s="1"/>
      <c r="K94" s="168"/>
      <c r="L94" s="169"/>
      <c r="M94" s="170"/>
      <c r="N94" s="171"/>
      <c r="O94" s="172"/>
      <c r="P94" s="172"/>
      <c r="Q94" s="172"/>
      <c r="R94" s="172"/>
      <c r="S94" s="173">
        <f t="shared" si="3"/>
        <v>0</v>
      </c>
    </row>
    <row r="95" spans="1:19" ht="12.75" customHeight="1">
      <c r="A95" s="168"/>
      <c r="B95" s="169"/>
      <c r="C95" s="170"/>
      <c r="D95" s="171"/>
      <c r="E95" s="172"/>
      <c r="F95" s="172"/>
      <c r="G95" s="172"/>
      <c r="H95" s="172"/>
      <c r="I95" s="173">
        <f t="shared" si="2"/>
        <v>0</v>
      </c>
      <c r="J95" s="1"/>
      <c r="K95" s="168"/>
      <c r="L95" s="169"/>
      <c r="M95" s="170"/>
      <c r="N95" s="171"/>
      <c r="O95" s="172"/>
      <c r="P95" s="172"/>
      <c r="Q95" s="172"/>
      <c r="R95" s="172"/>
      <c r="S95" s="173">
        <f t="shared" si="3"/>
        <v>0</v>
      </c>
    </row>
    <row r="96" spans="1:19" ht="12.75" customHeight="1">
      <c r="A96" s="168"/>
      <c r="B96" s="169"/>
      <c r="C96" s="170"/>
      <c r="D96" s="171"/>
      <c r="E96" s="172"/>
      <c r="F96" s="172"/>
      <c r="G96" s="172"/>
      <c r="H96" s="172"/>
      <c r="I96" s="173">
        <f t="shared" si="2"/>
        <v>0</v>
      </c>
      <c r="J96" s="1"/>
      <c r="K96" s="168"/>
      <c r="L96" s="169"/>
      <c r="M96" s="170"/>
      <c r="N96" s="171"/>
      <c r="O96" s="172"/>
      <c r="P96" s="172"/>
      <c r="Q96" s="172"/>
      <c r="R96" s="172"/>
      <c r="S96" s="173">
        <f t="shared" si="3"/>
        <v>0</v>
      </c>
    </row>
    <row r="97" spans="1:19" ht="12.75" customHeight="1">
      <c r="A97" s="168"/>
      <c r="B97" s="169"/>
      <c r="C97" s="170"/>
      <c r="D97" s="171"/>
      <c r="E97" s="172"/>
      <c r="F97" s="172"/>
      <c r="G97" s="172"/>
      <c r="H97" s="172"/>
      <c r="I97" s="173">
        <f t="shared" si="2"/>
        <v>0</v>
      </c>
      <c r="J97" s="1"/>
      <c r="K97" s="168"/>
      <c r="L97" s="169"/>
      <c r="M97" s="170"/>
      <c r="N97" s="171"/>
      <c r="O97" s="172"/>
      <c r="P97" s="172"/>
      <c r="Q97" s="172"/>
      <c r="R97" s="172"/>
      <c r="S97" s="173">
        <f t="shared" si="3"/>
        <v>0</v>
      </c>
    </row>
    <row r="98" spans="1:19" ht="12.75" customHeight="1">
      <c r="A98" s="168"/>
      <c r="B98" s="169"/>
      <c r="C98" s="170"/>
      <c r="D98" s="171"/>
      <c r="E98" s="172"/>
      <c r="F98" s="172"/>
      <c r="G98" s="172"/>
      <c r="H98" s="172"/>
      <c r="I98" s="173">
        <f t="shared" si="2"/>
        <v>0</v>
      </c>
      <c r="J98" s="1"/>
      <c r="K98" s="168"/>
      <c r="L98" s="169"/>
      <c r="M98" s="170"/>
      <c r="N98" s="171"/>
      <c r="O98" s="172"/>
      <c r="P98" s="172"/>
      <c r="Q98" s="172"/>
      <c r="R98" s="172"/>
      <c r="S98" s="173">
        <f t="shared" si="3"/>
        <v>0</v>
      </c>
    </row>
    <row r="99" spans="1:19" ht="12.75" customHeight="1">
      <c r="A99" s="168"/>
      <c r="B99" s="169"/>
      <c r="C99" s="170"/>
      <c r="D99" s="171"/>
      <c r="E99" s="172"/>
      <c r="F99" s="172"/>
      <c r="G99" s="172"/>
      <c r="H99" s="172"/>
      <c r="I99" s="173">
        <f t="shared" si="2"/>
        <v>0</v>
      </c>
      <c r="J99" s="1"/>
      <c r="K99" s="168"/>
      <c r="L99" s="169"/>
      <c r="M99" s="170"/>
      <c r="N99" s="171"/>
      <c r="O99" s="172"/>
      <c r="P99" s="172"/>
      <c r="Q99" s="172"/>
      <c r="R99" s="172"/>
      <c r="S99" s="173">
        <f t="shared" si="3"/>
        <v>0</v>
      </c>
    </row>
    <row r="100" spans="1:19" ht="12.75" customHeight="1">
      <c r="A100" s="168"/>
      <c r="B100" s="169"/>
      <c r="C100" s="170"/>
      <c r="D100" s="171"/>
      <c r="E100" s="172"/>
      <c r="F100" s="172"/>
      <c r="G100" s="172"/>
      <c r="H100" s="172"/>
      <c r="I100" s="173">
        <f t="shared" si="2"/>
        <v>0</v>
      </c>
      <c r="J100" s="1"/>
      <c r="K100" s="168"/>
      <c r="L100" s="169"/>
      <c r="M100" s="170"/>
      <c r="N100" s="171"/>
      <c r="O100" s="172"/>
      <c r="P100" s="172"/>
      <c r="Q100" s="172"/>
      <c r="R100" s="172"/>
      <c r="S100" s="173">
        <f t="shared" si="3"/>
        <v>0</v>
      </c>
    </row>
    <row r="101" spans="1:19" ht="12.75" customHeight="1">
      <c r="A101" s="168"/>
      <c r="B101" s="169"/>
      <c r="C101" s="170"/>
      <c r="D101" s="171"/>
      <c r="E101" s="172"/>
      <c r="F101" s="172"/>
      <c r="G101" s="172"/>
      <c r="H101" s="172"/>
      <c r="I101" s="173">
        <f t="shared" si="2"/>
        <v>0</v>
      </c>
      <c r="J101" s="1"/>
      <c r="K101" s="168"/>
      <c r="L101" s="169"/>
      <c r="M101" s="170"/>
      <c r="N101" s="171"/>
      <c r="O101" s="172"/>
      <c r="P101" s="172"/>
      <c r="Q101" s="172"/>
      <c r="R101" s="172"/>
      <c r="S101" s="173">
        <f t="shared" si="3"/>
        <v>0</v>
      </c>
    </row>
    <row r="102" spans="1:19" ht="12.75" customHeight="1">
      <c r="A102" s="168"/>
      <c r="B102" s="169"/>
      <c r="C102" s="170"/>
      <c r="D102" s="171"/>
      <c r="E102" s="172"/>
      <c r="F102" s="172"/>
      <c r="G102" s="172"/>
      <c r="H102" s="172"/>
      <c r="I102" s="173">
        <f t="shared" si="2"/>
        <v>0</v>
      </c>
      <c r="J102" s="1"/>
      <c r="K102" s="168"/>
      <c r="L102" s="169"/>
      <c r="M102" s="170"/>
      <c r="N102" s="171"/>
      <c r="O102" s="172"/>
      <c r="P102" s="172"/>
      <c r="Q102" s="172"/>
      <c r="R102" s="172"/>
      <c r="S102" s="173">
        <f t="shared" si="3"/>
        <v>0</v>
      </c>
    </row>
    <row r="103" spans="1:19" ht="12.75" customHeight="1">
      <c r="A103" s="168"/>
      <c r="B103" s="169"/>
      <c r="C103" s="170"/>
      <c r="D103" s="171"/>
      <c r="E103" s="172"/>
      <c r="F103" s="172"/>
      <c r="G103" s="172"/>
      <c r="H103" s="172"/>
      <c r="I103" s="173">
        <f t="shared" si="2"/>
        <v>0</v>
      </c>
      <c r="J103" s="1"/>
      <c r="K103" s="168"/>
      <c r="L103" s="169"/>
      <c r="M103" s="170"/>
      <c r="N103" s="171"/>
      <c r="O103" s="172"/>
      <c r="P103" s="172"/>
      <c r="Q103" s="172"/>
      <c r="R103" s="172"/>
      <c r="S103" s="173">
        <f t="shared" si="3"/>
        <v>0</v>
      </c>
    </row>
    <row r="104" spans="1:19" ht="12.75" customHeight="1">
      <c r="A104" s="168"/>
      <c r="B104" s="169"/>
      <c r="C104" s="170"/>
      <c r="D104" s="171"/>
      <c r="E104" s="172"/>
      <c r="F104" s="172"/>
      <c r="G104" s="172"/>
      <c r="H104" s="172"/>
      <c r="I104" s="173">
        <f t="shared" si="2"/>
        <v>0</v>
      </c>
      <c r="J104" s="1"/>
      <c r="K104" s="168"/>
      <c r="L104" s="169"/>
      <c r="M104" s="170"/>
      <c r="N104" s="171"/>
      <c r="O104" s="172"/>
      <c r="P104" s="172"/>
      <c r="Q104" s="172"/>
      <c r="R104" s="172"/>
      <c r="S104" s="173">
        <f t="shared" si="3"/>
        <v>0</v>
      </c>
    </row>
    <row r="105" spans="1:19" ht="12.75" customHeight="1">
      <c r="A105" s="168"/>
      <c r="B105" s="169"/>
      <c r="C105" s="170"/>
      <c r="D105" s="171"/>
      <c r="E105" s="172"/>
      <c r="F105" s="172"/>
      <c r="G105" s="172"/>
      <c r="H105" s="172"/>
      <c r="I105" s="173">
        <f t="shared" si="2"/>
        <v>0</v>
      </c>
      <c r="J105" s="1"/>
      <c r="K105" s="168"/>
      <c r="L105" s="169"/>
      <c r="M105" s="170"/>
      <c r="N105" s="171"/>
      <c r="O105" s="172"/>
      <c r="P105" s="172"/>
      <c r="Q105" s="172"/>
      <c r="R105" s="172"/>
      <c r="S105" s="173">
        <f t="shared" si="3"/>
        <v>0</v>
      </c>
    </row>
    <row r="106" spans="1:19" ht="12.75" customHeight="1">
      <c r="A106" s="168"/>
      <c r="B106" s="169"/>
      <c r="C106" s="170"/>
      <c r="D106" s="171"/>
      <c r="E106" s="172"/>
      <c r="F106" s="172"/>
      <c r="G106" s="172"/>
      <c r="H106" s="172"/>
      <c r="I106" s="173">
        <f t="shared" si="2"/>
        <v>0</v>
      </c>
      <c r="J106" s="1"/>
      <c r="K106" s="168"/>
      <c r="L106" s="169"/>
      <c r="M106" s="170"/>
      <c r="N106" s="171"/>
      <c r="O106" s="172"/>
      <c r="P106" s="172"/>
      <c r="Q106" s="172"/>
      <c r="R106" s="172"/>
      <c r="S106" s="173">
        <f t="shared" si="3"/>
        <v>0</v>
      </c>
    </row>
    <row r="107" spans="1:19" ht="12.75" customHeight="1">
      <c r="A107" s="168"/>
      <c r="B107" s="169"/>
      <c r="C107" s="170"/>
      <c r="D107" s="171"/>
      <c r="E107" s="172"/>
      <c r="F107" s="172"/>
      <c r="G107" s="172"/>
      <c r="H107" s="172"/>
      <c r="I107" s="173">
        <f t="shared" si="2"/>
        <v>0</v>
      </c>
      <c r="J107" s="1"/>
      <c r="K107" s="168"/>
      <c r="L107" s="169"/>
      <c r="M107" s="170"/>
      <c r="N107" s="171"/>
      <c r="O107" s="172"/>
      <c r="P107" s="172"/>
      <c r="Q107" s="172"/>
      <c r="R107" s="172"/>
      <c r="S107" s="173">
        <f t="shared" si="3"/>
        <v>0</v>
      </c>
    </row>
    <row r="108" spans="1:19" ht="12.75" customHeight="1">
      <c r="A108" s="168"/>
      <c r="B108" s="169"/>
      <c r="C108" s="170"/>
      <c r="D108" s="171"/>
      <c r="E108" s="172"/>
      <c r="F108" s="172"/>
      <c r="G108" s="172"/>
      <c r="H108" s="172"/>
      <c r="I108" s="173">
        <f t="shared" si="2"/>
        <v>0</v>
      </c>
      <c r="J108" s="1"/>
      <c r="K108" s="168"/>
      <c r="L108" s="169"/>
      <c r="M108" s="170"/>
      <c r="N108" s="171"/>
      <c r="O108" s="172"/>
      <c r="P108" s="172"/>
      <c r="Q108" s="172"/>
      <c r="R108" s="172"/>
      <c r="S108" s="173">
        <f t="shared" si="3"/>
        <v>0</v>
      </c>
    </row>
    <row r="109" spans="1:19" ht="12.75" customHeight="1">
      <c r="A109" s="168"/>
      <c r="B109" s="169"/>
      <c r="C109" s="170"/>
      <c r="D109" s="171"/>
      <c r="E109" s="172"/>
      <c r="F109" s="172"/>
      <c r="G109" s="172"/>
      <c r="H109" s="172"/>
      <c r="I109" s="173">
        <f t="shared" si="2"/>
        <v>0</v>
      </c>
      <c r="J109" s="1"/>
      <c r="K109" s="168"/>
      <c r="L109" s="169"/>
      <c r="M109" s="170"/>
      <c r="N109" s="171"/>
      <c r="O109" s="172"/>
      <c r="P109" s="172"/>
      <c r="Q109" s="172"/>
      <c r="R109" s="172"/>
      <c r="S109" s="173">
        <f t="shared" si="3"/>
        <v>0</v>
      </c>
    </row>
    <row r="110" spans="1:19" ht="12.75" customHeight="1">
      <c r="A110" s="168"/>
      <c r="B110" s="169"/>
      <c r="C110" s="170"/>
      <c r="D110" s="171"/>
      <c r="E110" s="172"/>
      <c r="F110" s="172"/>
      <c r="G110" s="172"/>
      <c r="H110" s="172"/>
      <c r="I110" s="173">
        <f t="shared" si="2"/>
        <v>0</v>
      </c>
      <c r="J110" s="1"/>
      <c r="K110" s="168"/>
      <c r="L110" s="169"/>
      <c r="M110" s="170"/>
      <c r="N110" s="171"/>
      <c r="O110" s="172"/>
      <c r="P110" s="172"/>
      <c r="Q110" s="172"/>
      <c r="R110" s="172"/>
      <c r="S110" s="173">
        <f t="shared" si="3"/>
        <v>0</v>
      </c>
    </row>
    <row r="111" spans="1:19" ht="12.75" customHeight="1">
      <c r="A111" s="168"/>
      <c r="B111" s="169"/>
      <c r="C111" s="170"/>
      <c r="D111" s="171"/>
      <c r="E111" s="172"/>
      <c r="F111" s="172"/>
      <c r="G111" s="172"/>
      <c r="H111" s="172"/>
      <c r="I111" s="173">
        <f t="shared" si="2"/>
        <v>0</v>
      </c>
      <c r="J111" s="1"/>
      <c r="K111" s="168"/>
      <c r="L111" s="169"/>
      <c r="M111" s="170"/>
      <c r="N111" s="171"/>
      <c r="O111" s="172"/>
      <c r="P111" s="172"/>
      <c r="Q111" s="172"/>
      <c r="R111" s="172"/>
      <c r="S111" s="173">
        <f t="shared" si="3"/>
        <v>0</v>
      </c>
    </row>
    <row r="112" spans="1:19" ht="12.75" customHeight="1">
      <c r="A112" s="168"/>
      <c r="B112" s="169"/>
      <c r="C112" s="170"/>
      <c r="D112" s="171"/>
      <c r="E112" s="172"/>
      <c r="F112" s="172"/>
      <c r="G112" s="172"/>
      <c r="H112" s="172"/>
      <c r="I112" s="173">
        <f t="shared" si="2"/>
        <v>0</v>
      </c>
      <c r="J112" s="1"/>
      <c r="K112" s="168"/>
      <c r="L112" s="169"/>
      <c r="M112" s="170"/>
      <c r="N112" s="171"/>
      <c r="O112" s="172"/>
      <c r="P112" s="172"/>
      <c r="Q112" s="172"/>
      <c r="R112" s="172"/>
      <c r="S112" s="173">
        <f t="shared" si="3"/>
        <v>0</v>
      </c>
    </row>
    <row r="113" spans="1:19" ht="12.75" customHeight="1">
      <c r="A113" s="168"/>
      <c r="B113" s="169"/>
      <c r="C113" s="170"/>
      <c r="D113" s="171"/>
      <c r="E113" s="172"/>
      <c r="F113" s="172"/>
      <c r="G113" s="172"/>
      <c r="H113" s="172"/>
      <c r="I113" s="173">
        <f t="shared" si="2"/>
        <v>0</v>
      </c>
      <c r="J113" s="1"/>
      <c r="K113" s="168"/>
      <c r="L113" s="169"/>
      <c r="M113" s="170"/>
      <c r="N113" s="171"/>
      <c r="O113" s="172"/>
      <c r="P113" s="172"/>
      <c r="Q113" s="172"/>
      <c r="R113" s="172"/>
      <c r="S113" s="173">
        <f t="shared" si="3"/>
        <v>0</v>
      </c>
    </row>
    <row r="114" spans="1:19" ht="12.75" customHeight="1">
      <c r="A114" s="168"/>
      <c r="B114" s="169"/>
      <c r="C114" s="170"/>
      <c r="D114" s="171"/>
      <c r="E114" s="172"/>
      <c r="F114" s="172"/>
      <c r="G114" s="172"/>
      <c r="H114" s="172"/>
      <c r="I114" s="173">
        <f t="shared" si="2"/>
        <v>0</v>
      </c>
      <c r="J114" s="1"/>
      <c r="K114" s="168"/>
      <c r="L114" s="169"/>
      <c r="M114" s="170"/>
      <c r="N114" s="171"/>
      <c r="O114" s="172"/>
      <c r="P114" s="172"/>
      <c r="Q114" s="172"/>
      <c r="R114" s="172"/>
      <c r="S114" s="173">
        <f t="shared" si="3"/>
        <v>0</v>
      </c>
    </row>
    <row r="115" spans="1:19" ht="12.75" customHeight="1">
      <c r="A115" s="168"/>
      <c r="B115" s="169"/>
      <c r="C115" s="170"/>
      <c r="D115" s="171"/>
      <c r="E115" s="172"/>
      <c r="F115" s="172"/>
      <c r="G115" s="172"/>
      <c r="H115" s="172"/>
      <c r="I115" s="173">
        <f t="shared" si="2"/>
        <v>0</v>
      </c>
      <c r="J115" s="1"/>
      <c r="K115" s="168"/>
      <c r="L115" s="169"/>
      <c r="M115" s="170"/>
      <c r="N115" s="171"/>
      <c r="O115" s="172"/>
      <c r="P115" s="172"/>
      <c r="Q115" s="172"/>
      <c r="R115" s="172"/>
      <c r="S115" s="173">
        <f t="shared" si="3"/>
        <v>0</v>
      </c>
    </row>
    <row r="116" spans="1:19" ht="12.75" customHeight="1">
      <c r="A116" s="168"/>
      <c r="B116" s="169"/>
      <c r="C116" s="170"/>
      <c r="D116" s="171"/>
      <c r="E116" s="172"/>
      <c r="F116" s="172"/>
      <c r="G116" s="172"/>
      <c r="H116" s="172"/>
      <c r="I116" s="173">
        <f t="shared" si="2"/>
        <v>0</v>
      </c>
      <c r="J116" s="1"/>
      <c r="K116" s="168"/>
      <c r="L116" s="169"/>
      <c r="M116" s="170"/>
      <c r="N116" s="171"/>
      <c r="O116" s="172"/>
      <c r="P116" s="172"/>
      <c r="Q116" s="172"/>
      <c r="R116" s="172"/>
      <c r="S116" s="173">
        <f t="shared" si="3"/>
        <v>0</v>
      </c>
    </row>
    <row r="117" spans="1:19" ht="12.75" customHeight="1">
      <c r="A117" s="168"/>
      <c r="B117" s="169"/>
      <c r="C117" s="170"/>
      <c r="D117" s="171"/>
      <c r="E117" s="172"/>
      <c r="F117" s="172"/>
      <c r="G117" s="172"/>
      <c r="H117" s="172"/>
      <c r="I117" s="173">
        <f t="shared" si="2"/>
        <v>0</v>
      </c>
      <c r="J117" s="1"/>
      <c r="K117" s="168"/>
      <c r="L117" s="169"/>
      <c r="M117" s="170"/>
      <c r="N117" s="171"/>
      <c r="O117" s="172"/>
      <c r="P117" s="172"/>
      <c r="Q117" s="172"/>
      <c r="R117" s="172"/>
      <c r="S117" s="173">
        <f t="shared" si="3"/>
        <v>0</v>
      </c>
    </row>
    <row r="118" spans="1:19" ht="12.75" customHeight="1">
      <c r="A118" s="168"/>
      <c r="B118" s="169"/>
      <c r="C118" s="170"/>
      <c r="D118" s="171"/>
      <c r="E118" s="172"/>
      <c r="F118" s="172"/>
      <c r="G118" s="172"/>
      <c r="H118" s="172"/>
      <c r="I118" s="173">
        <f t="shared" si="2"/>
        <v>0</v>
      </c>
      <c r="J118" s="1"/>
      <c r="K118" s="168"/>
      <c r="L118" s="169"/>
      <c r="M118" s="170"/>
      <c r="N118" s="171"/>
      <c r="O118" s="172"/>
      <c r="P118" s="172"/>
      <c r="Q118" s="172"/>
      <c r="R118" s="172"/>
      <c r="S118" s="173">
        <f t="shared" si="3"/>
        <v>0</v>
      </c>
    </row>
    <row r="119" spans="1:19" ht="12.75" customHeight="1">
      <c r="A119" s="168"/>
      <c r="B119" s="169"/>
      <c r="C119" s="170"/>
      <c r="D119" s="171"/>
      <c r="E119" s="172"/>
      <c r="F119" s="172"/>
      <c r="G119" s="172"/>
      <c r="H119" s="172"/>
      <c r="I119" s="173">
        <f t="shared" si="2"/>
        <v>0</v>
      </c>
      <c r="J119" s="1"/>
      <c r="K119" s="168"/>
      <c r="L119" s="169"/>
      <c r="M119" s="170"/>
      <c r="N119" s="171"/>
      <c r="O119" s="172"/>
      <c r="P119" s="172"/>
      <c r="Q119" s="172"/>
      <c r="R119" s="172"/>
      <c r="S119" s="173">
        <f t="shared" si="3"/>
        <v>0</v>
      </c>
    </row>
    <row r="120" spans="1:19" ht="12.75" customHeight="1">
      <c r="A120" s="168"/>
      <c r="B120" s="169"/>
      <c r="C120" s="170"/>
      <c r="D120" s="171"/>
      <c r="E120" s="172"/>
      <c r="F120" s="172"/>
      <c r="G120" s="172"/>
      <c r="H120" s="172"/>
      <c r="I120" s="173">
        <f t="shared" si="2"/>
        <v>0</v>
      </c>
      <c r="J120" s="1"/>
      <c r="K120" s="168"/>
      <c r="L120" s="169"/>
      <c r="M120" s="170"/>
      <c r="N120" s="171"/>
      <c r="O120" s="172"/>
      <c r="P120" s="172"/>
      <c r="Q120" s="172"/>
      <c r="R120" s="172"/>
      <c r="S120" s="173">
        <f t="shared" si="3"/>
        <v>0</v>
      </c>
    </row>
    <row r="121" spans="1:19" ht="12.75" customHeight="1">
      <c r="A121" s="168"/>
      <c r="B121" s="169"/>
      <c r="C121" s="170"/>
      <c r="D121" s="171"/>
      <c r="E121" s="172"/>
      <c r="F121" s="172"/>
      <c r="G121" s="172"/>
      <c r="H121" s="172"/>
      <c r="I121" s="173">
        <f t="shared" si="2"/>
        <v>0</v>
      </c>
      <c r="J121" s="1"/>
      <c r="K121" s="168"/>
      <c r="L121" s="169"/>
      <c r="M121" s="170"/>
      <c r="N121" s="171"/>
      <c r="O121" s="172"/>
      <c r="P121" s="172"/>
      <c r="Q121" s="172"/>
      <c r="R121" s="172"/>
      <c r="S121" s="173">
        <f t="shared" si="3"/>
        <v>0</v>
      </c>
    </row>
    <row r="122" spans="1:19" ht="12.75" customHeight="1">
      <c r="A122" s="168"/>
      <c r="B122" s="169"/>
      <c r="C122" s="170"/>
      <c r="D122" s="171"/>
      <c r="E122" s="172"/>
      <c r="F122" s="172"/>
      <c r="G122" s="172"/>
      <c r="H122" s="172"/>
      <c r="I122" s="173">
        <f t="shared" si="2"/>
        <v>0</v>
      </c>
      <c r="J122" s="1"/>
      <c r="K122" s="168"/>
      <c r="L122" s="169"/>
      <c r="M122" s="170"/>
      <c r="N122" s="171"/>
      <c r="O122" s="172"/>
      <c r="P122" s="172"/>
      <c r="Q122" s="172"/>
      <c r="R122" s="172"/>
      <c r="S122" s="173">
        <f t="shared" si="3"/>
        <v>0</v>
      </c>
    </row>
    <row r="123" spans="1:19" ht="12.75" customHeight="1">
      <c r="A123" s="168"/>
      <c r="B123" s="169"/>
      <c r="C123" s="170"/>
      <c r="D123" s="171"/>
      <c r="E123" s="172"/>
      <c r="F123" s="172"/>
      <c r="G123" s="172"/>
      <c r="H123" s="172"/>
      <c r="I123" s="173">
        <f t="shared" si="2"/>
        <v>0</v>
      </c>
      <c r="J123" s="1"/>
      <c r="K123" s="168"/>
      <c r="L123" s="169"/>
      <c r="M123" s="170"/>
      <c r="N123" s="171"/>
      <c r="O123" s="172"/>
      <c r="P123" s="172"/>
      <c r="Q123" s="172"/>
      <c r="R123" s="172"/>
      <c r="S123" s="173">
        <f t="shared" si="3"/>
        <v>0</v>
      </c>
    </row>
    <row r="124" spans="1:19" ht="12.75" customHeight="1">
      <c r="A124" s="168"/>
      <c r="B124" s="169"/>
      <c r="C124" s="170"/>
      <c r="D124" s="171"/>
      <c r="E124" s="172"/>
      <c r="F124" s="172"/>
      <c r="G124" s="172"/>
      <c r="H124" s="172"/>
      <c r="I124" s="173">
        <f t="shared" si="2"/>
        <v>0</v>
      </c>
      <c r="J124" s="1"/>
      <c r="K124" s="168"/>
      <c r="L124" s="169"/>
      <c r="M124" s="170"/>
      <c r="N124" s="171"/>
      <c r="O124" s="172"/>
      <c r="P124" s="172"/>
      <c r="Q124" s="172"/>
      <c r="R124" s="172"/>
      <c r="S124" s="173">
        <f t="shared" si="3"/>
        <v>0</v>
      </c>
    </row>
    <row r="125" spans="1:19">
      <c r="A125" s="168"/>
      <c r="B125" s="169"/>
      <c r="C125" s="170"/>
      <c r="D125" s="171"/>
      <c r="E125" s="172"/>
      <c r="F125" s="172"/>
      <c r="G125" s="172"/>
      <c r="H125" s="172"/>
      <c r="I125" s="173">
        <f t="shared" si="2"/>
        <v>0</v>
      </c>
      <c r="J125" s="1"/>
      <c r="K125" s="168"/>
      <c r="L125" s="169"/>
      <c r="M125" s="170"/>
      <c r="N125" s="171"/>
      <c r="O125" s="172"/>
      <c r="P125" s="172"/>
      <c r="Q125" s="172"/>
      <c r="R125" s="172"/>
      <c r="S125" s="173">
        <f t="shared" si="3"/>
        <v>0</v>
      </c>
    </row>
    <row r="126" spans="1:19">
      <c r="A126" s="168"/>
      <c r="B126" s="169"/>
      <c r="C126" s="170"/>
      <c r="D126" s="171"/>
      <c r="E126" s="172"/>
      <c r="F126" s="172"/>
      <c r="G126" s="172"/>
      <c r="H126" s="172"/>
      <c r="I126" s="173">
        <f t="shared" si="2"/>
        <v>0</v>
      </c>
      <c r="J126" s="1"/>
      <c r="K126" s="168"/>
      <c r="L126" s="169"/>
      <c r="M126" s="170"/>
      <c r="N126" s="171"/>
      <c r="O126" s="172"/>
      <c r="P126" s="172"/>
      <c r="Q126" s="172"/>
      <c r="R126" s="172"/>
      <c r="S126" s="173">
        <f t="shared" si="3"/>
        <v>0</v>
      </c>
    </row>
    <row r="127" spans="1:19">
      <c r="A127" s="168"/>
      <c r="B127" s="169"/>
      <c r="C127" s="170"/>
      <c r="D127" s="171"/>
      <c r="E127" s="172"/>
      <c r="F127" s="172"/>
      <c r="G127" s="172"/>
      <c r="H127" s="172"/>
      <c r="I127" s="173">
        <f t="shared" si="2"/>
        <v>0</v>
      </c>
      <c r="J127" s="1"/>
      <c r="K127" s="168"/>
      <c r="L127" s="169"/>
      <c r="M127" s="170"/>
      <c r="N127" s="171"/>
      <c r="O127" s="172"/>
      <c r="P127" s="172"/>
      <c r="Q127" s="172"/>
      <c r="R127" s="172"/>
      <c r="S127" s="173">
        <f t="shared" si="3"/>
        <v>0</v>
      </c>
    </row>
    <row r="128" spans="1:19">
      <c r="A128" s="168"/>
      <c r="B128" s="169"/>
      <c r="C128" s="170"/>
      <c r="D128" s="171"/>
      <c r="E128" s="172"/>
      <c r="F128" s="172"/>
      <c r="G128" s="172"/>
      <c r="H128" s="172"/>
      <c r="I128" s="173">
        <f t="shared" si="2"/>
        <v>0</v>
      </c>
      <c r="J128" s="1"/>
      <c r="K128" s="168"/>
      <c r="L128" s="169"/>
      <c r="M128" s="170"/>
      <c r="N128" s="171"/>
      <c r="O128" s="172"/>
      <c r="P128" s="172"/>
      <c r="Q128" s="172"/>
      <c r="R128" s="172"/>
      <c r="S128" s="173">
        <f t="shared" si="3"/>
        <v>0</v>
      </c>
    </row>
    <row r="129" spans="1:19">
      <c r="A129" s="168"/>
      <c r="B129" s="169"/>
      <c r="C129" s="170"/>
      <c r="D129" s="171"/>
      <c r="E129" s="172"/>
      <c r="F129" s="172"/>
      <c r="G129" s="172"/>
      <c r="H129" s="172"/>
      <c r="I129" s="173">
        <f t="shared" ref="I129:I192" si="4">E129+F129+G129+H129</f>
        <v>0</v>
      </c>
      <c r="J129" s="1"/>
      <c r="K129" s="168"/>
      <c r="L129" s="169"/>
      <c r="M129" s="170"/>
      <c r="N129" s="171"/>
      <c r="O129" s="172"/>
      <c r="P129" s="172"/>
      <c r="Q129" s="172"/>
      <c r="R129" s="172"/>
      <c r="S129" s="173">
        <f t="shared" ref="S129:S192" si="5">O129+P129+Q129+R129</f>
        <v>0</v>
      </c>
    </row>
    <row r="130" spans="1:19">
      <c r="A130" s="168"/>
      <c r="B130" s="169"/>
      <c r="C130" s="170"/>
      <c r="D130" s="171"/>
      <c r="E130" s="172"/>
      <c r="F130" s="172"/>
      <c r="G130" s="172"/>
      <c r="H130" s="172"/>
      <c r="I130" s="173">
        <f t="shared" si="4"/>
        <v>0</v>
      </c>
      <c r="J130" s="1"/>
      <c r="K130" s="168"/>
      <c r="L130" s="169"/>
      <c r="M130" s="170"/>
      <c r="N130" s="171"/>
      <c r="O130" s="172"/>
      <c r="P130" s="172"/>
      <c r="Q130" s="172"/>
      <c r="R130" s="172"/>
      <c r="S130" s="173">
        <f t="shared" si="5"/>
        <v>0</v>
      </c>
    </row>
    <row r="131" spans="1:19">
      <c r="A131" s="168"/>
      <c r="B131" s="169"/>
      <c r="C131" s="170"/>
      <c r="D131" s="171"/>
      <c r="E131" s="172"/>
      <c r="F131" s="172"/>
      <c r="G131" s="172"/>
      <c r="H131" s="172"/>
      <c r="I131" s="173">
        <f t="shared" si="4"/>
        <v>0</v>
      </c>
      <c r="J131" s="1"/>
      <c r="K131" s="168"/>
      <c r="L131" s="169"/>
      <c r="M131" s="170"/>
      <c r="N131" s="171"/>
      <c r="O131" s="172"/>
      <c r="P131" s="172"/>
      <c r="Q131" s="172"/>
      <c r="R131" s="172"/>
      <c r="S131" s="173">
        <f t="shared" si="5"/>
        <v>0</v>
      </c>
    </row>
    <row r="132" spans="1:19">
      <c r="A132" s="168"/>
      <c r="B132" s="169"/>
      <c r="C132" s="170"/>
      <c r="D132" s="171"/>
      <c r="E132" s="172"/>
      <c r="F132" s="172"/>
      <c r="G132" s="172"/>
      <c r="H132" s="172"/>
      <c r="I132" s="173">
        <f t="shared" si="4"/>
        <v>0</v>
      </c>
      <c r="J132" s="1"/>
      <c r="K132" s="168"/>
      <c r="L132" s="169"/>
      <c r="M132" s="170"/>
      <c r="N132" s="171"/>
      <c r="O132" s="172"/>
      <c r="P132" s="172"/>
      <c r="Q132" s="172"/>
      <c r="R132" s="172"/>
      <c r="S132" s="173">
        <f t="shared" si="5"/>
        <v>0</v>
      </c>
    </row>
    <row r="133" spans="1:19">
      <c r="A133" s="168"/>
      <c r="B133" s="169"/>
      <c r="C133" s="170"/>
      <c r="D133" s="171"/>
      <c r="E133" s="172"/>
      <c r="F133" s="172"/>
      <c r="G133" s="172"/>
      <c r="H133" s="172"/>
      <c r="I133" s="173">
        <f t="shared" si="4"/>
        <v>0</v>
      </c>
      <c r="J133" s="1"/>
      <c r="K133" s="168"/>
      <c r="L133" s="169"/>
      <c r="M133" s="170"/>
      <c r="N133" s="171"/>
      <c r="O133" s="172"/>
      <c r="P133" s="172"/>
      <c r="Q133" s="172"/>
      <c r="R133" s="172"/>
      <c r="S133" s="173">
        <f t="shared" si="5"/>
        <v>0</v>
      </c>
    </row>
    <row r="134" spans="1:19">
      <c r="A134" s="168"/>
      <c r="B134" s="169"/>
      <c r="C134" s="170"/>
      <c r="D134" s="171"/>
      <c r="E134" s="172"/>
      <c r="F134" s="172"/>
      <c r="G134" s="172"/>
      <c r="H134" s="172"/>
      <c r="I134" s="173">
        <f t="shared" si="4"/>
        <v>0</v>
      </c>
      <c r="J134" s="1"/>
      <c r="K134" s="168"/>
      <c r="L134" s="169"/>
      <c r="M134" s="170"/>
      <c r="N134" s="171"/>
      <c r="O134" s="172"/>
      <c r="P134" s="172"/>
      <c r="Q134" s="172"/>
      <c r="R134" s="172"/>
      <c r="S134" s="173">
        <f t="shared" si="5"/>
        <v>0</v>
      </c>
    </row>
    <row r="135" spans="1:19">
      <c r="A135" s="168"/>
      <c r="B135" s="169"/>
      <c r="C135" s="170"/>
      <c r="D135" s="171"/>
      <c r="E135" s="172"/>
      <c r="F135" s="172"/>
      <c r="G135" s="172"/>
      <c r="H135" s="172"/>
      <c r="I135" s="173">
        <f t="shared" si="4"/>
        <v>0</v>
      </c>
      <c r="J135" s="1"/>
      <c r="K135" s="168"/>
      <c r="L135" s="169"/>
      <c r="M135" s="170"/>
      <c r="N135" s="171"/>
      <c r="O135" s="172"/>
      <c r="P135" s="172"/>
      <c r="Q135" s="172"/>
      <c r="R135" s="172"/>
      <c r="S135" s="173">
        <f t="shared" si="5"/>
        <v>0</v>
      </c>
    </row>
    <row r="136" spans="1:19">
      <c r="A136" s="168"/>
      <c r="B136" s="169"/>
      <c r="C136" s="170"/>
      <c r="D136" s="171"/>
      <c r="E136" s="172"/>
      <c r="F136" s="172"/>
      <c r="G136" s="172"/>
      <c r="H136" s="172"/>
      <c r="I136" s="173">
        <f t="shared" si="4"/>
        <v>0</v>
      </c>
      <c r="J136" s="1"/>
      <c r="K136" s="168"/>
      <c r="L136" s="169"/>
      <c r="M136" s="170"/>
      <c r="N136" s="171"/>
      <c r="O136" s="172"/>
      <c r="P136" s="172"/>
      <c r="Q136" s="172"/>
      <c r="R136" s="172"/>
      <c r="S136" s="173">
        <f t="shared" si="5"/>
        <v>0</v>
      </c>
    </row>
    <row r="137" spans="1:19">
      <c r="A137" s="168"/>
      <c r="B137" s="169"/>
      <c r="C137" s="170"/>
      <c r="D137" s="171"/>
      <c r="E137" s="172"/>
      <c r="F137" s="172"/>
      <c r="G137" s="172"/>
      <c r="H137" s="172"/>
      <c r="I137" s="173">
        <f t="shared" si="4"/>
        <v>0</v>
      </c>
      <c r="J137" s="1"/>
      <c r="K137" s="168"/>
      <c r="L137" s="169"/>
      <c r="M137" s="170"/>
      <c r="N137" s="171"/>
      <c r="O137" s="172"/>
      <c r="P137" s="172"/>
      <c r="Q137" s="172"/>
      <c r="R137" s="172"/>
      <c r="S137" s="173">
        <f t="shared" si="5"/>
        <v>0</v>
      </c>
    </row>
    <row r="138" spans="1:19">
      <c r="A138" s="168"/>
      <c r="B138" s="169"/>
      <c r="C138" s="170"/>
      <c r="D138" s="171"/>
      <c r="E138" s="172"/>
      <c r="F138" s="172"/>
      <c r="G138" s="172"/>
      <c r="H138" s="172"/>
      <c r="I138" s="173">
        <f t="shared" si="4"/>
        <v>0</v>
      </c>
      <c r="J138" s="1"/>
      <c r="K138" s="168"/>
      <c r="L138" s="169"/>
      <c r="M138" s="170"/>
      <c r="N138" s="171"/>
      <c r="O138" s="172"/>
      <c r="P138" s="172"/>
      <c r="Q138" s="172"/>
      <c r="R138" s="172"/>
      <c r="S138" s="173">
        <f t="shared" si="5"/>
        <v>0</v>
      </c>
    </row>
    <row r="139" spans="1:19">
      <c r="A139" s="168"/>
      <c r="B139" s="169"/>
      <c r="C139" s="170"/>
      <c r="D139" s="171"/>
      <c r="E139" s="172"/>
      <c r="F139" s="172"/>
      <c r="G139" s="172"/>
      <c r="H139" s="172"/>
      <c r="I139" s="173">
        <f t="shared" si="4"/>
        <v>0</v>
      </c>
      <c r="J139" s="1"/>
      <c r="K139" s="168"/>
      <c r="L139" s="169"/>
      <c r="M139" s="170"/>
      <c r="N139" s="171"/>
      <c r="O139" s="172"/>
      <c r="P139" s="172"/>
      <c r="Q139" s="172"/>
      <c r="R139" s="172"/>
      <c r="S139" s="173">
        <f t="shared" si="5"/>
        <v>0</v>
      </c>
    </row>
    <row r="140" spans="1:19">
      <c r="A140" s="168"/>
      <c r="B140" s="169"/>
      <c r="C140" s="170"/>
      <c r="D140" s="171"/>
      <c r="E140" s="172"/>
      <c r="F140" s="172"/>
      <c r="G140" s="172"/>
      <c r="H140" s="172"/>
      <c r="I140" s="173">
        <f t="shared" si="4"/>
        <v>0</v>
      </c>
      <c r="J140" s="1"/>
      <c r="K140" s="168"/>
      <c r="L140" s="169"/>
      <c r="M140" s="170"/>
      <c r="N140" s="171"/>
      <c r="O140" s="172"/>
      <c r="P140" s="172"/>
      <c r="Q140" s="172"/>
      <c r="R140" s="172"/>
      <c r="S140" s="173">
        <f t="shared" si="5"/>
        <v>0</v>
      </c>
    </row>
    <row r="141" spans="1:19">
      <c r="A141" s="168"/>
      <c r="B141" s="169"/>
      <c r="C141" s="170"/>
      <c r="D141" s="171"/>
      <c r="E141" s="172"/>
      <c r="F141" s="172"/>
      <c r="G141" s="172"/>
      <c r="H141" s="172"/>
      <c r="I141" s="173">
        <f t="shared" si="4"/>
        <v>0</v>
      </c>
      <c r="J141" s="1"/>
      <c r="K141" s="168"/>
      <c r="L141" s="169"/>
      <c r="M141" s="170"/>
      <c r="N141" s="171"/>
      <c r="O141" s="172"/>
      <c r="P141" s="172"/>
      <c r="Q141" s="172"/>
      <c r="R141" s="172"/>
      <c r="S141" s="173">
        <f t="shared" si="5"/>
        <v>0</v>
      </c>
    </row>
    <row r="142" spans="1:19">
      <c r="A142" s="168"/>
      <c r="B142" s="169"/>
      <c r="C142" s="170"/>
      <c r="D142" s="171"/>
      <c r="E142" s="172"/>
      <c r="F142" s="172"/>
      <c r="G142" s="172"/>
      <c r="H142" s="172"/>
      <c r="I142" s="173">
        <f t="shared" si="4"/>
        <v>0</v>
      </c>
      <c r="J142" s="1"/>
      <c r="K142" s="168"/>
      <c r="L142" s="169"/>
      <c r="M142" s="170"/>
      <c r="N142" s="171"/>
      <c r="O142" s="172"/>
      <c r="P142" s="172"/>
      <c r="Q142" s="172"/>
      <c r="R142" s="172"/>
      <c r="S142" s="173">
        <f t="shared" si="5"/>
        <v>0</v>
      </c>
    </row>
    <row r="143" spans="1:19">
      <c r="A143" s="168"/>
      <c r="B143" s="169"/>
      <c r="C143" s="170"/>
      <c r="D143" s="171"/>
      <c r="E143" s="172"/>
      <c r="F143" s="172"/>
      <c r="G143" s="172"/>
      <c r="H143" s="172"/>
      <c r="I143" s="173">
        <f t="shared" si="4"/>
        <v>0</v>
      </c>
      <c r="J143" s="1"/>
      <c r="K143" s="168"/>
      <c r="L143" s="169"/>
      <c r="M143" s="170"/>
      <c r="N143" s="171"/>
      <c r="O143" s="172"/>
      <c r="P143" s="172"/>
      <c r="Q143" s="172"/>
      <c r="R143" s="172"/>
      <c r="S143" s="173">
        <f t="shared" si="5"/>
        <v>0</v>
      </c>
    </row>
    <row r="144" spans="1:19">
      <c r="A144" s="168"/>
      <c r="B144" s="169"/>
      <c r="C144" s="170"/>
      <c r="D144" s="171"/>
      <c r="E144" s="172"/>
      <c r="F144" s="172"/>
      <c r="G144" s="172"/>
      <c r="H144" s="172"/>
      <c r="I144" s="173">
        <f t="shared" si="4"/>
        <v>0</v>
      </c>
      <c r="J144" s="1"/>
      <c r="K144" s="168"/>
      <c r="L144" s="169"/>
      <c r="M144" s="170"/>
      <c r="N144" s="171"/>
      <c r="O144" s="172"/>
      <c r="P144" s="172"/>
      <c r="Q144" s="172"/>
      <c r="R144" s="172"/>
      <c r="S144" s="173">
        <f t="shared" si="5"/>
        <v>0</v>
      </c>
    </row>
    <row r="145" spans="1:19">
      <c r="A145" s="168"/>
      <c r="B145" s="169"/>
      <c r="C145" s="170"/>
      <c r="D145" s="171"/>
      <c r="E145" s="172"/>
      <c r="F145" s="172"/>
      <c r="G145" s="172"/>
      <c r="H145" s="172"/>
      <c r="I145" s="173">
        <f t="shared" si="4"/>
        <v>0</v>
      </c>
      <c r="J145" s="1"/>
      <c r="K145" s="168"/>
      <c r="L145" s="169"/>
      <c r="M145" s="170"/>
      <c r="N145" s="171"/>
      <c r="O145" s="172"/>
      <c r="P145" s="172"/>
      <c r="Q145" s="172"/>
      <c r="R145" s="172"/>
      <c r="S145" s="173">
        <f t="shared" si="5"/>
        <v>0</v>
      </c>
    </row>
    <row r="146" spans="1:19">
      <c r="A146" s="168"/>
      <c r="B146" s="169"/>
      <c r="C146" s="170"/>
      <c r="D146" s="171"/>
      <c r="E146" s="172"/>
      <c r="F146" s="172"/>
      <c r="G146" s="172"/>
      <c r="H146" s="172"/>
      <c r="I146" s="173">
        <f t="shared" si="4"/>
        <v>0</v>
      </c>
      <c r="J146" s="1"/>
      <c r="K146" s="168"/>
      <c r="L146" s="169"/>
      <c r="M146" s="170"/>
      <c r="N146" s="171"/>
      <c r="O146" s="172"/>
      <c r="P146" s="172"/>
      <c r="Q146" s="172"/>
      <c r="R146" s="172"/>
      <c r="S146" s="173">
        <f t="shared" si="5"/>
        <v>0</v>
      </c>
    </row>
    <row r="147" spans="1:19">
      <c r="A147" s="168"/>
      <c r="B147" s="169"/>
      <c r="C147" s="170"/>
      <c r="D147" s="171"/>
      <c r="E147" s="172"/>
      <c r="F147" s="172"/>
      <c r="G147" s="172"/>
      <c r="H147" s="172"/>
      <c r="I147" s="173">
        <f t="shared" si="4"/>
        <v>0</v>
      </c>
      <c r="J147" s="1"/>
      <c r="K147" s="168"/>
      <c r="L147" s="169"/>
      <c r="M147" s="170"/>
      <c r="N147" s="171"/>
      <c r="O147" s="172"/>
      <c r="P147" s="172"/>
      <c r="Q147" s="172"/>
      <c r="R147" s="172"/>
      <c r="S147" s="173">
        <f t="shared" si="5"/>
        <v>0</v>
      </c>
    </row>
    <row r="148" spans="1:19">
      <c r="A148" s="168"/>
      <c r="B148" s="169"/>
      <c r="C148" s="170"/>
      <c r="D148" s="171"/>
      <c r="E148" s="172"/>
      <c r="F148" s="172"/>
      <c r="G148" s="172"/>
      <c r="H148" s="172"/>
      <c r="I148" s="173">
        <f t="shared" si="4"/>
        <v>0</v>
      </c>
      <c r="J148" s="1"/>
      <c r="K148" s="168"/>
      <c r="L148" s="169"/>
      <c r="M148" s="170"/>
      <c r="N148" s="171"/>
      <c r="O148" s="172"/>
      <c r="P148" s="172"/>
      <c r="Q148" s="172"/>
      <c r="R148" s="172"/>
      <c r="S148" s="173">
        <f t="shared" si="5"/>
        <v>0</v>
      </c>
    </row>
    <row r="149" spans="1:19">
      <c r="A149" s="168"/>
      <c r="B149" s="169"/>
      <c r="C149" s="170"/>
      <c r="D149" s="171"/>
      <c r="E149" s="172"/>
      <c r="F149" s="172"/>
      <c r="G149" s="172"/>
      <c r="H149" s="172"/>
      <c r="I149" s="173">
        <f t="shared" si="4"/>
        <v>0</v>
      </c>
      <c r="J149" s="1"/>
      <c r="K149" s="168"/>
      <c r="L149" s="169"/>
      <c r="M149" s="170"/>
      <c r="N149" s="171"/>
      <c r="O149" s="172"/>
      <c r="P149" s="172"/>
      <c r="Q149" s="172"/>
      <c r="R149" s="172"/>
      <c r="S149" s="173">
        <f t="shared" si="5"/>
        <v>0</v>
      </c>
    </row>
    <row r="150" spans="1:19">
      <c r="A150" s="168"/>
      <c r="B150" s="169"/>
      <c r="C150" s="170"/>
      <c r="D150" s="171"/>
      <c r="E150" s="172"/>
      <c r="F150" s="172"/>
      <c r="G150" s="172"/>
      <c r="H150" s="172"/>
      <c r="I150" s="173">
        <f t="shared" si="4"/>
        <v>0</v>
      </c>
      <c r="J150" s="1"/>
      <c r="K150" s="168"/>
      <c r="L150" s="169"/>
      <c r="M150" s="170"/>
      <c r="N150" s="171"/>
      <c r="O150" s="172"/>
      <c r="P150" s="172"/>
      <c r="Q150" s="172"/>
      <c r="R150" s="172"/>
      <c r="S150" s="173">
        <f t="shared" si="5"/>
        <v>0</v>
      </c>
    </row>
    <row r="151" spans="1:19">
      <c r="A151" s="168"/>
      <c r="B151" s="169"/>
      <c r="C151" s="170"/>
      <c r="D151" s="171"/>
      <c r="E151" s="172"/>
      <c r="F151" s="172"/>
      <c r="G151" s="172"/>
      <c r="H151" s="172"/>
      <c r="I151" s="173">
        <f t="shared" si="4"/>
        <v>0</v>
      </c>
      <c r="J151" s="1"/>
      <c r="K151" s="168"/>
      <c r="L151" s="169"/>
      <c r="M151" s="170"/>
      <c r="N151" s="171"/>
      <c r="O151" s="172"/>
      <c r="P151" s="172"/>
      <c r="Q151" s="172"/>
      <c r="R151" s="172"/>
      <c r="S151" s="173">
        <f t="shared" si="5"/>
        <v>0</v>
      </c>
    </row>
    <row r="152" spans="1:19">
      <c r="A152" s="168"/>
      <c r="B152" s="169"/>
      <c r="C152" s="170"/>
      <c r="D152" s="171"/>
      <c r="E152" s="172"/>
      <c r="F152" s="172"/>
      <c r="G152" s="172"/>
      <c r="H152" s="172"/>
      <c r="I152" s="173">
        <f t="shared" si="4"/>
        <v>0</v>
      </c>
      <c r="J152" s="1"/>
      <c r="K152" s="168"/>
      <c r="L152" s="169"/>
      <c r="M152" s="170"/>
      <c r="N152" s="171"/>
      <c r="O152" s="172"/>
      <c r="P152" s="172"/>
      <c r="Q152" s="172"/>
      <c r="R152" s="172"/>
      <c r="S152" s="173">
        <f t="shared" si="5"/>
        <v>0</v>
      </c>
    </row>
    <row r="153" spans="1:19">
      <c r="A153" s="168"/>
      <c r="B153" s="169"/>
      <c r="C153" s="170"/>
      <c r="D153" s="171"/>
      <c r="E153" s="172"/>
      <c r="F153" s="172"/>
      <c r="G153" s="172"/>
      <c r="H153" s="172"/>
      <c r="I153" s="173">
        <f t="shared" si="4"/>
        <v>0</v>
      </c>
      <c r="J153" s="1"/>
      <c r="K153" s="168"/>
      <c r="L153" s="169"/>
      <c r="M153" s="170"/>
      <c r="N153" s="171"/>
      <c r="O153" s="172"/>
      <c r="P153" s="172"/>
      <c r="Q153" s="172"/>
      <c r="R153" s="172"/>
      <c r="S153" s="173">
        <f t="shared" si="5"/>
        <v>0</v>
      </c>
    </row>
    <row r="154" spans="1:19">
      <c r="A154" s="168"/>
      <c r="B154" s="169"/>
      <c r="C154" s="170"/>
      <c r="D154" s="171"/>
      <c r="E154" s="172"/>
      <c r="F154" s="172"/>
      <c r="G154" s="172"/>
      <c r="H154" s="172"/>
      <c r="I154" s="173">
        <f t="shared" si="4"/>
        <v>0</v>
      </c>
      <c r="J154" s="1"/>
      <c r="K154" s="168"/>
      <c r="L154" s="169"/>
      <c r="M154" s="170"/>
      <c r="N154" s="171"/>
      <c r="O154" s="172"/>
      <c r="P154" s="172"/>
      <c r="Q154" s="172"/>
      <c r="R154" s="172"/>
      <c r="S154" s="173">
        <f t="shared" si="5"/>
        <v>0</v>
      </c>
    </row>
    <row r="155" spans="1:19">
      <c r="A155" s="168"/>
      <c r="B155" s="169"/>
      <c r="C155" s="170"/>
      <c r="D155" s="171"/>
      <c r="E155" s="172"/>
      <c r="F155" s="172"/>
      <c r="G155" s="172"/>
      <c r="H155" s="172"/>
      <c r="I155" s="173">
        <f t="shared" si="4"/>
        <v>0</v>
      </c>
      <c r="J155" s="1"/>
      <c r="K155" s="168"/>
      <c r="L155" s="169"/>
      <c r="M155" s="170"/>
      <c r="N155" s="171"/>
      <c r="O155" s="172"/>
      <c r="P155" s="172"/>
      <c r="Q155" s="172"/>
      <c r="R155" s="172"/>
      <c r="S155" s="173">
        <f t="shared" si="5"/>
        <v>0</v>
      </c>
    </row>
    <row r="156" spans="1:19">
      <c r="A156" s="168"/>
      <c r="B156" s="169"/>
      <c r="C156" s="170"/>
      <c r="D156" s="171"/>
      <c r="E156" s="172"/>
      <c r="F156" s="172"/>
      <c r="G156" s="172"/>
      <c r="H156" s="172"/>
      <c r="I156" s="173">
        <f t="shared" si="4"/>
        <v>0</v>
      </c>
      <c r="J156" s="1"/>
      <c r="K156" s="168"/>
      <c r="L156" s="169"/>
      <c r="M156" s="170"/>
      <c r="N156" s="171"/>
      <c r="O156" s="172"/>
      <c r="P156" s="172"/>
      <c r="Q156" s="172"/>
      <c r="R156" s="172"/>
      <c r="S156" s="173">
        <f t="shared" si="5"/>
        <v>0</v>
      </c>
    </row>
    <row r="157" spans="1:19">
      <c r="A157" s="168"/>
      <c r="B157" s="169"/>
      <c r="C157" s="170"/>
      <c r="D157" s="171"/>
      <c r="E157" s="172"/>
      <c r="F157" s="172"/>
      <c r="G157" s="172"/>
      <c r="H157" s="172"/>
      <c r="I157" s="173">
        <f t="shared" si="4"/>
        <v>0</v>
      </c>
      <c r="J157" s="1"/>
      <c r="K157" s="168"/>
      <c r="L157" s="169"/>
      <c r="M157" s="170"/>
      <c r="N157" s="171"/>
      <c r="O157" s="172"/>
      <c r="P157" s="172"/>
      <c r="Q157" s="172"/>
      <c r="R157" s="172"/>
      <c r="S157" s="173">
        <f t="shared" si="5"/>
        <v>0</v>
      </c>
    </row>
    <row r="158" spans="1:19">
      <c r="A158" s="168"/>
      <c r="B158" s="169"/>
      <c r="C158" s="170"/>
      <c r="D158" s="171"/>
      <c r="E158" s="172"/>
      <c r="F158" s="172"/>
      <c r="G158" s="172"/>
      <c r="H158" s="172"/>
      <c r="I158" s="173">
        <f t="shared" si="4"/>
        <v>0</v>
      </c>
      <c r="J158" s="1"/>
      <c r="K158" s="168"/>
      <c r="L158" s="169"/>
      <c r="M158" s="170"/>
      <c r="N158" s="171"/>
      <c r="O158" s="172"/>
      <c r="P158" s="172"/>
      <c r="Q158" s="172"/>
      <c r="R158" s="172"/>
      <c r="S158" s="173">
        <f t="shared" si="5"/>
        <v>0</v>
      </c>
    </row>
    <row r="159" spans="1:19">
      <c r="A159" s="168"/>
      <c r="B159" s="169"/>
      <c r="C159" s="170"/>
      <c r="D159" s="171"/>
      <c r="E159" s="172"/>
      <c r="F159" s="172"/>
      <c r="G159" s="172"/>
      <c r="H159" s="172"/>
      <c r="I159" s="173">
        <f t="shared" si="4"/>
        <v>0</v>
      </c>
      <c r="J159" s="1"/>
      <c r="K159" s="168"/>
      <c r="L159" s="169"/>
      <c r="M159" s="170"/>
      <c r="N159" s="171"/>
      <c r="O159" s="172"/>
      <c r="P159" s="172"/>
      <c r="Q159" s="172"/>
      <c r="R159" s="172"/>
      <c r="S159" s="173">
        <f t="shared" si="5"/>
        <v>0</v>
      </c>
    </row>
    <row r="160" spans="1:19">
      <c r="A160" s="168"/>
      <c r="B160" s="169"/>
      <c r="C160" s="170"/>
      <c r="D160" s="171"/>
      <c r="E160" s="172"/>
      <c r="F160" s="172"/>
      <c r="G160" s="172"/>
      <c r="H160" s="172"/>
      <c r="I160" s="173">
        <f t="shared" si="4"/>
        <v>0</v>
      </c>
      <c r="J160" s="1"/>
      <c r="K160" s="168"/>
      <c r="L160" s="169"/>
      <c r="M160" s="170"/>
      <c r="N160" s="171"/>
      <c r="O160" s="172"/>
      <c r="P160" s="172"/>
      <c r="Q160" s="172"/>
      <c r="R160" s="172"/>
      <c r="S160" s="173">
        <f t="shared" si="5"/>
        <v>0</v>
      </c>
    </row>
    <row r="161" spans="1:19">
      <c r="A161" s="168"/>
      <c r="B161" s="169"/>
      <c r="C161" s="170"/>
      <c r="D161" s="171"/>
      <c r="E161" s="172"/>
      <c r="F161" s="172"/>
      <c r="G161" s="172"/>
      <c r="H161" s="172"/>
      <c r="I161" s="173">
        <f t="shared" si="4"/>
        <v>0</v>
      </c>
      <c r="J161" s="1"/>
      <c r="K161" s="168"/>
      <c r="L161" s="169"/>
      <c r="M161" s="170"/>
      <c r="N161" s="171"/>
      <c r="O161" s="172"/>
      <c r="P161" s="172"/>
      <c r="Q161" s="172"/>
      <c r="R161" s="172"/>
      <c r="S161" s="173">
        <f t="shared" si="5"/>
        <v>0</v>
      </c>
    </row>
    <row r="162" spans="1:19">
      <c r="A162" s="168"/>
      <c r="B162" s="169"/>
      <c r="C162" s="170"/>
      <c r="D162" s="171"/>
      <c r="E162" s="172"/>
      <c r="F162" s="172"/>
      <c r="G162" s="172"/>
      <c r="H162" s="172"/>
      <c r="I162" s="173">
        <f t="shared" si="4"/>
        <v>0</v>
      </c>
      <c r="J162" s="1"/>
      <c r="K162" s="168"/>
      <c r="L162" s="169"/>
      <c r="M162" s="170"/>
      <c r="N162" s="171"/>
      <c r="O162" s="172"/>
      <c r="P162" s="172"/>
      <c r="Q162" s="172"/>
      <c r="R162" s="172"/>
      <c r="S162" s="173">
        <f t="shared" si="5"/>
        <v>0</v>
      </c>
    </row>
    <row r="163" spans="1:19">
      <c r="A163" s="168"/>
      <c r="B163" s="169"/>
      <c r="C163" s="170"/>
      <c r="D163" s="171"/>
      <c r="E163" s="172"/>
      <c r="F163" s="172"/>
      <c r="G163" s="172"/>
      <c r="H163" s="172"/>
      <c r="I163" s="173">
        <f t="shared" si="4"/>
        <v>0</v>
      </c>
      <c r="J163" s="1"/>
      <c r="K163" s="168"/>
      <c r="L163" s="169"/>
      <c r="M163" s="170"/>
      <c r="N163" s="171"/>
      <c r="O163" s="172"/>
      <c r="P163" s="172"/>
      <c r="Q163" s="172"/>
      <c r="R163" s="172"/>
      <c r="S163" s="173">
        <f t="shared" si="5"/>
        <v>0</v>
      </c>
    </row>
    <row r="164" spans="1:19">
      <c r="A164" s="168"/>
      <c r="B164" s="169"/>
      <c r="C164" s="170"/>
      <c r="D164" s="171"/>
      <c r="E164" s="172"/>
      <c r="F164" s="172"/>
      <c r="G164" s="172"/>
      <c r="H164" s="172"/>
      <c r="I164" s="173">
        <f t="shared" si="4"/>
        <v>0</v>
      </c>
      <c r="J164" s="1"/>
      <c r="K164" s="168"/>
      <c r="L164" s="169"/>
      <c r="M164" s="170"/>
      <c r="N164" s="171"/>
      <c r="O164" s="172"/>
      <c r="P164" s="172"/>
      <c r="Q164" s="172"/>
      <c r="R164" s="172"/>
      <c r="S164" s="173">
        <f t="shared" si="5"/>
        <v>0</v>
      </c>
    </row>
    <row r="165" spans="1:19">
      <c r="A165" s="168"/>
      <c r="B165" s="169"/>
      <c r="C165" s="170"/>
      <c r="D165" s="171"/>
      <c r="E165" s="172"/>
      <c r="F165" s="172"/>
      <c r="G165" s="172"/>
      <c r="H165" s="172"/>
      <c r="I165" s="173">
        <f t="shared" si="4"/>
        <v>0</v>
      </c>
      <c r="J165" s="1"/>
      <c r="K165" s="168"/>
      <c r="L165" s="169"/>
      <c r="M165" s="170"/>
      <c r="N165" s="171"/>
      <c r="O165" s="172"/>
      <c r="P165" s="172"/>
      <c r="Q165" s="172"/>
      <c r="R165" s="172"/>
      <c r="S165" s="173">
        <f t="shared" si="5"/>
        <v>0</v>
      </c>
    </row>
    <row r="166" spans="1:19">
      <c r="A166" s="168"/>
      <c r="B166" s="169"/>
      <c r="C166" s="170"/>
      <c r="D166" s="171"/>
      <c r="E166" s="172"/>
      <c r="F166" s="172"/>
      <c r="G166" s="172"/>
      <c r="H166" s="172"/>
      <c r="I166" s="173">
        <f t="shared" si="4"/>
        <v>0</v>
      </c>
      <c r="J166" s="1"/>
      <c r="K166" s="168"/>
      <c r="L166" s="169"/>
      <c r="M166" s="170"/>
      <c r="N166" s="171"/>
      <c r="O166" s="172"/>
      <c r="P166" s="172"/>
      <c r="Q166" s="172"/>
      <c r="R166" s="172"/>
      <c r="S166" s="173">
        <f t="shared" si="5"/>
        <v>0</v>
      </c>
    </row>
    <row r="167" spans="1:19">
      <c r="A167" s="168"/>
      <c r="B167" s="169"/>
      <c r="C167" s="170"/>
      <c r="D167" s="171"/>
      <c r="E167" s="172"/>
      <c r="F167" s="172"/>
      <c r="G167" s="172"/>
      <c r="H167" s="172"/>
      <c r="I167" s="173">
        <f t="shared" si="4"/>
        <v>0</v>
      </c>
      <c r="J167" s="1"/>
      <c r="K167" s="168"/>
      <c r="L167" s="169"/>
      <c r="M167" s="170"/>
      <c r="N167" s="171"/>
      <c r="O167" s="172"/>
      <c r="P167" s="172"/>
      <c r="Q167" s="172"/>
      <c r="R167" s="172"/>
      <c r="S167" s="173">
        <f t="shared" si="5"/>
        <v>0</v>
      </c>
    </row>
    <row r="168" spans="1:19">
      <c r="A168" s="168"/>
      <c r="B168" s="169"/>
      <c r="C168" s="170"/>
      <c r="D168" s="171"/>
      <c r="E168" s="172"/>
      <c r="F168" s="172"/>
      <c r="G168" s="172"/>
      <c r="H168" s="172"/>
      <c r="I168" s="173">
        <f t="shared" si="4"/>
        <v>0</v>
      </c>
      <c r="J168" s="1"/>
      <c r="K168" s="168"/>
      <c r="L168" s="169"/>
      <c r="M168" s="170"/>
      <c r="N168" s="171"/>
      <c r="O168" s="172"/>
      <c r="P168" s="172"/>
      <c r="Q168" s="172"/>
      <c r="R168" s="172"/>
      <c r="S168" s="173">
        <f t="shared" si="5"/>
        <v>0</v>
      </c>
    </row>
    <row r="169" spans="1:19">
      <c r="A169" s="168"/>
      <c r="B169" s="169"/>
      <c r="C169" s="170"/>
      <c r="D169" s="171"/>
      <c r="E169" s="172"/>
      <c r="F169" s="172"/>
      <c r="G169" s="172"/>
      <c r="H169" s="172"/>
      <c r="I169" s="173">
        <f t="shared" si="4"/>
        <v>0</v>
      </c>
      <c r="J169" s="1"/>
      <c r="K169" s="168"/>
      <c r="L169" s="169"/>
      <c r="M169" s="170"/>
      <c r="N169" s="171"/>
      <c r="O169" s="172"/>
      <c r="P169" s="172"/>
      <c r="Q169" s="172"/>
      <c r="R169" s="172"/>
      <c r="S169" s="173">
        <f t="shared" si="5"/>
        <v>0</v>
      </c>
    </row>
    <row r="170" spans="1:19">
      <c r="A170" s="168"/>
      <c r="B170" s="169"/>
      <c r="C170" s="170"/>
      <c r="D170" s="171"/>
      <c r="E170" s="172"/>
      <c r="F170" s="172"/>
      <c r="G170" s="172"/>
      <c r="H170" s="172"/>
      <c r="I170" s="173">
        <f t="shared" si="4"/>
        <v>0</v>
      </c>
      <c r="J170" s="1"/>
      <c r="K170" s="168"/>
      <c r="L170" s="169"/>
      <c r="M170" s="170"/>
      <c r="N170" s="171"/>
      <c r="O170" s="172"/>
      <c r="P170" s="172"/>
      <c r="Q170" s="172"/>
      <c r="R170" s="172"/>
      <c r="S170" s="173">
        <f t="shared" si="5"/>
        <v>0</v>
      </c>
    </row>
    <row r="171" spans="1:19">
      <c r="A171" s="168"/>
      <c r="B171" s="169"/>
      <c r="C171" s="170"/>
      <c r="D171" s="171"/>
      <c r="E171" s="172"/>
      <c r="F171" s="172"/>
      <c r="G171" s="172"/>
      <c r="H171" s="172"/>
      <c r="I171" s="173">
        <f t="shared" si="4"/>
        <v>0</v>
      </c>
      <c r="J171" s="1"/>
      <c r="K171" s="168"/>
      <c r="L171" s="169"/>
      <c r="M171" s="170"/>
      <c r="N171" s="171"/>
      <c r="O171" s="172"/>
      <c r="P171" s="172"/>
      <c r="Q171" s="172"/>
      <c r="R171" s="172"/>
      <c r="S171" s="173">
        <f t="shared" si="5"/>
        <v>0</v>
      </c>
    </row>
    <row r="172" spans="1:19">
      <c r="A172" s="168"/>
      <c r="B172" s="169"/>
      <c r="C172" s="170"/>
      <c r="D172" s="171"/>
      <c r="E172" s="172"/>
      <c r="F172" s="172"/>
      <c r="G172" s="172"/>
      <c r="H172" s="172"/>
      <c r="I172" s="173">
        <f t="shared" si="4"/>
        <v>0</v>
      </c>
      <c r="J172" s="1"/>
      <c r="K172" s="168"/>
      <c r="L172" s="169"/>
      <c r="M172" s="170"/>
      <c r="N172" s="171"/>
      <c r="O172" s="172"/>
      <c r="P172" s="172"/>
      <c r="Q172" s="172"/>
      <c r="R172" s="172"/>
      <c r="S172" s="173">
        <f t="shared" si="5"/>
        <v>0</v>
      </c>
    </row>
    <row r="173" spans="1:19">
      <c r="A173" s="168"/>
      <c r="B173" s="169"/>
      <c r="C173" s="170"/>
      <c r="D173" s="171"/>
      <c r="E173" s="172"/>
      <c r="F173" s="172"/>
      <c r="G173" s="172"/>
      <c r="H173" s="172"/>
      <c r="I173" s="173">
        <f t="shared" si="4"/>
        <v>0</v>
      </c>
      <c r="J173" s="1"/>
      <c r="K173" s="168"/>
      <c r="L173" s="169"/>
      <c r="M173" s="170"/>
      <c r="N173" s="171"/>
      <c r="O173" s="172"/>
      <c r="P173" s="172"/>
      <c r="Q173" s="172"/>
      <c r="R173" s="172"/>
      <c r="S173" s="173">
        <f t="shared" si="5"/>
        <v>0</v>
      </c>
    </row>
    <row r="174" spans="1:19">
      <c r="A174" s="168"/>
      <c r="B174" s="169"/>
      <c r="C174" s="170"/>
      <c r="D174" s="171"/>
      <c r="E174" s="172"/>
      <c r="F174" s="172"/>
      <c r="G174" s="172"/>
      <c r="H174" s="172"/>
      <c r="I174" s="173">
        <f t="shared" si="4"/>
        <v>0</v>
      </c>
      <c r="J174" s="1"/>
      <c r="K174" s="168"/>
      <c r="L174" s="169"/>
      <c r="M174" s="170"/>
      <c r="N174" s="171"/>
      <c r="O174" s="172"/>
      <c r="P174" s="172"/>
      <c r="Q174" s="172"/>
      <c r="R174" s="172"/>
      <c r="S174" s="173">
        <f t="shared" si="5"/>
        <v>0</v>
      </c>
    </row>
    <row r="175" spans="1:19">
      <c r="A175" s="168"/>
      <c r="B175" s="169"/>
      <c r="C175" s="170"/>
      <c r="D175" s="171"/>
      <c r="E175" s="172"/>
      <c r="F175" s="172"/>
      <c r="G175" s="172"/>
      <c r="H175" s="172"/>
      <c r="I175" s="173">
        <f t="shared" si="4"/>
        <v>0</v>
      </c>
      <c r="J175" s="1"/>
      <c r="K175" s="168"/>
      <c r="L175" s="169"/>
      <c r="M175" s="170"/>
      <c r="N175" s="171"/>
      <c r="O175" s="172"/>
      <c r="P175" s="172"/>
      <c r="Q175" s="172"/>
      <c r="R175" s="172"/>
      <c r="S175" s="173">
        <f t="shared" si="5"/>
        <v>0</v>
      </c>
    </row>
    <row r="176" spans="1:19">
      <c r="A176" s="168"/>
      <c r="B176" s="169"/>
      <c r="C176" s="170"/>
      <c r="D176" s="171"/>
      <c r="E176" s="172"/>
      <c r="F176" s="172"/>
      <c r="G176" s="172"/>
      <c r="H176" s="172"/>
      <c r="I176" s="173">
        <f t="shared" si="4"/>
        <v>0</v>
      </c>
      <c r="J176" s="1"/>
      <c r="K176" s="168"/>
      <c r="L176" s="169"/>
      <c r="M176" s="170"/>
      <c r="N176" s="171"/>
      <c r="O176" s="172"/>
      <c r="P176" s="172"/>
      <c r="Q176" s="172"/>
      <c r="R176" s="172"/>
      <c r="S176" s="173">
        <f t="shared" si="5"/>
        <v>0</v>
      </c>
    </row>
    <row r="177" spans="1:19">
      <c r="A177" s="168"/>
      <c r="B177" s="169"/>
      <c r="C177" s="170"/>
      <c r="D177" s="171"/>
      <c r="E177" s="172"/>
      <c r="F177" s="172"/>
      <c r="G177" s="172"/>
      <c r="H177" s="172"/>
      <c r="I177" s="173">
        <f t="shared" si="4"/>
        <v>0</v>
      </c>
      <c r="J177" s="1"/>
      <c r="K177" s="168"/>
      <c r="L177" s="169"/>
      <c r="M177" s="170"/>
      <c r="N177" s="171"/>
      <c r="O177" s="172"/>
      <c r="P177" s="172"/>
      <c r="Q177" s="172"/>
      <c r="R177" s="172"/>
      <c r="S177" s="173">
        <f t="shared" si="5"/>
        <v>0</v>
      </c>
    </row>
    <row r="178" spans="1:19">
      <c r="A178" s="168"/>
      <c r="B178" s="169"/>
      <c r="C178" s="170"/>
      <c r="D178" s="171"/>
      <c r="E178" s="172"/>
      <c r="F178" s="172"/>
      <c r="G178" s="172"/>
      <c r="H178" s="172"/>
      <c r="I178" s="173">
        <f t="shared" si="4"/>
        <v>0</v>
      </c>
      <c r="J178" s="1"/>
      <c r="K178" s="168"/>
      <c r="L178" s="169"/>
      <c r="M178" s="170"/>
      <c r="N178" s="171"/>
      <c r="O178" s="172"/>
      <c r="P178" s="172"/>
      <c r="Q178" s="172"/>
      <c r="R178" s="172"/>
      <c r="S178" s="173">
        <f t="shared" si="5"/>
        <v>0</v>
      </c>
    </row>
    <row r="179" spans="1:19">
      <c r="A179" s="168"/>
      <c r="B179" s="169"/>
      <c r="C179" s="170"/>
      <c r="D179" s="171"/>
      <c r="E179" s="172"/>
      <c r="F179" s="172"/>
      <c r="G179" s="172"/>
      <c r="H179" s="172"/>
      <c r="I179" s="173">
        <f t="shared" si="4"/>
        <v>0</v>
      </c>
      <c r="J179" s="1"/>
      <c r="K179" s="168"/>
      <c r="L179" s="169"/>
      <c r="M179" s="170"/>
      <c r="N179" s="171"/>
      <c r="O179" s="172"/>
      <c r="P179" s="172"/>
      <c r="Q179" s="172"/>
      <c r="R179" s="172"/>
      <c r="S179" s="173">
        <f t="shared" si="5"/>
        <v>0</v>
      </c>
    </row>
    <row r="180" spans="1:19">
      <c r="A180" s="168"/>
      <c r="B180" s="169"/>
      <c r="C180" s="170"/>
      <c r="D180" s="171"/>
      <c r="E180" s="172"/>
      <c r="F180" s="172"/>
      <c r="G180" s="172"/>
      <c r="H180" s="172"/>
      <c r="I180" s="173">
        <f t="shared" si="4"/>
        <v>0</v>
      </c>
      <c r="J180" s="1"/>
      <c r="K180" s="168"/>
      <c r="L180" s="169"/>
      <c r="M180" s="170"/>
      <c r="N180" s="171"/>
      <c r="O180" s="172"/>
      <c r="P180" s="172"/>
      <c r="Q180" s="172"/>
      <c r="R180" s="172"/>
      <c r="S180" s="173">
        <f t="shared" si="5"/>
        <v>0</v>
      </c>
    </row>
    <row r="181" spans="1:19">
      <c r="A181" s="168"/>
      <c r="B181" s="169"/>
      <c r="C181" s="170"/>
      <c r="D181" s="171"/>
      <c r="E181" s="172"/>
      <c r="F181" s="172"/>
      <c r="G181" s="172"/>
      <c r="H181" s="172"/>
      <c r="I181" s="173">
        <f t="shared" si="4"/>
        <v>0</v>
      </c>
      <c r="J181" s="1"/>
      <c r="K181" s="168"/>
      <c r="L181" s="169"/>
      <c r="M181" s="170"/>
      <c r="N181" s="171"/>
      <c r="O181" s="172"/>
      <c r="P181" s="172"/>
      <c r="Q181" s="172"/>
      <c r="R181" s="172"/>
      <c r="S181" s="173">
        <f t="shared" si="5"/>
        <v>0</v>
      </c>
    </row>
    <row r="182" spans="1:19">
      <c r="A182" s="168"/>
      <c r="B182" s="169"/>
      <c r="C182" s="170"/>
      <c r="D182" s="171"/>
      <c r="E182" s="172"/>
      <c r="F182" s="172"/>
      <c r="G182" s="172"/>
      <c r="H182" s="172"/>
      <c r="I182" s="173">
        <f t="shared" si="4"/>
        <v>0</v>
      </c>
      <c r="J182" s="1"/>
      <c r="K182" s="168"/>
      <c r="L182" s="169"/>
      <c r="M182" s="170"/>
      <c r="N182" s="171"/>
      <c r="O182" s="172"/>
      <c r="P182" s="172"/>
      <c r="Q182" s="172"/>
      <c r="R182" s="172"/>
      <c r="S182" s="173">
        <f t="shared" si="5"/>
        <v>0</v>
      </c>
    </row>
    <row r="183" spans="1:19">
      <c r="A183" s="168"/>
      <c r="B183" s="169"/>
      <c r="C183" s="170"/>
      <c r="D183" s="171"/>
      <c r="E183" s="172"/>
      <c r="F183" s="172"/>
      <c r="G183" s="172"/>
      <c r="H183" s="172"/>
      <c r="I183" s="173">
        <f t="shared" si="4"/>
        <v>0</v>
      </c>
      <c r="J183" s="1"/>
      <c r="K183" s="168"/>
      <c r="L183" s="169"/>
      <c r="M183" s="170"/>
      <c r="N183" s="171"/>
      <c r="O183" s="172"/>
      <c r="P183" s="172"/>
      <c r="Q183" s="172"/>
      <c r="R183" s="172"/>
      <c r="S183" s="173">
        <f t="shared" si="5"/>
        <v>0</v>
      </c>
    </row>
    <row r="184" spans="1:19">
      <c r="A184" s="168"/>
      <c r="B184" s="169"/>
      <c r="C184" s="170"/>
      <c r="D184" s="171"/>
      <c r="E184" s="172"/>
      <c r="F184" s="172"/>
      <c r="G184" s="172"/>
      <c r="H184" s="172"/>
      <c r="I184" s="173">
        <f t="shared" si="4"/>
        <v>0</v>
      </c>
      <c r="J184" s="1"/>
      <c r="K184" s="168"/>
      <c r="L184" s="169"/>
      <c r="M184" s="170"/>
      <c r="N184" s="171"/>
      <c r="O184" s="172"/>
      <c r="P184" s="172"/>
      <c r="Q184" s="172"/>
      <c r="R184" s="172"/>
      <c r="S184" s="173">
        <f t="shared" si="5"/>
        <v>0</v>
      </c>
    </row>
    <row r="185" spans="1:19">
      <c r="A185" s="168"/>
      <c r="B185" s="169"/>
      <c r="C185" s="170"/>
      <c r="D185" s="171"/>
      <c r="E185" s="172"/>
      <c r="F185" s="172"/>
      <c r="G185" s="172"/>
      <c r="H185" s="172"/>
      <c r="I185" s="173">
        <f t="shared" si="4"/>
        <v>0</v>
      </c>
      <c r="J185" s="1"/>
      <c r="K185" s="168"/>
      <c r="L185" s="169"/>
      <c r="M185" s="170"/>
      <c r="N185" s="171"/>
      <c r="O185" s="172"/>
      <c r="P185" s="172"/>
      <c r="Q185" s="172"/>
      <c r="R185" s="172"/>
      <c r="S185" s="173">
        <f t="shared" si="5"/>
        <v>0</v>
      </c>
    </row>
    <row r="186" spans="1:19">
      <c r="A186" s="168"/>
      <c r="B186" s="169"/>
      <c r="C186" s="170"/>
      <c r="D186" s="171"/>
      <c r="E186" s="172"/>
      <c r="F186" s="172"/>
      <c r="G186" s="172"/>
      <c r="H186" s="172"/>
      <c r="I186" s="173">
        <f t="shared" si="4"/>
        <v>0</v>
      </c>
      <c r="J186" s="1"/>
      <c r="K186" s="168"/>
      <c r="L186" s="169"/>
      <c r="M186" s="170"/>
      <c r="N186" s="171"/>
      <c r="O186" s="172"/>
      <c r="P186" s="172"/>
      <c r="Q186" s="172"/>
      <c r="R186" s="172"/>
      <c r="S186" s="173">
        <f t="shared" si="5"/>
        <v>0</v>
      </c>
    </row>
    <row r="187" spans="1:19">
      <c r="A187" s="168"/>
      <c r="B187" s="169"/>
      <c r="C187" s="170"/>
      <c r="D187" s="171"/>
      <c r="E187" s="172"/>
      <c r="F187" s="172"/>
      <c r="G187" s="172"/>
      <c r="H187" s="172"/>
      <c r="I187" s="173">
        <f t="shared" si="4"/>
        <v>0</v>
      </c>
      <c r="J187" s="1"/>
      <c r="K187" s="168"/>
      <c r="L187" s="169"/>
      <c r="M187" s="170"/>
      <c r="N187" s="171"/>
      <c r="O187" s="172"/>
      <c r="P187" s="172"/>
      <c r="Q187" s="172"/>
      <c r="R187" s="172"/>
      <c r="S187" s="173">
        <f t="shared" si="5"/>
        <v>0</v>
      </c>
    </row>
    <row r="188" spans="1:19">
      <c r="A188" s="168"/>
      <c r="B188" s="169"/>
      <c r="C188" s="170"/>
      <c r="D188" s="171"/>
      <c r="E188" s="172"/>
      <c r="F188" s="172"/>
      <c r="G188" s="172"/>
      <c r="H188" s="172"/>
      <c r="I188" s="173">
        <f t="shared" si="4"/>
        <v>0</v>
      </c>
      <c r="J188" s="1"/>
      <c r="K188" s="168"/>
      <c r="L188" s="169"/>
      <c r="M188" s="170"/>
      <c r="N188" s="171"/>
      <c r="O188" s="172"/>
      <c r="P188" s="172"/>
      <c r="Q188" s="172"/>
      <c r="R188" s="172"/>
      <c r="S188" s="173">
        <f t="shared" si="5"/>
        <v>0</v>
      </c>
    </row>
    <row r="189" spans="1:19">
      <c r="A189" s="168"/>
      <c r="B189" s="169"/>
      <c r="C189" s="170"/>
      <c r="D189" s="171"/>
      <c r="E189" s="172"/>
      <c r="F189" s="172"/>
      <c r="G189" s="172"/>
      <c r="H189" s="172"/>
      <c r="I189" s="173">
        <f t="shared" si="4"/>
        <v>0</v>
      </c>
      <c r="J189" s="1"/>
      <c r="K189" s="168"/>
      <c r="L189" s="169"/>
      <c r="M189" s="170"/>
      <c r="N189" s="171"/>
      <c r="O189" s="172"/>
      <c r="P189" s="172"/>
      <c r="Q189" s="172"/>
      <c r="R189" s="172"/>
      <c r="S189" s="173">
        <f t="shared" si="5"/>
        <v>0</v>
      </c>
    </row>
    <row r="190" spans="1:19">
      <c r="A190" s="168"/>
      <c r="B190" s="169"/>
      <c r="C190" s="170"/>
      <c r="D190" s="171"/>
      <c r="E190" s="172"/>
      <c r="F190" s="172"/>
      <c r="G190" s="172"/>
      <c r="H190" s="172"/>
      <c r="I190" s="173">
        <f t="shared" si="4"/>
        <v>0</v>
      </c>
      <c r="J190" s="1"/>
      <c r="K190" s="168"/>
      <c r="L190" s="169"/>
      <c r="M190" s="170"/>
      <c r="N190" s="171"/>
      <c r="O190" s="172"/>
      <c r="P190" s="172"/>
      <c r="Q190" s="172"/>
      <c r="R190" s="172"/>
      <c r="S190" s="173">
        <f t="shared" si="5"/>
        <v>0</v>
      </c>
    </row>
    <row r="191" spans="1:19">
      <c r="A191" s="168"/>
      <c r="B191" s="169"/>
      <c r="C191" s="170"/>
      <c r="D191" s="171"/>
      <c r="E191" s="172"/>
      <c r="F191" s="172"/>
      <c r="G191" s="172"/>
      <c r="H191" s="172"/>
      <c r="I191" s="173">
        <f t="shared" si="4"/>
        <v>0</v>
      </c>
      <c r="J191" s="1"/>
      <c r="K191" s="168"/>
      <c r="L191" s="169"/>
      <c r="M191" s="170"/>
      <c r="N191" s="171"/>
      <c r="O191" s="172"/>
      <c r="P191" s="172"/>
      <c r="Q191" s="172"/>
      <c r="R191" s="172"/>
      <c r="S191" s="173">
        <f t="shared" si="5"/>
        <v>0</v>
      </c>
    </row>
    <row r="192" spans="1:19">
      <c r="A192" s="168"/>
      <c r="B192" s="169"/>
      <c r="C192" s="170"/>
      <c r="D192" s="171"/>
      <c r="E192" s="172"/>
      <c r="F192" s="172"/>
      <c r="G192" s="172"/>
      <c r="H192" s="172"/>
      <c r="I192" s="173">
        <f t="shared" si="4"/>
        <v>0</v>
      </c>
      <c r="J192" s="1"/>
      <c r="K192" s="168"/>
      <c r="L192" s="169"/>
      <c r="M192" s="170"/>
      <c r="N192" s="171"/>
      <c r="O192" s="172"/>
      <c r="P192" s="172"/>
      <c r="Q192" s="172"/>
      <c r="R192" s="172"/>
      <c r="S192" s="173">
        <f t="shared" si="5"/>
        <v>0</v>
      </c>
    </row>
    <row r="193" spans="1:19">
      <c r="A193" s="168"/>
      <c r="B193" s="169"/>
      <c r="C193" s="170"/>
      <c r="D193" s="171"/>
      <c r="E193" s="172"/>
      <c r="F193" s="172"/>
      <c r="G193" s="172"/>
      <c r="H193" s="172"/>
      <c r="I193" s="173">
        <f t="shared" ref="I193:I256" si="6">E193+F193+G193+H193</f>
        <v>0</v>
      </c>
      <c r="J193" s="1"/>
      <c r="K193" s="168"/>
      <c r="L193" s="169"/>
      <c r="M193" s="170"/>
      <c r="N193" s="171"/>
      <c r="O193" s="172"/>
      <c r="P193" s="172"/>
      <c r="Q193" s="172"/>
      <c r="R193" s="172"/>
      <c r="S193" s="173">
        <f t="shared" ref="S193:S256" si="7">O193+P193+Q193+R193</f>
        <v>0</v>
      </c>
    </row>
    <row r="194" spans="1:19">
      <c r="A194" s="168"/>
      <c r="B194" s="169"/>
      <c r="C194" s="170"/>
      <c r="D194" s="171"/>
      <c r="E194" s="172"/>
      <c r="F194" s="172"/>
      <c r="G194" s="172"/>
      <c r="H194" s="172"/>
      <c r="I194" s="173">
        <f t="shared" si="6"/>
        <v>0</v>
      </c>
      <c r="J194" s="1"/>
      <c r="K194" s="168"/>
      <c r="L194" s="169"/>
      <c r="M194" s="170"/>
      <c r="N194" s="171"/>
      <c r="O194" s="172"/>
      <c r="P194" s="172"/>
      <c r="Q194" s="172"/>
      <c r="R194" s="172"/>
      <c r="S194" s="173">
        <f t="shared" si="7"/>
        <v>0</v>
      </c>
    </row>
    <row r="195" spans="1:19">
      <c r="A195" s="168"/>
      <c r="B195" s="169"/>
      <c r="C195" s="170"/>
      <c r="D195" s="171"/>
      <c r="E195" s="172"/>
      <c r="F195" s="172"/>
      <c r="G195" s="172"/>
      <c r="H195" s="172"/>
      <c r="I195" s="173">
        <f t="shared" si="6"/>
        <v>0</v>
      </c>
      <c r="J195" s="1"/>
      <c r="K195" s="168"/>
      <c r="L195" s="169"/>
      <c r="M195" s="170"/>
      <c r="N195" s="171"/>
      <c r="O195" s="172"/>
      <c r="P195" s="172"/>
      <c r="Q195" s="172"/>
      <c r="R195" s="172"/>
      <c r="S195" s="173">
        <f t="shared" si="7"/>
        <v>0</v>
      </c>
    </row>
    <row r="196" spans="1:19">
      <c r="A196" s="168"/>
      <c r="B196" s="169"/>
      <c r="C196" s="170"/>
      <c r="D196" s="171"/>
      <c r="E196" s="172"/>
      <c r="F196" s="172"/>
      <c r="G196" s="172"/>
      <c r="H196" s="172"/>
      <c r="I196" s="173">
        <f t="shared" si="6"/>
        <v>0</v>
      </c>
      <c r="J196" s="1"/>
      <c r="K196" s="168"/>
      <c r="L196" s="169"/>
      <c r="M196" s="170"/>
      <c r="N196" s="171"/>
      <c r="O196" s="172"/>
      <c r="P196" s="172"/>
      <c r="Q196" s="172"/>
      <c r="R196" s="172"/>
      <c r="S196" s="173">
        <f t="shared" si="7"/>
        <v>0</v>
      </c>
    </row>
    <row r="197" spans="1:19">
      <c r="A197" s="168"/>
      <c r="B197" s="169"/>
      <c r="C197" s="170"/>
      <c r="D197" s="171"/>
      <c r="E197" s="172"/>
      <c r="F197" s="172"/>
      <c r="G197" s="172"/>
      <c r="H197" s="172"/>
      <c r="I197" s="173">
        <f t="shared" si="6"/>
        <v>0</v>
      </c>
      <c r="J197" s="1"/>
      <c r="K197" s="168"/>
      <c r="L197" s="169"/>
      <c r="M197" s="170"/>
      <c r="N197" s="171"/>
      <c r="O197" s="172"/>
      <c r="P197" s="172"/>
      <c r="Q197" s="172"/>
      <c r="R197" s="172"/>
      <c r="S197" s="173">
        <f t="shared" si="7"/>
        <v>0</v>
      </c>
    </row>
    <row r="198" spans="1:19">
      <c r="A198" s="168"/>
      <c r="B198" s="169"/>
      <c r="C198" s="170"/>
      <c r="D198" s="171"/>
      <c r="E198" s="172"/>
      <c r="F198" s="172"/>
      <c r="G198" s="172"/>
      <c r="H198" s="172"/>
      <c r="I198" s="173">
        <f t="shared" si="6"/>
        <v>0</v>
      </c>
      <c r="J198" s="1"/>
      <c r="K198" s="168"/>
      <c r="L198" s="169"/>
      <c r="M198" s="170"/>
      <c r="N198" s="171"/>
      <c r="O198" s="172"/>
      <c r="P198" s="172"/>
      <c r="Q198" s="172"/>
      <c r="R198" s="172"/>
      <c r="S198" s="173">
        <f t="shared" si="7"/>
        <v>0</v>
      </c>
    </row>
    <row r="199" spans="1:19">
      <c r="A199" s="168"/>
      <c r="B199" s="169"/>
      <c r="C199" s="170"/>
      <c r="D199" s="171"/>
      <c r="E199" s="172"/>
      <c r="F199" s="172"/>
      <c r="G199" s="172"/>
      <c r="H199" s="172"/>
      <c r="I199" s="173">
        <f t="shared" si="6"/>
        <v>0</v>
      </c>
      <c r="J199" s="1"/>
      <c r="K199" s="168"/>
      <c r="L199" s="169"/>
      <c r="M199" s="170"/>
      <c r="N199" s="171"/>
      <c r="O199" s="172"/>
      <c r="P199" s="172"/>
      <c r="Q199" s="172"/>
      <c r="R199" s="172"/>
      <c r="S199" s="173">
        <f t="shared" si="7"/>
        <v>0</v>
      </c>
    </row>
    <row r="200" spans="1:19">
      <c r="A200" s="168"/>
      <c r="B200" s="169"/>
      <c r="C200" s="170"/>
      <c r="D200" s="171"/>
      <c r="E200" s="172"/>
      <c r="F200" s="172"/>
      <c r="G200" s="172"/>
      <c r="H200" s="172"/>
      <c r="I200" s="173">
        <f t="shared" si="6"/>
        <v>0</v>
      </c>
      <c r="J200" s="1"/>
      <c r="K200" s="168"/>
      <c r="L200" s="169"/>
      <c r="M200" s="170"/>
      <c r="N200" s="171"/>
      <c r="O200" s="172"/>
      <c r="P200" s="172"/>
      <c r="Q200" s="172"/>
      <c r="R200" s="172"/>
      <c r="S200" s="173">
        <f t="shared" si="7"/>
        <v>0</v>
      </c>
    </row>
    <row r="201" spans="1:19">
      <c r="A201" s="168"/>
      <c r="B201" s="169"/>
      <c r="C201" s="170"/>
      <c r="D201" s="171"/>
      <c r="E201" s="172"/>
      <c r="F201" s="172"/>
      <c r="G201" s="172"/>
      <c r="H201" s="172"/>
      <c r="I201" s="173">
        <f t="shared" si="6"/>
        <v>0</v>
      </c>
      <c r="J201" s="1"/>
      <c r="K201" s="168"/>
      <c r="L201" s="169"/>
      <c r="M201" s="170"/>
      <c r="N201" s="171"/>
      <c r="O201" s="172"/>
      <c r="P201" s="172"/>
      <c r="Q201" s="172"/>
      <c r="R201" s="172"/>
      <c r="S201" s="173">
        <f t="shared" si="7"/>
        <v>0</v>
      </c>
    </row>
    <row r="202" spans="1:19">
      <c r="A202" s="168"/>
      <c r="B202" s="169"/>
      <c r="C202" s="170"/>
      <c r="D202" s="171"/>
      <c r="E202" s="172"/>
      <c r="F202" s="172"/>
      <c r="G202" s="172"/>
      <c r="H202" s="172"/>
      <c r="I202" s="173">
        <f t="shared" si="6"/>
        <v>0</v>
      </c>
      <c r="J202" s="1"/>
      <c r="K202" s="168"/>
      <c r="L202" s="169"/>
      <c r="M202" s="170"/>
      <c r="N202" s="171"/>
      <c r="O202" s="172"/>
      <c r="P202" s="172"/>
      <c r="Q202" s="172"/>
      <c r="R202" s="172"/>
      <c r="S202" s="173">
        <f t="shared" si="7"/>
        <v>0</v>
      </c>
    </row>
    <row r="203" spans="1:19">
      <c r="A203" s="168"/>
      <c r="B203" s="169"/>
      <c r="C203" s="170"/>
      <c r="D203" s="171"/>
      <c r="E203" s="172"/>
      <c r="F203" s="172"/>
      <c r="G203" s="172"/>
      <c r="H203" s="172"/>
      <c r="I203" s="173">
        <f t="shared" si="6"/>
        <v>0</v>
      </c>
      <c r="J203" s="1"/>
      <c r="K203" s="168"/>
      <c r="L203" s="169"/>
      <c r="M203" s="170"/>
      <c r="N203" s="171"/>
      <c r="O203" s="172"/>
      <c r="P203" s="172"/>
      <c r="Q203" s="172"/>
      <c r="R203" s="172"/>
      <c r="S203" s="173">
        <f t="shared" si="7"/>
        <v>0</v>
      </c>
    </row>
    <row r="204" spans="1:19">
      <c r="A204" s="168"/>
      <c r="B204" s="169"/>
      <c r="C204" s="170"/>
      <c r="D204" s="171"/>
      <c r="E204" s="172"/>
      <c r="F204" s="172"/>
      <c r="G204" s="172"/>
      <c r="H204" s="172"/>
      <c r="I204" s="173">
        <f t="shared" si="6"/>
        <v>0</v>
      </c>
      <c r="J204" s="1"/>
      <c r="K204" s="168"/>
      <c r="L204" s="169"/>
      <c r="M204" s="170"/>
      <c r="N204" s="171"/>
      <c r="O204" s="172"/>
      <c r="P204" s="172"/>
      <c r="Q204" s="172"/>
      <c r="R204" s="172"/>
      <c r="S204" s="173">
        <f t="shared" si="7"/>
        <v>0</v>
      </c>
    </row>
    <row r="205" spans="1:19">
      <c r="A205" s="168"/>
      <c r="B205" s="169"/>
      <c r="C205" s="170"/>
      <c r="D205" s="171"/>
      <c r="E205" s="172"/>
      <c r="F205" s="172"/>
      <c r="G205" s="172"/>
      <c r="H205" s="172"/>
      <c r="I205" s="173">
        <f t="shared" si="6"/>
        <v>0</v>
      </c>
      <c r="J205" s="1"/>
      <c r="K205" s="168"/>
      <c r="L205" s="169"/>
      <c r="M205" s="170"/>
      <c r="N205" s="171"/>
      <c r="O205" s="172"/>
      <c r="P205" s="172"/>
      <c r="Q205" s="172"/>
      <c r="R205" s="172"/>
      <c r="S205" s="173">
        <f t="shared" si="7"/>
        <v>0</v>
      </c>
    </row>
    <row r="206" spans="1:19">
      <c r="A206" s="168"/>
      <c r="B206" s="169"/>
      <c r="C206" s="170"/>
      <c r="D206" s="171"/>
      <c r="E206" s="172"/>
      <c r="F206" s="172"/>
      <c r="G206" s="172"/>
      <c r="H206" s="172"/>
      <c r="I206" s="173">
        <f t="shared" si="6"/>
        <v>0</v>
      </c>
      <c r="J206" s="1"/>
      <c r="K206" s="168"/>
      <c r="L206" s="169"/>
      <c r="M206" s="170"/>
      <c r="N206" s="171"/>
      <c r="O206" s="172"/>
      <c r="P206" s="172"/>
      <c r="Q206" s="172"/>
      <c r="R206" s="172"/>
      <c r="S206" s="173">
        <f t="shared" si="7"/>
        <v>0</v>
      </c>
    </row>
    <row r="207" spans="1:19">
      <c r="A207" s="168"/>
      <c r="B207" s="169"/>
      <c r="C207" s="170"/>
      <c r="D207" s="171"/>
      <c r="E207" s="172"/>
      <c r="F207" s="172"/>
      <c r="G207" s="172"/>
      <c r="H207" s="172"/>
      <c r="I207" s="173">
        <f t="shared" si="6"/>
        <v>0</v>
      </c>
      <c r="J207" s="1"/>
      <c r="K207" s="168"/>
      <c r="L207" s="169"/>
      <c r="M207" s="170"/>
      <c r="N207" s="171"/>
      <c r="O207" s="172"/>
      <c r="P207" s="172"/>
      <c r="Q207" s="172"/>
      <c r="R207" s="172"/>
      <c r="S207" s="173">
        <f t="shared" si="7"/>
        <v>0</v>
      </c>
    </row>
    <row r="208" spans="1:19">
      <c r="A208" s="168"/>
      <c r="B208" s="169"/>
      <c r="C208" s="170"/>
      <c r="D208" s="171"/>
      <c r="E208" s="172"/>
      <c r="F208" s="172"/>
      <c r="G208" s="172"/>
      <c r="H208" s="172"/>
      <c r="I208" s="173">
        <f t="shared" si="6"/>
        <v>0</v>
      </c>
      <c r="J208" s="1"/>
      <c r="K208" s="168"/>
      <c r="L208" s="169"/>
      <c r="M208" s="170"/>
      <c r="N208" s="171"/>
      <c r="O208" s="172"/>
      <c r="P208" s="172"/>
      <c r="Q208" s="172"/>
      <c r="R208" s="172"/>
      <c r="S208" s="173">
        <f t="shared" si="7"/>
        <v>0</v>
      </c>
    </row>
    <row r="209" spans="1:19">
      <c r="A209" s="168"/>
      <c r="B209" s="169"/>
      <c r="C209" s="170"/>
      <c r="D209" s="171"/>
      <c r="E209" s="172"/>
      <c r="F209" s="172"/>
      <c r="G209" s="172"/>
      <c r="H209" s="172"/>
      <c r="I209" s="173">
        <f t="shared" si="6"/>
        <v>0</v>
      </c>
      <c r="J209" s="1"/>
      <c r="K209" s="168"/>
      <c r="L209" s="169"/>
      <c r="M209" s="170"/>
      <c r="N209" s="171"/>
      <c r="O209" s="172"/>
      <c r="P209" s="172"/>
      <c r="Q209" s="172"/>
      <c r="R209" s="172"/>
      <c r="S209" s="173">
        <f t="shared" si="7"/>
        <v>0</v>
      </c>
    </row>
    <row r="210" spans="1:19">
      <c r="A210" s="168"/>
      <c r="B210" s="169"/>
      <c r="C210" s="170"/>
      <c r="D210" s="171"/>
      <c r="E210" s="172"/>
      <c r="F210" s="172"/>
      <c r="G210" s="172"/>
      <c r="H210" s="172"/>
      <c r="I210" s="173">
        <f t="shared" si="6"/>
        <v>0</v>
      </c>
      <c r="J210" s="1"/>
      <c r="K210" s="168"/>
      <c r="L210" s="169"/>
      <c r="M210" s="170"/>
      <c r="N210" s="171"/>
      <c r="O210" s="172"/>
      <c r="P210" s="172"/>
      <c r="Q210" s="172"/>
      <c r="R210" s="172"/>
      <c r="S210" s="173">
        <f t="shared" si="7"/>
        <v>0</v>
      </c>
    </row>
    <row r="211" spans="1:19">
      <c r="A211" s="168"/>
      <c r="B211" s="169"/>
      <c r="C211" s="170"/>
      <c r="D211" s="171"/>
      <c r="E211" s="172"/>
      <c r="F211" s="172"/>
      <c r="G211" s="172"/>
      <c r="H211" s="172"/>
      <c r="I211" s="173">
        <f t="shared" si="6"/>
        <v>0</v>
      </c>
      <c r="J211" s="1"/>
      <c r="K211" s="168"/>
      <c r="L211" s="169"/>
      <c r="M211" s="170"/>
      <c r="N211" s="171"/>
      <c r="O211" s="172"/>
      <c r="P211" s="172"/>
      <c r="Q211" s="172"/>
      <c r="R211" s="172"/>
      <c r="S211" s="173">
        <f t="shared" si="7"/>
        <v>0</v>
      </c>
    </row>
    <row r="212" spans="1:19">
      <c r="A212" s="168"/>
      <c r="B212" s="169"/>
      <c r="C212" s="170"/>
      <c r="D212" s="171"/>
      <c r="E212" s="172"/>
      <c r="F212" s="172"/>
      <c r="G212" s="172"/>
      <c r="H212" s="172"/>
      <c r="I212" s="173">
        <f t="shared" si="6"/>
        <v>0</v>
      </c>
      <c r="J212" s="1"/>
      <c r="K212" s="168"/>
      <c r="L212" s="169"/>
      <c r="M212" s="170"/>
      <c r="N212" s="171"/>
      <c r="O212" s="172"/>
      <c r="P212" s="172"/>
      <c r="Q212" s="172"/>
      <c r="R212" s="172"/>
      <c r="S212" s="173">
        <f t="shared" si="7"/>
        <v>0</v>
      </c>
    </row>
    <row r="213" spans="1:19">
      <c r="A213" s="168"/>
      <c r="B213" s="169"/>
      <c r="C213" s="170"/>
      <c r="D213" s="171"/>
      <c r="E213" s="172"/>
      <c r="F213" s="172"/>
      <c r="G213" s="172"/>
      <c r="H213" s="172"/>
      <c r="I213" s="173">
        <f t="shared" si="6"/>
        <v>0</v>
      </c>
      <c r="J213" s="1"/>
      <c r="K213" s="168"/>
      <c r="L213" s="169"/>
      <c r="M213" s="170"/>
      <c r="N213" s="171"/>
      <c r="O213" s="172"/>
      <c r="P213" s="172"/>
      <c r="Q213" s="172"/>
      <c r="R213" s="172"/>
      <c r="S213" s="173">
        <f t="shared" si="7"/>
        <v>0</v>
      </c>
    </row>
    <row r="214" spans="1:19">
      <c r="A214" s="168"/>
      <c r="B214" s="169"/>
      <c r="C214" s="170"/>
      <c r="D214" s="171"/>
      <c r="E214" s="172"/>
      <c r="F214" s="172"/>
      <c r="G214" s="172"/>
      <c r="H214" s="172"/>
      <c r="I214" s="173">
        <f t="shared" si="6"/>
        <v>0</v>
      </c>
      <c r="J214" s="1"/>
      <c r="K214" s="168"/>
      <c r="L214" s="169"/>
      <c r="M214" s="170"/>
      <c r="N214" s="171"/>
      <c r="O214" s="172"/>
      <c r="P214" s="172"/>
      <c r="Q214" s="172"/>
      <c r="R214" s="172"/>
      <c r="S214" s="173">
        <f t="shared" si="7"/>
        <v>0</v>
      </c>
    </row>
    <row r="215" spans="1:19">
      <c r="A215" s="168"/>
      <c r="B215" s="169"/>
      <c r="C215" s="170"/>
      <c r="D215" s="171"/>
      <c r="E215" s="172"/>
      <c r="F215" s="172"/>
      <c r="G215" s="172"/>
      <c r="H215" s="172"/>
      <c r="I215" s="173">
        <f t="shared" si="6"/>
        <v>0</v>
      </c>
      <c r="J215" s="1"/>
      <c r="K215" s="168"/>
      <c r="L215" s="169"/>
      <c r="M215" s="170"/>
      <c r="N215" s="171"/>
      <c r="O215" s="172"/>
      <c r="P215" s="172"/>
      <c r="Q215" s="172"/>
      <c r="R215" s="172"/>
      <c r="S215" s="173">
        <f t="shared" si="7"/>
        <v>0</v>
      </c>
    </row>
    <row r="216" spans="1:19">
      <c r="A216" s="168"/>
      <c r="B216" s="169"/>
      <c r="C216" s="170"/>
      <c r="D216" s="171"/>
      <c r="E216" s="172"/>
      <c r="F216" s="172"/>
      <c r="G216" s="172"/>
      <c r="H216" s="172"/>
      <c r="I216" s="173">
        <f t="shared" si="6"/>
        <v>0</v>
      </c>
      <c r="J216" s="1"/>
      <c r="K216" s="168"/>
      <c r="L216" s="169"/>
      <c r="M216" s="170"/>
      <c r="N216" s="171"/>
      <c r="O216" s="172"/>
      <c r="P216" s="172"/>
      <c r="Q216" s="172"/>
      <c r="R216" s="172"/>
      <c r="S216" s="173">
        <f t="shared" si="7"/>
        <v>0</v>
      </c>
    </row>
    <row r="217" spans="1:19">
      <c r="A217" s="168"/>
      <c r="B217" s="169"/>
      <c r="C217" s="170"/>
      <c r="D217" s="171"/>
      <c r="E217" s="172"/>
      <c r="F217" s="172"/>
      <c r="G217" s="172"/>
      <c r="H217" s="172"/>
      <c r="I217" s="173">
        <f t="shared" si="6"/>
        <v>0</v>
      </c>
      <c r="J217" s="1"/>
      <c r="K217" s="168"/>
      <c r="L217" s="169"/>
      <c r="M217" s="170"/>
      <c r="N217" s="171"/>
      <c r="O217" s="172"/>
      <c r="P217" s="172"/>
      <c r="Q217" s="172"/>
      <c r="R217" s="172"/>
      <c r="S217" s="173">
        <f t="shared" si="7"/>
        <v>0</v>
      </c>
    </row>
    <row r="218" spans="1:19">
      <c r="A218" s="168"/>
      <c r="B218" s="169"/>
      <c r="C218" s="170"/>
      <c r="D218" s="171"/>
      <c r="E218" s="172"/>
      <c r="F218" s="172"/>
      <c r="G218" s="172"/>
      <c r="H218" s="172"/>
      <c r="I218" s="173">
        <f t="shared" si="6"/>
        <v>0</v>
      </c>
      <c r="J218" s="1"/>
      <c r="K218" s="168"/>
      <c r="L218" s="169"/>
      <c r="M218" s="170"/>
      <c r="N218" s="171"/>
      <c r="O218" s="172"/>
      <c r="P218" s="172"/>
      <c r="Q218" s="172"/>
      <c r="R218" s="172"/>
      <c r="S218" s="173">
        <f t="shared" si="7"/>
        <v>0</v>
      </c>
    </row>
    <row r="219" spans="1:19">
      <c r="A219" s="168"/>
      <c r="B219" s="169"/>
      <c r="C219" s="170"/>
      <c r="D219" s="171"/>
      <c r="E219" s="172"/>
      <c r="F219" s="172"/>
      <c r="G219" s="172"/>
      <c r="H219" s="172"/>
      <c r="I219" s="173">
        <f t="shared" si="6"/>
        <v>0</v>
      </c>
      <c r="J219" s="1"/>
      <c r="K219" s="168"/>
      <c r="L219" s="169"/>
      <c r="M219" s="170"/>
      <c r="N219" s="171"/>
      <c r="O219" s="172"/>
      <c r="P219" s="172"/>
      <c r="Q219" s="172"/>
      <c r="R219" s="172"/>
      <c r="S219" s="173">
        <f t="shared" si="7"/>
        <v>0</v>
      </c>
    </row>
    <row r="220" spans="1:19">
      <c r="A220" s="168"/>
      <c r="B220" s="169"/>
      <c r="C220" s="170"/>
      <c r="D220" s="171"/>
      <c r="E220" s="172"/>
      <c r="F220" s="172"/>
      <c r="G220" s="172"/>
      <c r="H220" s="172"/>
      <c r="I220" s="173">
        <f t="shared" si="6"/>
        <v>0</v>
      </c>
      <c r="J220" s="1"/>
      <c r="K220" s="168"/>
      <c r="L220" s="169"/>
      <c r="M220" s="170"/>
      <c r="N220" s="171"/>
      <c r="O220" s="172"/>
      <c r="P220" s="172"/>
      <c r="Q220" s="172"/>
      <c r="R220" s="172"/>
      <c r="S220" s="173">
        <f t="shared" si="7"/>
        <v>0</v>
      </c>
    </row>
    <row r="221" spans="1:19">
      <c r="A221" s="168"/>
      <c r="B221" s="169"/>
      <c r="C221" s="170"/>
      <c r="D221" s="171"/>
      <c r="E221" s="172"/>
      <c r="F221" s="172"/>
      <c r="G221" s="172"/>
      <c r="H221" s="172"/>
      <c r="I221" s="173">
        <f t="shared" si="6"/>
        <v>0</v>
      </c>
      <c r="J221" s="1"/>
      <c r="K221" s="168"/>
      <c r="L221" s="169"/>
      <c r="M221" s="170"/>
      <c r="N221" s="171"/>
      <c r="O221" s="172"/>
      <c r="P221" s="172"/>
      <c r="Q221" s="172"/>
      <c r="R221" s="172"/>
      <c r="S221" s="173">
        <f t="shared" si="7"/>
        <v>0</v>
      </c>
    </row>
    <row r="222" spans="1:19">
      <c r="A222" s="168"/>
      <c r="B222" s="169"/>
      <c r="C222" s="170"/>
      <c r="D222" s="171"/>
      <c r="E222" s="172"/>
      <c r="F222" s="172"/>
      <c r="G222" s="172"/>
      <c r="H222" s="172"/>
      <c r="I222" s="173">
        <f t="shared" si="6"/>
        <v>0</v>
      </c>
      <c r="J222" s="1"/>
      <c r="K222" s="168"/>
      <c r="L222" s="169"/>
      <c r="M222" s="170"/>
      <c r="N222" s="171"/>
      <c r="O222" s="172"/>
      <c r="P222" s="172"/>
      <c r="Q222" s="172"/>
      <c r="R222" s="172"/>
      <c r="S222" s="173">
        <f t="shared" si="7"/>
        <v>0</v>
      </c>
    </row>
    <row r="223" spans="1:19">
      <c r="A223" s="168"/>
      <c r="B223" s="169"/>
      <c r="C223" s="170"/>
      <c r="D223" s="171"/>
      <c r="E223" s="172"/>
      <c r="F223" s="172"/>
      <c r="G223" s="172"/>
      <c r="H223" s="172"/>
      <c r="I223" s="173">
        <f t="shared" si="6"/>
        <v>0</v>
      </c>
      <c r="J223" s="1"/>
      <c r="K223" s="168"/>
      <c r="L223" s="169"/>
      <c r="M223" s="170"/>
      <c r="N223" s="171"/>
      <c r="O223" s="172"/>
      <c r="P223" s="172"/>
      <c r="Q223" s="172"/>
      <c r="R223" s="172"/>
      <c r="S223" s="173">
        <f t="shared" si="7"/>
        <v>0</v>
      </c>
    </row>
    <row r="224" spans="1:19">
      <c r="A224" s="168"/>
      <c r="B224" s="169"/>
      <c r="C224" s="170"/>
      <c r="D224" s="171"/>
      <c r="E224" s="172"/>
      <c r="F224" s="172"/>
      <c r="G224" s="172"/>
      <c r="H224" s="172"/>
      <c r="I224" s="173">
        <f t="shared" si="6"/>
        <v>0</v>
      </c>
      <c r="J224" s="1"/>
      <c r="K224" s="168"/>
      <c r="L224" s="169"/>
      <c r="M224" s="170"/>
      <c r="N224" s="171"/>
      <c r="O224" s="172"/>
      <c r="P224" s="172"/>
      <c r="Q224" s="172"/>
      <c r="R224" s="172"/>
      <c r="S224" s="173">
        <f t="shared" si="7"/>
        <v>0</v>
      </c>
    </row>
    <row r="225" spans="1:19">
      <c r="A225" s="168"/>
      <c r="B225" s="169"/>
      <c r="C225" s="170"/>
      <c r="D225" s="171"/>
      <c r="E225" s="172"/>
      <c r="F225" s="172"/>
      <c r="G225" s="172"/>
      <c r="H225" s="172"/>
      <c r="I225" s="173">
        <f t="shared" si="6"/>
        <v>0</v>
      </c>
      <c r="J225" s="1"/>
      <c r="K225" s="168"/>
      <c r="L225" s="169"/>
      <c r="M225" s="170"/>
      <c r="N225" s="171"/>
      <c r="O225" s="172"/>
      <c r="P225" s="172"/>
      <c r="Q225" s="172"/>
      <c r="R225" s="172"/>
      <c r="S225" s="173">
        <f t="shared" si="7"/>
        <v>0</v>
      </c>
    </row>
    <row r="226" spans="1:19">
      <c r="A226" s="168"/>
      <c r="B226" s="169"/>
      <c r="C226" s="170"/>
      <c r="D226" s="171"/>
      <c r="E226" s="172"/>
      <c r="F226" s="172"/>
      <c r="G226" s="172"/>
      <c r="H226" s="172"/>
      <c r="I226" s="173">
        <f t="shared" si="6"/>
        <v>0</v>
      </c>
      <c r="J226" s="1"/>
      <c r="K226" s="168"/>
      <c r="L226" s="169"/>
      <c r="M226" s="170"/>
      <c r="N226" s="171"/>
      <c r="O226" s="172"/>
      <c r="P226" s="172"/>
      <c r="Q226" s="172"/>
      <c r="R226" s="172"/>
      <c r="S226" s="173">
        <f t="shared" si="7"/>
        <v>0</v>
      </c>
    </row>
    <row r="227" spans="1:19">
      <c r="A227" s="168"/>
      <c r="B227" s="169"/>
      <c r="C227" s="170"/>
      <c r="D227" s="171"/>
      <c r="E227" s="172"/>
      <c r="F227" s="172"/>
      <c r="G227" s="172"/>
      <c r="H227" s="172"/>
      <c r="I227" s="173">
        <f t="shared" si="6"/>
        <v>0</v>
      </c>
      <c r="J227" s="1"/>
      <c r="K227" s="168"/>
      <c r="L227" s="169"/>
      <c r="M227" s="170"/>
      <c r="N227" s="171"/>
      <c r="O227" s="172"/>
      <c r="P227" s="172"/>
      <c r="Q227" s="172"/>
      <c r="R227" s="172"/>
      <c r="S227" s="173">
        <f t="shared" si="7"/>
        <v>0</v>
      </c>
    </row>
    <row r="228" spans="1:19">
      <c r="A228" s="168"/>
      <c r="B228" s="169"/>
      <c r="C228" s="170"/>
      <c r="D228" s="171"/>
      <c r="E228" s="172"/>
      <c r="F228" s="172"/>
      <c r="G228" s="172"/>
      <c r="H228" s="172"/>
      <c r="I228" s="173">
        <f t="shared" si="6"/>
        <v>0</v>
      </c>
      <c r="J228" s="1"/>
      <c r="K228" s="168"/>
      <c r="L228" s="169"/>
      <c r="M228" s="170"/>
      <c r="N228" s="171"/>
      <c r="O228" s="172"/>
      <c r="P228" s="172"/>
      <c r="Q228" s="172"/>
      <c r="R228" s="172"/>
      <c r="S228" s="173">
        <f t="shared" si="7"/>
        <v>0</v>
      </c>
    </row>
    <row r="229" spans="1:19">
      <c r="A229" s="168"/>
      <c r="B229" s="169"/>
      <c r="C229" s="170"/>
      <c r="D229" s="171"/>
      <c r="E229" s="172"/>
      <c r="F229" s="172"/>
      <c r="G229" s="172"/>
      <c r="H229" s="172"/>
      <c r="I229" s="173">
        <f t="shared" si="6"/>
        <v>0</v>
      </c>
      <c r="J229" s="1"/>
      <c r="K229" s="168"/>
      <c r="L229" s="169"/>
      <c r="M229" s="170"/>
      <c r="N229" s="171"/>
      <c r="O229" s="172"/>
      <c r="P229" s="172"/>
      <c r="Q229" s="172"/>
      <c r="R229" s="172"/>
      <c r="S229" s="173">
        <f t="shared" si="7"/>
        <v>0</v>
      </c>
    </row>
    <row r="230" spans="1:19">
      <c r="A230" s="168"/>
      <c r="B230" s="169"/>
      <c r="C230" s="170"/>
      <c r="D230" s="171"/>
      <c r="E230" s="172"/>
      <c r="F230" s="172"/>
      <c r="G230" s="172"/>
      <c r="H230" s="172"/>
      <c r="I230" s="173">
        <f t="shared" si="6"/>
        <v>0</v>
      </c>
      <c r="J230" s="1"/>
      <c r="K230" s="168"/>
      <c r="L230" s="169"/>
      <c r="M230" s="170"/>
      <c r="N230" s="171"/>
      <c r="O230" s="172"/>
      <c r="P230" s="172"/>
      <c r="Q230" s="172"/>
      <c r="R230" s="172"/>
      <c r="S230" s="173">
        <f t="shared" si="7"/>
        <v>0</v>
      </c>
    </row>
    <row r="231" spans="1:19">
      <c r="A231" s="168"/>
      <c r="B231" s="169"/>
      <c r="C231" s="170"/>
      <c r="D231" s="171"/>
      <c r="E231" s="172"/>
      <c r="F231" s="172"/>
      <c r="G231" s="172"/>
      <c r="H231" s="172"/>
      <c r="I231" s="173">
        <f t="shared" si="6"/>
        <v>0</v>
      </c>
      <c r="J231" s="1"/>
      <c r="K231" s="168"/>
      <c r="L231" s="169"/>
      <c r="M231" s="170"/>
      <c r="N231" s="171"/>
      <c r="O231" s="172"/>
      <c r="P231" s="172"/>
      <c r="Q231" s="172"/>
      <c r="R231" s="172"/>
      <c r="S231" s="173">
        <f t="shared" si="7"/>
        <v>0</v>
      </c>
    </row>
    <row r="232" spans="1:19">
      <c r="A232" s="168"/>
      <c r="B232" s="169"/>
      <c r="C232" s="170"/>
      <c r="D232" s="171"/>
      <c r="E232" s="172"/>
      <c r="F232" s="172"/>
      <c r="G232" s="172"/>
      <c r="H232" s="172"/>
      <c r="I232" s="173">
        <f t="shared" si="6"/>
        <v>0</v>
      </c>
      <c r="J232" s="1"/>
      <c r="K232" s="168"/>
      <c r="L232" s="169"/>
      <c r="M232" s="170"/>
      <c r="N232" s="171"/>
      <c r="O232" s="172"/>
      <c r="P232" s="172"/>
      <c r="Q232" s="172"/>
      <c r="R232" s="172"/>
      <c r="S232" s="173">
        <f t="shared" si="7"/>
        <v>0</v>
      </c>
    </row>
    <row r="233" spans="1:19">
      <c r="A233" s="168"/>
      <c r="B233" s="169"/>
      <c r="C233" s="170"/>
      <c r="D233" s="171"/>
      <c r="E233" s="172"/>
      <c r="F233" s="172"/>
      <c r="G233" s="172"/>
      <c r="H233" s="172"/>
      <c r="I233" s="173">
        <f t="shared" si="6"/>
        <v>0</v>
      </c>
      <c r="J233" s="1"/>
      <c r="K233" s="168"/>
      <c r="L233" s="169"/>
      <c r="M233" s="170"/>
      <c r="N233" s="171"/>
      <c r="O233" s="172"/>
      <c r="P233" s="172"/>
      <c r="Q233" s="172"/>
      <c r="R233" s="172"/>
      <c r="S233" s="173">
        <f t="shared" si="7"/>
        <v>0</v>
      </c>
    </row>
    <row r="234" spans="1:19">
      <c r="A234" s="168"/>
      <c r="B234" s="169"/>
      <c r="C234" s="170"/>
      <c r="D234" s="171"/>
      <c r="E234" s="172"/>
      <c r="F234" s="172"/>
      <c r="G234" s="172"/>
      <c r="H234" s="172"/>
      <c r="I234" s="173">
        <f t="shared" si="6"/>
        <v>0</v>
      </c>
      <c r="J234" s="1"/>
      <c r="K234" s="168"/>
      <c r="L234" s="169"/>
      <c r="M234" s="170"/>
      <c r="N234" s="171"/>
      <c r="O234" s="172"/>
      <c r="P234" s="172"/>
      <c r="Q234" s="172"/>
      <c r="R234" s="172"/>
      <c r="S234" s="173">
        <f t="shared" si="7"/>
        <v>0</v>
      </c>
    </row>
    <row r="235" spans="1:19">
      <c r="A235" s="168"/>
      <c r="B235" s="169"/>
      <c r="C235" s="170"/>
      <c r="D235" s="171"/>
      <c r="E235" s="172"/>
      <c r="F235" s="172"/>
      <c r="G235" s="172"/>
      <c r="H235" s="172"/>
      <c r="I235" s="173">
        <f t="shared" si="6"/>
        <v>0</v>
      </c>
      <c r="J235" s="1"/>
      <c r="K235" s="168"/>
      <c r="L235" s="169"/>
      <c r="M235" s="170"/>
      <c r="N235" s="171"/>
      <c r="O235" s="172"/>
      <c r="P235" s="172"/>
      <c r="Q235" s="172"/>
      <c r="R235" s="172"/>
      <c r="S235" s="173">
        <f t="shared" si="7"/>
        <v>0</v>
      </c>
    </row>
    <row r="236" spans="1:19">
      <c r="A236" s="168"/>
      <c r="B236" s="169"/>
      <c r="C236" s="170"/>
      <c r="D236" s="171"/>
      <c r="E236" s="172"/>
      <c r="F236" s="172"/>
      <c r="G236" s="172"/>
      <c r="H236" s="172"/>
      <c r="I236" s="173">
        <f t="shared" si="6"/>
        <v>0</v>
      </c>
      <c r="J236" s="1"/>
      <c r="K236" s="168"/>
      <c r="L236" s="169"/>
      <c r="M236" s="170"/>
      <c r="N236" s="171"/>
      <c r="O236" s="172"/>
      <c r="P236" s="172"/>
      <c r="Q236" s="172"/>
      <c r="R236" s="172"/>
      <c r="S236" s="173">
        <f t="shared" si="7"/>
        <v>0</v>
      </c>
    </row>
    <row r="237" spans="1:19">
      <c r="A237" s="168"/>
      <c r="B237" s="169"/>
      <c r="C237" s="170"/>
      <c r="D237" s="171"/>
      <c r="E237" s="172"/>
      <c r="F237" s="172"/>
      <c r="G237" s="172"/>
      <c r="H237" s="172"/>
      <c r="I237" s="173">
        <f t="shared" si="6"/>
        <v>0</v>
      </c>
      <c r="J237" s="1"/>
      <c r="K237" s="168"/>
      <c r="L237" s="169"/>
      <c r="M237" s="170"/>
      <c r="N237" s="171"/>
      <c r="O237" s="172"/>
      <c r="P237" s="172"/>
      <c r="Q237" s="172"/>
      <c r="R237" s="172"/>
      <c r="S237" s="173">
        <f t="shared" si="7"/>
        <v>0</v>
      </c>
    </row>
    <row r="238" spans="1:19">
      <c r="A238" s="168"/>
      <c r="B238" s="169"/>
      <c r="C238" s="170"/>
      <c r="D238" s="171"/>
      <c r="E238" s="172"/>
      <c r="F238" s="172"/>
      <c r="G238" s="172"/>
      <c r="H238" s="172"/>
      <c r="I238" s="173">
        <f t="shared" si="6"/>
        <v>0</v>
      </c>
      <c r="J238" s="1"/>
      <c r="K238" s="168"/>
      <c r="L238" s="169"/>
      <c r="M238" s="170"/>
      <c r="N238" s="171"/>
      <c r="O238" s="172"/>
      <c r="P238" s="172"/>
      <c r="Q238" s="172"/>
      <c r="R238" s="172"/>
      <c r="S238" s="173">
        <f t="shared" si="7"/>
        <v>0</v>
      </c>
    </row>
    <row r="239" spans="1:19">
      <c r="A239" s="168"/>
      <c r="B239" s="169"/>
      <c r="C239" s="170"/>
      <c r="D239" s="171"/>
      <c r="E239" s="172"/>
      <c r="F239" s="172"/>
      <c r="G239" s="172"/>
      <c r="H239" s="172"/>
      <c r="I239" s="173">
        <f t="shared" si="6"/>
        <v>0</v>
      </c>
      <c r="J239" s="1"/>
      <c r="K239" s="168"/>
      <c r="L239" s="169"/>
      <c r="M239" s="170"/>
      <c r="N239" s="171"/>
      <c r="O239" s="172"/>
      <c r="P239" s="172"/>
      <c r="Q239" s="172"/>
      <c r="R239" s="172"/>
      <c r="S239" s="173">
        <f t="shared" si="7"/>
        <v>0</v>
      </c>
    </row>
    <row r="240" spans="1:19">
      <c r="A240" s="168"/>
      <c r="B240" s="169"/>
      <c r="C240" s="170"/>
      <c r="D240" s="171"/>
      <c r="E240" s="172"/>
      <c r="F240" s="172"/>
      <c r="G240" s="172"/>
      <c r="H240" s="172"/>
      <c r="I240" s="173">
        <f t="shared" si="6"/>
        <v>0</v>
      </c>
      <c r="J240" s="1"/>
      <c r="K240" s="168"/>
      <c r="L240" s="169"/>
      <c r="M240" s="170"/>
      <c r="N240" s="171"/>
      <c r="O240" s="172"/>
      <c r="P240" s="172"/>
      <c r="Q240" s="172"/>
      <c r="R240" s="172"/>
      <c r="S240" s="173">
        <f t="shared" si="7"/>
        <v>0</v>
      </c>
    </row>
    <row r="241" spans="1:19">
      <c r="A241" s="168"/>
      <c r="B241" s="169"/>
      <c r="C241" s="170"/>
      <c r="D241" s="171"/>
      <c r="E241" s="172"/>
      <c r="F241" s="172"/>
      <c r="G241" s="172"/>
      <c r="H241" s="172"/>
      <c r="I241" s="173">
        <f t="shared" si="6"/>
        <v>0</v>
      </c>
      <c r="J241" s="1"/>
      <c r="K241" s="168"/>
      <c r="L241" s="169"/>
      <c r="M241" s="170"/>
      <c r="N241" s="171"/>
      <c r="O241" s="172"/>
      <c r="P241" s="172"/>
      <c r="Q241" s="172"/>
      <c r="R241" s="172"/>
      <c r="S241" s="173">
        <f t="shared" si="7"/>
        <v>0</v>
      </c>
    </row>
    <row r="242" spans="1:19">
      <c r="A242" s="168"/>
      <c r="B242" s="169"/>
      <c r="C242" s="170"/>
      <c r="D242" s="171"/>
      <c r="E242" s="172"/>
      <c r="F242" s="172"/>
      <c r="G242" s="172"/>
      <c r="H242" s="172"/>
      <c r="I242" s="173">
        <f t="shared" si="6"/>
        <v>0</v>
      </c>
      <c r="J242" s="1"/>
      <c r="K242" s="168"/>
      <c r="L242" s="169"/>
      <c r="M242" s="170"/>
      <c r="N242" s="171"/>
      <c r="O242" s="172"/>
      <c r="P242" s="172"/>
      <c r="Q242" s="172"/>
      <c r="R242" s="172"/>
      <c r="S242" s="173">
        <f t="shared" si="7"/>
        <v>0</v>
      </c>
    </row>
    <row r="243" spans="1:19">
      <c r="A243" s="168"/>
      <c r="B243" s="169"/>
      <c r="C243" s="170"/>
      <c r="D243" s="171"/>
      <c r="E243" s="172"/>
      <c r="F243" s="172"/>
      <c r="G243" s="172"/>
      <c r="H243" s="172"/>
      <c r="I243" s="173">
        <f t="shared" si="6"/>
        <v>0</v>
      </c>
      <c r="J243" s="1"/>
      <c r="K243" s="168"/>
      <c r="L243" s="169"/>
      <c r="M243" s="170"/>
      <c r="N243" s="171"/>
      <c r="O243" s="172"/>
      <c r="P243" s="172"/>
      <c r="Q243" s="172"/>
      <c r="R243" s="172"/>
      <c r="S243" s="173">
        <f t="shared" si="7"/>
        <v>0</v>
      </c>
    </row>
    <row r="244" spans="1:19">
      <c r="A244" s="168"/>
      <c r="B244" s="169"/>
      <c r="C244" s="170"/>
      <c r="D244" s="171"/>
      <c r="E244" s="172"/>
      <c r="F244" s="172"/>
      <c r="G244" s="172"/>
      <c r="H244" s="172"/>
      <c r="I244" s="173">
        <f t="shared" si="6"/>
        <v>0</v>
      </c>
      <c r="J244" s="1"/>
      <c r="K244" s="168"/>
      <c r="L244" s="169"/>
      <c r="M244" s="170"/>
      <c r="N244" s="171"/>
      <c r="O244" s="172"/>
      <c r="P244" s="172"/>
      <c r="Q244" s="172"/>
      <c r="R244" s="172"/>
      <c r="S244" s="173">
        <f t="shared" si="7"/>
        <v>0</v>
      </c>
    </row>
    <row r="245" spans="1:19">
      <c r="A245" s="168"/>
      <c r="B245" s="169"/>
      <c r="C245" s="170"/>
      <c r="D245" s="171"/>
      <c r="E245" s="172"/>
      <c r="F245" s="172"/>
      <c r="G245" s="172"/>
      <c r="H245" s="172"/>
      <c r="I245" s="173">
        <f t="shared" si="6"/>
        <v>0</v>
      </c>
      <c r="J245" s="1"/>
      <c r="K245" s="168"/>
      <c r="L245" s="169"/>
      <c r="M245" s="170"/>
      <c r="N245" s="171"/>
      <c r="O245" s="172"/>
      <c r="P245" s="172"/>
      <c r="Q245" s="172"/>
      <c r="R245" s="172"/>
      <c r="S245" s="173">
        <f t="shared" si="7"/>
        <v>0</v>
      </c>
    </row>
    <row r="246" spans="1:19">
      <c r="A246" s="168"/>
      <c r="B246" s="169"/>
      <c r="C246" s="170"/>
      <c r="D246" s="171"/>
      <c r="E246" s="172"/>
      <c r="F246" s="172"/>
      <c r="G246" s="172"/>
      <c r="H246" s="172"/>
      <c r="I246" s="173">
        <f t="shared" si="6"/>
        <v>0</v>
      </c>
      <c r="J246" s="1"/>
      <c r="K246" s="168"/>
      <c r="L246" s="169"/>
      <c r="M246" s="170"/>
      <c r="N246" s="171"/>
      <c r="O246" s="172"/>
      <c r="P246" s="172"/>
      <c r="Q246" s="172"/>
      <c r="R246" s="172"/>
      <c r="S246" s="173">
        <f t="shared" si="7"/>
        <v>0</v>
      </c>
    </row>
    <row r="247" spans="1:19">
      <c r="A247" s="168"/>
      <c r="B247" s="169"/>
      <c r="C247" s="170"/>
      <c r="D247" s="171"/>
      <c r="E247" s="172"/>
      <c r="F247" s="172"/>
      <c r="G247" s="172"/>
      <c r="H247" s="172"/>
      <c r="I247" s="173">
        <f t="shared" si="6"/>
        <v>0</v>
      </c>
      <c r="J247" s="1"/>
      <c r="K247" s="168"/>
      <c r="L247" s="169"/>
      <c r="M247" s="170"/>
      <c r="N247" s="171"/>
      <c r="O247" s="172"/>
      <c r="P247" s="172"/>
      <c r="Q247" s="172"/>
      <c r="R247" s="172"/>
      <c r="S247" s="173">
        <f t="shared" si="7"/>
        <v>0</v>
      </c>
    </row>
    <row r="248" spans="1:19">
      <c r="A248" s="168"/>
      <c r="B248" s="169"/>
      <c r="C248" s="170"/>
      <c r="D248" s="171"/>
      <c r="E248" s="172"/>
      <c r="F248" s="172"/>
      <c r="G248" s="172"/>
      <c r="H248" s="172"/>
      <c r="I248" s="173">
        <f t="shared" si="6"/>
        <v>0</v>
      </c>
      <c r="J248" s="1"/>
      <c r="K248" s="168"/>
      <c r="L248" s="169"/>
      <c r="M248" s="170"/>
      <c r="N248" s="171"/>
      <c r="O248" s="172"/>
      <c r="P248" s="172"/>
      <c r="Q248" s="172"/>
      <c r="R248" s="172"/>
      <c r="S248" s="173">
        <f t="shared" si="7"/>
        <v>0</v>
      </c>
    </row>
    <row r="249" spans="1:19">
      <c r="A249" s="168"/>
      <c r="B249" s="169"/>
      <c r="C249" s="170"/>
      <c r="D249" s="171"/>
      <c r="E249" s="172"/>
      <c r="F249" s="172"/>
      <c r="G249" s="172"/>
      <c r="H249" s="172"/>
      <c r="I249" s="173">
        <f t="shared" si="6"/>
        <v>0</v>
      </c>
      <c r="J249" s="1"/>
      <c r="K249" s="168"/>
      <c r="L249" s="169"/>
      <c r="M249" s="170"/>
      <c r="N249" s="171"/>
      <c r="O249" s="172"/>
      <c r="P249" s="172"/>
      <c r="Q249" s="172"/>
      <c r="R249" s="172"/>
      <c r="S249" s="173">
        <f t="shared" si="7"/>
        <v>0</v>
      </c>
    </row>
    <row r="250" spans="1:19">
      <c r="A250" s="168"/>
      <c r="B250" s="169"/>
      <c r="C250" s="170"/>
      <c r="D250" s="171"/>
      <c r="E250" s="172"/>
      <c r="F250" s="172"/>
      <c r="G250" s="172"/>
      <c r="H250" s="172"/>
      <c r="I250" s="173">
        <f t="shared" si="6"/>
        <v>0</v>
      </c>
      <c r="J250" s="1"/>
      <c r="K250" s="168"/>
      <c r="L250" s="169"/>
      <c r="M250" s="170"/>
      <c r="N250" s="171"/>
      <c r="O250" s="172"/>
      <c r="P250" s="172"/>
      <c r="Q250" s="172"/>
      <c r="R250" s="172"/>
      <c r="S250" s="173">
        <f t="shared" si="7"/>
        <v>0</v>
      </c>
    </row>
    <row r="251" spans="1:19">
      <c r="A251" s="168"/>
      <c r="B251" s="169"/>
      <c r="C251" s="170"/>
      <c r="D251" s="171"/>
      <c r="E251" s="172"/>
      <c r="F251" s="172"/>
      <c r="G251" s="172"/>
      <c r="H251" s="172"/>
      <c r="I251" s="173">
        <f t="shared" si="6"/>
        <v>0</v>
      </c>
      <c r="J251" s="1"/>
      <c r="K251" s="168"/>
      <c r="L251" s="169"/>
      <c r="M251" s="170"/>
      <c r="N251" s="171"/>
      <c r="O251" s="172"/>
      <c r="P251" s="172"/>
      <c r="Q251" s="172"/>
      <c r="R251" s="172"/>
      <c r="S251" s="173">
        <f t="shared" si="7"/>
        <v>0</v>
      </c>
    </row>
    <row r="252" spans="1:19">
      <c r="A252" s="168"/>
      <c r="B252" s="169"/>
      <c r="C252" s="170"/>
      <c r="D252" s="171"/>
      <c r="E252" s="172"/>
      <c r="F252" s="172"/>
      <c r="G252" s="172"/>
      <c r="H252" s="172"/>
      <c r="I252" s="173">
        <f t="shared" si="6"/>
        <v>0</v>
      </c>
      <c r="J252" s="1"/>
      <c r="K252" s="168"/>
      <c r="L252" s="169"/>
      <c r="M252" s="170"/>
      <c r="N252" s="171"/>
      <c r="O252" s="172"/>
      <c r="P252" s="172"/>
      <c r="Q252" s="172"/>
      <c r="R252" s="172"/>
      <c r="S252" s="173">
        <f t="shared" si="7"/>
        <v>0</v>
      </c>
    </row>
    <row r="253" spans="1:19">
      <c r="A253" s="168"/>
      <c r="B253" s="169"/>
      <c r="C253" s="170"/>
      <c r="D253" s="171"/>
      <c r="E253" s="172"/>
      <c r="F253" s="172"/>
      <c r="G253" s="172"/>
      <c r="H253" s="172"/>
      <c r="I253" s="173">
        <f t="shared" si="6"/>
        <v>0</v>
      </c>
      <c r="J253" s="1"/>
      <c r="K253" s="168"/>
      <c r="L253" s="169"/>
      <c r="M253" s="170"/>
      <c r="N253" s="171"/>
      <c r="O253" s="172"/>
      <c r="P253" s="172"/>
      <c r="Q253" s="172"/>
      <c r="R253" s="172"/>
      <c r="S253" s="173">
        <f t="shared" si="7"/>
        <v>0</v>
      </c>
    </row>
    <row r="254" spans="1:19">
      <c r="A254" s="168"/>
      <c r="B254" s="169"/>
      <c r="C254" s="170"/>
      <c r="D254" s="171"/>
      <c r="E254" s="172"/>
      <c r="F254" s="172"/>
      <c r="G254" s="172"/>
      <c r="H254" s="172"/>
      <c r="I254" s="173">
        <f t="shared" si="6"/>
        <v>0</v>
      </c>
      <c r="J254" s="1"/>
      <c r="K254" s="168"/>
      <c r="L254" s="169"/>
      <c r="M254" s="170"/>
      <c r="N254" s="171"/>
      <c r="O254" s="172"/>
      <c r="P254" s="172"/>
      <c r="Q254" s="172"/>
      <c r="R254" s="172"/>
      <c r="S254" s="173">
        <f t="shared" si="7"/>
        <v>0</v>
      </c>
    </row>
    <row r="255" spans="1:19">
      <c r="A255" s="168"/>
      <c r="B255" s="169"/>
      <c r="C255" s="170"/>
      <c r="D255" s="171"/>
      <c r="E255" s="172"/>
      <c r="F255" s="172"/>
      <c r="G255" s="172"/>
      <c r="H255" s="172"/>
      <c r="I255" s="173">
        <f t="shared" si="6"/>
        <v>0</v>
      </c>
      <c r="J255" s="1"/>
      <c r="K255" s="168"/>
      <c r="L255" s="169"/>
      <c r="M255" s="170"/>
      <c r="N255" s="171"/>
      <c r="O255" s="172"/>
      <c r="P255" s="172"/>
      <c r="Q255" s="172"/>
      <c r="R255" s="172"/>
      <c r="S255" s="173">
        <f t="shared" si="7"/>
        <v>0</v>
      </c>
    </row>
    <row r="256" spans="1:19">
      <c r="A256" s="168"/>
      <c r="B256" s="169"/>
      <c r="C256" s="170"/>
      <c r="D256" s="171"/>
      <c r="E256" s="172"/>
      <c r="F256" s="172"/>
      <c r="G256" s="172"/>
      <c r="H256" s="172"/>
      <c r="I256" s="173">
        <f t="shared" si="6"/>
        <v>0</v>
      </c>
      <c r="J256" s="1"/>
      <c r="K256" s="168"/>
      <c r="L256" s="169"/>
      <c r="M256" s="170"/>
      <c r="N256" s="171"/>
      <c r="O256" s="172"/>
      <c r="P256" s="172"/>
      <c r="Q256" s="172"/>
      <c r="R256" s="172"/>
      <c r="S256" s="173">
        <f t="shared" si="7"/>
        <v>0</v>
      </c>
    </row>
    <row r="257" spans="1:19">
      <c r="A257" s="168"/>
      <c r="B257" s="169"/>
      <c r="C257" s="170"/>
      <c r="D257" s="171"/>
      <c r="E257" s="172"/>
      <c r="F257" s="172"/>
      <c r="G257" s="172"/>
      <c r="H257" s="172"/>
      <c r="I257" s="173">
        <f t="shared" ref="I257:I290" si="8">E257+F257+G257+H257</f>
        <v>0</v>
      </c>
      <c r="J257" s="1"/>
      <c r="K257" s="168"/>
      <c r="L257" s="169"/>
      <c r="M257" s="170"/>
      <c r="N257" s="171"/>
      <c r="O257" s="172"/>
      <c r="P257" s="172"/>
      <c r="Q257" s="172"/>
      <c r="R257" s="172"/>
      <c r="S257" s="173">
        <f t="shared" ref="S257:S290" si="9">O257+P257+Q257+R257</f>
        <v>0</v>
      </c>
    </row>
    <row r="258" spans="1:19">
      <c r="A258" s="168"/>
      <c r="B258" s="169"/>
      <c r="C258" s="170"/>
      <c r="D258" s="171"/>
      <c r="E258" s="172"/>
      <c r="F258" s="172"/>
      <c r="G258" s="172"/>
      <c r="H258" s="172"/>
      <c r="I258" s="173">
        <f t="shared" si="8"/>
        <v>0</v>
      </c>
      <c r="J258" s="1"/>
      <c r="K258" s="168"/>
      <c r="L258" s="169"/>
      <c r="M258" s="170"/>
      <c r="N258" s="171"/>
      <c r="O258" s="172"/>
      <c r="P258" s="172"/>
      <c r="Q258" s="172"/>
      <c r="R258" s="172"/>
      <c r="S258" s="173">
        <f t="shared" si="9"/>
        <v>0</v>
      </c>
    </row>
    <row r="259" spans="1:19">
      <c r="A259" s="168"/>
      <c r="B259" s="169"/>
      <c r="C259" s="170"/>
      <c r="D259" s="171"/>
      <c r="E259" s="172"/>
      <c r="F259" s="172"/>
      <c r="G259" s="172"/>
      <c r="H259" s="172"/>
      <c r="I259" s="173">
        <f t="shared" si="8"/>
        <v>0</v>
      </c>
      <c r="J259" s="1"/>
      <c r="K259" s="168"/>
      <c r="L259" s="169"/>
      <c r="M259" s="170"/>
      <c r="N259" s="171"/>
      <c r="O259" s="172"/>
      <c r="P259" s="172"/>
      <c r="Q259" s="172"/>
      <c r="R259" s="172"/>
      <c r="S259" s="173">
        <f t="shared" si="9"/>
        <v>0</v>
      </c>
    </row>
    <row r="260" spans="1:19">
      <c r="A260" s="168"/>
      <c r="B260" s="169"/>
      <c r="C260" s="170"/>
      <c r="D260" s="171"/>
      <c r="E260" s="172"/>
      <c r="F260" s="172"/>
      <c r="G260" s="172"/>
      <c r="H260" s="172"/>
      <c r="I260" s="173">
        <f t="shared" si="8"/>
        <v>0</v>
      </c>
      <c r="J260" s="1"/>
      <c r="K260" s="168"/>
      <c r="L260" s="169"/>
      <c r="M260" s="170"/>
      <c r="N260" s="171"/>
      <c r="O260" s="172"/>
      <c r="P260" s="172"/>
      <c r="Q260" s="172"/>
      <c r="R260" s="172"/>
      <c r="S260" s="173">
        <f t="shared" si="9"/>
        <v>0</v>
      </c>
    </row>
    <row r="261" spans="1:19">
      <c r="A261" s="168"/>
      <c r="B261" s="169"/>
      <c r="C261" s="170"/>
      <c r="D261" s="171"/>
      <c r="E261" s="172"/>
      <c r="F261" s="172"/>
      <c r="G261" s="172"/>
      <c r="H261" s="172"/>
      <c r="I261" s="173">
        <f t="shared" si="8"/>
        <v>0</v>
      </c>
      <c r="J261" s="1"/>
      <c r="K261" s="168"/>
      <c r="L261" s="169"/>
      <c r="M261" s="170"/>
      <c r="N261" s="171"/>
      <c r="O261" s="172"/>
      <c r="P261" s="172"/>
      <c r="Q261" s="172"/>
      <c r="R261" s="172"/>
      <c r="S261" s="173">
        <f t="shared" si="9"/>
        <v>0</v>
      </c>
    </row>
    <row r="262" spans="1:19">
      <c r="A262" s="168"/>
      <c r="B262" s="169"/>
      <c r="C262" s="170"/>
      <c r="D262" s="171"/>
      <c r="E262" s="172"/>
      <c r="F262" s="172"/>
      <c r="G262" s="172"/>
      <c r="H262" s="172"/>
      <c r="I262" s="173">
        <f t="shared" si="8"/>
        <v>0</v>
      </c>
      <c r="J262" s="1"/>
      <c r="K262" s="168"/>
      <c r="L262" s="169"/>
      <c r="M262" s="170"/>
      <c r="N262" s="171"/>
      <c r="O262" s="172"/>
      <c r="P262" s="172"/>
      <c r="Q262" s="172"/>
      <c r="R262" s="172"/>
      <c r="S262" s="173">
        <f t="shared" si="9"/>
        <v>0</v>
      </c>
    </row>
    <row r="263" spans="1:19">
      <c r="A263" s="168"/>
      <c r="B263" s="169"/>
      <c r="C263" s="170"/>
      <c r="D263" s="171"/>
      <c r="E263" s="172"/>
      <c r="F263" s="172"/>
      <c r="G263" s="172"/>
      <c r="H263" s="172"/>
      <c r="I263" s="173">
        <f t="shared" si="8"/>
        <v>0</v>
      </c>
      <c r="J263" s="1"/>
      <c r="K263" s="168"/>
      <c r="L263" s="169"/>
      <c r="M263" s="170"/>
      <c r="N263" s="171"/>
      <c r="O263" s="172"/>
      <c r="P263" s="172"/>
      <c r="Q263" s="172"/>
      <c r="R263" s="172"/>
      <c r="S263" s="173">
        <f t="shared" si="9"/>
        <v>0</v>
      </c>
    </row>
    <row r="264" spans="1:19">
      <c r="A264" s="168"/>
      <c r="B264" s="169"/>
      <c r="C264" s="170"/>
      <c r="D264" s="171"/>
      <c r="E264" s="172"/>
      <c r="F264" s="172"/>
      <c r="G264" s="172"/>
      <c r="H264" s="172"/>
      <c r="I264" s="173">
        <f t="shared" si="8"/>
        <v>0</v>
      </c>
      <c r="J264" s="1"/>
      <c r="K264" s="168"/>
      <c r="L264" s="169"/>
      <c r="M264" s="170"/>
      <c r="N264" s="171"/>
      <c r="O264" s="172"/>
      <c r="P264" s="172"/>
      <c r="Q264" s="172"/>
      <c r="R264" s="172"/>
      <c r="S264" s="173">
        <f t="shared" si="9"/>
        <v>0</v>
      </c>
    </row>
    <row r="265" spans="1:19">
      <c r="A265" s="168"/>
      <c r="B265" s="169"/>
      <c r="C265" s="170"/>
      <c r="D265" s="171"/>
      <c r="E265" s="172"/>
      <c r="F265" s="172"/>
      <c r="G265" s="172"/>
      <c r="H265" s="172"/>
      <c r="I265" s="173">
        <f t="shared" si="8"/>
        <v>0</v>
      </c>
      <c r="J265" s="1"/>
      <c r="K265" s="168"/>
      <c r="L265" s="169"/>
      <c r="M265" s="170"/>
      <c r="N265" s="171"/>
      <c r="O265" s="172"/>
      <c r="P265" s="172"/>
      <c r="Q265" s="172"/>
      <c r="R265" s="172"/>
      <c r="S265" s="173">
        <f t="shared" si="9"/>
        <v>0</v>
      </c>
    </row>
    <row r="266" spans="1:19">
      <c r="A266" s="168"/>
      <c r="B266" s="169"/>
      <c r="C266" s="170"/>
      <c r="D266" s="171"/>
      <c r="E266" s="172"/>
      <c r="F266" s="172"/>
      <c r="G266" s="172"/>
      <c r="H266" s="172"/>
      <c r="I266" s="173">
        <f t="shared" si="8"/>
        <v>0</v>
      </c>
      <c r="J266" s="1"/>
      <c r="K266" s="168"/>
      <c r="L266" s="169"/>
      <c r="M266" s="170"/>
      <c r="N266" s="171"/>
      <c r="O266" s="172"/>
      <c r="P266" s="172"/>
      <c r="Q266" s="172"/>
      <c r="R266" s="172"/>
      <c r="S266" s="173">
        <f t="shared" si="9"/>
        <v>0</v>
      </c>
    </row>
    <row r="267" spans="1:19">
      <c r="A267" s="168"/>
      <c r="B267" s="169"/>
      <c r="C267" s="170"/>
      <c r="D267" s="171"/>
      <c r="E267" s="172"/>
      <c r="F267" s="172"/>
      <c r="G267" s="172"/>
      <c r="H267" s="172"/>
      <c r="I267" s="173">
        <f t="shared" si="8"/>
        <v>0</v>
      </c>
      <c r="J267" s="1"/>
      <c r="K267" s="168"/>
      <c r="L267" s="169"/>
      <c r="M267" s="170"/>
      <c r="N267" s="171"/>
      <c r="O267" s="172"/>
      <c r="P267" s="172"/>
      <c r="Q267" s="172"/>
      <c r="R267" s="172"/>
      <c r="S267" s="173">
        <f t="shared" si="9"/>
        <v>0</v>
      </c>
    </row>
    <row r="268" spans="1:19">
      <c r="A268" s="168"/>
      <c r="B268" s="169"/>
      <c r="C268" s="170"/>
      <c r="D268" s="171"/>
      <c r="E268" s="172"/>
      <c r="F268" s="172"/>
      <c r="G268" s="172"/>
      <c r="H268" s="172"/>
      <c r="I268" s="173">
        <f t="shared" si="8"/>
        <v>0</v>
      </c>
      <c r="J268" s="1"/>
      <c r="K268" s="168"/>
      <c r="L268" s="169"/>
      <c r="M268" s="170"/>
      <c r="N268" s="171"/>
      <c r="O268" s="172"/>
      <c r="P268" s="172"/>
      <c r="Q268" s="172"/>
      <c r="R268" s="172"/>
      <c r="S268" s="173">
        <f t="shared" si="9"/>
        <v>0</v>
      </c>
    </row>
    <row r="269" spans="1:19">
      <c r="A269" s="168"/>
      <c r="B269" s="169"/>
      <c r="C269" s="170"/>
      <c r="D269" s="171"/>
      <c r="E269" s="172"/>
      <c r="F269" s="172"/>
      <c r="G269" s="172"/>
      <c r="H269" s="172"/>
      <c r="I269" s="173">
        <f t="shared" si="8"/>
        <v>0</v>
      </c>
      <c r="J269" s="1"/>
      <c r="K269" s="168"/>
      <c r="L269" s="169"/>
      <c r="M269" s="170"/>
      <c r="N269" s="171"/>
      <c r="O269" s="172"/>
      <c r="P269" s="172"/>
      <c r="Q269" s="172"/>
      <c r="R269" s="172"/>
      <c r="S269" s="173">
        <f t="shared" si="9"/>
        <v>0</v>
      </c>
    </row>
    <row r="270" spans="1:19">
      <c r="A270" s="168"/>
      <c r="B270" s="169"/>
      <c r="C270" s="170"/>
      <c r="D270" s="171"/>
      <c r="E270" s="172"/>
      <c r="F270" s="172"/>
      <c r="G270" s="172"/>
      <c r="H270" s="172"/>
      <c r="I270" s="173">
        <f t="shared" si="8"/>
        <v>0</v>
      </c>
      <c r="J270" s="1"/>
      <c r="K270" s="168"/>
      <c r="L270" s="169"/>
      <c r="M270" s="170"/>
      <c r="N270" s="171"/>
      <c r="O270" s="172"/>
      <c r="P270" s="172"/>
      <c r="Q270" s="172"/>
      <c r="R270" s="172"/>
      <c r="S270" s="173">
        <f t="shared" si="9"/>
        <v>0</v>
      </c>
    </row>
    <row r="271" spans="1:19">
      <c r="A271" s="168"/>
      <c r="B271" s="169"/>
      <c r="C271" s="170"/>
      <c r="D271" s="171"/>
      <c r="E271" s="172"/>
      <c r="F271" s="172"/>
      <c r="G271" s="172"/>
      <c r="H271" s="172"/>
      <c r="I271" s="173">
        <f t="shared" si="8"/>
        <v>0</v>
      </c>
      <c r="J271" s="1"/>
      <c r="K271" s="168"/>
      <c r="L271" s="169"/>
      <c r="M271" s="170"/>
      <c r="N271" s="171"/>
      <c r="O271" s="172"/>
      <c r="P271" s="172"/>
      <c r="Q271" s="172"/>
      <c r="R271" s="172"/>
      <c r="S271" s="173">
        <f t="shared" si="9"/>
        <v>0</v>
      </c>
    </row>
    <row r="272" spans="1:19">
      <c r="A272" s="168"/>
      <c r="B272" s="169"/>
      <c r="C272" s="170"/>
      <c r="D272" s="171"/>
      <c r="E272" s="172"/>
      <c r="F272" s="172"/>
      <c r="G272" s="172"/>
      <c r="H272" s="172"/>
      <c r="I272" s="173">
        <f t="shared" si="8"/>
        <v>0</v>
      </c>
      <c r="J272" s="1"/>
      <c r="K272" s="168"/>
      <c r="L272" s="169"/>
      <c r="M272" s="170"/>
      <c r="N272" s="171"/>
      <c r="O272" s="172"/>
      <c r="P272" s="172"/>
      <c r="Q272" s="172"/>
      <c r="R272" s="172"/>
      <c r="S272" s="173">
        <f t="shared" si="9"/>
        <v>0</v>
      </c>
    </row>
    <row r="273" spans="1:19">
      <c r="A273" s="168"/>
      <c r="B273" s="169"/>
      <c r="C273" s="170"/>
      <c r="D273" s="171"/>
      <c r="E273" s="172"/>
      <c r="F273" s="172"/>
      <c r="G273" s="172"/>
      <c r="H273" s="172"/>
      <c r="I273" s="173">
        <f t="shared" si="8"/>
        <v>0</v>
      </c>
      <c r="J273" s="1"/>
      <c r="K273" s="168"/>
      <c r="L273" s="169"/>
      <c r="M273" s="170"/>
      <c r="N273" s="171"/>
      <c r="O273" s="172"/>
      <c r="P273" s="172"/>
      <c r="Q273" s="172"/>
      <c r="R273" s="172"/>
      <c r="S273" s="173">
        <f t="shared" si="9"/>
        <v>0</v>
      </c>
    </row>
    <row r="274" spans="1:19">
      <c r="A274" s="168"/>
      <c r="B274" s="169"/>
      <c r="C274" s="170"/>
      <c r="D274" s="171"/>
      <c r="E274" s="172"/>
      <c r="F274" s="172"/>
      <c r="G274" s="172"/>
      <c r="H274" s="172"/>
      <c r="I274" s="173">
        <f t="shared" si="8"/>
        <v>0</v>
      </c>
      <c r="J274" s="1"/>
      <c r="K274" s="168"/>
      <c r="L274" s="169"/>
      <c r="M274" s="170"/>
      <c r="N274" s="171"/>
      <c r="O274" s="172"/>
      <c r="P274" s="172"/>
      <c r="Q274" s="172"/>
      <c r="R274" s="172"/>
      <c r="S274" s="173">
        <f t="shared" si="9"/>
        <v>0</v>
      </c>
    </row>
    <row r="275" spans="1:19">
      <c r="A275" s="168"/>
      <c r="B275" s="169"/>
      <c r="C275" s="170"/>
      <c r="D275" s="171"/>
      <c r="E275" s="172"/>
      <c r="F275" s="172"/>
      <c r="G275" s="172"/>
      <c r="H275" s="172"/>
      <c r="I275" s="173">
        <f t="shared" si="8"/>
        <v>0</v>
      </c>
      <c r="J275" s="1"/>
      <c r="K275" s="168"/>
      <c r="L275" s="169"/>
      <c r="M275" s="170"/>
      <c r="N275" s="171"/>
      <c r="O275" s="172"/>
      <c r="P275" s="172"/>
      <c r="Q275" s="172"/>
      <c r="R275" s="172"/>
      <c r="S275" s="173">
        <f t="shared" si="9"/>
        <v>0</v>
      </c>
    </row>
    <row r="276" spans="1:19">
      <c r="A276" s="168"/>
      <c r="B276" s="169"/>
      <c r="C276" s="170"/>
      <c r="D276" s="171"/>
      <c r="E276" s="172"/>
      <c r="F276" s="172"/>
      <c r="G276" s="172"/>
      <c r="H276" s="172"/>
      <c r="I276" s="173">
        <f t="shared" si="8"/>
        <v>0</v>
      </c>
      <c r="J276" s="1"/>
      <c r="K276" s="168"/>
      <c r="L276" s="169"/>
      <c r="M276" s="170"/>
      <c r="N276" s="171"/>
      <c r="O276" s="172"/>
      <c r="P276" s="172"/>
      <c r="Q276" s="172"/>
      <c r="R276" s="172"/>
      <c r="S276" s="173">
        <f t="shared" si="9"/>
        <v>0</v>
      </c>
    </row>
    <row r="277" spans="1:19">
      <c r="A277" s="168"/>
      <c r="B277" s="169"/>
      <c r="C277" s="170"/>
      <c r="D277" s="171"/>
      <c r="E277" s="172"/>
      <c r="F277" s="172"/>
      <c r="G277" s="172"/>
      <c r="H277" s="172"/>
      <c r="I277" s="173">
        <f t="shared" si="8"/>
        <v>0</v>
      </c>
      <c r="J277" s="1"/>
      <c r="K277" s="168"/>
      <c r="L277" s="169"/>
      <c r="M277" s="170"/>
      <c r="N277" s="171"/>
      <c r="O277" s="172"/>
      <c r="P277" s="172"/>
      <c r="Q277" s="172"/>
      <c r="R277" s="172"/>
      <c r="S277" s="173">
        <f t="shared" si="9"/>
        <v>0</v>
      </c>
    </row>
    <row r="278" spans="1:19">
      <c r="A278" s="168"/>
      <c r="B278" s="169"/>
      <c r="C278" s="170"/>
      <c r="D278" s="171"/>
      <c r="E278" s="172"/>
      <c r="F278" s="172"/>
      <c r="G278" s="172"/>
      <c r="H278" s="172"/>
      <c r="I278" s="173">
        <f t="shared" si="8"/>
        <v>0</v>
      </c>
      <c r="J278" s="1"/>
      <c r="K278" s="168"/>
      <c r="L278" s="169"/>
      <c r="M278" s="170"/>
      <c r="N278" s="171"/>
      <c r="O278" s="172"/>
      <c r="P278" s="172"/>
      <c r="Q278" s="172"/>
      <c r="R278" s="172"/>
      <c r="S278" s="173">
        <f t="shared" si="9"/>
        <v>0</v>
      </c>
    </row>
    <row r="279" spans="1:19">
      <c r="A279" s="168"/>
      <c r="B279" s="169"/>
      <c r="C279" s="170"/>
      <c r="D279" s="171"/>
      <c r="E279" s="172"/>
      <c r="F279" s="172"/>
      <c r="G279" s="172"/>
      <c r="H279" s="172"/>
      <c r="I279" s="173">
        <f t="shared" si="8"/>
        <v>0</v>
      </c>
      <c r="J279" s="1"/>
      <c r="K279" s="168"/>
      <c r="L279" s="169"/>
      <c r="M279" s="170"/>
      <c r="N279" s="171"/>
      <c r="O279" s="172"/>
      <c r="P279" s="172"/>
      <c r="Q279" s="172"/>
      <c r="R279" s="172"/>
      <c r="S279" s="173">
        <f t="shared" si="9"/>
        <v>0</v>
      </c>
    </row>
    <row r="280" spans="1:19">
      <c r="A280" s="168"/>
      <c r="B280" s="169"/>
      <c r="C280" s="170"/>
      <c r="D280" s="171"/>
      <c r="E280" s="172"/>
      <c r="F280" s="172"/>
      <c r="G280" s="172"/>
      <c r="H280" s="172"/>
      <c r="I280" s="173">
        <f t="shared" si="8"/>
        <v>0</v>
      </c>
      <c r="J280" s="1"/>
      <c r="K280" s="168"/>
      <c r="L280" s="169"/>
      <c r="M280" s="170"/>
      <c r="N280" s="171"/>
      <c r="O280" s="172"/>
      <c r="P280" s="172"/>
      <c r="Q280" s="172"/>
      <c r="R280" s="172"/>
      <c r="S280" s="173">
        <f t="shared" si="9"/>
        <v>0</v>
      </c>
    </row>
    <row r="281" spans="1:19">
      <c r="A281" s="168"/>
      <c r="B281" s="169"/>
      <c r="C281" s="170"/>
      <c r="D281" s="171"/>
      <c r="E281" s="172"/>
      <c r="F281" s="172"/>
      <c r="G281" s="172"/>
      <c r="H281" s="172"/>
      <c r="I281" s="173">
        <f t="shared" si="8"/>
        <v>0</v>
      </c>
      <c r="J281" s="1"/>
      <c r="K281" s="168"/>
      <c r="L281" s="169"/>
      <c r="M281" s="170"/>
      <c r="N281" s="171"/>
      <c r="O281" s="172"/>
      <c r="P281" s="172"/>
      <c r="Q281" s="172"/>
      <c r="R281" s="172"/>
      <c r="S281" s="173">
        <f t="shared" si="9"/>
        <v>0</v>
      </c>
    </row>
    <row r="282" spans="1:19">
      <c r="A282" s="168"/>
      <c r="B282" s="169"/>
      <c r="C282" s="170"/>
      <c r="D282" s="171"/>
      <c r="E282" s="172"/>
      <c r="F282" s="172"/>
      <c r="G282" s="172"/>
      <c r="H282" s="172"/>
      <c r="I282" s="173">
        <f t="shared" si="8"/>
        <v>0</v>
      </c>
      <c r="J282" s="1"/>
      <c r="K282" s="168"/>
      <c r="L282" s="169"/>
      <c r="M282" s="170"/>
      <c r="N282" s="171"/>
      <c r="O282" s="172"/>
      <c r="P282" s="172"/>
      <c r="Q282" s="172"/>
      <c r="R282" s="172"/>
      <c r="S282" s="173">
        <f t="shared" si="9"/>
        <v>0</v>
      </c>
    </row>
    <row r="283" spans="1:19">
      <c r="A283" s="168"/>
      <c r="B283" s="169"/>
      <c r="C283" s="170"/>
      <c r="D283" s="171"/>
      <c r="E283" s="172"/>
      <c r="F283" s="172"/>
      <c r="G283" s="172"/>
      <c r="H283" s="172"/>
      <c r="I283" s="173">
        <f t="shared" si="8"/>
        <v>0</v>
      </c>
      <c r="J283" s="1"/>
      <c r="K283" s="168"/>
      <c r="L283" s="169"/>
      <c r="M283" s="170"/>
      <c r="N283" s="171"/>
      <c r="O283" s="172"/>
      <c r="P283" s="172"/>
      <c r="Q283" s="172"/>
      <c r="R283" s="172"/>
      <c r="S283" s="173">
        <f t="shared" si="9"/>
        <v>0</v>
      </c>
    </row>
    <row r="284" spans="1:19">
      <c r="A284" s="168"/>
      <c r="B284" s="169"/>
      <c r="C284" s="170"/>
      <c r="D284" s="171"/>
      <c r="E284" s="172"/>
      <c r="F284" s="172"/>
      <c r="G284" s="172"/>
      <c r="H284" s="172"/>
      <c r="I284" s="173">
        <f t="shared" si="8"/>
        <v>0</v>
      </c>
      <c r="J284" s="1"/>
      <c r="K284" s="168"/>
      <c r="L284" s="169"/>
      <c r="M284" s="170"/>
      <c r="N284" s="171"/>
      <c r="O284" s="172"/>
      <c r="P284" s="172"/>
      <c r="Q284" s="172"/>
      <c r="R284" s="172"/>
      <c r="S284" s="173">
        <f t="shared" si="9"/>
        <v>0</v>
      </c>
    </row>
    <row r="285" spans="1:19">
      <c r="A285" s="168"/>
      <c r="B285" s="169"/>
      <c r="C285" s="170"/>
      <c r="D285" s="171"/>
      <c r="E285" s="172"/>
      <c r="F285" s="172"/>
      <c r="G285" s="172"/>
      <c r="H285" s="172"/>
      <c r="I285" s="173">
        <f t="shared" si="8"/>
        <v>0</v>
      </c>
      <c r="J285" s="1"/>
      <c r="K285" s="168"/>
      <c r="L285" s="169"/>
      <c r="M285" s="170"/>
      <c r="N285" s="171"/>
      <c r="O285" s="172"/>
      <c r="P285" s="172"/>
      <c r="Q285" s="172"/>
      <c r="R285" s="172"/>
      <c r="S285" s="173">
        <f t="shared" si="9"/>
        <v>0</v>
      </c>
    </row>
    <row r="286" spans="1:19">
      <c r="A286" s="168"/>
      <c r="B286" s="169"/>
      <c r="C286" s="170"/>
      <c r="D286" s="171"/>
      <c r="E286" s="172"/>
      <c r="F286" s="172"/>
      <c r="G286" s="172"/>
      <c r="H286" s="172"/>
      <c r="I286" s="173">
        <f t="shared" si="8"/>
        <v>0</v>
      </c>
      <c r="J286" s="1"/>
      <c r="K286" s="168"/>
      <c r="L286" s="169"/>
      <c r="M286" s="170"/>
      <c r="N286" s="171"/>
      <c r="O286" s="172"/>
      <c r="P286" s="172"/>
      <c r="Q286" s="172"/>
      <c r="R286" s="172"/>
      <c r="S286" s="173">
        <f t="shared" si="9"/>
        <v>0</v>
      </c>
    </row>
    <row r="287" spans="1:19">
      <c r="A287" s="168"/>
      <c r="B287" s="169"/>
      <c r="C287" s="170"/>
      <c r="D287" s="171"/>
      <c r="E287" s="172"/>
      <c r="F287" s="172"/>
      <c r="G287" s="172"/>
      <c r="H287" s="172"/>
      <c r="I287" s="173">
        <f t="shared" si="8"/>
        <v>0</v>
      </c>
      <c r="J287" s="1"/>
      <c r="K287" s="168"/>
      <c r="L287" s="169"/>
      <c r="M287" s="170"/>
      <c r="N287" s="171"/>
      <c r="O287" s="172"/>
      <c r="P287" s="172"/>
      <c r="Q287" s="172"/>
      <c r="R287" s="172"/>
      <c r="S287" s="173">
        <f t="shared" si="9"/>
        <v>0</v>
      </c>
    </row>
    <row r="288" spans="1:19">
      <c r="A288" s="168"/>
      <c r="B288" s="169"/>
      <c r="C288" s="170"/>
      <c r="D288" s="171"/>
      <c r="E288" s="172"/>
      <c r="F288" s="172"/>
      <c r="G288" s="172"/>
      <c r="H288" s="172"/>
      <c r="I288" s="173">
        <f t="shared" si="8"/>
        <v>0</v>
      </c>
      <c r="J288" s="1"/>
      <c r="K288" s="168"/>
      <c r="L288" s="169"/>
      <c r="M288" s="170"/>
      <c r="N288" s="171"/>
      <c r="O288" s="172"/>
      <c r="P288" s="172"/>
      <c r="Q288" s="172"/>
      <c r="R288" s="172"/>
      <c r="S288" s="173">
        <f t="shared" si="9"/>
        <v>0</v>
      </c>
    </row>
    <row r="289" spans="1:19">
      <c r="A289" s="168"/>
      <c r="B289" s="169"/>
      <c r="C289" s="170"/>
      <c r="D289" s="171"/>
      <c r="E289" s="172"/>
      <c r="F289" s="172"/>
      <c r="G289" s="172"/>
      <c r="H289" s="172"/>
      <c r="I289" s="173">
        <f t="shared" si="8"/>
        <v>0</v>
      </c>
      <c r="J289" s="1"/>
      <c r="K289" s="168"/>
      <c r="L289" s="169"/>
      <c r="M289" s="170"/>
      <c r="N289" s="171"/>
      <c r="O289" s="172"/>
      <c r="P289" s="172"/>
      <c r="Q289" s="172"/>
      <c r="R289" s="172"/>
      <c r="S289" s="173">
        <f t="shared" si="9"/>
        <v>0</v>
      </c>
    </row>
    <row r="290" spans="1:19">
      <c r="A290" s="168"/>
      <c r="B290" s="169"/>
      <c r="C290" s="170"/>
      <c r="D290" s="171"/>
      <c r="E290" s="172"/>
      <c r="F290" s="172"/>
      <c r="G290" s="172"/>
      <c r="H290" s="172"/>
      <c r="I290" s="173">
        <f t="shared" si="8"/>
        <v>0</v>
      </c>
      <c r="J290" s="1"/>
      <c r="K290" s="168"/>
      <c r="L290" s="169"/>
      <c r="M290" s="170"/>
      <c r="N290" s="171"/>
      <c r="O290" s="172"/>
      <c r="P290" s="172"/>
      <c r="Q290" s="172"/>
      <c r="R290" s="172"/>
      <c r="S290" s="173">
        <f t="shared" si="9"/>
        <v>0</v>
      </c>
    </row>
    <row r="291" spans="1:19">
      <c r="A291" s="168"/>
      <c r="B291" s="169"/>
      <c r="C291" s="170"/>
      <c r="D291" s="171"/>
      <c r="E291" s="172"/>
      <c r="F291" s="172"/>
      <c r="G291" s="172"/>
      <c r="H291" s="172"/>
      <c r="I291" s="173">
        <f>E291+F291+G291+H291</f>
        <v>0</v>
      </c>
      <c r="J291" s="1"/>
      <c r="K291" s="168"/>
      <c r="L291" s="169"/>
      <c r="M291" s="170"/>
      <c r="N291" s="171"/>
      <c r="O291" s="172"/>
      <c r="P291" s="172"/>
      <c r="Q291" s="172"/>
      <c r="R291" s="172"/>
      <c r="S291" s="173">
        <f>O291+P291+Q291+R291</f>
        <v>0</v>
      </c>
    </row>
  </sheetData>
  <mergeCells count="2">
    <mergeCell ref="A1:I1"/>
    <mergeCell ref="K1:S1"/>
  </mergeCells>
  <conditionalFormatting sqref="B4:B291">
    <cfRule type="cellIs" dxfId="3" priority="1" operator="equal">
      <formula>$V$5</formula>
    </cfRule>
  </conditionalFormatting>
  <conditionalFormatting sqref="L4:L291">
    <cfRule type="cellIs" dxfId="2" priority="3" operator="equal">
      <formula>$V$5</formula>
    </cfRule>
  </conditionalFormatting>
  <dataValidations count="3">
    <dataValidation type="list" allowBlank="1" showInputMessage="1" showErrorMessage="1" sqref="L4:L291 B4:B291" xr:uid="{00000000-0002-0000-0400-000000000000}">
      <formula1>$V$4:$V$5</formula1>
    </dataValidation>
    <dataValidation type="list" allowBlank="1" showInputMessage="1" showErrorMessage="1" sqref="WLR983023:WLR983124 A65626:A65648 JB65626:JB65648 SX65626:SX65648 ACT65626:ACT65648 AMP65626:AMP65648 AWL65626:AWL65648 BGH65626:BGH65648 BQD65626:BQD65648 BZZ65626:BZZ65648 CJV65626:CJV65648 CTR65626:CTR65648 DDN65626:DDN65648 DNJ65626:DNJ65648 DXF65626:DXF65648 EHB65626:EHB65648 EQX65626:EQX65648 FAT65626:FAT65648 FKP65626:FKP65648 FUL65626:FUL65648 GEH65626:GEH65648 GOD65626:GOD65648 GXZ65626:GXZ65648 HHV65626:HHV65648 HRR65626:HRR65648 IBN65626:IBN65648 ILJ65626:ILJ65648 IVF65626:IVF65648 JFB65626:JFB65648 JOX65626:JOX65648 JYT65626:JYT65648 KIP65626:KIP65648 KSL65626:KSL65648 LCH65626:LCH65648 LMD65626:LMD65648 LVZ65626:LVZ65648 MFV65626:MFV65648 MPR65626:MPR65648 MZN65626:MZN65648 NJJ65626:NJJ65648 NTF65626:NTF65648 ODB65626:ODB65648 OMX65626:OMX65648 OWT65626:OWT65648 PGP65626:PGP65648 PQL65626:PQL65648 QAH65626:QAH65648 QKD65626:QKD65648 QTZ65626:QTZ65648 RDV65626:RDV65648 RNR65626:RNR65648 RXN65626:RXN65648 SHJ65626:SHJ65648 SRF65626:SRF65648 TBB65626:TBB65648 TKX65626:TKX65648 TUT65626:TUT65648 UEP65626:UEP65648 UOL65626:UOL65648 UYH65626:UYH65648 VID65626:VID65648 VRZ65626:VRZ65648 WBV65626:WBV65648 WLR65626:WLR65648 WVN65626:WVN65648 A131162:A131184 JB131162:JB131184 SX131162:SX131184 ACT131162:ACT131184 AMP131162:AMP131184 AWL131162:AWL131184 BGH131162:BGH131184 BQD131162:BQD131184 BZZ131162:BZZ131184 CJV131162:CJV131184 CTR131162:CTR131184 DDN131162:DDN131184 DNJ131162:DNJ131184 DXF131162:DXF131184 EHB131162:EHB131184 EQX131162:EQX131184 FAT131162:FAT131184 FKP131162:FKP131184 FUL131162:FUL131184 GEH131162:GEH131184 GOD131162:GOD131184 GXZ131162:GXZ131184 HHV131162:HHV131184 HRR131162:HRR131184 IBN131162:IBN131184 ILJ131162:ILJ131184 IVF131162:IVF131184 JFB131162:JFB131184 JOX131162:JOX131184 JYT131162:JYT131184 KIP131162:KIP131184 KSL131162:KSL131184 LCH131162:LCH131184 LMD131162:LMD131184 LVZ131162:LVZ131184 MFV131162:MFV131184 MPR131162:MPR131184 MZN131162:MZN131184 NJJ131162:NJJ131184 NTF131162:NTF131184 ODB131162:ODB131184 OMX131162:OMX131184 OWT131162:OWT131184 PGP131162:PGP131184 PQL131162:PQL131184 QAH131162:QAH131184 QKD131162:QKD131184 QTZ131162:QTZ131184 RDV131162:RDV131184 RNR131162:RNR131184 RXN131162:RXN131184 SHJ131162:SHJ131184 SRF131162:SRF131184 TBB131162:TBB131184 TKX131162:TKX131184 TUT131162:TUT131184 UEP131162:UEP131184 UOL131162:UOL131184 UYH131162:UYH131184 VID131162:VID131184 VRZ131162:VRZ131184 WBV131162:WBV131184 WLR131162:WLR131184 WVN131162:WVN131184 A196698:A196720 JB196698:JB196720 SX196698:SX196720 ACT196698:ACT196720 AMP196698:AMP196720 AWL196698:AWL196720 BGH196698:BGH196720 BQD196698:BQD196720 BZZ196698:BZZ196720 CJV196698:CJV196720 CTR196698:CTR196720 DDN196698:DDN196720 DNJ196698:DNJ196720 DXF196698:DXF196720 EHB196698:EHB196720 EQX196698:EQX196720 FAT196698:FAT196720 FKP196698:FKP196720 FUL196698:FUL196720 GEH196698:GEH196720 GOD196698:GOD196720 GXZ196698:GXZ196720 HHV196698:HHV196720 HRR196698:HRR196720 IBN196698:IBN196720 ILJ196698:ILJ196720 IVF196698:IVF196720 JFB196698:JFB196720 JOX196698:JOX196720 JYT196698:JYT196720 KIP196698:KIP196720 KSL196698:KSL196720 LCH196698:LCH196720 LMD196698:LMD196720 LVZ196698:LVZ196720 MFV196698:MFV196720 MPR196698:MPR196720 MZN196698:MZN196720 NJJ196698:NJJ196720 NTF196698:NTF196720 ODB196698:ODB196720 OMX196698:OMX196720 OWT196698:OWT196720 PGP196698:PGP196720 PQL196698:PQL196720 QAH196698:QAH196720 QKD196698:QKD196720 QTZ196698:QTZ196720 RDV196698:RDV196720 RNR196698:RNR196720 RXN196698:RXN196720 SHJ196698:SHJ196720 SRF196698:SRF196720 TBB196698:TBB196720 TKX196698:TKX196720 TUT196698:TUT196720 UEP196698:UEP196720 UOL196698:UOL196720 UYH196698:UYH196720 VID196698:VID196720 VRZ196698:VRZ196720 WBV196698:WBV196720 WLR196698:WLR196720 WVN196698:WVN196720 A262234:A262256 JB262234:JB262256 SX262234:SX262256 ACT262234:ACT262256 AMP262234:AMP262256 AWL262234:AWL262256 BGH262234:BGH262256 BQD262234:BQD262256 BZZ262234:BZZ262256 CJV262234:CJV262256 CTR262234:CTR262256 DDN262234:DDN262256 DNJ262234:DNJ262256 DXF262234:DXF262256 EHB262234:EHB262256 EQX262234:EQX262256 FAT262234:FAT262256 FKP262234:FKP262256 FUL262234:FUL262256 GEH262234:GEH262256 GOD262234:GOD262256 GXZ262234:GXZ262256 HHV262234:HHV262256 HRR262234:HRR262256 IBN262234:IBN262256 ILJ262234:ILJ262256 IVF262234:IVF262256 JFB262234:JFB262256 JOX262234:JOX262256 JYT262234:JYT262256 KIP262234:KIP262256 KSL262234:KSL262256 LCH262234:LCH262256 LMD262234:LMD262256 LVZ262234:LVZ262256 MFV262234:MFV262256 MPR262234:MPR262256 MZN262234:MZN262256 NJJ262234:NJJ262256 NTF262234:NTF262256 ODB262234:ODB262256 OMX262234:OMX262256 OWT262234:OWT262256 PGP262234:PGP262256 PQL262234:PQL262256 QAH262234:QAH262256 QKD262234:QKD262256 QTZ262234:QTZ262256 RDV262234:RDV262256 RNR262234:RNR262256 RXN262234:RXN262256 SHJ262234:SHJ262256 SRF262234:SRF262256 TBB262234:TBB262256 TKX262234:TKX262256 TUT262234:TUT262256 UEP262234:UEP262256 UOL262234:UOL262256 UYH262234:UYH262256 VID262234:VID262256 VRZ262234:VRZ262256 WBV262234:WBV262256 WLR262234:WLR262256 WVN262234:WVN262256 A327770:A327792 JB327770:JB327792 SX327770:SX327792 ACT327770:ACT327792 AMP327770:AMP327792 AWL327770:AWL327792 BGH327770:BGH327792 BQD327770:BQD327792 BZZ327770:BZZ327792 CJV327770:CJV327792 CTR327770:CTR327792 DDN327770:DDN327792 DNJ327770:DNJ327792 DXF327770:DXF327792 EHB327770:EHB327792 EQX327770:EQX327792 FAT327770:FAT327792 FKP327770:FKP327792 FUL327770:FUL327792 GEH327770:GEH327792 GOD327770:GOD327792 GXZ327770:GXZ327792 HHV327770:HHV327792 HRR327770:HRR327792 IBN327770:IBN327792 ILJ327770:ILJ327792 IVF327770:IVF327792 JFB327770:JFB327792 JOX327770:JOX327792 JYT327770:JYT327792 KIP327770:KIP327792 KSL327770:KSL327792 LCH327770:LCH327792 LMD327770:LMD327792 LVZ327770:LVZ327792 MFV327770:MFV327792 MPR327770:MPR327792 MZN327770:MZN327792 NJJ327770:NJJ327792 NTF327770:NTF327792 ODB327770:ODB327792 OMX327770:OMX327792 OWT327770:OWT327792 PGP327770:PGP327792 PQL327770:PQL327792 QAH327770:QAH327792 QKD327770:QKD327792 QTZ327770:QTZ327792 RDV327770:RDV327792 RNR327770:RNR327792 RXN327770:RXN327792 SHJ327770:SHJ327792 SRF327770:SRF327792 TBB327770:TBB327792 TKX327770:TKX327792 TUT327770:TUT327792 UEP327770:UEP327792 UOL327770:UOL327792 UYH327770:UYH327792 VID327770:VID327792 VRZ327770:VRZ327792 WBV327770:WBV327792 WLR327770:WLR327792 WVN327770:WVN327792 A393306:A393328 JB393306:JB393328 SX393306:SX393328 ACT393306:ACT393328 AMP393306:AMP393328 AWL393306:AWL393328 BGH393306:BGH393328 BQD393306:BQD393328 BZZ393306:BZZ393328 CJV393306:CJV393328 CTR393306:CTR393328 DDN393306:DDN393328 DNJ393306:DNJ393328 DXF393306:DXF393328 EHB393306:EHB393328 EQX393306:EQX393328 FAT393306:FAT393328 FKP393306:FKP393328 FUL393306:FUL393328 GEH393306:GEH393328 GOD393306:GOD393328 GXZ393306:GXZ393328 HHV393306:HHV393328 HRR393306:HRR393328 IBN393306:IBN393328 ILJ393306:ILJ393328 IVF393306:IVF393328 JFB393306:JFB393328 JOX393306:JOX393328 JYT393306:JYT393328 KIP393306:KIP393328 KSL393306:KSL393328 LCH393306:LCH393328 LMD393306:LMD393328 LVZ393306:LVZ393328 MFV393306:MFV393328 MPR393306:MPR393328 MZN393306:MZN393328 NJJ393306:NJJ393328 NTF393306:NTF393328 ODB393306:ODB393328 OMX393306:OMX393328 OWT393306:OWT393328 PGP393306:PGP393328 PQL393306:PQL393328 QAH393306:QAH393328 QKD393306:QKD393328 QTZ393306:QTZ393328 RDV393306:RDV393328 RNR393306:RNR393328 RXN393306:RXN393328 SHJ393306:SHJ393328 SRF393306:SRF393328 TBB393306:TBB393328 TKX393306:TKX393328 TUT393306:TUT393328 UEP393306:UEP393328 UOL393306:UOL393328 UYH393306:UYH393328 VID393306:VID393328 VRZ393306:VRZ393328 WBV393306:WBV393328 WLR393306:WLR393328 WVN393306:WVN393328 A458842:A458864 JB458842:JB458864 SX458842:SX458864 ACT458842:ACT458864 AMP458842:AMP458864 AWL458842:AWL458864 BGH458842:BGH458864 BQD458842:BQD458864 BZZ458842:BZZ458864 CJV458842:CJV458864 CTR458842:CTR458864 DDN458842:DDN458864 DNJ458842:DNJ458864 DXF458842:DXF458864 EHB458842:EHB458864 EQX458842:EQX458864 FAT458842:FAT458864 FKP458842:FKP458864 FUL458842:FUL458864 GEH458842:GEH458864 GOD458842:GOD458864 GXZ458842:GXZ458864 HHV458842:HHV458864 HRR458842:HRR458864 IBN458842:IBN458864 ILJ458842:ILJ458864 IVF458842:IVF458864 JFB458842:JFB458864 JOX458842:JOX458864 JYT458842:JYT458864 KIP458842:KIP458864 KSL458842:KSL458864 LCH458842:LCH458864 LMD458842:LMD458864 LVZ458842:LVZ458864 MFV458842:MFV458864 MPR458842:MPR458864 MZN458842:MZN458864 NJJ458842:NJJ458864 NTF458842:NTF458864 ODB458842:ODB458864 OMX458842:OMX458864 OWT458842:OWT458864 PGP458842:PGP458864 PQL458842:PQL458864 QAH458842:QAH458864 QKD458842:QKD458864 QTZ458842:QTZ458864 RDV458842:RDV458864 RNR458842:RNR458864 RXN458842:RXN458864 SHJ458842:SHJ458864 SRF458842:SRF458864 TBB458842:TBB458864 TKX458842:TKX458864 TUT458842:TUT458864 UEP458842:UEP458864 UOL458842:UOL458864 UYH458842:UYH458864 VID458842:VID458864 VRZ458842:VRZ458864 WBV458842:WBV458864 WLR458842:WLR458864 WVN458842:WVN458864 A524378:A524400 JB524378:JB524400 SX524378:SX524400 ACT524378:ACT524400 AMP524378:AMP524400 AWL524378:AWL524400 BGH524378:BGH524400 BQD524378:BQD524400 BZZ524378:BZZ524400 CJV524378:CJV524400 CTR524378:CTR524400 DDN524378:DDN524400 DNJ524378:DNJ524400 DXF524378:DXF524400 EHB524378:EHB524400 EQX524378:EQX524400 FAT524378:FAT524400 FKP524378:FKP524400 FUL524378:FUL524400 GEH524378:GEH524400 GOD524378:GOD524400 GXZ524378:GXZ524400 HHV524378:HHV524400 HRR524378:HRR524400 IBN524378:IBN524400 ILJ524378:ILJ524400 IVF524378:IVF524400 JFB524378:JFB524400 JOX524378:JOX524400 JYT524378:JYT524400 KIP524378:KIP524400 KSL524378:KSL524400 LCH524378:LCH524400 LMD524378:LMD524400 LVZ524378:LVZ524400 MFV524378:MFV524400 MPR524378:MPR524400 MZN524378:MZN524400 NJJ524378:NJJ524400 NTF524378:NTF524400 ODB524378:ODB524400 OMX524378:OMX524400 OWT524378:OWT524400 PGP524378:PGP524400 PQL524378:PQL524400 QAH524378:QAH524400 QKD524378:QKD524400 QTZ524378:QTZ524400 RDV524378:RDV524400 RNR524378:RNR524400 RXN524378:RXN524400 SHJ524378:SHJ524400 SRF524378:SRF524400 TBB524378:TBB524400 TKX524378:TKX524400 TUT524378:TUT524400 UEP524378:UEP524400 UOL524378:UOL524400 UYH524378:UYH524400 VID524378:VID524400 VRZ524378:VRZ524400 WBV524378:WBV524400 WLR524378:WLR524400 WVN524378:WVN524400 A589914:A589936 JB589914:JB589936 SX589914:SX589936 ACT589914:ACT589936 AMP589914:AMP589936 AWL589914:AWL589936 BGH589914:BGH589936 BQD589914:BQD589936 BZZ589914:BZZ589936 CJV589914:CJV589936 CTR589914:CTR589936 DDN589914:DDN589936 DNJ589914:DNJ589936 DXF589914:DXF589936 EHB589914:EHB589936 EQX589914:EQX589936 FAT589914:FAT589936 FKP589914:FKP589936 FUL589914:FUL589936 GEH589914:GEH589936 GOD589914:GOD589936 GXZ589914:GXZ589936 HHV589914:HHV589936 HRR589914:HRR589936 IBN589914:IBN589936 ILJ589914:ILJ589936 IVF589914:IVF589936 JFB589914:JFB589936 JOX589914:JOX589936 JYT589914:JYT589936 KIP589914:KIP589936 KSL589914:KSL589936 LCH589914:LCH589936 LMD589914:LMD589936 LVZ589914:LVZ589936 MFV589914:MFV589936 MPR589914:MPR589936 MZN589914:MZN589936 NJJ589914:NJJ589936 NTF589914:NTF589936 ODB589914:ODB589936 OMX589914:OMX589936 OWT589914:OWT589936 PGP589914:PGP589936 PQL589914:PQL589936 QAH589914:QAH589936 QKD589914:QKD589936 QTZ589914:QTZ589936 RDV589914:RDV589936 RNR589914:RNR589936 RXN589914:RXN589936 SHJ589914:SHJ589936 SRF589914:SRF589936 TBB589914:TBB589936 TKX589914:TKX589936 TUT589914:TUT589936 UEP589914:UEP589936 UOL589914:UOL589936 UYH589914:UYH589936 VID589914:VID589936 VRZ589914:VRZ589936 WBV589914:WBV589936 WLR589914:WLR589936 WVN589914:WVN589936 A655450:A655472 JB655450:JB655472 SX655450:SX655472 ACT655450:ACT655472 AMP655450:AMP655472 AWL655450:AWL655472 BGH655450:BGH655472 BQD655450:BQD655472 BZZ655450:BZZ655472 CJV655450:CJV655472 CTR655450:CTR655472 DDN655450:DDN655472 DNJ655450:DNJ655472 DXF655450:DXF655472 EHB655450:EHB655472 EQX655450:EQX655472 FAT655450:FAT655472 FKP655450:FKP655472 FUL655450:FUL655472 GEH655450:GEH655472 GOD655450:GOD655472 GXZ655450:GXZ655472 HHV655450:HHV655472 HRR655450:HRR655472 IBN655450:IBN655472 ILJ655450:ILJ655472 IVF655450:IVF655472 JFB655450:JFB655472 JOX655450:JOX655472 JYT655450:JYT655472 KIP655450:KIP655472 KSL655450:KSL655472 LCH655450:LCH655472 LMD655450:LMD655472 LVZ655450:LVZ655472 MFV655450:MFV655472 MPR655450:MPR655472 MZN655450:MZN655472 NJJ655450:NJJ655472 NTF655450:NTF655472 ODB655450:ODB655472 OMX655450:OMX655472 OWT655450:OWT655472 PGP655450:PGP655472 PQL655450:PQL655472 QAH655450:QAH655472 QKD655450:QKD655472 QTZ655450:QTZ655472 RDV655450:RDV655472 RNR655450:RNR655472 RXN655450:RXN655472 SHJ655450:SHJ655472 SRF655450:SRF655472 TBB655450:TBB655472 TKX655450:TKX655472 TUT655450:TUT655472 UEP655450:UEP655472 UOL655450:UOL655472 UYH655450:UYH655472 VID655450:VID655472 VRZ655450:VRZ655472 WBV655450:WBV655472 WLR655450:WLR655472 WVN655450:WVN655472 A720986:A721008 JB720986:JB721008 SX720986:SX721008 ACT720986:ACT721008 AMP720986:AMP721008 AWL720986:AWL721008 BGH720986:BGH721008 BQD720986:BQD721008 BZZ720986:BZZ721008 CJV720986:CJV721008 CTR720986:CTR721008 DDN720986:DDN721008 DNJ720986:DNJ721008 DXF720986:DXF721008 EHB720986:EHB721008 EQX720986:EQX721008 FAT720986:FAT721008 FKP720986:FKP721008 FUL720986:FUL721008 GEH720986:GEH721008 GOD720986:GOD721008 GXZ720986:GXZ721008 HHV720986:HHV721008 HRR720986:HRR721008 IBN720986:IBN721008 ILJ720986:ILJ721008 IVF720986:IVF721008 JFB720986:JFB721008 JOX720986:JOX721008 JYT720986:JYT721008 KIP720986:KIP721008 KSL720986:KSL721008 LCH720986:LCH721008 LMD720986:LMD721008 LVZ720986:LVZ721008 MFV720986:MFV721008 MPR720986:MPR721008 MZN720986:MZN721008 NJJ720986:NJJ721008 NTF720986:NTF721008 ODB720986:ODB721008 OMX720986:OMX721008 OWT720986:OWT721008 PGP720986:PGP721008 PQL720986:PQL721008 QAH720986:QAH721008 QKD720986:QKD721008 QTZ720986:QTZ721008 RDV720986:RDV721008 RNR720986:RNR721008 RXN720986:RXN721008 SHJ720986:SHJ721008 SRF720986:SRF721008 TBB720986:TBB721008 TKX720986:TKX721008 TUT720986:TUT721008 UEP720986:UEP721008 UOL720986:UOL721008 UYH720986:UYH721008 VID720986:VID721008 VRZ720986:VRZ721008 WBV720986:WBV721008 WLR720986:WLR721008 WVN720986:WVN721008 A786522:A786544 JB786522:JB786544 SX786522:SX786544 ACT786522:ACT786544 AMP786522:AMP786544 AWL786522:AWL786544 BGH786522:BGH786544 BQD786522:BQD786544 BZZ786522:BZZ786544 CJV786522:CJV786544 CTR786522:CTR786544 DDN786522:DDN786544 DNJ786522:DNJ786544 DXF786522:DXF786544 EHB786522:EHB786544 EQX786522:EQX786544 FAT786522:FAT786544 FKP786522:FKP786544 FUL786522:FUL786544 GEH786522:GEH786544 GOD786522:GOD786544 GXZ786522:GXZ786544 HHV786522:HHV786544 HRR786522:HRR786544 IBN786522:IBN786544 ILJ786522:ILJ786544 IVF786522:IVF786544 JFB786522:JFB786544 JOX786522:JOX786544 JYT786522:JYT786544 KIP786522:KIP786544 KSL786522:KSL786544 LCH786522:LCH786544 LMD786522:LMD786544 LVZ786522:LVZ786544 MFV786522:MFV786544 MPR786522:MPR786544 MZN786522:MZN786544 NJJ786522:NJJ786544 NTF786522:NTF786544 ODB786522:ODB786544 OMX786522:OMX786544 OWT786522:OWT786544 PGP786522:PGP786544 PQL786522:PQL786544 QAH786522:QAH786544 QKD786522:QKD786544 QTZ786522:QTZ786544 RDV786522:RDV786544 RNR786522:RNR786544 RXN786522:RXN786544 SHJ786522:SHJ786544 SRF786522:SRF786544 TBB786522:TBB786544 TKX786522:TKX786544 TUT786522:TUT786544 UEP786522:UEP786544 UOL786522:UOL786544 UYH786522:UYH786544 VID786522:VID786544 VRZ786522:VRZ786544 WBV786522:WBV786544 WLR786522:WLR786544 WVN786522:WVN786544 A852058:A852080 JB852058:JB852080 SX852058:SX852080 ACT852058:ACT852080 AMP852058:AMP852080 AWL852058:AWL852080 BGH852058:BGH852080 BQD852058:BQD852080 BZZ852058:BZZ852080 CJV852058:CJV852080 CTR852058:CTR852080 DDN852058:DDN852080 DNJ852058:DNJ852080 DXF852058:DXF852080 EHB852058:EHB852080 EQX852058:EQX852080 FAT852058:FAT852080 FKP852058:FKP852080 FUL852058:FUL852080 GEH852058:GEH852080 GOD852058:GOD852080 GXZ852058:GXZ852080 HHV852058:HHV852080 HRR852058:HRR852080 IBN852058:IBN852080 ILJ852058:ILJ852080 IVF852058:IVF852080 JFB852058:JFB852080 JOX852058:JOX852080 JYT852058:JYT852080 KIP852058:KIP852080 KSL852058:KSL852080 LCH852058:LCH852080 LMD852058:LMD852080 LVZ852058:LVZ852080 MFV852058:MFV852080 MPR852058:MPR852080 MZN852058:MZN852080 NJJ852058:NJJ852080 NTF852058:NTF852080 ODB852058:ODB852080 OMX852058:OMX852080 OWT852058:OWT852080 PGP852058:PGP852080 PQL852058:PQL852080 QAH852058:QAH852080 QKD852058:QKD852080 QTZ852058:QTZ852080 RDV852058:RDV852080 RNR852058:RNR852080 RXN852058:RXN852080 SHJ852058:SHJ852080 SRF852058:SRF852080 TBB852058:TBB852080 TKX852058:TKX852080 TUT852058:TUT852080 UEP852058:UEP852080 UOL852058:UOL852080 UYH852058:UYH852080 VID852058:VID852080 VRZ852058:VRZ852080 WBV852058:WBV852080 WLR852058:WLR852080 WVN852058:WVN852080 A917594:A917616 JB917594:JB917616 SX917594:SX917616 ACT917594:ACT917616 AMP917594:AMP917616 AWL917594:AWL917616 BGH917594:BGH917616 BQD917594:BQD917616 BZZ917594:BZZ917616 CJV917594:CJV917616 CTR917594:CTR917616 DDN917594:DDN917616 DNJ917594:DNJ917616 DXF917594:DXF917616 EHB917594:EHB917616 EQX917594:EQX917616 FAT917594:FAT917616 FKP917594:FKP917616 FUL917594:FUL917616 GEH917594:GEH917616 GOD917594:GOD917616 GXZ917594:GXZ917616 HHV917594:HHV917616 HRR917594:HRR917616 IBN917594:IBN917616 ILJ917594:ILJ917616 IVF917594:IVF917616 JFB917594:JFB917616 JOX917594:JOX917616 JYT917594:JYT917616 KIP917594:KIP917616 KSL917594:KSL917616 LCH917594:LCH917616 LMD917594:LMD917616 LVZ917594:LVZ917616 MFV917594:MFV917616 MPR917594:MPR917616 MZN917594:MZN917616 NJJ917594:NJJ917616 NTF917594:NTF917616 ODB917594:ODB917616 OMX917594:OMX917616 OWT917594:OWT917616 PGP917594:PGP917616 PQL917594:PQL917616 QAH917594:QAH917616 QKD917594:QKD917616 QTZ917594:QTZ917616 RDV917594:RDV917616 RNR917594:RNR917616 RXN917594:RXN917616 SHJ917594:SHJ917616 SRF917594:SRF917616 TBB917594:TBB917616 TKX917594:TKX917616 TUT917594:TUT917616 UEP917594:UEP917616 UOL917594:UOL917616 UYH917594:UYH917616 VID917594:VID917616 VRZ917594:VRZ917616 WBV917594:WBV917616 WLR917594:WLR917616 WVN917594:WVN917616 A983130:A983152 JB983130:JB983152 SX983130:SX983152 ACT983130:ACT983152 AMP983130:AMP983152 AWL983130:AWL983152 BGH983130:BGH983152 BQD983130:BQD983152 BZZ983130:BZZ983152 CJV983130:CJV983152 CTR983130:CTR983152 DDN983130:DDN983152 DNJ983130:DNJ983152 DXF983130:DXF983152 EHB983130:EHB983152 EQX983130:EQX983152 FAT983130:FAT983152 FKP983130:FKP983152 FUL983130:FUL983152 GEH983130:GEH983152 GOD983130:GOD983152 GXZ983130:GXZ983152 HHV983130:HHV983152 HRR983130:HRR983152 IBN983130:IBN983152 ILJ983130:ILJ983152 IVF983130:IVF983152 JFB983130:JFB983152 JOX983130:JOX983152 JYT983130:JYT983152 KIP983130:KIP983152 KSL983130:KSL983152 LCH983130:LCH983152 LMD983130:LMD983152 LVZ983130:LVZ983152 MFV983130:MFV983152 MPR983130:MPR983152 MZN983130:MZN983152 NJJ983130:NJJ983152 NTF983130:NTF983152 ODB983130:ODB983152 OMX983130:OMX983152 OWT983130:OWT983152 PGP983130:PGP983152 PQL983130:PQL983152 QAH983130:QAH983152 QKD983130:QKD983152 QTZ983130:QTZ983152 RDV983130:RDV983152 RNR983130:RNR983152 RXN983130:RXN983152 SHJ983130:SHJ983152 SRF983130:SRF983152 TBB983130:TBB983152 TKX983130:TKX983152 TUT983130:TUT983152 UEP983130:UEP983152 UOL983130:UOL983152 UYH983130:UYH983152 VID983130:VID983152 VRZ983130:VRZ983152 WBV983130:WBV983152 WLR983130:WLR983152 WVN983130:WVN983152 WVN983023:WVN983124 A65519:A65620 JB65519:JB65620 SX65519:SX65620 ACT65519:ACT65620 AMP65519:AMP65620 AWL65519:AWL65620 BGH65519:BGH65620 BQD65519:BQD65620 BZZ65519:BZZ65620 CJV65519:CJV65620 CTR65519:CTR65620 DDN65519:DDN65620 DNJ65519:DNJ65620 DXF65519:DXF65620 EHB65519:EHB65620 EQX65519:EQX65620 FAT65519:FAT65620 FKP65519:FKP65620 FUL65519:FUL65620 GEH65519:GEH65620 GOD65519:GOD65620 GXZ65519:GXZ65620 HHV65519:HHV65620 HRR65519:HRR65620 IBN65519:IBN65620 ILJ65519:ILJ65620 IVF65519:IVF65620 JFB65519:JFB65620 JOX65519:JOX65620 JYT65519:JYT65620 KIP65519:KIP65620 KSL65519:KSL65620 LCH65519:LCH65620 LMD65519:LMD65620 LVZ65519:LVZ65620 MFV65519:MFV65620 MPR65519:MPR65620 MZN65519:MZN65620 NJJ65519:NJJ65620 NTF65519:NTF65620 ODB65519:ODB65620 OMX65519:OMX65620 OWT65519:OWT65620 PGP65519:PGP65620 PQL65519:PQL65620 QAH65519:QAH65620 QKD65519:QKD65620 QTZ65519:QTZ65620 RDV65519:RDV65620 RNR65519:RNR65620 RXN65519:RXN65620 SHJ65519:SHJ65620 SRF65519:SRF65620 TBB65519:TBB65620 TKX65519:TKX65620 TUT65519:TUT65620 UEP65519:UEP65620 UOL65519:UOL65620 UYH65519:UYH65620 VID65519:VID65620 VRZ65519:VRZ65620 WBV65519:WBV65620 WLR65519:WLR65620 WVN65519:WVN65620 A131055:A131156 JB131055:JB131156 SX131055:SX131156 ACT131055:ACT131156 AMP131055:AMP131156 AWL131055:AWL131156 BGH131055:BGH131156 BQD131055:BQD131156 BZZ131055:BZZ131156 CJV131055:CJV131156 CTR131055:CTR131156 DDN131055:DDN131156 DNJ131055:DNJ131156 DXF131055:DXF131156 EHB131055:EHB131156 EQX131055:EQX131156 FAT131055:FAT131156 FKP131055:FKP131156 FUL131055:FUL131156 GEH131055:GEH131156 GOD131055:GOD131156 GXZ131055:GXZ131156 HHV131055:HHV131156 HRR131055:HRR131156 IBN131055:IBN131156 ILJ131055:ILJ131156 IVF131055:IVF131156 JFB131055:JFB131156 JOX131055:JOX131156 JYT131055:JYT131156 KIP131055:KIP131156 KSL131055:KSL131156 LCH131055:LCH131156 LMD131055:LMD131156 LVZ131055:LVZ131156 MFV131055:MFV131156 MPR131055:MPR131156 MZN131055:MZN131156 NJJ131055:NJJ131156 NTF131055:NTF131156 ODB131055:ODB131156 OMX131055:OMX131156 OWT131055:OWT131156 PGP131055:PGP131156 PQL131055:PQL131156 QAH131055:QAH131156 QKD131055:QKD131156 QTZ131055:QTZ131156 RDV131055:RDV131156 RNR131055:RNR131156 RXN131055:RXN131156 SHJ131055:SHJ131156 SRF131055:SRF131156 TBB131055:TBB131156 TKX131055:TKX131156 TUT131055:TUT131156 UEP131055:UEP131156 UOL131055:UOL131156 UYH131055:UYH131156 VID131055:VID131156 VRZ131055:VRZ131156 WBV131055:WBV131156 WLR131055:WLR131156 WVN131055:WVN131156 A196591:A196692 JB196591:JB196692 SX196591:SX196692 ACT196591:ACT196692 AMP196591:AMP196692 AWL196591:AWL196692 BGH196591:BGH196692 BQD196591:BQD196692 BZZ196591:BZZ196692 CJV196591:CJV196692 CTR196591:CTR196692 DDN196591:DDN196692 DNJ196591:DNJ196692 DXF196591:DXF196692 EHB196591:EHB196692 EQX196591:EQX196692 FAT196591:FAT196692 FKP196591:FKP196692 FUL196591:FUL196692 GEH196591:GEH196692 GOD196591:GOD196692 GXZ196591:GXZ196692 HHV196591:HHV196692 HRR196591:HRR196692 IBN196591:IBN196692 ILJ196591:ILJ196692 IVF196591:IVF196692 JFB196591:JFB196692 JOX196591:JOX196692 JYT196591:JYT196692 KIP196591:KIP196692 KSL196591:KSL196692 LCH196591:LCH196692 LMD196591:LMD196692 LVZ196591:LVZ196692 MFV196591:MFV196692 MPR196591:MPR196692 MZN196591:MZN196692 NJJ196591:NJJ196692 NTF196591:NTF196692 ODB196591:ODB196692 OMX196591:OMX196692 OWT196591:OWT196692 PGP196591:PGP196692 PQL196591:PQL196692 QAH196591:QAH196692 QKD196591:QKD196692 QTZ196591:QTZ196692 RDV196591:RDV196692 RNR196591:RNR196692 RXN196591:RXN196692 SHJ196591:SHJ196692 SRF196591:SRF196692 TBB196591:TBB196692 TKX196591:TKX196692 TUT196591:TUT196692 UEP196591:UEP196692 UOL196591:UOL196692 UYH196591:UYH196692 VID196591:VID196692 VRZ196591:VRZ196692 WBV196591:WBV196692 WLR196591:WLR196692 WVN196591:WVN196692 A262127:A262228 JB262127:JB262228 SX262127:SX262228 ACT262127:ACT262228 AMP262127:AMP262228 AWL262127:AWL262228 BGH262127:BGH262228 BQD262127:BQD262228 BZZ262127:BZZ262228 CJV262127:CJV262228 CTR262127:CTR262228 DDN262127:DDN262228 DNJ262127:DNJ262228 DXF262127:DXF262228 EHB262127:EHB262228 EQX262127:EQX262228 FAT262127:FAT262228 FKP262127:FKP262228 FUL262127:FUL262228 GEH262127:GEH262228 GOD262127:GOD262228 GXZ262127:GXZ262228 HHV262127:HHV262228 HRR262127:HRR262228 IBN262127:IBN262228 ILJ262127:ILJ262228 IVF262127:IVF262228 JFB262127:JFB262228 JOX262127:JOX262228 JYT262127:JYT262228 KIP262127:KIP262228 KSL262127:KSL262228 LCH262127:LCH262228 LMD262127:LMD262228 LVZ262127:LVZ262228 MFV262127:MFV262228 MPR262127:MPR262228 MZN262127:MZN262228 NJJ262127:NJJ262228 NTF262127:NTF262228 ODB262127:ODB262228 OMX262127:OMX262228 OWT262127:OWT262228 PGP262127:PGP262228 PQL262127:PQL262228 QAH262127:QAH262228 QKD262127:QKD262228 QTZ262127:QTZ262228 RDV262127:RDV262228 RNR262127:RNR262228 RXN262127:RXN262228 SHJ262127:SHJ262228 SRF262127:SRF262228 TBB262127:TBB262228 TKX262127:TKX262228 TUT262127:TUT262228 UEP262127:UEP262228 UOL262127:UOL262228 UYH262127:UYH262228 VID262127:VID262228 VRZ262127:VRZ262228 WBV262127:WBV262228 WLR262127:WLR262228 WVN262127:WVN262228 A327663:A327764 JB327663:JB327764 SX327663:SX327764 ACT327663:ACT327764 AMP327663:AMP327764 AWL327663:AWL327764 BGH327663:BGH327764 BQD327663:BQD327764 BZZ327663:BZZ327764 CJV327663:CJV327764 CTR327663:CTR327764 DDN327663:DDN327764 DNJ327663:DNJ327764 DXF327663:DXF327764 EHB327663:EHB327764 EQX327663:EQX327764 FAT327663:FAT327764 FKP327663:FKP327764 FUL327663:FUL327764 GEH327663:GEH327764 GOD327663:GOD327764 GXZ327663:GXZ327764 HHV327663:HHV327764 HRR327663:HRR327764 IBN327663:IBN327764 ILJ327663:ILJ327764 IVF327663:IVF327764 JFB327663:JFB327764 JOX327663:JOX327764 JYT327663:JYT327764 KIP327663:KIP327764 KSL327663:KSL327764 LCH327663:LCH327764 LMD327663:LMD327764 LVZ327663:LVZ327764 MFV327663:MFV327764 MPR327663:MPR327764 MZN327663:MZN327764 NJJ327663:NJJ327764 NTF327663:NTF327764 ODB327663:ODB327764 OMX327663:OMX327764 OWT327663:OWT327764 PGP327663:PGP327764 PQL327663:PQL327764 QAH327663:QAH327764 QKD327663:QKD327764 QTZ327663:QTZ327764 RDV327663:RDV327764 RNR327663:RNR327764 RXN327663:RXN327764 SHJ327663:SHJ327764 SRF327663:SRF327764 TBB327663:TBB327764 TKX327663:TKX327764 TUT327663:TUT327764 UEP327663:UEP327764 UOL327663:UOL327764 UYH327663:UYH327764 VID327663:VID327764 VRZ327663:VRZ327764 WBV327663:WBV327764 WLR327663:WLR327764 WVN327663:WVN327764 A393199:A393300 JB393199:JB393300 SX393199:SX393300 ACT393199:ACT393300 AMP393199:AMP393300 AWL393199:AWL393300 BGH393199:BGH393300 BQD393199:BQD393300 BZZ393199:BZZ393300 CJV393199:CJV393300 CTR393199:CTR393300 DDN393199:DDN393300 DNJ393199:DNJ393300 DXF393199:DXF393300 EHB393199:EHB393300 EQX393199:EQX393300 FAT393199:FAT393300 FKP393199:FKP393300 FUL393199:FUL393300 GEH393199:GEH393300 GOD393199:GOD393300 GXZ393199:GXZ393300 HHV393199:HHV393300 HRR393199:HRR393300 IBN393199:IBN393300 ILJ393199:ILJ393300 IVF393199:IVF393300 JFB393199:JFB393300 JOX393199:JOX393300 JYT393199:JYT393300 KIP393199:KIP393300 KSL393199:KSL393300 LCH393199:LCH393300 LMD393199:LMD393300 LVZ393199:LVZ393300 MFV393199:MFV393300 MPR393199:MPR393300 MZN393199:MZN393300 NJJ393199:NJJ393300 NTF393199:NTF393300 ODB393199:ODB393300 OMX393199:OMX393300 OWT393199:OWT393300 PGP393199:PGP393300 PQL393199:PQL393300 QAH393199:QAH393300 QKD393199:QKD393300 QTZ393199:QTZ393300 RDV393199:RDV393300 RNR393199:RNR393300 RXN393199:RXN393300 SHJ393199:SHJ393300 SRF393199:SRF393300 TBB393199:TBB393300 TKX393199:TKX393300 TUT393199:TUT393300 UEP393199:UEP393300 UOL393199:UOL393300 UYH393199:UYH393300 VID393199:VID393300 VRZ393199:VRZ393300 WBV393199:WBV393300 WLR393199:WLR393300 WVN393199:WVN393300 A458735:A458836 JB458735:JB458836 SX458735:SX458836 ACT458735:ACT458836 AMP458735:AMP458836 AWL458735:AWL458836 BGH458735:BGH458836 BQD458735:BQD458836 BZZ458735:BZZ458836 CJV458735:CJV458836 CTR458735:CTR458836 DDN458735:DDN458836 DNJ458735:DNJ458836 DXF458735:DXF458836 EHB458735:EHB458836 EQX458735:EQX458836 FAT458735:FAT458836 FKP458735:FKP458836 FUL458735:FUL458836 GEH458735:GEH458836 GOD458735:GOD458836 GXZ458735:GXZ458836 HHV458735:HHV458836 HRR458735:HRR458836 IBN458735:IBN458836 ILJ458735:ILJ458836 IVF458735:IVF458836 JFB458735:JFB458836 JOX458735:JOX458836 JYT458735:JYT458836 KIP458735:KIP458836 KSL458735:KSL458836 LCH458735:LCH458836 LMD458735:LMD458836 LVZ458735:LVZ458836 MFV458735:MFV458836 MPR458735:MPR458836 MZN458735:MZN458836 NJJ458735:NJJ458836 NTF458735:NTF458836 ODB458735:ODB458836 OMX458735:OMX458836 OWT458735:OWT458836 PGP458735:PGP458836 PQL458735:PQL458836 QAH458735:QAH458836 QKD458735:QKD458836 QTZ458735:QTZ458836 RDV458735:RDV458836 RNR458735:RNR458836 RXN458735:RXN458836 SHJ458735:SHJ458836 SRF458735:SRF458836 TBB458735:TBB458836 TKX458735:TKX458836 TUT458735:TUT458836 UEP458735:UEP458836 UOL458735:UOL458836 UYH458735:UYH458836 VID458735:VID458836 VRZ458735:VRZ458836 WBV458735:WBV458836 WLR458735:WLR458836 WVN458735:WVN458836 A524271:A524372 JB524271:JB524372 SX524271:SX524372 ACT524271:ACT524372 AMP524271:AMP524372 AWL524271:AWL524372 BGH524271:BGH524372 BQD524271:BQD524372 BZZ524271:BZZ524372 CJV524271:CJV524372 CTR524271:CTR524372 DDN524271:DDN524372 DNJ524271:DNJ524372 DXF524271:DXF524372 EHB524271:EHB524372 EQX524271:EQX524372 FAT524271:FAT524372 FKP524271:FKP524372 FUL524271:FUL524372 GEH524271:GEH524372 GOD524271:GOD524372 GXZ524271:GXZ524372 HHV524271:HHV524372 HRR524271:HRR524372 IBN524271:IBN524372 ILJ524271:ILJ524372 IVF524271:IVF524372 JFB524271:JFB524372 JOX524271:JOX524372 JYT524271:JYT524372 KIP524271:KIP524372 KSL524271:KSL524372 LCH524271:LCH524372 LMD524271:LMD524372 LVZ524271:LVZ524372 MFV524271:MFV524372 MPR524271:MPR524372 MZN524271:MZN524372 NJJ524271:NJJ524372 NTF524271:NTF524372 ODB524271:ODB524372 OMX524271:OMX524372 OWT524271:OWT524372 PGP524271:PGP524372 PQL524271:PQL524372 QAH524271:QAH524372 QKD524271:QKD524372 QTZ524271:QTZ524372 RDV524271:RDV524372 RNR524271:RNR524372 RXN524271:RXN524372 SHJ524271:SHJ524372 SRF524271:SRF524372 TBB524271:TBB524372 TKX524271:TKX524372 TUT524271:TUT524372 UEP524271:UEP524372 UOL524271:UOL524372 UYH524271:UYH524372 VID524271:VID524372 VRZ524271:VRZ524372 WBV524271:WBV524372 WLR524271:WLR524372 WVN524271:WVN524372 A589807:A589908 JB589807:JB589908 SX589807:SX589908 ACT589807:ACT589908 AMP589807:AMP589908 AWL589807:AWL589908 BGH589807:BGH589908 BQD589807:BQD589908 BZZ589807:BZZ589908 CJV589807:CJV589908 CTR589807:CTR589908 DDN589807:DDN589908 DNJ589807:DNJ589908 DXF589807:DXF589908 EHB589807:EHB589908 EQX589807:EQX589908 FAT589807:FAT589908 FKP589807:FKP589908 FUL589807:FUL589908 GEH589807:GEH589908 GOD589807:GOD589908 GXZ589807:GXZ589908 HHV589807:HHV589908 HRR589807:HRR589908 IBN589807:IBN589908 ILJ589807:ILJ589908 IVF589807:IVF589908 JFB589807:JFB589908 JOX589807:JOX589908 JYT589807:JYT589908 KIP589807:KIP589908 KSL589807:KSL589908 LCH589807:LCH589908 LMD589807:LMD589908 LVZ589807:LVZ589908 MFV589807:MFV589908 MPR589807:MPR589908 MZN589807:MZN589908 NJJ589807:NJJ589908 NTF589807:NTF589908 ODB589807:ODB589908 OMX589807:OMX589908 OWT589807:OWT589908 PGP589807:PGP589908 PQL589807:PQL589908 QAH589807:QAH589908 QKD589807:QKD589908 QTZ589807:QTZ589908 RDV589807:RDV589908 RNR589807:RNR589908 RXN589807:RXN589908 SHJ589807:SHJ589908 SRF589807:SRF589908 TBB589807:TBB589908 TKX589807:TKX589908 TUT589807:TUT589908 UEP589807:UEP589908 UOL589807:UOL589908 UYH589807:UYH589908 VID589807:VID589908 VRZ589807:VRZ589908 WBV589807:WBV589908 WLR589807:WLR589908 WVN589807:WVN589908 A655343:A655444 JB655343:JB655444 SX655343:SX655444 ACT655343:ACT655444 AMP655343:AMP655444 AWL655343:AWL655444 BGH655343:BGH655444 BQD655343:BQD655444 BZZ655343:BZZ655444 CJV655343:CJV655444 CTR655343:CTR655444 DDN655343:DDN655444 DNJ655343:DNJ655444 DXF655343:DXF655444 EHB655343:EHB655444 EQX655343:EQX655444 FAT655343:FAT655444 FKP655343:FKP655444 FUL655343:FUL655444 GEH655343:GEH655444 GOD655343:GOD655444 GXZ655343:GXZ655444 HHV655343:HHV655444 HRR655343:HRR655444 IBN655343:IBN655444 ILJ655343:ILJ655444 IVF655343:IVF655444 JFB655343:JFB655444 JOX655343:JOX655444 JYT655343:JYT655444 KIP655343:KIP655444 KSL655343:KSL655444 LCH655343:LCH655444 LMD655343:LMD655444 LVZ655343:LVZ655444 MFV655343:MFV655444 MPR655343:MPR655444 MZN655343:MZN655444 NJJ655343:NJJ655444 NTF655343:NTF655444 ODB655343:ODB655444 OMX655343:OMX655444 OWT655343:OWT655444 PGP655343:PGP655444 PQL655343:PQL655444 QAH655343:QAH655444 QKD655343:QKD655444 QTZ655343:QTZ655444 RDV655343:RDV655444 RNR655343:RNR655444 RXN655343:RXN655444 SHJ655343:SHJ655444 SRF655343:SRF655444 TBB655343:TBB655444 TKX655343:TKX655444 TUT655343:TUT655444 UEP655343:UEP655444 UOL655343:UOL655444 UYH655343:UYH655444 VID655343:VID655444 VRZ655343:VRZ655444 WBV655343:WBV655444 WLR655343:WLR655444 WVN655343:WVN655444 A720879:A720980 JB720879:JB720980 SX720879:SX720980 ACT720879:ACT720980 AMP720879:AMP720980 AWL720879:AWL720980 BGH720879:BGH720980 BQD720879:BQD720980 BZZ720879:BZZ720980 CJV720879:CJV720980 CTR720879:CTR720980 DDN720879:DDN720980 DNJ720879:DNJ720980 DXF720879:DXF720980 EHB720879:EHB720980 EQX720879:EQX720980 FAT720879:FAT720980 FKP720879:FKP720980 FUL720879:FUL720980 GEH720879:GEH720980 GOD720879:GOD720980 GXZ720879:GXZ720980 HHV720879:HHV720980 HRR720879:HRR720980 IBN720879:IBN720980 ILJ720879:ILJ720980 IVF720879:IVF720980 JFB720879:JFB720980 JOX720879:JOX720980 JYT720879:JYT720980 KIP720879:KIP720980 KSL720879:KSL720980 LCH720879:LCH720980 LMD720879:LMD720980 LVZ720879:LVZ720980 MFV720879:MFV720980 MPR720879:MPR720980 MZN720879:MZN720980 NJJ720879:NJJ720980 NTF720879:NTF720980 ODB720879:ODB720980 OMX720879:OMX720980 OWT720879:OWT720980 PGP720879:PGP720980 PQL720879:PQL720980 QAH720879:QAH720980 QKD720879:QKD720980 QTZ720879:QTZ720980 RDV720879:RDV720980 RNR720879:RNR720980 RXN720879:RXN720980 SHJ720879:SHJ720980 SRF720879:SRF720980 TBB720879:TBB720980 TKX720879:TKX720980 TUT720879:TUT720980 UEP720879:UEP720980 UOL720879:UOL720980 UYH720879:UYH720980 VID720879:VID720980 VRZ720879:VRZ720980 WBV720879:WBV720980 WLR720879:WLR720980 WVN720879:WVN720980 A786415:A786516 JB786415:JB786516 SX786415:SX786516 ACT786415:ACT786516 AMP786415:AMP786516 AWL786415:AWL786516 BGH786415:BGH786516 BQD786415:BQD786516 BZZ786415:BZZ786516 CJV786415:CJV786516 CTR786415:CTR786516 DDN786415:DDN786516 DNJ786415:DNJ786516 DXF786415:DXF786516 EHB786415:EHB786516 EQX786415:EQX786516 FAT786415:FAT786516 FKP786415:FKP786516 FUL786415:FUL786516 GEH786415:GEH786516 GOD786415:GOD786516 GXZ786415:GXZ786516 HHV786415:HHV786516 HRR786415:HRR786516 IBN786415:IBN786516 ILJ786415:ILJ786516 IVF786415:IVF786516 JFB786415:JFB786516 JOX786415:JOX786516 JYT786415:JYT786516 KIP786415:KIP786516 KSL786415:KSL786516 LCH786415:LCH786516 LMD786415:LMD786516 LVZ786415:LVZ786516 MFV786415:MFV786516 MPR786415:MPR786516 MZN786415:MZN786516 NJJ786415:NJJ786516 NTF786415:NTF786516 ODB786415:ODB786516 OMX786415:OMX786516 OWT786415:OWT786516 PGP786415:PGP786516 PQL786415:PQL786516 QAH786415:QAH786516 QKD786415:QKD786516 QTZ786415:QTZ786516 RDV786415:RDV786516 RNR786415:RNR786516 RXN786415:RXN786516 SHJ786415:SHJ786516 SRF786415:SRF786516 TBB786415:TBB786516 TKX786415:TKX786516 TUT786415:TUT786516 UEP786415:UEP786516 UOL786415:UOL786516 UYH786415:UYH786516 VID786415:VID786516 VRZ786415:VRZ786516 WBV786415:WBV786516 WLR786415:WLR786516 WVN786415:WVN786516 A851951:A852052 JB851951:JB852052 SX851951:SX852052 ACT851951:ACT852052 AMP851951:AMP852052 AWL851951:AWL852052 BGH851951:BGH852052 BQD851951:BQD852052 BZZ851951:BZZ852052 CJV851951:CJV852052 CTR851951:CTR852052 DDN851951:DDN852052 DNJ851951:DNJ852052 DXF851951:DXF852052 EHB851951:EHB852052 EQX851951:EQX852052 FAT851951:FAT852052 FKP851951:FKP852052 FUL851951:FUL852052 GEH851951:GEH852052 GOD851951:GOD852052 GXZ851951:GXZ852052 HHV851951:HHV852052 HRR851951:HRR852052 IBN851951:IBN852052 ILJ851951:ILJ852052 IVF851951:IVF852052 JFB851951:JFB852052 JOX851951:JOX852052 JYT851951:JYT852052 KIP851951:KIP852052 KSL851951:KSL852052 LCH851951:LCH852052 LMD851951:LMD852052 LVZ851951:LVZ852052 MFV851951:MFV852052 MPR851951:MPR852052 MZN851951:MZN852052 NJJ851951:NJJ852052 NTF851951:NTF852052 ODB851951:ODB852052 OMX851951:OMX852052 OWT851951:OWT852052 PGP851951:PGP852052 PQL851951:PQL852052 QAH851951:QAH852052 QKD851951:QKD852052 QTZ851951:QTZ852052 RDV851951:RDV852052 RNR851951:RNR852052 RXN851951:RXN852052 SHJ851951:SHJ852052 SRF851951:SRF852052 TBB851951:TBB852052 TKX851951:TKX852052 TUT851951:TUT852052 UEP851951:UEP852052 UOL851951:UOL852052 UYH851951:UYH852052 VID851951:VID852052 VRZ851951:VRZ852052 WBV851951:WBV852052 WLR851951:WLR852052 WVN851951:WVN852052 A917487:A917588 JB917487:JB917588 SX917487:SX917588 ACT917487:ACT917588 AMP917487:AMP917588 AWL917487:AWL917588 BGH917487:BGH917588 BQD917487:BQD917588 BZZ917487:BZZ917588 CJV917487:CJV917588 CTR917487:CTR917588 DDN917487:DDN917588 DNJ917487:DNJ917588 DXF917487:DXF917588 EHB917487:EHB917588 EQX917487:EQX917588 FAT917487:FAT917588 FKP917487:FKP917588 FUL917487:FUL917588 GEH917487:GEH917588 GOD917487:GOD917588 GXZ917487:GXZ917588 HHV917487:HHV917588 HRR917487:HRR917588 IBN917487:IBN917588 ILJ917487:ILJ917588 IVF917487:IVF917588 JFB917487:JFB917588 JOX917487:JOX917588 JYT917487:JYT917588 KIP917487:KIP917588 KSL917487:KSL917588 LCH917487:LCH917588 LMD917487:LMD917588 LVZ917487:LVZ917588 MFV917487:MFV917588 MPR917487:MPR917588 MZN917487:MZN917588 NJJ917487:NJJ917588 NTF917487:NTF917588 ODB917487:ODB917588 OMX917487:OMX917588 OWT917487:OWT917588 PGP917487:PGP917588 PQL917487:PQL917588 QAH917487:QAH917588 QKD917487:QKD917588 QTZ917487:QTZ917588 RDV917487:RDV917588 RNR917487:RNR917588 RXN917487:RXN917588 SHJ917487:SHJ917588 SRF917487:SRF917588 TBB917487:TBB917588 TKX917487:TKX917588 TUT917487:TUT917588 UEP917487:UEP917588 UOL917487:UOL917588 UYH917487:UYH917588 VID917487:VID917588 VRZ917487:VRZ917588 WBV917487:WBV917588 WLR917487:WLR917588 WVN917487:WVN917588 A983023:A983124 JB983023:JB983124 SX983023:SX983124 ACT983023:ACT983124 AMP983023:AMP983124 AWL983023:AWL983124 BGH983023:BGH983124 BQD983023:BQD983124 BZZ983023:BZZ983124 CJV983023:CJV983124 CTR983023:CTR983124 DDN983023:DDN983124 DNJ983023:DNJ983124 DXF983023:DXF983124 EHB983023:EHB983124 EQX983023:EQX983124 FAT983023:FAT983124 FKP983023:FKP983124 FUL983023:FUL983124 GEH983023:GEH983124 GOD983023:GOD983124 GXZ983023:GXZ983124 HHV983023:HHV983124 HRR983023:HRR983124 IBN983023:IBN983124 ILJ983023:ILJ983124 IVF983023:IVF983124 JFB983023:JFB983124 JOX983023:JOX983124 JYT983023:JYT983124 KIP983023:KIP983124 KSL983023:KSL983124 LCH983023:LCH983124 LMD983023:LMD983124 LVZ983023:LVZ983124 MFV983023:MFV983124 MPR983023:MPR983124 MZN983023:MZN983124 NJJ983023:NJJ983124 NTF983023:NTF983124 ODB983023:ODB983124 OMX983023:OMX983124 OWT983023:OWT983124 PGP983023:PGP983124 PQL983023:PQL983124 QAH983023:QAH983124 QKD983023:QKD983124 QTZ983023:QTZ983124 RDV983023:RDV983124 RNR983023:RNR983124 RXN983023:RXN983124 SHJ983023:SHJ983124 SRF983023:SRF983124 TBB983023:TBB983124 TKX983023:TKX983124 TUT983023:TUT983124 UEP983023:UEP983124 UOL983023:UOL983124 UYH983023:UYH983124 VID983023:VID983124 VRZ983023:VRZ983124 WBV983023:WBV983124 K65626:K65648 K131162:K131184 K196698:K196720 K262234:K262256 K327770:K327792 K393306:K393328 K458842:K458864 K524378:K524400 K589914:K589936 K655450:K655472 K720986:K721008 K786522:K786544 K852058:K852080 K917594:K917616 K983130:K983152 K65519:K65620 K131055:K131156 K196591:K196692 K262127:K262228 K327663:K327764 K393199:K393300 K458735:K458836 K524271:K524372 K589807:K589908 K655343:K655444 K720879:K720980 K786415:K786516 K851951:K852052 K917487:K917588 K983023:K983124 WVN4:WVN124 WLR4:WLR124 WBV4:WBV124 VRZ4:VRZ124 VID4:VID124 UYH4:UYH124 UOL4:UOL124 UEP4:UEP124 TUT4:TUT124 TKX4:TKX124 TBB4:TBB124 SRF4:SRF124 SHJ4:SHJ124 RXN4:RXN124 RNR4:RNR124 RDV4:RDV124 QTZ4:QTZ124 QKD4:QKD124 QAH4:QAH124 PQL4:PQL124 PGP4:PGP124 OWT4:OWT124 OMX4:OMX124 ODB4:ODB124 NTF4:NTF124 NJJ4:NJJ124 MZN4:MZN124 MPR4:MPR124 MFV4:MFV124 LVZ4:LVZ124 LMD4:LMD124 LCH4:LCH124 KSL4:KSL124 KIP4:KIP124 JYT4:JYT124 JOX4:JOX124 JFB4:JFB124 IVF4:IVF124 ILJ4:ILJ124 IBN4:IBN124 HRR4:HRR124 HHV4:HHV124 GXZ4:GXZ124 GOD4:GOD124 GEH4:GEH124 FUL4:FUL124 FKP4:FKP124 FAT4:FAT124 EQX4:EQX124 EHB4:EHB124 DXF4:DXF124 DNJ4:DNJ124 DDN4:DDN124 CTR4:CTR124 CJV4:CJV124 BZZ4:BZZ124 BQD4:BQD124 BGH4:BGH124 AWL4:AWL124 AMP4:AMP124 ACT4:ACT124 SX4:SX124 JB4:JB124" xr:uid="{00000000-0002-0000-0400-000001000000}"/>
    <dataValidation type="list" allowBlank="1" showInputMessage="1" showErrorMessage="1" sqref="K4:K291 A4:A291" xr:uid="{00000000-0002-0000-0400-000002000000}">
      <formula1>$U$3:$U$6</formula1>
    </dataValidation>
  </dataValidations>
  <pageMargins left="0.7" right="0.7" top="0.75" bottom="0.75" header="0.3" footer="0.3"/>
  <pageSetup paperSize="9" orientation="portrait" horizontalDpi="4294967294" verticalDpi="4294967294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0"/>
  <sheetViews>
    <sheetView zoomScale="70" zoomScaleNormal="70" workbookViewId="0">
      <selection activeCell="J66" sqref="J66"/>
    </sheetView>
  </sheetViews>
  <sheetFormatPr baseColWidth="10" defaultColWidth="8.83203125" defaultRowHeight="15"/>
  <cols>
    <col min="1" max="1" width="39.83203125" customWidth="1"/>
    <col min="2" max="2" width="12.6640625" customWidth="1"/>
    <col min="3" max="3" width="12" customWidth="1"/>
    <col min="4" max="4" width="15.6640625" customWidth="1"/>
    <col min="5" max="5" width="13.5" customWidth="1"/>
    <col min="6" max="6" width="14.33203125" customWidth="1"/>
    <col min="7" max="7" width="12.5" customWidth="1"/>
    <col min="8" max="8" width="14" customWidth="1"/>
  </cols>
  <sheetData>
    <row r="1" spans="1:6" ht="15" customHeight="1" thickBot="1">
      <c r="A1" s="1"/>
    </row>
    <row r="2" spans="1:6" ht="36" thickBot="1">
      <c r="A2" s="275" t="s">
        <v>71</v>
      </c>
      <c r="B2" s="276"/>
      <c r="C2" s="276"/>
      <c r="D2" s="276"/>
      <c r="E2" s="276"/>
      <c r="F2" s="277"/>
    </row>
    <row r="3" spans="1:6">
      <c r="A3" s="1"/>
      <c r="B3" s="1"/>
      <c r="C3" s="1"/>
      <c r="D3" s="1"/>
      <c r="E3" s="1"/>
      <c r="F3" s="1"/>
    </row>
    <row r="4" spans="1:6" ht="16">
      <c r="A4" s="110" t="s">
        <v>72</v>
      </c>
      <c r="B4" s="273" t="e">
        <f>_xlfn.SINGLE('Marge Brut'!#REF!)</f>
        <v>#REF!</v>
      </c>
      <c r="C4" s="274"/>
      <c r="D4" s="274"/>
      <c r="E4" s="274"/>
      <c r="F4" s="1"/>
    </row>
    <row r="5" spans="1:6" ht="16">
      <c r="A5" s="1" t="s">
        <v>73</v>
      </c>
      <c r="B5" s="71" t="e">
        <f>_xlfn.SINGLE('Marge Brut'!#REF!)</f>
        <v>#REF!</v>
      </c>
      <c r="C5" s="3"/>
      <c r="D5" s="2"/>
      <c r="E5" s="2"/>
      <c r="F5" s="1"/>
    </row>
    <row r="7" spans="1:6" ht="17" thickBot="1">
      <c r="A7" s="22"/>
      <c r="B7" s="23"/>
      <c r="C7" s="23"/>
      <c r="D7" s="23"/>
      <c r="E7" s="23"/>
    </row>
    <row r="8" spans="1:6" ht="17" thickBot="1">
      <c r="A8" s="24" t="s">
        <v>74</v>
      </c>
      <c r="B8" s="25">
        <v>3.2</v>
      </c>
      <c r="C8" s="26"/>
      <c r="E8" s="23"/>
    </row>
    <row r="9" spans="1:6" ht="17" thickBot="1">
      <c r="A9" s="22"/>
      <c r="B9" s="23"/>
      <c r="C9" s="23"/>
      <c r="D9" s="23"/>
      <c r="E9" s="23"/>
    </row>
    <row r="10" spans="1:6" ht="31" thickBot="1">
      <c r="A10" s="27" t="s">
        <v>75</v>
      </c>
      <c r="B10" s="28" t="s">
        <v>76</v>
      </c>
      <c r="C10" s="28" t="s">
        <v>77</v>
      </c>
      <c r="D10" s="28" t="s">
        <v>78</v>
      </c>
      <c r="E10" s="28" t="s">
        <v>79</v>
      </c>
      <c r="F10" s="29" t="s">
        <v>80</v>
      </c>
    </row>
    <row r="11" spans="1:6">
      <c r="A11" s="30" t="s">
        <v>81</v>
      </c>
      <c r="B11" s="62">
        <v>1</v>
      </c>
      <c r="C11" s="62">
        <v>12</v>
      </c>
      <c r="D11" s="31">
        <f t="shared" ref="D11:D17" si="0">+B11*C11</f>
        <v>12</v>
      </c>
      <c r="E11" s="32">
        <f t="shared" ref="E11:E17" si="1">+D11*$B$8</f>
        <v>38.400000000000006</v>
      </c>
      <c r="F11" s="33" t="s">
        <v>82</v>
      </c>
    </row>
    <row r="12" spans="1:6">
      <c r="A12" s="176" t="s">
        <v>83</v>
      </c>
      <c r="B12" s="62">
        <v>8</v>
      </c>
      <c r="C12" s="62">
        <v>6.25</v>
      </c>
      <c r="D12" s="177">
        <f t="shared" si="0"/>
        <v>50</v>
      </c>
      <c r="E12" s="178">
        <f t="shared" si="1"/>
        <v>160</v>
      </c>
      <c r="F12" s="179" t="s">
        <v>84</v>
      </c>
    </row>
    <row r="13" spans="1:6">
      <c r="A13" s="176" t="s">
        <v>85</v>
      </c>
      <c r="B13" s="62">
        <v>3</v>
      </c>
      <c r="C13" s="62">
        <v>6.25</v>
      </c>
      <c r="D13" s="177">
        <f t="shared" si="0"/>
        <v>18.75</v>
      </c>
      <c r="E13" s="178">
        <f t="shared" si="1"/>
        <v>60</v>
      </c>
      <c r="F13" s="179" t="s">
        <v>86</v>
      </c>
    </row>
    <row r="14" spans="1:6">
      <c r="A14" s="176" t="s">
        <v>87</v>
      </c>
      <c r="B14" s="62"/>
      <c r="C14" s="62"/>
      <c r="D14" s="177">
        <f t="shared" si="0"/>
        <v>0</v>
      </c>
      <c r="E14" s="178">
        <f t="shared" si="1"/>
        <v>0</v>
      </c>
      <c r="F14" s="179" t="s">
        <v>88</v>
      </c>
    </row>
    <row r="15" spans="1:6">
      <c r="A15" s="176" t="s">
        <v>89</v>
      </c>
      <c r="B15" s="62">
        <v>1</v>
      </c>
      <c r="C15" s="62">
        <v>15</v>
      </c>
      <c r="D15" s="177">
        <f t="shared" si="0"/>
        <v>15</v>
      </c>
      <c r="E15" s="178">
        <f t="shared" si="1"/>
        <v>48</v>
      </c>
      <c r="F15" s="179" t="s">
        <v>90</v>
      </c>
    </row>
    <row r="16" spans="1:6">
      <c r="A16" s="180" t="s">
        <v>91</v>
      </c>
      <c r="B16" s="62"/>
      <c r="C16" s="62"/>
      <c r="D16" s="181">
        <f t="shared" si="0"/>
        <v>0</v>
      </c>
      <c r="E16" s="182">
        <f t="shared" si="1"/>
        <v>0</v>
      </c>
      <c r="F16" s="183" t="s">
        <v>92</v>
      </c>
    </row>
    <row r="17" spans="1:9" ht="16" thickBot="1">
      <c r="A17" s="176" t="s">
        <v>93</v>
      </c>
      <c r="B17" s="62"/>
      <c r="C17" s="62"/>
      <c r="D17" s="177">
        <f t="shared" si="0"/>
        <v>0</v>
      </c>
      <c r="E17" s="178">
        <f t="shared" si="1"/>
        <v>0</v>
      </c>
      <c r="F17" s="179" t="s">
        <v>94</v>
      </c>
    </row>
    <row r="18" spans="1:9" ht="16" thickBot="1">
      <c r="A18" s="34" t="s">
        <v>3</v>
      </c>
      <c r="B18" s="35">
        <f>SUM(B11:B17)</f>
        <v>13</v>
      </c>
      <c r="C18" s="54">
        <f>AVERAGE(C11:C17)</f>
        <v>9.875</v>
      </c>
      <c r="D18" s="35">
        <f>SUM(D11:D17)</f>
        <v>95.75</v>
      </c>
      <c r="E18" s="36">
        <f>SUM(E11:E17)</f>
        <v>306.39999999999998</v>
      </c>
      <c r="F18" s="37"/>
    </row>
    <row r="20" spans="1:9" ht="16" thickBot="1"/>
    <row r="21" spans="1:9" ht="27" customHeight="1" thickBot="1">
      <c r="A21" s="38" t="s">
        <v>95</v>
      </c>
      <c r="B21" s="39"/>
      <c r="C21" s="39"/>
      <c r="D21" s="39"/>
      <c r="E21" s="39"/>
      <c r="F21" s="40"/>
      <c r="G21" s="184"/>
      <c r="H21" s="185"/>
      <c r="I21" s="185"/>
    </row>
    <row r="22" spans="1:9" ht="16" thickBot="1"/>
    <row r="23" spans="1:9" ht="16" thickBot="1">
      <c r="A23" s="41" t="s">
        <v>96</v>
      </c>
      <c r="B23" s="42">
        <v>0.33</v>
      </c>
      <c r="C23" s="111" t="s">
        <v>97</v>
      </c>
      <c r="D23" s="112"/>
      <c r="E23" s="112"/>
      <c r="F23" s="43"/>
      <c r="G23" s="43"/>
      <c r="H23" s="43"/>
    </row>
    <row r="24" spans="1:9">
      <c r="A24" s="41"/>
      <c r="B24" s="112"/>
      <c r="C24" s="112" t="s">
        <v>98</v>
      </c>
      <c r="D24" s="112"/>
      <c r="E24" s="112"/>
      <c r="F24" s="43"/>
      <c r="G24" s="43"/>
      <c r="H24" s="43"/>
    </row>
    <row r="25" spans="1:9" ht="16" thickBot="1">
      <c r="A25" s="113"/>
      <c r="B25" s="112"/>
      <c r="C25" s="112"/>
      <c r="D25" s="112"/>
      <c r="E25" s="112"/>
      <c r="F25" s="43"/>
      <c r="G25" s="43"/>
      <c r="H25" s="43"/>
    </row>
    <row r="26" spans="1:9" ht="52" thickBot="1">
      <c r="A26" s="51" t="s">
        <v>99</v>
      </c>
      <c r="B26" s="52" t="s">
        <v>100</v>
      </c>
      <c r="C26" s="52" t="s">
        <v>101</v>
      </c>
      <c r="D26" s="52" t="s">
        <v>102</v>
      </c>
      <c r="E26" s="52" t="s">
        <v>103</v>
      </c>
      <c r="F26" s="52" t="s">
        <v>104</v>
      </c>
      <c r="G26" s="52" t="s">
        <v>38</v>
      </c>
      <c r="H26" s="53" t="s">
        <v>105</v>
      </c>
    </row>
    <row r="27" spans="1:9" ht="16">
      <c r="A27" s="44" t="s">
        <v>106</v>
      </c>
      <c r="B27" s="45"/>
      <c r="C27" s="45"/>
      <c r="D27" s="45"/>
      <c r="E27" s="45"/>
      <c r="F27" s="46"/>
      <c r="G27" s="63"/>
      <c r="H27" s="57">
        <f>SUM(F27+G27)</f>
        <v>0</v>
      </c>
    </row>
    <row r="28" spans="1:9" ht="16">
      <c r="A28" s="186" t="s">
        <v>107</v>
      </c>
      <c r="B28" s="187"/>
      <c r="C28" s="187"/>
      <c r="D28" s="187"/>
      <c r="E28" s="187"/>
      <c r="F28" s="188"/>
      <c r="G28" s="189"/>
      <c r="H28" s="190">
        <f t="shared" ref="H28:H42" si="2">SUM(F28+G28)</f>
        <v>0</v>
      </c>
    </row>
    <row r="29" spans="1:9" ht="16">
      <c r="A29" s="191" t="s">
        <v>108</v>
      </c>
      <c r="B29" s="187"/>
      <c r="C29" s="187"/>
      <c r="D29" s="187"/>
      <c r="E29" s="187"/>
      <c r="F29" s="188"/>
      <c r="G29" s="192">
        <f>SUM(G27:G28)</f>
        <v>0</v>
      </c>
      <c r="H29" s="190">
        <f t="shared" si="2"/>
        <v>0</v>
      </c>
    </row>
    <row r="30" spans="1:9" ht="17" thickBot="1">
      <c r="A30" s="193" t="s">
        <v>109</v>
      </c>
      <c r="B30" s="194"/>
      <c r="C30" s="194"/>
      <c r="D30" s="194"/>
      <c r="E30" s="194"/>
      <c r="F30" s="195"/>
      <c r="G30" s="196">
        <f>(G29/1.05)*B23</f>
        <v>0</v>
      </c>
      <c r="H30" s="197">
        <f t="shared" si="2"/>
        <v>0</v>
      </c>
    </row>
    <row r="31" spans="1:9" ht="16">
      <c r="A31" s="44" t="s">
        <v>110</v>
      </c>
      <c r="B31" s="64"/>
      <c r="C31" s="64"/>
      <c r="D31" s="64"/>
      <c r="E31" s="64"/>
      <c r="F31" s="47">
        <f>SUM(B31:E31)</f>
        <v>0</v>
      </c>
      <c r="G31" s="63"/>
      <c r="H31" s="58">
        <f>SUM(F31+G31)</f>
        <v>0</v>
      </c>
    </row>
    <row r="32" spans="1:9" ht="16">
      <c r="A32" s="198" t="s">
        <v>111</v>
      </c>
      <c r="B32" s="189"/>
      <c r="C32" s="189"/>
      <c r="D32" s="189"/>
      <c r="E32" s="189"/>
      <c r="F32" s="199">
        <f>SUM(B32:E32)</f>
        <v>0</v>
      </c>
      <c r="G32" s="189">
        <v>0</v>
      </c>
      <c r="H32" s="190">
        <f>SUM(F32+G32)</f>
        <v>0</v>
      </c>
    </row>
    <row r="33" spans="1:8" ht="17" thickBot="1">
      <c r="A33" s="200" t="s">
        <v>112</v>
      </c>
      <c r="B33" s="196">
        <f t="shared" ref="B33:G33" si="3">SUM(B31:B32)</f>
        <v>0</v>
      </c>
      <c r="C33" s="196">
        <f t="shared" si="3"/>
        <v>0</v>
      </c>
      <c r="D33" s="196">
        <f t="shared" si="3"/>
        <v>0</v>
      </c>
      <c r="E33" s="196">
        <f t="shared" si="3"/>
        <v>0</v>
      </c>
      <c r="F33" s="201">
        <f t="shared" si="3"/>
        <v>0</v>
      </c>
      <c r="G33" s="196">
        <f t="shared" si="3"/>
        <v>0</v>
      </c>
      <c r="H33" s="197">
        <f t="shared" si="2"/>
        <v>0</v>
      </c>
    </row>
    <row r="34" spans="1:8" ht="16">
      <c r="A34" s="44" t="s">
        <v>113</v>
      </c>
      <c r="B34" s="64"/>
      <c r="C34" s="64"/>
      <c r="D34" s="64"/>
      <c r="E34" s="64"/>
      <c r="F34" s="48">
        <f>SUM(B34:E34)</f>
        <v>0</v>
      </c>
      <c r="G34" s="63"/>
      <c r="H34" s="57">
        <f t="shared" si="2"/>
        <v>0</v>
      </c>
    </row>
    <row r="35" spans="1:8" ht="16">
      <c r="A35" s="198" t="s">
        <v>114</v>
      </c>
      <c r="B35" s="189"/>
      <c r="C35" s="189"/>
      <c r="D35" s="189"/>
      <c r="E35" s="189"/>
      <c r="F35" s="192">
        <f>SUM(B35:E35)</f>
        <v>0</v>
      </c>
      <c r="G35" s="189"/>
      <c r="H35" s="190">
        <f t="shared" si="2"/>
        <v>0</v>
      </c>
    </row>
    <row r="36" spans="1:8" ht="17" thickBot="1">
      <c r="A36" s="200" t="s">
        <v>115</v>
      </c>
      <c r="B36" s="196">
        <f t="shared" ref="B36:G36" si="4">SUM(B34:B35)</f>
        <v>0</v>
      </c>
      <c r="C36" s="196">
        <f t="shared" si="4"/>
        <v>0</v>
      </c>
      <c r="D36" s="196">
        <f t="shared" si="4"/>
        <v>0</v>
      </c>
      <c r="E36" s="196">
        <f t="shared" si="4"/>
        <v>0</v>
      </c>
      <c r="F36" s="196">
        <f t="shared" si="4"/>
        <v>0</v>
      </c>
      <c r="G36" s="196">
        <f t="shared" si="4"/>
        <v>0</v>
      </c>
      <c r="H36" s="197">
        <f t="shared" si="2"/>
        <v>0</v>
      </c>
    </row>
    <row r="37" spans="1:8" ht="17" thickBot="1">
      <c r="A37" s="44" t="s">
        <v>116</v>
      </c>
      <c r="B37" s="64">
        <v>224.25</v>
      </c>
      <c r="C37" s="64">
        <v>240.3</v>
      </c>
      <c r="D37" s="64">
        <v>119</v>
      </c>
      <c r="E37" s="64"/>
      <c r="F37" s="48">
        <f>SUM(B37:E37)</f>
        <v>583.54999999999995</v>
      </c>
      <c r="G37" s="63">
        <v>22.8</v>
      </c>
      <c r="H37" s="57">
        <f t="shared" si="2"/>
        <v>606.34999999999991</v>
      </c>
    </row>
    <row r="38" spans="1:8" ht="16">
      <c r="A38" s="198" t="s">
        <v>117</v>
      </c>
      <c r="B38" s="189"/>
      <c r="C38" s="189"/>
      <c r="D38" s="189"/>
      <c r="E38" s="189"/>
      <c r="F38" s="192">
        <f>SUM(B38:E38)</f>
        <v>0</v>
      </c>
      <c r="G38" s="63">
        <v>8.9</v>
      </c>
      <c r="H38" s="190">
        <f t="shared" si="2"/>
        <v>8.9</v>
      </c>
    </row>
    <row r="39" spans="1:8" ht="17" thickBot="1">
      <c r="A39" s="200" t="s">
        <v>118</v>
      </c>
      <c r="B39" s="196">
        <f t="shared" ref="B39:G39" si="5">SUM(B37:B38)</f>
        <v>224.25</v>
      </c>
      <c r="C39" s="196">
        <f t="shared" si="5"/>
        <v>240.3</v>
      </c>
      <c r="D39" s="196">
        <f t="shared" si="5"/>
        <v>119</v>
      </c>
      <c r="E39" s="196">
        <f t="shared" si="5"/>
        <v>0</v>
      </c>
      <c r="F39" s="196">
        <f t="shared" si="5"/>
        <v>583.54999999999995</v>
      </c>
      <c r="G39" s="196">
        <f t="shared" si="5"/>
        <v>31.700000000000003</v>
      </c>
      <c r="H39" s="197">
        <f t="shared" si="2"/>
        <v>615.25</v>
      </c>
    </row>
    <row r="40" spans="1:8" ht="16">
      <c r="A40" s="44" t="s">
        <v>119</v>
      </c>
      <c r="B40" s="64"/>
      <c r="C40" s="64"/>
      <c r="D40" s="64"/>
      <c r="E40" s="64"/>
      <c r="F40" s="48">
        <f>SUM(B40:E40)</f>
        <v>0</v>
      </c>
      <c r="G40" s="63"/>
      <c r="H40" s="57">
        <f t="shared" si="2"/>
        <v>0</v>
      </c>
    </row>
    <row r="41" spans="1:8" ht="16">
      <c r="A41" s="198" t="s">
        <v>120</v>
      </c>
      <c r="B41" s="189"/>
      <c r="C41" s="189"/>
      <c r="D41" s="189"/>
      <c r="E41" s="189"/>
      <c r="F41" s="192">
        <f>SUM(B41:E41)</f>
        <v>0</v>
      </c>
      <c r="G41" s="189"/>
      <c r="H41" s="190">
        <f t="shared" si="2"/>
        <v>0</v>
      </c>
    </row>
    <row r="42" spans="1:8" ht="17" thickBot="1">
      <c r="A42" s="200" t="s">
        <v>121</v>
      </c>
      <c r="B42" s="196">
        <f t="shared" ref="B42:G42" si="6">SUM(B40:B41)</f>
        <v>0</v>
      </c>
      <c r="C42" s="196">
        <f t="shared" si="6"/>
        <v>0</v>
      </c>
      <c r="D42" s="196">
        <f t="shared" si="6"/>
        <v>0</v>
      </c>
      <c r="E42" s="196">
        <f t="shared" si="6"/>
        <v>0</v>
      </c>
      <c r="F42" s="196">
        <f t="shared" si="6"/>
        <v>0</v>
      </c>
      <c r="G42" s="196">
        <f t="shared" si="6"/>
        <v>0</v>
      </c>
      <c r="H42" s="197">
        <f t="shared" si="2"/>
        <v>0</v>
      </c>
    </row>
    <row r="43" spans="1:8" ht="16">
      <c r="A43" s="49" t="s">
        <v>122</v>
      </c>
      <c r="B43" s="50">
        <f t="shared" ref="B43:G43" si="7">(B29+B33+B36+B39+B42)</f>
        <v>224.25</v>
      </c>
      <c r="C43" s="50">
        <f t="shared" si="7"/>
        <v>240.3</v>
      </c>
      <c r="D43" s="50">
        <f t="shared" si="7"/>
        <v>119</v>
      </c>
      <c r="E43" s="50">
        <f t="shared" si="7"/>
        <v>0</v>
      </c>
      <c r="F43" s="50">
        <f t="shared" si="7"/>
        <v>583.54999999999995</v>
      </c>
      <c r="G43" s="50">
        <f t="shared" si="7"/>
        <v>31.700000000000003</v>
      </c>
      <c r="H43" s="56">
        <f>F43+G43</f>
        <v>615.25</v>
      </c>
    </row>
    <row r="44" spans="1:8" ht="17" thickBot="1">
      <c r="A44" s="202" t="s">
        <v>123</v>
      </c>
      <c r="B44" s="201">
        <f>(B43/1.2)*B23</f>
        <v>61.668750000000003</v>
      </c>
      <c r="C44" s="201">
        <f>(C43/1.2)*B23</f>
        <v>66.08250000000001</v>
      </c>
      <c r="D44" s="201">
        <f>(D43/1.2)*$B$23</f>
        <v>32.725000000000001</v>
      </c>
      <c r="E44" s="201">
        <f>(E43/1.2)*$B$23</f>
        <v>0</v>
      </c>
      <c r="F44" s="201">
        <f>B44+C44+D44+E44</f>
        <v>160.47625000000002</v>
      </c>
      <c r="G44" s="201">
        <f>(G43/1.2)*$B$23</f>
        <v>8.7175000000000011</v>
      </c>
      <c r="H44" s="203">
        <f>F44+G44</f>
        <v>169.19375000000002</v>
      </c>
    </row>
    <row r="45" spans="1:8" ht="17" thickBot="1">
      <c r="A45" s="88"/>
      <c r="B45" s="86"/>
      <c r="C45" s="86"/>
      <c r="D45" s="86"/>
      <c r="E45" s="86"/>
      <c r="F45" s="86"/>
      <c r="G45" s="86"/>
      <c r="H45" s="87"/>
    </row>
    <row r="46" spans="1:8" ht="36" thickBot="1">
      <c r="A46" s="38" t="s">
        <v>124</v>
      </c>
      <c r="B46" s="39"/>
      <c r="C46" s="39"/>
      <c r="D46" s="39"/>
      <c r="E46" s="39"/>
      <c r="F46" s="40"/>
      <c r="G46" s="184"/>
      <c r="H46" s="185"/>
    </row>
    <row r="47" spans="1:8" ht="16">
      <c r="A47" s="55" t="s">
        <v>125</v>
      </c>
      <c r="B47" s="63"/>
      <c r="C47" s="63"/>
      <c r="D47" s="63">
        <v>23.8</v>
      </c>
      <c r="E47" s="63"/>
      <c r="F47" s="48">
        <f>SUM(B47:E47)</f>
        <v>23.8</v>
      </c>
      <c r="G47" s="101"/>
      <c r="H47" s="56">
        <f>F47+G47</f>
        <v>23.8</v>
      </c>
    </row>
    <row r="48" spans="1:8" ht="17" thickBot="1">
      <c r="A48" s="202" t="s">
        <v>126</v>
      </c>
      <c r="B48" s="201">
        <f>(B47/1.2)*B23</f>
        <v>0</v>
      </c>
      <c r="C48" s="201">
        <f>(C47/1.2)*B23</f>
        <v>0</v>
      </c>
      <c r="D48" s="201">
        <f>(D47/1.2)*$B$23</f>
        <v>6.5450000000000008</v>
      </c>
      <c r="E48" s="201">
        <f>(E47/1.2)*$B$23</f>
        <v>0</v>
      </c>
      <c r="F48" s="201">
        <f>B48+C48+D48+E48</f>
        <v>6.5450000000000008</v>
      </c>
      <c r="G48" s="201">
        <f>(G47/1.2)*$B$23</f>
        <v>0</v>
      </c>
      <c r="H48" s="203">
        <f>F48+G48</f>
        <v>6.5450000000000008</v>
      </c>
    </row>
    <row r="50" spans="1:10" ht="16" thickBot="1"/>
    <row r="51" spans="1:10" ht="36" thickBot="1">
      <c r="A51" s="38" t="s">
        <v>127</v>
      </c>
      <c r="B51" s="39"/>
      <c r="C51" s="39"/>
      <c r="D51" s="39"/>
      <c r="E51" s="39"/>
      <c r="F51" s="40"/>
      <c r="G51" s="184"/>
      <c r="H51" s="185"/>
      <c r="I51" s="185"/>
      <c r="J51" s="185"/>
    </row>
    <row r="52" spans="1:10" ht="16" thickBot="1"/>
    <row r="53" spans="1:10" ht="16" thickBot="1">
      <c r="A53" s="41" t="s">
        <v>96</v>
      </c>
      <c r="B53" s="42">
        <v>0.33</v>
      </c>
      <c r="C53" s="111" t="s">
        <v>97</v>
      </c>
      <c r="D53" s="112"/>
      <c r="E53" s="112"/>
      <c r="F53" s="43"/>
      <c r="G53" s="43"/>
      <c r="H53" s="43"/>
    </row>
    <row r="54" spans="1:10">
      <c r="A54" s="41"/>
      <c r="B54" s="112"/>
      <c r="C54" s="112" t="s">
        <v>98</v>
      </c>
      <c r="D54" s="112"/>
      <c r="E54" s="112"/>
      <c r="F54" s="43"/>
      <c r="G54" s="43"/>
      <c r="H54" s="43"/>
    </row>
    <row r="55" spans="1:10" ht="16" thickBot="1">
      <c r="A55" s="113"/>
      <c r="B55" s="112"/>
      <c r="C55" s="112"/>
      <c r="D55" s="112"/>
      <c r="E55" s="112"/>
      <c r="F55" s="43"/>
      <c r="G55" s="43"/>
      <c r="H55" s="43"/>
    </row>
    <row r="56" spans="1:10" ht="52" thickBot="1">
      <c r="A56" s="51" t="s">
        <v>99</v>
      </c>
      <c r="B56" s="52" t="s">
        <v>100</v>
      </c>
      <c r="C56" s="52" t="s">
        <v>101</v>
      </c>
      <c r="D56" s="52" t="s">
        <v>102</v>
      </c>
      <c r="E56" s="52" t="s">
        <v>103</v>
      </c>
      <c r="F56" s="52" t="s">
        <v>104</v>
      </c>
      <c r="G56" s="52" t="s">
        <v>38</v>
      </c>
      <c r="H56" s="53" t="s">
        <v>105</v>
      </c>
    </row>
    <row r="57" spans="1:10" ht="16">
      <c r="A57" s="44" t="s">
        <v>106</v>
      </c>
      <c r="B57" s="45"/>
      <c r="C57" s="45"/>
      <c r="D57" s="45"/>
      <c r="E57" s="45"/>
      <c r="F57" s="46"/>
      <c r="G57" s="63"/>
      <c r="H57" s="57">
        <f t="shared" ref="H57:H62" si="8">SUM(F57+G57)</f>
        <v>0</v>
      </c>
    </row>
    <row r="58" spans="1:10" ht="16">
      <c r="A58" s="186" t="s">
        <v>107</v>
      </c>
      <c r="B58" s="187"/>
      <c r="C58" s="187"/>
      <c r="D58" s="187"/>
      <c r="E58" s="187"/>
      <c r="F58" s="188"/>
      <c r="G58" s="189"/>
      <c r="H58" s="190">
        <f t="shared" si="8"/>
        <v>0</v>
      </c>
    </row>
    <row r="59" spans="1:10" ht="16">
      <c r="A59" s="191" t="s">
        <v>108</v>
      </c>
      <c r="B59" s="187"/>
      <c r="C59" s="187"/>
      <c r="D59" s="187"/>
      <c r="E59" s="187"/>
      <c r="F59" s="188"/>
      <c r="G59" s="192">
        <f>SUM(G57:G58)</f>
        <v>0</v>
      </c>
      <c r="H59" s="190">
        <f t="shared" si="8"/>
        <v>0</v>
      </c>
    </row>
    <row r="60" spans="1:10" ht="17" thickBot="1">
      <c r="A60" s="193" t="s">
        <v>109</v>
      </c>
      <c r="B60" s="194"/>
      <c r="C60" s="194"/>
      <c r="D60" s="194"/>
      <c r="E60" s="194"/>
      <c r="F60" s="195"/>
      <c r="G60" s="196">
        <f>(G59/1.2)*B53</f>
        <v>0</v>
      </c>
      <c r="H60" s="197">
        <f t="shared" si="8"/>
        <v>0</v>
      </c>
    </row>
    <row r="61" spans="1:10" ht="16">
      <c r="A61" s="44" t="s">
        <v>110</v>
      </c>
      <c r="B61" s="64"/>
      <c r="C61" s="64"/>
      <c r="D61" s="64"/>
      <c r="E61" s="64"/>
      <c r="F61" s="47">
        <f>SUM(B61:E61)</f>
        <v>0</v>
      </c>
      <c r="G61" s="63"/>
      <c r="H61" s="58">
        <f t="shared" si="8"/>
        <v>0</v>
      </c>
    </row>
    <row r="62" spans="1:10" ht="16">
      <c r="A62" s="198" t="s">
        <v>111</v>
      </c>
      <c r="B62" s="189"/>
      <c r="C62" s="189"/>
      <c r="D62" s="189"/>
      <c r="E62" s="189"/>
      <c r="F62" s="199">
        <f>SUM(B62:E62)</f>
        <v>0</v>
      </c>
      <c r="G62" s="189"/>
      <c r="H62" s="190">
        <f t="shared" si="8"/>
        <v>0</v>
      </c>
    </row>
    <row r="63" spans="1:10" ht="17" thickBot="1">
      <c r="A63" s="200" t="s">
        <v>112</v>
      </c>
      <c r="B63" s="196">
        <f t="shared" ref="B63:G63" si="9">SUM(B61:B62)</f>
        <v>0</v>
      </c>
      <c r="C63" s="196">
        <f t="shared" si="9"/>
        <v>0</v>
      </c>
      <c r="D63" s="196">
        <f t="shared" si="9"/>
        <v>0</v>
      </c>
      <c r="E63" s="196">
        <f t="shared" si="9"/>
        <v>0</v>
      </c>
      <c r="F63" s="201">
        <f t="shared" si="9"/>
        <v>0</v>
      </c>
      <c r="G63" s="196">
        <f t="shared" si="9"/>
        <v>0</v>
      </c>
      <c r="H63" s="197">
        <f t="shared" ref="H63:H72" si="10">SUM(F63+G63)</f>
        <v>0</v>
      </c>
    </row>
    <row r="64" spans="1:10" ht="16">
      <c r="A64" s="44" t="s">
        <v>113</v>
      </c>
      <c r="B64" s="64"/>
      <c r="C64" s="64"/>
      <c r="D64" s="64"/>
      <c r="E64" s="64"/>
      <c r="F64" s="48">
        <f>SUM(B64:E64)</f>
        <v>0</v>
      </c>
      <c r="G64" s="63"/>
      <c r="H64" s="57">
        <f t="shared" si="10"/>
        <v>0</v>
      </c>
    </row>
    <row r="65" spans="1:8" ht="16">
      <c r="A65" s="198" t="s">
        <v>114</v>
      </c>
      <c r="B65" s="189"/>
      <c r="C65" s="189"/>
      <c r="D65" s="189"/>
      <c r="E65" s="189"/>
      <c r="F65" s="192">
        <f>SUM(B65:E65)</f>
        <v>0</v>
      </c>
      <c r="G65" s="189"/>
      <c r="H65" s="190">
        <f t="shared" si="10"/>
        <v>0</v>
      </c>
    </row>
    <row r="66" spans="1:8" ht="17" thickBot="1">
      <c r="A66" s="200" t="s">
        <v>115</v>
      </c>
      <c r="B66" s="196">
        <f t="shared" ref="B66:G66" si="11">SUM(B64:B65)</f>
        <v>0</v>
      </c>
      <c r="C66" s="196">
        <f t="shared" si="11"/>
        <v>0</v>
      </c>
      <c r="D66" s="196">
        <f t="shared" si="11"/>
        <v>0</v>
      </c>
      <c r="E66" s="196">
        <f t="shared" si="11"/>
        <v>0</v>
      </c>
      <c r="F66" s="196">
        <f t="shared" si="11"/>
        <v>0</v>
      </c>
      <c r="G66" s="196">
        <f t="shared" si="11"/>
        <v>0</v>
      </c>
      <c r="H66" s="197">
        <f t="shared" si="10"/>
        <v>0</v>
      </c>
    </row>
    <row r="67" spans="1:8" ht="16">
      <c r="A67" s="44" t="s">
        <v>116</v>
      </c>
      <c r="B67" s="64"/>
      <c r="C67" s="64">
        <v>12.8</v>
      </c>
      <c r="D67" s="64">
        <v>3.5</v>
      </c>
      <c r="E67" s="64"/>
      <c r="F67" s="48">
        <f>SUM(B67:E67)</f>
        <v>16.3</v>
      </c>
      <c r="G67" s="63"/>
      <c r="H67" s="57">
        <f t="shared" si="10"/>
        <v>16.3</v>
      </c>
    </row>
    <row r="68" spans="1:8" ht="16">
      <c r="A68" s="198" t="s">
        <v>117</v>
      </c>
      <c r="B68" s="189"/>
      <c r="C68" s="189"/>
      <c r="D68" s="189"/>
      <c r="E68" s="189"/>
      <c r="F68" s="192">
        <f>SUM(B68:E68)</f>
        <v>0</v>
      </c>
      <c r="G68" s="189"/>
      <c r="H68" s="190">
        <f t="shared" si="10"/>
        <v>0</v>
      </c>
    </row>
    <row r="69" spans="1:8" ht="17" thickBot="1">
      <c r="A69" s="200" t="s">
        <v>118</v>
      </c>
      <c r="B69" s="196">
        <f t="shared" ref="B69:G69" si="12">SUM(B67:B68)</f>
        <v>0</v>
      </c>
      <c r="C69" s="196">
        <f t="shared" si="12"/>
        <v>12.8</v>
      </c>
      <c r="D69" s="196">
        <f t="shared" si="12"/>
        <v>3.5</v>
      </c>
      <c r="E69" s="196">
        <f t="shared" si="12"/>
        <v>0</v>
      </c>
      <c r="F69" s="196">
        <f t="shared" si="12"/>
        <v>16.3</v>
      </c>
      <c r="G69" s="196">
        <f t="shared" si="12"/>
        <v>0</v>
      </c>
      <c r="H69" s="197">
        <f t="shared" si="10"/>
        <v>16.3</v>
      </c>
    </row>
    <row r="70" spans="1:8" ht="16">
      <c r="A70" s="44" t="s">
        <v>119</v>
      </c>
      <c r="B70" s="64"/>
      <c r="C70" s="64"/>
      <c r="D70" s="64"/>
      <c r="E70" s="64"/>
      <c r="F70" s="48">
        <f>SUM(B70:E70)</f>
        <v>0</v>
      </c>
      <c r="G70" s="63"/>
      <c r="H70" s="57">
        <f t="shared" si="10"/>
        <v>0</v>
      </c>
    </row>
    <row r="71" spans="1:8" ht="16">
      <c r="A71" s="198" t="s">
        <v>120</v>
      </c>
      <c r="B71" s="189"/>
      <c r="C71" s="189"/>
      <c r="D71" s="189"/>
      <c r="E71" s="189"/>
      <c r="F71" s="192">
        <f>SUM(B71:E71)</f>
        <v>0</v>
      </c>
      <c r="G71" s="189"/>
      <c r="H71" s="190">
        <f t="shared" si="10"/>
        <v>0</v>
      </c>
    </row>
    <row r="72" spans="1:8" ht="17" thickBot="1">
      <c r="A72" s="200" t="s">
        <v>121</v>
      </c>
      <c r="B72" s="196">
        <f t="shared" ref="B72:G72" si="13">SUM(B70:B71)</f>
        <v>0</v>
      </c>
      <c r="C72" s="196">
        <f t="shared" si="13"/>
        <v>0</v>
      </c>
      <c r="D72" s="196">
        <f t="shared" si="13"/>
        <v>0</v>
      </c>
      <c r="E72" s="196">
        <f t="shared" si="13"/>
        <v>0</v>
      </c>
      <c r="F72" s="196">
        <f t="shared" si="13"/>
        <v>0</v>
      </c>
      <c r="G72" s="196">
        <f t="shared" si="13"/>
        <v>0</v>
      </c>
      <c r="H72" s="197">
        <f t="shared" si="10"/>
        <v>0</v>
      </c>
    </row>
    <row r="73" spans="1:8" ht="16">
      <c r="A73" s="49" t="s">
        <v>122</v>
      </c>
      <c r="B73" s="50">
        <f t="shared" ref="B73:G73" si="14">(B59+B63+B66+B69+B72)</f>
        <v>0</v>
      </c>
      <c r="C73" s="50">
        <f t="shared" si="14"/>
        <v>12.8</v>
      </c>
      <c r="D73" s="50">
        <f t="shared" si="14"/>
        <v>3.5</v>
      </c>
      <c r="E73" s="50">
        <f t="shared" si="14"/>
        <v>0</v>
      </c>
      <c r="F73" s="50">
        <f t="shared" si="14"/>
        <v>16.3</v>
      </c>
      <c r="G73" s="50">
        <f t="shared" si="14"/>
        <v>0</v>
      </c>
      <c r="H73" s="56">
        <f>F73+G73</f>
        <v>16.3</v>
      </c>
    </row>
    <row r="74" spans="1:8" ht="17" thickBot="1">
      <c r="A74" s="202" t="s">
        <v>123</v>
      </c>
      <c r="B74" s="201">
        <f>(B73/1.2)*B53</f>
        <v>0</v>
      </c>
      <c r="C74" s="201">
        <f>(C73/1.2)*B53</f>
        <v>3.5200000000000005</v>
      </c>
      <c r="D74" s="201">
        <f>(D73/1.2)*$B$23</f>
        <v>0.96250000000000013</v>
      </c>
      <c r="E74" s="201">
        <f>(E73/1.2)*$B$23</f>
        <v>0</v>
      </c>
      <c r="F74" s="201">
        <f>B74+C74+D74+E74</f>
        <v>4.4825000000000008</v>
      </c>
      <c r="G74" s="201">
        <f>(G73/1.2)*$B$23</f>
        <v>0</v>
      </c>
      <c r="H74" s="203">
        <f>F74+G74</f>
        <v>4.4825000000000008</v>
      </c>
    </row>
    <row r="76" spans="1:8" ht="16" thickBot="1"/>
    <row r="77" spans="1:8" ht="36" thickBot="1">
      <c r="A77" s="38" t="s">
        <v>128</v>
      </c>
      <c r="B77" s="39"/>
      <c r="C77" s="39"/>
      <c r="D77" s="39"/>
      <c r="E77" s="39"/>
      <c r="F77" s="40"/>
    </row>
    <row r="78" spans="1:8" ht="16" thickBot="1"/>
    <row r="79" spans="1:8" ht="16" thickBot="1">
      <c r="A79" s="41" t="s">
        <v>96</v>
      </c>
      <c r="B79" s="42">
        <v>0.33</v>
      </c>
      <c r="C79" s="111" t="s">
        <v>97</v>
      </c>
      <c r="D79" s="112"/>
      <c r="E79" s="112"/>
      <c r="F79" s="43"/>
      <c r="G79" s="43"/>
      <c r="H79" s="43"/>
    </row>
    <row r="80" spans="1:8">
      <c r="A80" s="41"/>
      <c r="B80" s="112"/>
      <c r="C80" s="112" t="s">
        <v>98</v>
      </c>
      <c r="D80" s="112"/>
      <c r="E80" s="112"/>
      <c r="F80" s="43"/>
      <c r="G80" s="43"/>
      <c r="H80" s="43"/>
    </row>
    <row r="81" spans="1:8" ht="16" thickBot="1">
      <c r="A81" s="113"/>
      <c r="B81" s="112"/>
      <c r="C81" s="112"/>
      <c r="D81" s="112"/>
      <c r="E81" s="112"/>
      <c r="F81" s="43"/>
      <c r="G81" s="43"/>
      <c r="H81" s="43"/>
    </row>
    <row r="82" spans="1:8" ht="52" thickBot="1">
      <c r="A82" s="51" t="s">
        <v>99</v>
      </c>
      <c r="B82" s="52" t="s">
        <v>100</v>
      </c>
      <c r="C82" s="52" t="s">
        <v>101</v>
      </c>
      <c r="D82" s="52" t="s">
        <v>102</v>
      </c>
      <c r="E82" s="52" t="s">
        <v>103</v>
      </c>
      <c r="F82" s="52" t="s">
        <v>104</v>
      </c>
      <c r="G82" s="52" t="s">
        <v>38</v>
      </c>
      <c r="H82" s="53" t="s">
        <v>105</v>
      </c>
    </row>
    <row r="83" spans="1:8" ht="16">
      <c r="A83" s="44" t="s">
        <v>106</v>
      </c>
      <c r="B83" s="45"/>
      <c r="C83" s="45"/>
      <c r="D83" s="45"/>
      <c r="E83" s="45"/>
      <c r="F83" s="46"/>
      <c r="G83" s="63"/>
      <c r="H83" s="57">
        <f t="shared" ref="H83:H88" si="15">SUM(F83+G83)</f>
        <v>0</v>
      </c>
    </row>
    <row r="84" spans="1:8" ht="16">
      <c r="A84" s="186" t="s">
        <v>107</v>
      </c>
      <c r="B84" s="187"/>
      <c r="C84" s="187"/>
      <c r="D84" s="187"/>
      <c r="E84" s="187"/>
      <c r="F84" s="188"/>
      <c r="G84" s="189"/>
      <c r="H84" s="190">
        <f t="shared" si="15"/>
        <v>0</v>
      </c>
    </row>
    <row r="85" spans="1:8" ht="16">
      <c r="A85" s="191" t="s">
        <v>108</v>
      </c>
      <c r="B85" s="187"/>
      <c r="C85" s="187"/>
      <c r="D85" s="187"/>
      <c r="E85" s="187"/>
      <c r="F85" s="188"/>
      <c r="G85" s="192">
        <f>SUM(G83:G84)</f>
        <v>0</v>
      </c>
      <c r="H85" s="190">
        <f t="shared" si="15"/>
        <v>0</v>
      </c>
    </row>
    <row r="86" spans="1:8" ht="17" thickBot="1">
      <c r="A86" s="193" t="s">
        <v>109</v>
      </c>
      <c r="B86" s="194"/>
      <c r="C86" s="194"/>
      <c r="D86" s="194"/>
      <c r="E86" s="194"/>
      <c r="F86" s="195"/>
      <c r="G86" s="196">
        <f>(G85/1.2)*B79</f>
        <v>0</v>
      </c>
      <c r="H86" s="197">
        <f t="shared" si="15"/>
        <v>0</v>
      </c>
    </row>
    <row r="87" spans="1:8" ht="16">
      <c r="A87" s="44" t="s">
        <v>110</v>
      </c>
      <c r="B87" s="64"/>
      <c r="C87" s="64"/>
      <c r="D87" s="64"/>
      <c r="E87" s="64"/>
      <c r="F87" s="47">
        <f>SUM(B87:E87)</f>
        <v>0</v>
      </c>
      <c r="G87" s="63">
        <v>0</v>
      </c>
      <c r="H87" s="58">
        <f t="shared" si="15"/>
        <v>0</v>
      </c>
    </row>
    <row r="88" spans="1:8" ht="16">
      <c r="A88" s="198" t="s">
        <v>111</v>
      </c>
      <c r="B88" s="189"/>
      <c r="C88" s="189"/>
      <c r="D88" s="189"/>
      <c r="E88" s="189"/>
      <c r="F88" s="199">
        <f>SUM(B88:E88)</f>
        <v>0</v>
      </c>
      <c r="G88" s="189">
        <v>0</v>
      </c>
      <c r="H88" s="190">
        <f t="shared" si="15"/>
        <v>0</v>
      </c>
    </row>
    <row r="89" spans="1:8" ht="17" thickBot="1">
      <c r="A89" s="200" t="s">
        <v>112</v>
      </c>
      <c r="B89" s="196">
        <f t="shared" ref="B89:G89" si="16">SUM(B87:B88)</f>
        <v>0</v>
      </c>
      <c r="C89" s="196">
        <f t="shared" si="16"/>
        <v>0</v>
      </c>
      <c r="D89" s="196">
        <f t="shared" si="16"/>
        <v>0</v>
      </c>
      <c r="E89" s="196">
        <f t="shared" si="16"/>
        <v>0</v>
      </c>
      <c r="F89" s="201">
        <f t="shared" si="16"/>
        <v>0</v>
      </c>
      <c r="G89" s="196">
        <f t="shared" si="16"/>
        <v>0</v>
      </c>
      <c r="H89" s="197">
        <f t="shared" ref="H89:H98" si="17">SUM(F89+G89)</f>
        <v>0</v>
      </c>
    </row>
    <row r="90" spans="1:8" ht="16">
      <c r="A90" s="44" t="s">
        <v>113</v>
      </c>
      <c r="B90" s="64"/>
      <c r="C90" s="64"/>
      <c r="D90" s="64"/>
      <c r="E90" s="64"/>
      <c r="F90" s="48">
        <f>SUM(B90:E90)</f>
        <v>0</v>
      </c>
      <c r="G90" s="63"/>
      <c r="H90" s="57">
        <f t="shared" si="17"/>
        <v>0</v>
      </c>
    </row>
    <row r="91" spans="1:8" ht="16">
      <c r="A91" s="198" t="s">
        <v>114</v>
      </c>
      <c r="B91" s="189"/>
      <c r="C91" s="189"/>
      <c r="D91" s="189"/>
      <c r="E91" s="189"/>
      <c r="F91" s="192">
        <f>SUM(B91:E91)</f>
        <v>0</v>
      </c>
      <c r="G91" s="189"/>
      <c r="H91" s="190">
        <f t="shared" si="17"/>
        <v>0</v>
      </c>
    </row>
    <row r="92" spans="1:8" ht="17" thickBot="1">
      <c r="A92" s="200" t="s">
        <v>115</v>
      </c>
      <c r="B92" s="196">
        <f t="shared" ref="B92:G92" si="18">SUM(B90:B91)</f>
        <v>0</v>
      </c>
      <c r="C92" s="196">
        <f t="shared" si="18"/>
        <v>0</v>
      </c>
      <c r="D92" s="196">
        <f t="shared" si="18"/>
        <v>0</v>
      </c>
      <c r="E92" s="196">
        <f t="shared" si="18"/>
        <v>0</v>
      </c>
      <c r="F92" s="196">
        <f t="shared" si="18"/>
        <v>0</v>
      </c>
      <c r="G92" s="196">
        <f t="shared" si="18"/>
        <v>0</v>
      </c>
      <c r="H92" s="197">
        <f t="shared" si="17"/>
        <v>0</v>
      </c>
    </row>
    <row r="93" spans="1:8" ht="16">
      <c r="A93" s="44" t="s">
        <v>116</v>
      </c>
      <c r="B93" s="64"/>
      <c r="C93" s="64"/>
      <c r="D93" s="64"/>
      <c r="E93" s="64"/>
      <c r="F93" s="48">
        <f>SUM(B93:E93)</f>
        <v>0</v>
      </c>
      <c r="G93" s="63"/>
      <c r="H93" s="57">
        <f t="shared" si="17"/>
        <v>0</v>
      </c>
    </row>
    <row r="94" spans="1:8" ht="16">
      <c r="A94" s="198" t="s">
        <v>117</v>
      </c>
      <c r="B94" s="189"/>
      <c r="C94" s="189"/>
      <c r="D94" s="189"/>
      <c r="E94" s="189"/>
      <c r="F94" s="192">
        <f>SUM(B94:E94)</f>
        <v>0</v>
      </c>
      <c r="G94" s="189"/>
      <c r="H94" s="190">
        <f t="shared" si="17"/>
        <v>0</v>
      </c>
    </row>
    <row r="95" spans="1:8" ht="17" thickBot="1">
      <c r="A95" s="200" t="s">
        <v>118</v>
      </c>
      <c r="B95" s="196">
        <f t="shared" ref="B95:G95" si="19">SUM(B93:B94)</f>
        <v>0</v>
      </c>
      <c r="C95" s="196">
        <f t="shared" si="19"/>
        <v>0</v>
      </c>
      <c r="D95" s="196">
        <f t="shared" si="19"/>
        <v>0</v>
      </c>
      <c r="E95" s="196">
        <f t="shared" si="19"/>
        <v>0</v>
      </c>
      <c r="F95" s="196">
        <f t="shared" si="19"/>
        <v>0</v>
      </c>
      <c r="G95" s="196">
        <f t="shared" si="19"/>
        <v>0</v>
      </c>
      <c r="H95" s="197">
        <f t="shared" si="17"/>
        <v>0</v>
      </c>
    </row>
    <row r="96" spans="1:8" ht="16">
      <c r="A96" s="44" t="s">
        <v>119</v>
      </c>
      <c r="B96" s="64"/>
      <c r="C96" s="64"/>
      <c r="D96" s="64"/>
      <c r="E96" s="64"/>
      <c r="F96" s="48">
        <f>SUM(B96:E96)</f>
        <v>0</v>
      </c>
      <c r="G96" s="63"/>
      <c r="H96" s="57">
        <f t="shared" si="17"/>
        <v>0</v>
      </c>
    </row>
    <row r="97" spans="1:8" ht="16">
      <c r="A97" s="198" t="s">
        <v>120</v>
      </c>
      <c r="B97" s="189"/>
      <c r="C97" s="189"/>
      <c r="D97" s="189"/>
      <c r="E97" s="189"/>
      <c r="F97" s="192">
        <f>SUM(B97:E97)</f>
        <v>0</v>
      </c>
      <c r="G97" s="189"/>
      <c r="H97" s="190">
        <f t="shared" si="17"/>
        <v>0</v>
      </c>
    </row>
    <row r="98" spans="1:8" ht="17" thickBot="1">
      <c r="A98" s="200" t="s">
        <v>121</v>
      </c>
      <c r="B98" s="196">
        <f t="shared" ref="B98:G98" si="20">SUM(B96:B97)</f>
        <v>0</v>
      </c>
      <c r="C98" s="196">
        <f t="shared" si="20"/>
        <v>0</v>
      </c>
      <c r="D98" s="196">
        <f t="shared" si="20"/>
        <v>0</v>
      </c>
      <c r="E98" s="196">
        <f t="shared" si="20"/>
        <v>0</v>
      </c>
      <c r="F98" s="196">
        <f t="shared" si="20"/>
        <v>0</v>
      </c>
      <c r="G98" s="196">
        <f t="shared" si="20"/>
        <v>0</v>
      </c>
      <c r="H98" s="197">
        <f t="shared" si="17"/>
        <v>0</v>
      </c>
    </row>
    <row r="99" spans="1:8" ht="16">
      <c r="A99" s="49" t="s">
        <v>122</v>
      </c>
      <c r="B99" s="50">
        <f t="shared" ref="B99:G99" si="21">(B85+B89+B92+B95+B98)</f>
        <v>0</v>
      </c>
      <c r="C99" s="50">
        <f t="shared" si="21"/>
        <v>0</v>
      </c>
      <c r="D99" s="50">
        <f t="shared" si="21"/>
        <v>0</v>
      </c>
      <c r="E99" s="50">
        <f t="shared" si="21"/>
        <v>0</v>
      </c>
      <c r="F99" s="50">
        <f t="shared" si="21"/>
        <v>0</v>
      </c>
      <c r="G99" s="50">
        <f t="shared" si="21"/>
        <v>0</v>
      </c>
      <c r="H99" s="56">
        <f>F99+G99</f>
        <v>0</v>
      </c>
    </row>
    <row r="100" spans="1:8" ht="17" thickBot="1">
      <c r="A100" s="202" t="s">
        <v>123</v>
      </c>
      <c r="B100" s="201">
        <f>(B99/1.2)*B79</f>
        <v>0</v>
      </c>
      <c r="C100" s="201">
        <f>(C99/1.2)*B79</f>
        <v>0</v>
      </c>
      <c r="D100" s="201">
        <f>(D99/1.2)*$B$23</f>
        <v>0</v>
      </c>
      <c r="E100" s="201">
        <f>(E99/1.2)*$B$23</f>
        <v>0</v>
      </c>
      <c r="F100" s="201">
        <f>B100+C100+D100+E100</f>
        <v>0</v>
      </c>
      <c r="G100" s="201">
        <f>(G99/1.2)*$B$23</f>
        <v>0</v>
      </c>
      <c r="H100" s="203">
        <f>F100+G100</f>
        <v>0</v>
      </c>
    </row>
  </sheetData>
  <sheetProtection algorithmName="SHA-512" hashValue="7JaE4nfFoBaMH/0Cqo+BcHobX7XY2ACfk0FOeoNTlcmPAmM41Z8W4wUDhPrUIYudAqdKMjQ96pspYIsyTkEuvA==" saltValue="YN0pOAPoyrdhEEgfSp5eVA==" spinCount="100000" sheet="1" objects="1" scenarios="1"/>
  <mergeCells count="2">
    <mergeCell ref="B4:E4"/>
    <mergeCell ref="A2:F2"/>
  </mergeCells>
  <pageMargins left="0.70866141732283472" right="0.70866141732283472" top="0.74803149606299213" bottom="0.74803149606299213" header="0.31496062992125984" footer="0.31496062992125984"/>
  <pageSetup paperSize="9" scale="64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workbookViewId="0">
      <selection activeCell="C15" sqref="C15"/>
    </sheetView>
  </sheetViews>
  <sheetFormatPr baseColWidth="10" defaultColWidth="8.83203125" defaultRowHeight="15"/>
  <cols>
    <col min="1" max="1" width="20" customWidth="1"/>
    <col min="2" max="2" width="10.83203125" customWidth="1"/>
    <col min="3" max="3" width="13" customWidth="1"/>
    <col min="4" max="4" width="13.83203125" customWidth="1"/>
    <col min="5" max="5" width="40.5" customWidth="1"/>
  </cols>
  <sheetData>
    <row r="1" spans="1:5" ht="15" customHeight="1">
      <c r="A1" s="1"/>
      <c r="B1" s="278" t="s">
        <v>129</v>
      </c>
      <c r="C1" s="279"/>
      <c r="D1" s="279"/>
      <c r="E1" s="279"/>
    </row>
    <row r="2" spans="1:5">
      <c r="A2" s="1"/>
      <c r="B2" s="278"/>
      <c r="C2" s="279"/>
      <c r="D2" s="279"/>
      <c r="E2" s="279"/>
    </row>
    <row r="3" spans="1:5">
      <c r="A3" s="1"/>
      <c r="B3" s="1"/>
      <c r="C3" s="1"/>
      <c r="D3" s="1"/>
      <c r="E3" s="1"/>
    </row>
    <row r="4" spans="1:5" ht="16">
      <c r="A4" s="110" t="s">
        <v>72</v>
      </c>
      <c r="B4" s="273" t="e">
        <f>+_xlfn.SINGLE('Marge Brut'!#REF!)</f>
        <v>#REF!</v>
      </c>
      <c r="C4" s="274"/>
      <c r="D4" s="274"/>
      <c r="E4" s="274"/>
    </row>
    <row r="5" spans="1:5" ht="16">
      <c r="A5" s="1" t="s">
        <v>73</v>
      </c>
      <c r="B5" s="280" t="e">
        <f>+_xlfn.SINGLE('Marge Brut'!#REF!)</f>
        <v>#REF!</v>
      </c>
      <c r="C5" s="280"/>
      <c r="D5" s="2"/>
      <c r="E5" s="1"/>
    </row>
    <row r="6" spans="1:5" ht="16">
      <c r="A6" s="9"/>
      <c r="B6" s="10"/>
      <c r="C6" s="10"/>
      <c r="D6" s="10"/>
      <c r="E6" s="1"/>
    </row>
    <row r="7" spans="1:5">
      <c r="A7" s="11" t="s">
        <v>130</v>
      </c>
      <c r="B7" s="10"/>
      <c r="C7" s="10"/>
      <c r="D7" s="10"/>
      <c r="E7" s="12"/>
    </row>
    <row r="8" spans="1:5" ht="16" thickBot="1">
      <c r="A8" s="13"/>
      <c r="B8" s="10"/>
      <c r="C8" s="10"/>
      <c r="D8" s="10"/>
      <c r="E8" s="10"/>
    </row>
    <row r="9" spans="1:5" ht="16" thickBot="1">
      <c r="A9" s="14" t="s">
        <v>131</v>
      </c>
      <c r="B9" s="15" t="s">
        <v>132</v>
      </c>
      <c r="C9" s="15" t="s">
        <v>133</v>
      </c>
      <c r="D9" s="15" t="s">
        <v>134</v>
      </c>
      <c r="E9" s="16" t="s">
        <v>135</v>
      </c>
    </row>
    <row r="10" spans="1:5" ht="16" thickBot="1">
      <c r="A10" s="13"/>
      <c r="B10" s="10"/>
      <c r="C10" s="10"/>
      <c r="D10" s="10"/>
      <c r="E10" s="10"/>
    </row>
    <row r="11" spans="1:5">
      <c r="A11" s="114">
        <v>474000</v>
      </c>
      <c r="B11" s="115"/>
      <c r="C11" s="116">
        <f>'Marge Brut'!G5</f>
        <v>1092.5999999999999</v>
      </c>
      <c r="D11" s="117"/>
      <c r="E11" s="17" t="s">
        <v>136</v>
      </c>
    </row>
    <row r="12" spans="1:5">
      <c r="A12" s="204">
        <v>600100</v>
      </c>
      <c r="B12" s="205"/>
      <c r="C12" s="206"/>
      <c r="D12" s="207">
        <f>+C11</f>
        <v>1092.5999999999999</v>
      </c>
      <c r="E12" s="208"/>
    </row>
    <row r="13" spans="1:5">
      <c r="A13" s="204">
        <v>474001</v>
      </c>
      <c r="B13" s="205"/>
      <c r="C13" s="206">
        <f>'Marge Brut'!G12</f>
        <v>0</v>
      </c>
      <c r="D13" s="207"/>
      <c r="E13" s="209" t="s">
        <v>137</v>
      </c>
    </row>
    <row r="14" spans="1:5" ht="16" thickBot="1">
      <c r="A14" s="118">
        <v>600500</v>
      </c>
      <c r="B14" s="119"/>
      <c r="C14" s="120"/>
      <c r="D14" s="121">
        <f>+C13</f>
        <v>0</v>
      </c>
      <c r="E14" s="210"/>
    </row>
    <row r="15" spans="1:5">
      <c r="A15" s="114">
        <v>600100</v>
      </c>
      <c r="B15" s="115"/>
      <c r="C15" s="116">
        <f>+'Marge Brut'!H5</f>
        <v>912.16999999999985</v>
      </c>
      <c r="D15" s="117"/>
      <c r="E15" s="17" t="s">
        <v>138</v>
      </c>
    </row>
    <row r="16" spans="1:5">
      <c r="A16" s="204">
        <v>474000</v>
      </c>
      <c r="B16" s="205"/>
      <c r="C16" s="206"/>
      <c r="D16" s="207">
        <f>+C15</f>
        <v>912.16999999999985</v>
      </c>
      <c r="E16" s="209"/>
    </row>
    <row r="17" spans="1:5">
      <c r="A17" s="204">
        <v>600500</v>
      </c>
      <c r="B17" s="205"/>
      <c r="C17" s="206">
        <f>+'Marge Brut'!H12</f>
        <v>0</v>
      </c>
      <c r="D17" s="207"/>
      <c r="E17" s="209" t="s">
        <v>139</v>
      </c>
    </row>
    <row r="18" spans="1:5" ht="16" thickBot="1">
      <c r="A18" s="211">
        <v>474001</v>
      </c>
      <c r="B18" s="212"/>
      <c r="C18" s="213"/>
      <c r="D18" s="214">
        <f>+C17</f>
        <v>0</v>
      </c>
      <c r="E18" s="215"/>
    </row>
    <row r="19" spans="1:5">
      <c r="A19" s="122">
        <v>600100</v>
      </c>
      <c r="B19" s="122"/>
      <c r="C19" s="123">
        <f>+'Marge Brut'!E5</f>
        <v>2381.14</v>
      </c>
      <c r="D19" s="124"/>
      <c r="E19" s="61" t="s">
        <v>140</v>
      </c>
    </row>
    <row r="20" spans="1:5">
      <c r="A20" s="216">
        <v>300002</v>
      </c>
      <c r="B20" s="216"/>
      <c r="C20" s="217"/>
      <c r="D20" s="218">
        <f>+C19</f>
        <v>2381.14</v>
      </c>
      <c r="E20" s="59"/>
    </row>
    <row r="21" spans="1:5">
      <c r="A21" s="216">
        <v>300002</v>
      </c>
      <c r="B21" s="216"/>
      <c r="C21" s="217">
        <f>+'Marge Brut'!J5</f>
        <v>1879.36</v>
      </c>
      <c r="D21" s="218"/>
      <c r="E21" s="59" t="s">
        <v>141</v>
      </c>
    </row>
    <row r="22" spans="1:5" ht="16" thickBot="1">
      <c r="A22" s="211">
        <v>600100</v>
      </c>
      <c r="B22" s="211"/>
      <c r="C22" s="214"/>
      <c r="D22" s="213">
        <f>+C21</f>
        <v>1879.36</v>
      </c>
      <c r="E22" s="219"/>
    </row>
    <row r="23" spans="1:5">
      <c r="A23" s="122">
        <v>600500</v>
      </c>
      <c r="B23" s="122"/>
      <c r="C23" s="123">
        <f>+'Marge Brut'!E12</f>
        <v>1948.02</v>
      </c>
      <c r="D23" s="124"/>
      <c r="E23" s="60" t="s">
        <v>142</v>
      </c>
    </row>
    <row r="24" spans="1:5">
      <c r="A24" s="216">
        <v>300006</v>
      </c>
      <c r="B24" s="216"/>
      <c r="C24" s="217"/>
      <c r="D24" s="218">
        <f>+C23</f>
        <v>1948.02</v>
      </c>
      <c r="E24" s="59"/>
    </row>
    <row r="25" spans="1:5">
      <c r="A25" s="216">
        <v>300006</v>
      </c>
      <c r="B25" s="216"/>
      <c r="C25" s="217">
        <f>+'Marge Brut'!J12</f>
        <v>1434.47</v>
      </c>
      <c r="D25" s="218"/>
      <c r="E25" s="59" t="s">
        <v>143</v>
      </c>
    </row>
    <row r="26" spans="1:5" ht="16" thickBot="1">
      <c r="A26" s="211">
        <v>600500</v>
      </c>
      <c r="B26" s="211"/>
      <c r="C26" s="214"/>
      <c r="D26" s="213">
        <f>+C25</f>
        <v>1434.47</v>
      </c>
      <c r="E26" s="219"/>
    </row>
    <row r="27" spans="1:5">
      <c r="A27" s="125">
        <v>661150</v>
      </c>
      <c r="B27" s="125" t="s">
        <v>144</v>
      </c>
      <c r="C27" s="126">
        <f>+Comps!G48</f>
        <v>0</v>
      </c>
      <c r="D27" s="127"/>
      <c r="E27" s="128" t="s">
        <v>145</v>
      </c>
    </row>
    <row r="28" spans="1:5">
      <c r="A28" s="204">
        <v>661161</v>
      </c>
      <c r="B28" s="204" t="s">
        <v>146</v>
      </c>
      <c r="C28" s="220">
        <f>+Comps!G44</f>
        <v>8.7175000000000011</v>
      </c>
      <c r="D28" s="207"/>
      <c r="E28" s="208" t="s">
        <v>147</v>
      </c>
    </row>
    <row r="29" spans="1:5">
      <c r="A29" s="204">
        <v>661161</v>
      </c>
      <c r="B29" s="204" t="s">
        <v>148</v>
      </c>
      <c r="C29" s="220">
        <f>+Comps!G74</f>
        <v>0</v>
      </c>
      <c r="D29" s="207"/>
      <c r="E29" s="208" t="s">
        <v>149</v>
      </c>
    </row>
    <row r="30" spans="1:5">
      <c r="A30" s="204">
        <v>661160</v>
      </c>
      <c r="B30" s="204" t="s">
        <v>150</v>
      </c>
      <c r="C30" s="220">
        <f>Comps!G100</f>
        <v>0</v>
      </c>
      <c r="D30" s="207"/>
      <c r="E30" s="208" t="s">
        <v>151</v>
      </c>
    </row>
    <row r="31" spans="1:5">
      <c r="A31" s="221">
        <v>618400</v>
      </c>
      <c r="B31" s="221" t="s">
        <v>82</v>
      </c>
      <c r="C31" s="220">
        <f>+Comps!E11</f>
        <v>38.400000000000006</v>
      </c>
      <c r="D31" s="207"/>
      <c r="E31" s="208" t="s">
        <v>152</v>
      </c>
    </row>
    <row r="32" spans="1:5">
      <c r="A32" s="204">
        <v>618400</v>
      </c>
      <c r="B32" s="204" t="s">
        <v>84</v>
      </c>
      <c r="C32" s="220">
        <f>+Comps!E12</f>
        <v>160</v>
      </c>
      <c r="D32" s="207"/>
      <c r="E32" s="208" t="s">
        <v>153</v>
      </c>
    </row>
    <row r="33" spans="1:5">
      <c r="A33" s="221">
        <v>618400</v>
      </c>
      <c r="B33" s="221" t="s">
        <v>86</v>
      </c>
      <c r="C33" s="220">
        <f>+Comps!E13</f>
        <v>60</v>
      </c>
      <c r="D33" s="207"/>
      <c r="E33" s="208" t="s">
        <v>154</v>
      </c>
    </row>
    <row r="34" spans="1:5">
      <c r="A34" s="221">
        <v>618400</v>
      </c>
      <c r="B34" s="221" t="s">
        <v>155</v>
      </c>
      <c r="C34" s="220">
        <f>+Comps!E14</f>
        <v>0</v>
      </c>
      <c r="D34" s="207"/>
      <c r="E34" s="208" t="s">
        <v>156</v>
      </c>
    </row>
    <row r="35" spans="1:5">
      <c r="A35" s="204">
        <v>618400</v>
      </c>
      <c r="B35" s="204" t="s">
        <v>90</v>
      </c>
      <c r="C35" s="220">
        <f>+Comps!E15</f>
        <v>48</v>
      </c>
      <c r="D35" s="207"/>
      <c r="E35" s="208" t="s">
        <v>157</v>
      </c>
    </row>
    <row r="36" spans="1:5">
      <c r="A36" s="221">
        <v>618400</v>
      </c>
      <c r="B36" s="221" t="s">
        <v>158</v>
      </c>
      <c r="C36" s="220">
        <f>+Comps!E16</f>
        <v>0</v>
      </c>
      <c r="D36" s="207"/>
      <c r="E36" s="208" t="s">
        <v>159</v>
      </c>
    </row>
    <row r="37" spans="1:5">
      <c r="A37" s="221">
        <v>618400</v>
      </c>
      <c r="B37" s="221" t="s">
        <v>94</v>
      </c>
      <c r="C37" s="220">
        <f>+Comps!E17</f>
        <v>0</v>
      </c>
      <c r="D37" s="207"/>
      <c r="E37" s="208" t="s">
        <v>160</v>
      </c>
    </row>
    <row r="38" spans="1:5" ht="16" thickBot="1">
      <c r="A38" s="211">
        <v>600100</v>
      </c>
      <c r="B38" s="211" t="s">
        <v>161</v>
      </c>
      <c r="C38" s="214" t="s">
        <v>161</v>
      </c>
      <c r="D38" s="214">
        <f>SUM(C27:C37)</f>
        <v>315.11750000000001</v>
      </c>
      <c r="E38" s="210" t="s">
        <v>162</v>
      </c>
    </row>
    <row r="39" spans="1:5">
      <c r="A39" s="204">
        <v>661150</v>
      </c>
      <c r="B39" s="204" t="s">
        <v>144</v>
      </c>
      <c r="C39" s="207">
        <f>+Comps!F48</f>
        <v>6.5450000000000008</v>
      </c>
      <c r="D39" s="207"/>
      <c r="E39" s="208" t="s">
        <v>163</v>
      </c>
    </row>
    <row r="40" spans="1:5">
      <c r="A40" s="204">
        <v>661161</v>
      </c>
      <c r="B40" s="204" t="s">
        <v>146</v>
      </c>
      <c r="C40" s="220">
        <f>+Comps!F44</f>
        <v>160.47625000000002</v>
      </c>
      <c r="D40" s="207"/>
      <c r="E40" s="208" t="s">
        <v>164</v>
      </c>
    </row>
    <row r="41" spans="1:5">
      <c r="A41" s="204">
        <v>661161</v>
      </c>
      <c r="B41" s="216" t="s">
        <v>148</v>
      </c>
      <c r="C41" s="222">
        <f>Comps!F74</f>
        <v>4.4825000000000008</v>
      </c>
      <c r="D41" s="217"/>
      <c r="E41" s="208" t="s">
        <v>165</v>
      </c>
    </row>
    <row r="42" spans="1:5">
      <c r="A42" s="216">
        <v>661160</v>
      </c>
      <c r="B42" s="216" t="s">
        <v>150</v>
      </c>
      <c r="C42" s="222">
        <f>Comps!F100</f>
        <v>0</v>
      </c>
      <c r="D42" s="217"/>
      <c r="E42" s="208" t="s">
        <v>166</v>
      </c>
    </row>
    <row r="43" spans="1:5" ht="16" thickBot="1">
      <c r="A43" s="211">
        <v>600500</v>
      </c>
      <c r="B43" s="211"/>
      <c r="C43" s="214"/>
      <c r="D43" s="214">
        <f>+C39+C40+C41+C42</f>
        <v>171.50375</v>
      </c>
      <c r="E43" s="210" t="s">
        <v>161</v>
      </c>
    </row>
    <row r="44" spans="1:5">
      <c r="A44" s="115">
        <v>664610</v>
      </c>
      <c r="B44" s="115" t="s">
        <v>144</v>
      </c>
      <c r="C44" s="116"/>
      <c r="D44" s="116"/>
      <c r="E44" s="129" t="s">
        <v>167</v>
      </c>
    </row>
    <row r="45" spans="1:5" ht="16" thickBot="1">
      <c r="A45" s="212">
        <v>661150</v>
      </c>
      <c r="B45" s="212" t="s">
        <v>144</v>
      </c>
      <c r="C45" s="213"/>
      <c r="D45" s="213"/>
      <c r="E45" s="210" t="s">
        <v>167</v>
      </c>
    </row>
    <row r="46" spans="1:5">
      <c r="A46" s="130"/>
      <c r="B46" s="110"/>
      <c r="C46" s="131"/>
      <c r="D46" s="131"/>
      <c r="E46" s="110"/>
    </row>
    <row r="47" spans="1:5" ht="16" thickBot="1">
      <c r="A47" s="18" t="s">
        <v>168</v>
      </c>
      <c r="B47" s="110"/>
      <c r="C47" s="110"/>
      <c r="D47" s="110"/>
      <c r="E47" s="110"/>
    </row>
    <row r="48" spans="1:5">
      <c r="A48" s="114">
        <v>661150</v>
      </c>
      <c r="B48" s="114" t="s">
        <v>144</v>
      </c>
      <c r="C48" s="117"/>
      <c r="D48" s="117">
        <f>+C39</f>
        <v>6.5450000000000008</v>
      </c>
      <c r="E48" s="129" t="s">
        <v>169</v>
      </c>
    </row>
    <row r="49" spans="1:5">
      <c r="A49" s="204">
        <v>661161</v>
      </c>
      <c r="B49" s="204" t="s">
        <v>146</v>
      </c>
      <c r="C49" s="223"/>
      <c r="D49" s="207">
        <f>+C40</f>
        <v>160.47625000000002</v>
      </c>
      <c r="E49" s="208" t="s">
        <v>169</v>
      </c>
    </row>
    <row r="50" spans="1:5">
      <c r="A50" s="204">
        <v>661161</v>
      </c>
      <c r="B50" s="204" t="s">
        <v>148</v>
      </c>
      <c r="C50" s="223"/>
      <c r="D50" s="207">
        <f>+C41</f>
        <v>4.4825000000000008</v>
      </c>
      <c r="E50" s="208" t="s">
        <v>169</v>
      </c>
    </row>
    <row r="51" spans="1:5">
      <c r="A51" s="204">
        <v>661160</v>
      </c>
      <c r="B51" s="204" t="s">
        <v>150</v>
      </c>
      <c r="C51" s="223"/>
      <c r="D51" s="207">
        <f>C42</f>
        <v>0</v>
      </c>
      <c r="E51" s="208" t="s">
        <v>169</v>
      </c>
    </row>
    <row r="52" spans="1:5">
      <c r="A52" s="204">
        <v>661150</v>
      </c>
      <c r="B52" s="204" t="s">
        <v>144</v>
      </c>
      <c r="C52" s="220">
        <f>D48*1.2</f>
        <v>7.854000000000001</v>
      </c>
      <c r="D52" s="207"/>
      <c r="E52" s="208" t="s">
        <v>170</v>
      </c>
    </row>
    <row r="53" spans="1:5">
      <c r="A53" s="216">
        <v>661161</v>
      </c>
      <c r="B53" s="216" t="s">
        <v>146</v>
      </c>
      <c r="C53" s="220">
        <f>D49*1.2</f>
        <v>192.57150000000001</v>
      </c>
      <c r="D53" s="217"/>
      <c r="E53" s="208" t="s">
        <v>170</v>
      </c>
    </row>
    <row r="54" spans="1:5">
      <c r="A54" s="224">
        <v>661161</v>
      </c>
      <c r="B54" s="204" t="s">
        <v>148</v>
      </c>
      <c r="C54" s="207">
        <f>D50*1.2</f>
        <v>5.3790000000000004</v>
      </c>
      <c r="D54" s="225"/>
      <c r="E54" s="226" t="s">
        <v>170</v>
      </c>
    </row>
    <row r="55" spans="1:5" ht="16" thickBot="1">
      <c r="A55" s="227">
        <v>661160</v>
      </c>
      <c r="B55" s="211" t="s">
        <v>150</v>
      </c>
      <c r="C55" s="207">
        <f>D51*1.2</f>
        <v>0</v>
      </c>
      <c r="D55" s="228"/>
      <c r="E55" s="226" t="s">
        <v>170</v>
      </c>
    </row>
    <row r="56" spans="1:5" ht="16" thickBot="1">
      <c r="A56" s="132">
        <v>436400</v>
      </c>
      <c r="B56" s="132"/>
      <c r="C56" s="133"/>
      <c r="D56" s="133">
        <f>+C54+C52+C53+C55-D50-D51-D48-D49</f>
        <v>34.300750000000022</v>
      </c>
      <c r="E56" s="134" t="s">
        <v>171</v>
      </c>
    </row>
    <row r="57" spans="1:5">
      <c r="A57" s="135"/>
      <c r="B57" s="1"/>
      <c r="C57" s="1"/>
      <c r="D57" s="1"/>
      <c r="E57" s="1"/>
    </row>
    <row r="58" spans="1:5">
      <c r="A58" s="13"/>
      <c r="B58" s="10"/>
      <c r="C58" s="20"/>
      <c r="D58" s="20"/>
      <c r="E58" s="10"/>
    </row>
    <row r="59" spans="1:5">
      <c r="A59" s="13"/>
      <c r="B59" s="10"/>
      <c r="C59" s="20"/>
      <c r="D59" s="20"/>
      <c r="E59" s="10"/>
    </row>
    <row r="60" spans="1:5" ht="16">
      <c r="A60" s="281" t="s">
        <v>40</v>
      </c>
      <c r="B60" s="281"/>
      <c r="C60" s="282" t="s">
        <v>41</v>
      </c>
      <c r="D60" s="282"/>
      <c r="E60" s="21" t="s">
        <v>42</v>
      </c>
    </row>
  </sheetData>
  <sheetProtection password="C6AF" sheet="1" objects="1" scenarios="1"/>
  <mergeCells count="5">
    <mergeCell ref="B1:E2"/>
    <mergeCell ref="B4:E4"/>
    <mergeCell ref="B5:C5"/>
    <mergeCell ref="A60:B60"/>
    <mergeCell ref="C60:D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63"/>
  <sheetViews>
    <sheetView topLeftCell="A175" zoomScale="70" zoomScaleNormal="70" workbookViewId="0">
      <selection activeCell="J13" sqref="J13"/>
    </sheetView>
  </sheetViews>
  <sheetFormatPr baseColWidth="10" defaultColWidth="8.83203125" defaultRowHeight="15"/>
  <cols>
    <col min="1" max="1" width="10.1640625" customWidth="1"/>
    <col min="2" max="2" width="21.5" customWidth="1"/>
    <col min="3" max="3" width="12.33203125" customWidth="1"/>
    <col min="4" max="4" width="13.5" customWidth="1"/>
    <col min="5" max="5" width="11.83203125" customWidth="1"/>
    <col min="6" max="8" width="11" customWidth="1"/>
    <col min="9" max="9" width="12.5" customWidth="1"/>
    <col min="10" max="10" width="14.5" customWidth="1"/>
    <col min="11" max="11" width="12.1640625" customWidth="1"/>
    <col min="12" max="12" width="15" customWidth="1"/>
    <col min="13" max="13" width="12.5" customWidth="1"/>
    <col min="14" max="14" width="11.83203125" customWidth="1"/>
  </cols>
  <sheetData>
    <row r="1" spans="2:14" ht="22.5" customHeight="1"/>
    <row r="2" spans="2:14" ht="9.75" customHeight="1"/>
    <row r="3" spans="2:14" ht="57.75" customHeight="1"/>
    <row r="4" spans="2:14" ht="25.5" customHeight="1"/>
    <row r="5" spans="2:14" ht="16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25" customHeight="1">
      <c r="B6" s="65" t="s">
        <v>0</v>
      </c>
      <c r="C6" s="270" t="s">
        <v>1</v>
      </c>
      <c r="D6" s="271"/>
      <c r="E6" s="270" t="s">
        <v>2</v>
      </c>
      <c r="F6" s="270"/>
      <c r="G6" s="270"/>
      <c r="H6" s="270"/>
      <c r="I6" s="70" t="s">
        <v>3</v>
      </c>
      <c r="J6" s="5"/>
      <c r="K6" s="5"/>
      <c r="L6" s="5"/>
      <c r="M6" s="70" t="s">
        <v>4</v>
      </c>
      <c r="N6" s="6" t="s">
        <v>5</v>
      </c>
    </row>
    <row r="7" spans="2:14" ht="25" customHeight="1">
      <c r="B7" s="66" t="s">
        <v>6</v>
      </c>
      <c r="C7" s="4" t="s">
        <v>7</v>
      </c>
      <c r="D7" s="4" t="s">
        <v>8</v>
      </c>
      <c r="E7" s="4" t="s">
        <v>9</v>
      </c>
      <c r="F7" s="89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7" t="s">
        <v>18</v>
      </c>
    </row>
    <row r="8" spans="2:14" ht="25" customHeight="1" thickBot="1">
      <c r="B8" s="66"/>
      <c r="C8" s="4" t="s">
        <v>19</v>
      </c>
      <c r="D8" s="4" t="s">
        <v>17</v>
      </c>
      <c r="E8" s="4" t="s">
        <v>20</v>
      </c>
      <c r="F8" s="4"/>
      <c r="G8" s="4" t="s">
        <v>21</v>
      </c>
      <c r="H8" s="4" t="s">
        <v>21</v>
      </c>
      <c r="I8" s="4" t="s">
        <v>22</v>
      </c>
      <c r="J8" s="4" t="s">
        <v>20</v>
      </c>
      <c r="K8" s="4" t="s">
        <v>23</v>
      </c>
      <c r="L8" s="4"/>
      <c r="M8" s="4"/>
      <c r="N8" s="7" t="s">
        <v>17</v>
      </c>
    </row>
    <row r="9" spans="2:14" ht="25" customHeight="1">
      <c r="B9" s="73" t="s">
        <v>24</v>
      </c>
      <c r="C9" s="74">
        <v>18629.870000000003</v>
      </c>
      <c r="D9" s="75">
        <v>15524.89166666667</v>
      </c>
      <c r="E9" s="75">
        <v>2914.98</v>
      </c>
      <c r="F9" s="75">
        <v>7355.9299999999985</v>
      </c>
      <c r="G9" s="75">
        <v>1885.52</v>
      </c>
      <c r="H9" s="75">
        <v>2531.6800000000003</v>
      </c>
      <c r="I9" s="75">
        <v>10917.069999999998</v>
      </c>
      <c r="J9" s="75">
        <v>2847.9300000000003</v>
      </c>
      <c r="K9" s="75">
        <v>1108.8</v>
      </c>
      <c r="L9" s="75">
        <v>28.506500000000003</v>
      </c>
      <c r="M9" s="75">
        <v>6931.833499999997</v>
      </c>
      <c r="N9" s="76">
        <v>0.44649802709304975</v>
      </c>
    </row>
    <row r="10" spans="2:14" ht="25" customHeight="1">
      <c r="B10" s="136" t="s">
        <v>25</v>
      </c>
      <c r="C10" s="137">
        <v>2147.4700000000012</v>
      </c>
      <c r="D10" s="137">
        <v>1789.5583333333343</v>
      </c>
      <c r="E10" s="139">
        <v>786.67</v>
      </c>
      <c r="F10" s="137">
        <v>558.6</v>
      </c>
      <c r="G10" s="139">
        <v>196.39999999999998</v>
      </c>
      <c r="H10" s="137">
        <v>266.05</v>
      </c>
      <c r="I10" s="140">
        <v>1414.9199999999998</v>
      </c>
      <c r="J10" s="229">
        <v>732.28</v>
      </c>
      <c r="K10" s="141"/>
      <c r="L10" s="137">
        <v>28.506500000000003</v>
      </c>
      <c r="M10" s="137">
        <v>654.13349999999991</v>
      </c>
      <c r="N10" s="142">
        <v>0.36552790027334464</v>
      </c>
    </row>
    <row r="11" spans="2:14" ht="25" customHeight="1" thickBot="1">
      <c r="B11" s="143" t="s">
        <v>26</v>
      </c>
      <c r="C11" s="138">
        <v>16482.400000000001</v>
      </c>
      <c r="D11" s="144">
        <v>13735.333333333336</v>
      </c>
      <c r="E11" s="145">
        <v>2128.31</v>
      </c>
      <c r="F11" s="144">
        <v>6797.3299999999981</v>
      </c>
      <c r="G11" s="145">
        <v>1689.1200000000001</v>
      </c>
      <c r="H11" s="144">
        <v>2265.63</v>
      </c>
      <c r="I11" s="146">
        <v>9502.1499999999978</v>
      </c>
      <c r="J11" s="138">
        <v>2115.65</v>
      </c>
      <c r="K11" s="147"/>
      <c r="L11" s="144">
        <v>0</v>
      </c>
      <c r="M11" s="144">
        <v>7386.4999999999982</v>
      </c>
      <c r="N11" s="148">
        <v>0.53777362520021332</v>
      </c>
    </row>
    <row r="12" spans="2:14" ht="25" customHeight="1">
      <c r="B12" s="80" t="s">
        <v>27</v>
      </c>
      <c r="C12" s="74">
        <v>1714.8724999999999</v>
      </c>
      <c r="D12" s="75">
        <v>1429.0604166666667</v>
      </c>
      <c r="E12" s="85">
        <v>796.9</v>
      </c>
      <c r="F12" s="75">
        <v>558.17999999999995</v>
      </c>
      <c r="G12" s="85">
        <v>437.45</v>
      </c>
      <c r="H12" s="75">
        <v>0</v>
      </c>
      <c r="I12" s="75">
        <v>917.62999999999988</v>
      </c>
      <c r="J12" s="74">
        <v>343.13</v>
      </c>
      <c r="K12" s="81"/>
      <c r="L12" s="75">
        <v>94.591750000000005</v>
      </c>
      <c r="M12" s="75">
        <v>479.9082499999999</v>
      </c>
      <c r="N12" s="76">
        <v>0.33582082632965415</v>
      </c>
    </row>
    <row r="13" spans="2:14" ht="25" customHeight="1">
      <c r="B13" s="149" t="s">
        <v>172</v>
      </c>
      <c r="C13" s="150">
        <v>3006.5124999999998</v>
      </c>
      <c r="D13" s="140">
        <v>2505.4270833333335</v>
      </c>
      <c r="E13" s="139">
        <v>877.92</v>
      </c>
      <c r="F13" s="140">
        <v>1211.6299999999999</v>
      </c>
      <c r="G13" s="139">
        <v>738.37999999999988</v>
      </c>
      <c r="H13" s="140">
        <v>0</v>
      </c>
      <c r="I13" s="140">
        <v>1351.1699999999998</v>
      </c>
      <c r="J13" s="150">
        <v>394.19</v>
      </c>
      <c r="K13" s="151"/>
      <c r="L13" s="140">
        <v>69.542000000000002</v>
      </c>
      <c r="M13" s="140">
        <v>887.43799999999976</v>
      </c>
      <c r="N13" s="152">
        <v>0.35420627720656395</v>
      </c>
    </row>
    <row r="14" spans="2:14" ht="25" customHeight="1">
      <c r="B14" s="149" t="s">
        <v>173</v>
      </c>
      <c r="C14" s="150">
        <v>2398.7125000000001</v>
      </c>
      <c r="D14" s="140">
        <v>1998.9270833333335</v>
      </c>
      <c r="E14" s="139">
        <v>1181.26</v>
      </c>
      <c r="F14" s="140">
        <v>592.35</v>
      </c>
      <c r="G14" s="139">
        <v>623</v>
      </c>
      <c r="H14" s="140">
        <v>0</v>
      </c>
      <c r="I14" s="140">
        <v>1150.6100000000001</v>
      </c>
      <c r="J14" s="150">
        <v>721.47</v>
      </c>
      <c r="K14" s="151"/>
      <c r="L14" s="140">
        <v>31.880750000000003</v>
      </c>
      <c r="M14" s="140">
        <v>397.25925000000012</v>
      </c>
      <c r="N14" s="152">
        <v>0.19873623871139209</v>
      </c>
    </row>
    <row r="15" spans="2:14" ht="25" customHeight="1">
      <c r="B15" s="149" t="s">
        <v>30</v>
      </c>
      <c r="C15" s="150">
        <v>2720.8824999999997</v>
      </c>
      <c r="D15" s="140">
        <v>2267.4020833333334</v>
      </c>
      <c r="E15" s="139">
        <v>855.57</v>
      </c>
      <c r="F15" s="140">
        <v>519.47</v>
      </c>
      <c r="G15" s="139">
        <v>409.05</v>
      </c>
      <c r="H15" s="140">
        <v>0</v>
      </c>
      <c r="I15" s="140">
        <v>965.99</v>
      </c>
      <c r="J15" s="150">
        <v>368.54</v>
      </c>
      <c r="K15" s="151"/>
      <c r="L15" s="140">
        <v>28.176499999999997</v>
      </c>
      <c r="M15" s="140">
        <v>569.27350000000001</v>
      </c>
      <c r="N15" s="152">
        <v>0.25106861468659525</v>
      </c>
    </row>
    <row r="16" spans="2:14" ht="25" customHeight="1" thickBot="1">
      <c r="B16" s="153" t="s">
        <v>31</v>
      </c>
      <c r="C16" s="154">
        <v>9840.98</v>
      </c>
      <c r="D16" s="154">
        <v>8200.8166666666657</v>
      </c>
      <c r="E16" s="154">
        <v>3711.65</v>
      </c>
      <c r="F16" s="154">
        <v>2881.63</v>
      </c>
      <c r="G16" s="154">
        <v>2207.88</v>
      </c>
      <c r="H16" s="154">
        <v>0</v>
      </c>
      <c r="I16" s="154">
        <v>4385.3999999999996</v>
      </c>
      <c r="J16" s="154">
        <v>1827.33</v>
      </c>
      <c r="K16" s="155"/>
      <c r="L16" s="154">
        <v>224.19100000000003</v>
      </c>
      <c r="M16" s="154">
        <v>2333.8789999999999</v>
      </c>
      <c r="N16" s="156">
        <v>0.28459104682663722</v>
      </c>
    </row>
    <row r="17" spans="2:24" ht="25" customHeight="1" thickBot="1">
      <c r="B17" s="77" t="s">
        <v>32</v>
      </c>
      <c r="C17" s="78">
        <v>28470.850000000002</v>
      </c>
      <c r="D17" s="78">
        <v>23725.708333333336</v>
      </c>
      <c r="E17" s="78">
        <v>6626.63</v>
      </c>
      <c r="F17" s="78">
        <v>10237.559999999998</v>
      </c>
      <c r="G17" s="78">
        <v>4093.4</v>
      </c>
      <c r="H17" s="78">
        <v>2531.6800000000003</v>
      </c>
      <c r="I17" s="78">
        <v>15302.469999999998</v>
      </c>
      <c r="J17" s="78">
        <v>4675.26</v>
      </c>
      <c r="K17" s="78">
        <v>1108.8</v>
      </c>
      <c r="L17" s="78">
        <v>252.69750000000005</v>
      </c>
      <c r="M17" s="78">
        <v>9265.7124999999978</v>
      </c>
      <c r="N17" s="79">
        <v>0.39053470479455288</v>
      </c>
    </row>
    <row r="18" spans="2:24" ht="25" customHeight="1" thickBot="1">
      <c r="B18" s="157" t="s">
        <v>33</v>
      </c>
      <c r="C18" s="150">
        <f>16482.4+2147.47+9840.98</f>
        <v>28470.850000000002</v>
      </c>
      <c r="F18" s="82">
        <f>+C17-C18</f>
        <v>0</v>
      </c>
      <c r="G18" t="s">
        <v>34</v>
      </c>
    </row>
    <row r="19" spans="2:24" ht="25" customHeight="1" thickBot="1">
      <c r="B19" s="67" t="s">
        <v>35</v>
      </c>
      <c r="C19" s="68" t="s">
        <v>36</v>
      </c>
      <c r="F19" s="82">
        <f>+F16-F15-F14-F13-F12</f>
        <v>0</v>
      </c>
      <c r="G19" t="s">
        <v>34</v>
      </c>
      <c r="J19" s="158" t="s">
        <v>37</v>
      </c>
      <c r="K19" s="69"/>
    </row>
    <row r="20" spans="2:24" ht="25" customHeight="1" thickBot="1">
      <c r="B20" s="67" t="s">
        <v>35</v>
      </c>
      <c r="C20" s="68" t="s">
        <v>38</v>
      </c>
      <c r="F20" s="82">
        <f>F9-F10-F11</f>
        <v>0</v>
      </c>
      <c r="G20" t="s">
        <v>34</v>
      </c>
      <c r="J20" s="84" t="s">
        <v>39</v>
      </c>
      <c r="K20" s="69"/>
    </row>
    <row r="21" spans="2:24" ht="25" customHeight="1">
      <c r="C21" s="69"/>
      <c r="D21" s="69"/>
      <c r="E21" s="69"/>
      <c r="F21" s="69"/>
      <c r="G21" s="69"/>
      <c r="H21" s="69"/>
      <c r="I21" s="69"/>
      <c r="J21" s="69" t="s">
        <v>42</v>
      </c>
    </row>
    <row r="22" spans="2:24" ht="25" customHeight="1"/>
    <row r="23" spans="2:24" ht="25" customHeight="1"/>
    <row r="24" spans="2:24" ht="25" customHeight="1"/>
    <row r="25" spans="2:24" ht="25" customHeight="1"/>
    <row r="26" spans="2:24" ht="25" customHeight="1">
      <c r="B26" s="90" t="s">
        <v>1</v>
      </c>
    </row>
    <row r="27" spans="2:24" ht="23.25" customHeight="1">
      <c r="B27" s="91" t="s">
        <v>174</v>
      </c>
    </row>
    <row r="28" spans="2:24" ht="23.25" customHeight="1">
      <c r="B28" s="91" t="s">
        <v>175</v>
      </c>
      <c r="L28" t="s">
        <v>176</v>
      </c>
      <c r="X28" t="s">
        <v>177</v>
      </c>
    </row>
    <row r="46" spans="2:2" ht="16" thickBot="1"/>
    <row r="47" spans="2:2" ht="17" thickBot="1">
      <c r="B47" s="92" t="s">
        <v>178</v>
      </c>
    </row>
    <row r="48" spans="2:2">
      <c r="B48" t="s">
        <v>179</v>
      </c>
    </row>
    <row r="50" spans="2:3" ht="16" thickBot="1"/>
    <row r="51" spans="2:3" ht="17" thickBot="1">
      <c r="B51" s="92" t="s">
        <v>180</v>
      </c>
    </row>
    <row r="52" spans="2:3">
      <c r="B52" s="93" t="s">
        <v>181</v>
      </c>
    </row>
    <row r="53" spans="2:3" ht="16" thickBot="1"/>
    <row r="54" spans="2:3" ht="17" thickBot="1">
      <c r="B54" s="283" t="s">
        <v>182</v>
      </c>
      <c r="C54" s="284"/>
    </row>
    <row r="55" spans="2:3">
      <c r="B55" s="94" t="s">
        <v>183</v>
      </c>
    </row>
    <row r="56" spans="2:3" ht="16" thickBot="1"/>
    <row r="57" spans="2:3" ht="17" thickBot="1">
      <c r="B57" s="92" t="s">
        <v>184</v>
      </c>
    </row>
    <row r="58" spans="2:3">
      <c r="B58" s="95" t="s">
        <v>185</v>
      </c>
    </row>
    <row r="59" spans="2:3">
      <c r="B59" s="91" t="s">
        <v>186</v>
      </c>
    </row>
    <row r="60" spans="2:3" ht="16" thickBot="1"/>
    <row r="61" spans="2:3" ht="17" thickBot="1">
      <c r="B61" s="92" t="s">
        <v>187</v>
      </c>
    </row>
    <row r="62" spans="2:3">
      <c r="B62" s="91" t="s">
        <v>188</v>
      </c>
    </row>
    <row r="63" spans="2:3">
      <c r="B63" s="91" t="s">
        <v>189</v>
      </c>
    </row>
    <row r="78" spans="2:2" ht="16" thickBot="1"/>
    <row r="79" spans="2:2" ht="17" thickBot="1">
      <c r="B79" s="92" t="s">
        <v>190</v>
      </c>
    </row>
    <row r="80" spans="2:2">
      <c r="B80" t="s">
        <v>191</v>
      </c>
    </row>
    <row r="81" spans="2:7" ht="16" thickBot="1"/>
    <row r="82" spans="2:7" ht="17" thickBot="1">
      <c r="B82" s="24" t="s">
        <v>74</v>
      </c>
      <c r="C82" s="25">
        <v>3.2</v>
      </c>
      <c r="D82" s="26"/>
      <c r="F82" s="23"/>
    </row>
    <row r="83" spans="2:7" ht="17" thickBot="1">
      <c r="B83" s="22"/>
      <c r="C83" s="23"/>
      <c r="D83" s="23"/>
      <c r="E83" s="23"/>
      <c r="F83" s="23"/>
    </row>
    <row r="84" spans="2:7" ht="31" thickBot="1">
      <c r="B84" s="27" t="s">
        <v>75</v>
      </c>
      <c r="C84" s="28" t="s">
        <v>76</v>
      </c>
      <c r="D84" s="28" t="s">
        <v>77</v>
      </c>
      <c r="E84" s="28" t="s">
        <v>78</v>
      </c>
      <c r="F84" s="28" t="s">
        <v>79</v>
      </c>
      <c r="G84" s="29" t="s">
        <v>80</v>
      </c>
    </row>
    <row r="85" spans="2:7">
      <c r="B85" s="30" t="s">
        <v>81</v>
      </c>
      <c r="C85" s="62">
        <v>2</v>
      </c>
      <c r="D85" s="62">
        <v>21</v>
      </c>
      <c r="E85" s="31">
        <f t="shared" ref="E85:E91" si="0">+C85*D85</f>
        <v>42</v>
      </c>
      <c r="F85" s="32">
        <f t="shared" ref="F85:F91" si="1">+E85*$B$8</f>
        <v>0</v>
      </c>
      <c r="G85" s="33" t="s">
        <v>82</v>
      </c>
    </row>
    <row r="86" spans="2:7">
      <c r="B86" s="176" t="s">
        <v>83</v>
      </c>
      <c r="C86" s="62">
        <v>10.5</v>
      </c>
      <c r="D86" s="62">
        <v>21</v>
      </c>
      <c r="E86" s="177">
        <f t="shared" si="0"/>
        <v>220.5</v>
      </c>
      <c r="F86" s="178">
        <f t="shared" si="1"/>
        <v>0</v>
      </c>
      <c r="G86" s="179" t="s">
        <v>84</v>
      </c>
    </row>
    <row r="87" spans="2:7">
      <c r="B87" s="176" t="s">
        <v>85</v>
      </c>
      <c r="C87" s="62">
        <v>2.5</v>
      </c>
      <c r="D87" s="62">
        <v>21</v>
      </c>
      <c r="E87" s="177">
        <f t="shared" si="0"/>
        <v>52.5</v>
      </c>
      <c r="F87" s="178">
        <f t="shared" si="1"/>
        <v>0</v>
      </c>
      <c r="G87" s="179" t="s">
        <v>86</v>
      </c>
    </row>
    <row r="88" spans="2:7">
      <c r="B88" s="176" t="s">
        <v>87</v>
      </c>
      <c r="C88" s="62"/>
      <c r="D88" s="62"/>
      <c r="E88" s="177">
        <f t="shared" si="0"/>
        <v>0</v>
      </c>
      <c r="F88" s="178">
        <f t="shared" si="1"/>
        <v>0</v>
      </c>
      <c r="G88" s="179" t="s">
        <v>88</v>
      </c>
    </row>
    <row r="89" spans="2:7">
      <c r="B89" s="176" t="s">
        <v>89</v>
      </c>
      <c r="C89" s="62">
        <v>1.5</v>
      </c>
      <c r="D89" s="62">
        <v>21</v>
      </c>
      <c r="E89" s="177">
        <f t="shared" si="0"/>
        <v>31.5</v>
      </c>
      <c r="F89" s="178">
        <f t="shared" si="1"/>
        <v>0</v>
      </c>
      <c r="G89" s="179" t="s">
        <v>90</v>
      </c>
    </row>
    <row r="90" spans="2:7">
      <c r="B90" s="180" t="s">
        <v>91</v>
      </c>
      <c r="C90" s="62"/>
      <c r="D90" s="62"/>
      <c r="E90" s="181">
        <f t="shared" si="0"/>
        <v>0</v>
      </c>
      <c r="F90" s="182">
        <f t="shared" si="1"/>
        <v>0</v>
      </c>
      <c r="G90" s="183" t="s">
        <v>92</v>
      </c>
    </row>
    <row r="91" spans="2:7" ht="16" thickBot="1">
      <c r="B91" s="176" t="s">
        <v>93</v>
      </c>
      <c r="C91" s="62"/>
      <c r="D91" s="62"/>
      <c r="E91" s="177">
        <f t="shared" si="0"/>
        <v>0</v>
      </c>
      <c r="F91" s="178">
        <f t="shared" si="1"/>
        <v>0</v>
      </c>
      <c r="G91" s="179" t="s">
        <v>94</v>
      </c>
    </row>
    <row r="92" spans="2:7" ht="16" thickBot="1">
      <c r="B92" s="34" t="s">
        <v>3</v>
      </c>
      <c r="C92" s="35">
        <f>SUM(C85:C91)</f>
        <v>16.5</v>
      </c>
      <c r="D92" s="54">
        <f>AVERAGE(D85:D91)</f>
        <v>21</v>
      </c>
      <c r="E92" s="35">
        <f>SUM(E85:E91)</f>
        <v>346.5</v>
      </c>
      <c r="F92" s="36">
        <f>SUM(F85:F91)</f>
        <v>0</v>
      </c>
      <c r="G92" s="37"/>
    </row>
    <row r="93" spans="2:7" ht="16" thickBot="1"/>
    <row r="94" spans="2:7" ht="17" thickBot="1">
      <c r="B94" s="283" t="s">
        <v>192</v>
      </c>
      <c r="C94" s="285"/>
      <c r="D94" s="284"/>
    </row>
    <row r="95" spans="2:7">
      <c r="B95" s="94"/>
    </row>
    <row r="96" spans="2:7">
      <c r="B96" s="91" t="s">
        <v>193</v>
      </c>
    </row>
    <row r="97" spans="1:16">
      <c r="B97" s="91"/>
    </row>
    <row r="98" spans="1:16">
      <c r="B98" t="s">
        <v>194</v>
      </c>
    </row>
    <row r="99" spans="1:16">
      <c r="B99" t="s">
        <v>195</v>
      </c>
    </row>
    <row r="100" spans="1:16">
      <c r="B100" s="91" t="s">
        <v>196</v>
      </c>
    </row>
    <row r="101" spans="1:16">
      <c r="B101" s="91" t="s">
        <v>197</v>
      </c>
    </row>
    <row r="102" spans="1:16">
      <c r="A102" s="96"/>
      <c r="B102" t="s">
        <v>198</v>
      </c>
      <c r="C102" s="96"/>
      <c r="D102" s="96"/>
    </row>
    <row r="103" spans="1:16">
      <c r="A103" s="96"/>
      <c r="C103" s="96"/>
      <c r="D103" s="96"/>
    </row>
    <row r="104" spans="1:16">
      <c r="A104" s="96"/>
      <c r="C104" s="96"/>
      <c r="D104" s="96"/>
    </row>
    <row r="105" spans="1:16">
      <c r="A105" s="96"/>
      <c r="B105" s="97" t="s">
        <v>199</v>
      </c>
      <c r="C105" s="98"/>
      <c r="D105" s="98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</row>
    <row r="106" spans="1:16">
      <c r="A106" s="96"/>
      <c r="B106" s="97"/>
      <c r="C106" s="98"/>
      <c r="D106" s="98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</row>
    <row r="107" spans="1:16">
      <c r="A107" s="96"/>
      <c r="B107" s="97" t="s">
        <v>200</v>
      </c>
      <c r="C107" s="98"/>
      <c r="D107" s="98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</row>
    <row r="108" spans="1:16">
      <c r="A108" s="96"/>
      <c r="B108" s="97" t="s">
        <v>201</v>
      </c>
      <c r="C108" s="98"/>
      <c r="D108" s="98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</row>
    <row r="109" spans="1:16">
      <c r="A109" s="96"/>
      <c r="B109" s="97" t="s">
        <v>202</v>
      </c>
      <c r="C109" s="98"/>
      <c r="D109" s="98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</row>
    <row r="110" spans="1:16">
      <c r="A110" s="96"/>
      <c r="C110" s="96"/>
      <c r="D110" s="96"/>
    </row>
    <row r="124" spans="15:22">
      <c r="O124" s="99"/>
      <c r="P124" s="99"/>
      <c r="Q124" s="99"/>
      <c r="R124" s="99"/>
      <c r="S124" s="99"/>
      <c r="T124" s="99"/>
      <c r="U124" s="99"/>
      <c r="V124" s="99"/>
    </row>
    <row r="130" spans="2:14">
      <c r="N130" t="s">
        <v>203</v>
      </c>
    </row>
    <row r="131" spans="2:14">
      <c r="N131" s="99" t="s">
        <v>204</v>
      </c>
    </row>
    <row r="141" spans="2:14">
      <c r="B141" s="97" t="s">
        <v>200</v>
      </c>
      <c r="C141" s="98"/>
      <c r="D141" s="98"/>
      <c r="E141" s="97"/>
      <c r="F141" s="97"/>
      <c r="G141" s="97"/>
    </row>
    <row r="142" spans="2:14">
      <c r="C142" s="96"/>
      <c r="D142" s="96"/>
    </row>
    <row r="143" spans="2:14">
      <c r="C143" s="96"/>
      <c r="D143" s="96"/>
    </row>
    <row r="144" spans="2:14">
      <c r="C144" s="96"/>
      <c r="D144" s="96"/>
    </row>
    <row r="145" spans="3:4">
      <c r="C145" s="96"/>
      <c r="D145" s="96"/>
    </row>
    <row r="146" spans="3:4">
      <c r="C146" s="96"/>
      <c r="D146" s="96"/>
    </row>
    <row r="147" spans="3:4">
      <c r="C147" s="96"/>
      <c r="D147" s="96"/>
    </row>
    <row r="148" spans="3:4">
      <c r="C148" s="96"/>
      <c r="D148" s="96"/>
    </row>
    <row r="149" spans="3:4">
      <c r="C149" s="96"/>
      <c r="D149" s="96"/>
    </row>
    <row r="150" spans="3:4">
      <c r="C150" s="96"/>
      <c r="D150" s="96"/>
    </row>
    <row r="151" spans="3:4">
      <c r="C151" s="96"/>
      <c r="D151" s="96"/>
    </row>
    <row r="152" spans="3:4">
      <c r="C152" s="96"/>
      <c r="D152" s="96"/>
    </row>
    <row r="153" spans="3:4">
      <c r="C153" s="96"/>
      <c r="D153" s="96"/>
    </row>
    <row r="154" spans="3:4">
      <c r="C154" s="96"/>
      <c r="D154" s="96"/>
    </row>
    <row r="155" spans="3:4">
      <c r="C155" s="96"/>
      <c r="D155" s="96"/>
    </row>
    <row r="156" spans="3:4">
      <c r="C156" s="96"/>
      <c r="D156" s="96"/>
    </row>
    <row r="157" spans="3:4">
      <c r="C157" s="96"/>
      <c r="D157" s="96"/>
    </row>
    <row r="158" spans="3:4">
      <c r="C158" s="96"/>
      <c r="D158" s="96"/>
    </row>
    <row r="159" spans="3:4">
      <c r="C159" s="96"/>
      <c r="D159" s="96"/>
    </row>
    <row r="160" spans="3:4">
      <c r="C160" s="96"/>
      <c r="D160" s="96"/>
    </row>
    <row r="161" spans="3:4">
      <c r="C161" s="96"/>
      <c r="D161" s="96"/>
    </row>
    <row r="162" spans="3:4">
      <c r="C162" s="96"/>
      <c r="D162" s="96"/>
    </row>
    <row r="163" spans="3:4">
      <c r="C163" s="96"/>
      <c r="D163" s="96"/>
    </row>
    <row r="164" spans="3:4">
      <c r="C164" s="96"/>
      <c r="D164" s="96"/>
    </row>
    <row r="194" spans="2:5">
      <c r="B194" s="97" t="s">
        <v>201</v>
      </c>
      <c r="C194" s="98"/>
      <c r="D194" s="98"/>
      <c r="E194" s="97"/>
    </row>
    <row r="226" spans="2:8">
      <c r="B226" s="97" t="s">
        <v>202</v>
      </c>
      <c r="C226" s="97"/>
      <c r="D226" s="97"/>
      <c r="E226" s="97"/>
      <c r="F226" s="97"/>
      <c r="G226" s="97"/>
      <c r="H226" s="97"/>
    </row>
    <row r="263" spans="3:3">
      <c r="C263" s="100"/>
    </row>
  </sheetData>
  <mergeCells count="4">
    <mergeCell ref="C6:D6"/>
    <mergeCell ref="E6:H6"/>
    <mergeCell ref="B54:C54"/>
    <mergeCell ref="B94:D94"/>
  </mergeCells>
  <conditionalFormatting sqref="F18">
    <cfRule type="cellIs" dxfId="1" priority="2" operator="notEqual">
      <formula>0</formula>
    </cfRule>
  </conditionalFormatting>
  <conditionalFormatting sqref="F19:F20">
    <cfRule type="cellIs" dxfId="0" priority="1" stopIfTrue="1" operator="notEqual">
      <formula>0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E1" workbookViewId="0">
      <selection activeCell="Y38" sqref="Y38"/>
    </sheetView>
  </sheetViews>
  <sheetFormatPr baseColWidth="10" defaultColWidth="9.1640625"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35"/>
  <sheetViews>
    <sheetView showGridLines="0" workbookViewId="0">
      <selection activeCell="B43" sqref="B43"/>
    </sheetView>
  </sheetViews>
  <sheetFormatPr baseColWidth="10" defaultColWidth="19.1640625" defaultRowHeight="15"/>
  <cols>
    <col min="1" max="1" width="34" customWidth="1"/>
    <col min="2" max="2" width="28.1640625" customWidth="1"/>
    <col min="3" max="3" width="75.5" customWidth="1"/>
  </cols>
  <sheetData>
    <row r="1" spans="1:3" ht="34">
      <c r="A1" s="286" t="s">
        <v>205</v>
      </c>
      <c r="B1" s="286"/>
      <c r="C1" s="286"/>
    </row>
    <row r="2" spans="1:3" ht="19">
      <c r="A2" s="287" t="s">
        <v>206</v>
      </c>
      <c r="B2" s="287"/>
      <c r="C2" s="287"/>
    </row>
    <row r="3" spans="1:3">
      <c r="A3" s="107"/>
    </row>
    <row r="5" spans="1:3">
      <c r="A5" s="289" t="s">
        <v>207</v>
      </c>
      <c r="B5" s="291" t="s">
        <v>208</v>
      </c>
      <c r="C5" s="231" t="s">
        <v>209</v>
      </c>
    </row>
    <row r="6" spans="1:3">
      <c r="A6" s="290"/>
      <c r="B6" s="291"/>
      <c r="C6" s="108" t="s">
        <v>210</v>
      </c>
    </row>
    <row r="7" spans="1:3">
      <c r="A7" s="290"/>
      <c r="B7" s="291"/>
      <c r="C7" s="108"/>
    </row>
    <row r="8" spans="1:3">
      <c r="A8" s="290"/>
      <c r="B8" s="291"/>
      <c r="C8" s="109"/>
    </row>
    <row r="9" spans="1:3" ht="32">
      <c r="A9" s="290"/>
      <c r="B9" s="291" t="s">
        <v>211</v>
      </c>
      <c r="C9" s="232" t="s">
        <v>212</v>
      </c>
    </row>
    <row r="10" spans="1:3">
      <c r="A10" s="290"/>
      <c r="B10" s="291"/>
      <c r="C10" s="108"/>
    </row>
    <row r="11" spans="1:3">
      <c r="A11" s="290"/>
      <c r="B11" s="291"/>
      <c r="C11" s="108"/>
    </row>
    <row r="12" spans="1:3">
      <c r="A12" s="290"/>
      <c r="B12" s="291"/>
      <c r="C12" s="109"/>
    </row>
    <row r="13" spans="1:3">
      <c r="A13" s="290"/>
      <c r="B13" s="291" t="s">
        <v>213</v>
      </c>
      <c r="C13" s="231" t="s">
        <v>214</v>
      </c>
    </row>
    <row r="14" spans="1:3">
      <c r="A14" s="290"/>
      <c r="B14" s="291"/>
      <c r="C14" s="108"/>
    </row>
    <row r="15" spans="1:3">
      <c r="A15" s="290"/>
      <c r="B15" s="291"/>
      <c r="C15" s="108"/>
    </row>
    <row r="16" spans="1:3">
      <c r="A16" s="290"/>
      <c r="B16" s="291"/>
      <c r="C16" s="109"/>
    </row>
    <row r="17" spans="1:3">
      <c r="A17" s="290"/>
      <c r="B17" s="291" t="s">
        <v>215</v>
      </c>
      <c r="C17" s="231" t="s">
        <v>216</v>
      </c>
    </row>
    <row r="18" spans="1:3">
      <c r="A18" s="290"/>
      <c r="B18" s="291"/>
      <c r="C18" s="108"/>
    </row>
    <row r="19" spans="1:3">
      <c r="A19" s="290"/>
      <c r="B19" s="291"/>
      <c r="C19" s="108"/>
    </row>
    <row r="20" spans="1:3">
      <c r="A20" s="290"/>
      <c r="B20" s="291"/>
      <c r="C20" s="109"/>
    </row>
    <row r="22" spans="1:3">
      <c r="A22" s="292" t="s">
        <v>217</v>
      </c>
      <c r="B22" s="291" t="s">
        <v>218</v>
      </c>
      <c r="C22" s="231" t="s">
        <v>219</v>
      </c>
    </row>
    <row r="23" spans="1:3">
      <c r="A23" s="290"/>
      <c r="B23" s="291"/>
      <c r="C23" s="109"/>
    </row>
    <row r="24" spans="1:3" ht="16">
      <c r="A24" s="290"/>
      <c r="B24" s="230" t="s">
        <v>220</v>
      </c>
      <c r="C24" s="232" t="s">
        <v>221</v>
      </c>
    </row>
    <row r="25" spans="1:3">
      <c r="A25" s="290"/>
      <c r="B25" s="291" t="s">
        <v>222</v>
      </c>
      <c r="C25" s="231" t="s">
        <v>223</v>
      </c>
    </row>
    <row r="26" spans="1:3">
      <c r="A26" s="290"/>
      <c r="B26" s="291"/>
      <c r="C26" s="109"/>
    </row>
    <row r="28" spans="1:3">
      <c r="A28" s="107"/>
    </row>
    <row r="29" spans="1:3" ht="16">
      <c r="A29" s="289" t="s">
        <v>224</v>
      </c>
      <c r="B29" s="233" t="s">
        <v>225</v>
      </c>
      <c r="C29" s="232" t="s">
        <v>226</v>
      </c>
    </row>
    <row r="30" spans="1:3">
      <c r="A30" s="290"/>
      <c r="B30" s="288" t="s">
        <v>227</v>
      </c>
      <c r="C30" s="231" t="s">
        <v>228</v>
      </c>
    </row>
    <row r="31" spans="1:3">
      <c r="A31" s="290"/>
      <c r="B31" s="288"/>
      <c r="C31" s="109"/>
    </row>
    <row r="32" spans="1:3">
      <c r="A32" s="290"/>
      <c r="B32" s="288" t="s">
        <v>229</v>
      </c>
      <c r="C32" s="108" t="s">
        <v>230</v>
      </c>
    </row>
    <row r="33" spans="1:3">
      <c r="A33" s="290"/>
      <c r="B33" s="288"/>
      <c r="C33" s="108"/>
    </row>
    <row r="34" spans="1:3">
      <c r="A34" s="290"/>
      <c r="B34" s="288" t="s">
        <v>231</v>
      </c>
      <c r="C34" s="231" t="s">
        <v>232</v>
      </c>
    </row>
    <row r="35" spans="1:3">
      <c r="A35" s="290"/>
      <c r="B35" s="288"/>
      <c r="C35" s="109"/>
    </row>
  </sheetData>
  <mergeCells count="14">
    <mergeCell ref="A1:C1"/>
    <mergeCell ref="A2:C2"/>
    <mergeCell ref="B30:B31"/>
    <mergeCell ref="B32:B33"/>
    <mergeCell ref="B34:B35"/>
    <mergeCell ref="A29:A35"/>
    <mergeCell ref="B22:B23"/>
    <mergeCell ref="B25:B26"/>
    <mergeCell ref="A22:A26"/>
    <mergeCell ref="A5:A20"/>
    <mergeCell ref="B5:B8"/>
    <mergeCell ref="B9:B12"/>
    <mergeCell ref="B13:B16"/>
    <mergeCell ref="B17:B20"/>
  </mergeCells>
  <pageMargins left="0.7" right="0.7" top="0.75" bottom="0.75" header="0.3" footer="0.3"/>
  <pageSetup paperSize="9" scale="6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5832ff-d554-44a9-82b3-eb07a3ff09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B3003E5D64D42902332C5D8EB8DBC" ma:contentTypeVersion="19" ma:contentTypeDescription="Create a new document." ma:contentTypeScope="" ma:versionID="7ac641f11b5aad6cdeff4ef640cfcf4d">
  <xsd:schema xmlns:xsd="http://www.w3.org/2001/XMLSchema" xmlns:xs="http://www.w3.org/2001/XMLSchema" xmlns:p="http://schemas.microsoft.com/office/2006/metadata/properties" xmlns:ns3="5d5832ff-d554-44a9-82b3-eb07a3ff0974" xmlns:ns4="490e0d96-8d1e-4f19-aed4-8ec4a2c4d977" targetNamespace="http://schemas.microsoft.com/office/2006/metadata/properties" ma:root="true" ma:fieldsID="b787dd598d9d138226f8d9f5fc9e2eb6" ns3:_="" ns4:_="">
    <xsd:import namespace="5d5832ff-d554-44a9-82b3-eb07a3ff0974"/>
    <xsd:import namespace="490e0d96-8d1e-4f19-aed4-8ec4a2c4d9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832ff-d554-44a9-82b3-eb07a3ff0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e0d96-8d1e-4f19-aed4-8ec4a2c4d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CAFCDF-0649-4906-B18A-C304AD0B44A9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490e0d96-8d1e-4f19-aed4-8ec4a2c4d977"/>
    <ds:schemaRef ds:uri="http://purl.org/dc/dcmitype/"/>
    <ds:schemaRef ds:uri="http://schemas.openxmlformats.org/package/2006/metadata/core-properties"/>
    <ds:schemaRef ds:uri="5d5832ff-d554-44a9-82b3-eb07a3ff097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A825C10-629D-4F33-B1A6-8F093CC9D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812A29-249B-4DF4-A1C5-A9168CC8E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832ff-d554-44a9-82b3-eb07a3ff0974"/>
    <ds:schemaRef ds:uri="490e0d96-8d1e-4f19-aed4-8ec4a2c4d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Marge Brut</vt:lpstr>
      <vt:lpstr>Food Purchases</vt:lpstr>
      <vt:lpstr>Beverage Purchases</vt:lpstr>
      <vt:lpstr>Food HOTEL</vt:lpstr>
      <vt:lpstr>Beverage HOTEL</vt:lpstr>
      <vt:lpstr>Comps</vt:lpstr>
      <vt:lpstr>Journal</vt:lpstr>
      <vt:lpstr>Help Sheet </vt:lpstr>
      <vt:lpstr>F&amp;B WRONG ALLOCATION</vt:lpstr>
      <vt:lpstr>FB Posting Bizzon</vt:lpstr>
      <vt:lpstr>Comps!Print_Area</vt:lpstr>
    </vt:vector>
  </TitlesOfParts>
  <Manager/>
  <Company>ACCOR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HEY Julian</dc:creator>
  <cp:keywords/>
  <dc:description/>
  <cp:lastModifiedBy>growyze invoices</cp:lastModifiedBy>
  <cp:revision/>
  <dcterms:created xsi:type="dcterms:W3CDTF">2015-03-06T10:00:54Z</dcterms:created>
  <dcterms:modified xsi:type="dcterms:W3CDTF">2026-05-13T15:16:04Z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0x010100268B3003E5D64D42902332C5D8EB8DBC</vt:lpwstr>
  </property>
</Properties>
</file>