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dyg\Desktop\Portfolio\Excel\"/>
    </mc:Choice>
  </mc:AlternateContent>
  <xr:revisionPtr revIDLastSave="0" documentId="8_{B59DF8F3-8D04-4213-965F-13BAD2D38B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 Start" sheetId="2" r:id="rId1"/>
    <sheet name="Budget" sheetId="3" r:id="rId2"/>
    <sheet name="Actu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C4" i="2" l="1"/>
  <c r="D9" i="2" s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N18" i="3"/>
  <c r="M18" i="3"/>
  <c r="L18" i="3"/>
  <c r="K18" i="3"/>
  <c r="J18" i="3"/>
  <c r="I18" i="3"/>
  <c r="H18" i="3"/>
  <c r="G18" i="3"/>
  <c r="F18" i="3"/>
  <c r="E18" i="3"/>
  <c r="D18" i="3"/>
  <c r="C18" i="3"/>
  <c r="C20" i="3" s="1"/>
  <c r="C21" i="3" s="1"/>
  <c r="N13" i="3"/>
  <c r="M13" i="3"/>
  <c r="L13" i="3"/>
  <c r="K13" i="3"/>
  <c r="J13" i="3"/>
  <c r="I13" i="3"/>
  <c r="H13" i="3"/>
  <c r="G13" i="3"/>
  <c r="F13" i="3"/>
  <c r="E13" i="3"/>
  <c r="D13" i="3"/>
  <c r="C13" i="3"/>
  <c r="D9" i="3"/>
  <c r="D20" i="3" s="1"/>
  <c r="D21" i="3" s="1"/>
  <c r="C9" i="3"/>
  <c r="E8" i="3"/>
  <c r="F8" i="3" s="1"/>
  <c r="D8" i="3"/>
  <c r="D7" i="3"/>
  <c r="C10" i="2" l="1"/>
  <c r="C17" i="2"/>
  <c r="D19" i="2"/>
  <c r="D15" i="2"/>
  <c r="F15" i="2" s="1"/>
  <c r="C9" i="2"/>
  <c r="G9" i="2" s="1"/>
  <c r="C16" i="2"/>
  <c r="D18" i="2"/>
  <c r="D14" i="2"/>
  <c r="C8" i="2"/>
  <c r="C15" i="2"/>
  <c r="D17" i="2"/>
  <c r="F17" i="2" s="1"/>
  <c r="D10" i="2"/>
  <c r="F10" i="2" s="1"/>
  <c r="C19" i="2"/>
  <c r="D8" i="2"/>
  <c r="F8" i="2" s="1"/>
  <c r="C18" i="2"/>
  <c r="C14" i="2"/>
  <c r="D16" i="2"/>
  <c r="F16" i="2"/>
  <c r="G16" i="2"/>
  <c r="F9" i="2"/>
  <c r="C11" i="2"/>
  <c r="F9" i="3"/>
  <c r="F20" i="3" s="1"/>
  <c r="G8" i="3"/>
  <c r="E9" i="3"/>
  <c r="E20" i="3" s="1"/>
  <c r="E21" i="3" s="1"/>
  <c r="G10" i="2" l="1"/>
  <c r="G19" i="2"/>
  <c r="G14" i="2"/>
  <c r="C20" i="2"/>
  <c r="C22" i="2" s="1"/>
  <c r="D11" i="2"/>
  <c r="F11" i="2" s="1"/>
  <c r="F14" i="2"/>
  <c r="G18" i="2"/>
  <c r="G15" i="2"/>
  <c r="G8" i="2"/>
  <c r="G17" i="2"/>
  <c r="D20" i="2"/>
  <c r="F18" i="2"/>
  <c r="F19" i="2"/>
  <c r="G11" i="2"/>
  <c r="H8" i="3"/>
  <c r="G9" i="3"/>
  <c r="G20" i="3" s="1"/>
  <c r="G21" i="3" s="1"/>
  <c r="F21" i="3"/>
  <c r="F20" i="2" l="1"/>
  <c r="G20" i="2"/>
  <c r="D22" i="2"/>
  <c r="G22" i="2" s="1"/>
  <c r="I8" i="3"/>
  <c r="H9" i="3"/>
  <c r="H20" i="3" s="1"/>
  <c r="H21" i="3" s="1"/>
  <c r="F22" i="2" l="1"/>
  <c r="J8" i="3"/>
  <c r="I9" i="3"/>
  <c r="I20" i="3" s="1"/>
  <c r="I21" i="3" s="1"/>
  <c r="J9" i="3" l="1"/>
  <c r="J20" i="3" s="1"/>
  <c r="J21" i="3" s="1"/>
  <c r="K8" i="3"/>
  <c r="L8" i="3" l="1"/>
  <c r="K9" i="3"/>
  <c r="K20" i="3" s="1"/>
  <c r="K21" i="3" s="1"/>
  <c r="M8" i="3" l="1"/>
  <c r="L9" i="3"/>
  <c r="L20" i="3" s="1"/>
  <c r="L21" i="3" s="1"/>
  <c r="N8" i="3" l="1"/>
  <c r="N9" i="3" s="1"/>
  <c r="N20" i="3" s="1"/>
  <c r="N21" i="3" s="1"/>
  <c r="M9" i="3"/>
  <c r="M20" i="3" s="1"/>
  <c r="M21" i="3" s="1"/>
</calcChain>
</file>

<file path=xl/sharedStrings.xml><?xml version="1.0" encoding="utf-8"?>
<sst xmlns="http://schemas.openxmlformats.org/spreadsheetml/2006/main" count="177" uniqueCount="65">
  <si>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</si>
  <si>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</si>
  <si>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</si>
  <si>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</si>
  <si>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</si>
  <si>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</si>
  <si>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</si>
  <si>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</si>
  <si>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</si>
  <si>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</si>
  <si>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</si>
  <si>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</si>
  <si>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</si>
  <si>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</si>
  <si>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</si>
  <si>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</si>
  <si>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</si>
  <si>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</si>
  <si>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</si>
  <si>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</si>
  <si>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</si>
  <si>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</si>
  <si>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</si>
  <si>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</si>
  <si>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</si>
  <si>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</si>
  <si>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</si>
  <si>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</si>
  <si>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</si>
  <si>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</si>
  <si>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</si>
  <si>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</si>
  <si>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</si>
  <si>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</si>
  <si>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</si>
  <si>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</si>
  <si>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</si>
  <si>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</si>
  <si>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</si>
  <si>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</si>
  <si>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</si>
  <si>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</si>
  <si>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</si>
  <si>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</si>
  <si>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</si>
  <si>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</si>
  <si>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</si>
  <si>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</si>
  <si>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</si>
  <si>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</si>
  <si>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</si>
  <si>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</si>
  <si>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</si>
  <si>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</si>
  <si>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</si>
  <si>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</si>
  <si>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</si>
  <si>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</si>
  <si>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</si>
  <si>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</si>
  <si>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</si>
  <si>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</si>
  <si>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</si>
  <si>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</si>
  <si>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 Actual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</si>
</sst>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;\-\-_)"/>
    <numFmt numFmtId="165" formatCode="0.0%_);\(0.0%\);\-\-_)"/>
    <numFmt numFmtId="166" formatCode="dd\-mmm"/>
  </numFmts>
  <fonts count="1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b/>
      <sz val="12"/>
      <color theme="2"/>
      <name val="Calibri"/>
      <family val="2"/>
    </font>
    <font>
      <b/>
      <i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0" fontId="2" fillId="0" borderId="0" xfId="0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6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164" fontId="12" fillId="0" borderId="6" xfId="0" applyNumberFormat="1" applyFont="1" applyBorder="1"/>
    <xf numFmtId="0" fontId="6" fillId="0" borderId="8" xfId="0" applyFont="1" applyBorder="1" applyAlignment="1">
      <alignment horizontal="left"/>
    </xf>
    <xf numFmtId="164" fontId="13" fillId="0" borderId="7" xfId="0" applyNumberFormat="1" applyFont="1" applyBorder="1"/>
    <xf numFmtId="0" fontId="16" fillId="2" borderId="1" xfId="0" applyFont="1" applyFill="1" applyBorder="1"/>
    <xf numFmtId="0" fontId="17" fillId="5" borderId="0" xfId="0" applyFont="1" applyFill="1" applyAlignment="1">
      <alignment horizontal="center"/>
    </xf>
    <xf numFmtId="164" fontId="1" fillId="0" borderId="6" xfId="0" applyNumberFormat="1" applyFont="1" applyBorder="1"/>
    <xf numFmtId="165" fontId="1" fillId="0" borderId="6" xfId="0" applyNumberFormat="1" applyFont="1" applyBorder="1"/>
    <xf numFmtId="164" fontId="14" fillId="0" borderId="9" xfId="0" applyNumberFormat="1" applyFont="1" applyBorder="1"/>
    <xf numFmtId="165" fontId="14" fillId="0" borderId="9" xfId="0" applyNumberFormat="1" applyFont="1" applyBorder="1"/>
    <xf numFmtId="164" fontId="15" fillId="4" borderId="10" xfId="0" applyNumberFormat="1" applyFont="1" applyFill="1" applyBorder="1"/>
    <xf numFmtId="165" fontId="15" fillId="4" borderId="12" xfId="0" applyNumberFormat="1" applyFont="1" applyFill="1" applyBorder="1"/>
    <xf numFmtId="0" fontId="14" fillId="4" borderId="10" xfId="0" applyFont="1" applyFill="1" applyBorder="1" applyAlignment="1">
      <alignment horizontal="left"/>
    </xf>
    <xf numFmtId="164" fontId="14" fillId="4" borderId="11" xfId="0" applyNumberFormat="1" applyFont="1" applyFill="1" applyBorder="1"/>
    <xf numFmtId="164" fontId="14" fillId="4" borderId="12" xfId="0" applyNumberFormat="1" applyFont="1" applyFill="1" applyBorder="1"/>
    <xf numFmtId="0" fontId="17" fillId="5" borderId="0" xfId="0" applyFont="1" applyFill="1" applyAlignment="1">
      <alignment horizontal="center"/>
    </xf>
    <xf numFmtId="0" fontId="18" fillId="5" borderId="0" xfId="0" applyFont="1" applyFill="1" applyAlignment="1"/>
    <xf numFmtId="0" fontId="6" fillId="4" borderId="13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00B05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Start'!$B$8:$B$10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Start'!$C$8:$C$10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500</c:v>
                </c:pt>
                <c:pt idx="2">
                  <c:v>285.61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C-43AC-89D6-EF2713C9C644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Start'!$B$8:$B$10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Start'!$D$8:$D$10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708</c:v>
                </c:pt>
                <c:pt idx="2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4C-43AC-89D6-EF2713C9C6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712796927"/>
        <c:axId val="1712798175"/>
      </c:barChart>
      <c:catAx>
        <c:axId val="171279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798175"/>
        <c:crosses val="autoZero"/>
        <c:auto val="1"/>
        <c:lblAlgn val="ctr"/>
        <c:lblOffset val="100"/>
        <c:noMultiLvlLbl val="0"/>
      </c:catAx>
      <c:valAx>
        <c:axId val="17127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79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6</xdr:row>
      <xdr:rowOff>9525</xdr:rowOff>
    </xdr:from>
    <xdr:to>
      <xdr:col>12</xdr:col>
      <xdr:colOff>66675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E9E311-7F2D-E92B-CB9A-06BB0B1B8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D4" sqref="D4"/>
    </sheetView>
  </sheetViews>
  <sheetFormatPr defaultColWidth="11.25" defaultRowHeight="15" customHeight="1" x14ac:dyDescent="0.25"/>
  <cols>
    <col min="1" max="1" width="10.5" customWidth="1"/>
    <col min="2" max="2" width="14.375" customWidth="1"/>
    <col min="3" max="3" width="8.875" customWidth="1"/>
    <col min="4" max="4" width="9.75" customWidth="1"/>
    <col min="5" max="5" width="2.625" customWidth="1"/>
    <col min="6" max="6" width="11.125" customWidth="1"/>
    <col min="7" max="7" width="10.5" customWidth="1"/>
    <col min="8" max="8" width="2.75" customWidth="1"/>
    <col min="9" max="12" width="8.75" customWidth="1"/>
    <col min="13" max="26" width="10.5" customWidth="1"/>
  </cols>
  <sheetData>
    <row r="1" spans="1:26" ht="11.25" customHeight="1" x14ac:dyDescent="0.25">
      <c r="E1" s="1"/>
    </row>
    <row r="2" spans="1:26" ht="19.5" customHeight="1" x14ac:dyDescent="0.35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thickBot="1" x14ac:dyDescent="0.3">
      <c r="E3" s="1"/>
    </row>
    <row r="4" spans="1:26" ht="15.75" customHeight="1" thickBot="1" x14ac:dyDescent="0.3">
      <c r="A4" s="1"/>
      <c r="B4" s="5" t="s">
        <v>59</v>
      </c>
      <c r="C4" s="53" t="str">
        <f ca="1">TEXT(TODAY(),"mmmm")</f>
        <v>May</v>
      </c>
      <c r="D4" s="1"/>
      <c r="E4" s="6"/>
      <c r="F4" s="1"/>
      <c r="G4" s="1"/>
      <c r="H4" s="1"/>
      <c r="I4" s="1"/>
      <c r="J4" s="1"/>
      <c r="K4" s="31"/>
      <c r="L4" s="32"/>
      <c r="M4" s="32"/>
      <c r="N4" s="32"/>
      <c r="O4" s="32"/>
      <c r="P4" s="32"/>
      <c r="Q4" s="32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7"/>
      <c r="C5" s="7"/>
      <c r="D5" s="7"/>
      <c r="E5" s="7"/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40" t="s">
        <v>2</v>
      </c>
      <c r="C6" s="34" t="s">
        <v>60</v>
      </c>
      <c r="D6" s="34" t="s">
        <v>61</v>
      </c>
      <c r="E6" s="10"/>
      <c r="F6" s="41" t="s">
        <v>62</v>
      </c>
      <c r="G6" s="41" t="s">
        <v>63</v>
      </c>
      <c r="H6" s="1"/>
      <c r="I6" s="51" t="s">
        <v>64</v>
      </c>
      <c r="J6" s="52"/>
      <c r="K6" s="52"/>
      <c r="L6" s="5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21" t="s">
        <v>15</v>
      </c>
      <c r="C7" s="35"/>
      <c r="D7" s="35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1" t="s">
        <v>16</v>
      </c>
      <c r="C8" s="36">
        <f ca="1">INDEX(Budget!$B$4:$N$18,MATCH('Dashboard Start'!B8,Budget!$B$4:$B$18,0),MATCH('Dashboard Start'!$C$4,Budget!$B$4:$N$4,0))</f>
        <v>3000</v>
      </c>
      <c r="D8" s="36">
        <f ca="1">SUMIFS(Actual!F:F,Actual!D:D,'Dashboard Start'!B8,Actual!C:C,'Dashboard Start'!$C$4)</f>
        <v>3000</v>
      </c>
      <c r="E8" s="12"/>
      <c r="F8" s="12">
        <f ca="1">D8-C8</f>
        <v>0</v>
      </c>
      <c r="G8" s="13">
        <f ca="1">D8/C8-1</f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1" t="s">
        <v>17</v>
      </c>
      <c r="C9" s="36">
        <f ca="1">INDEX(Budget!$B$4:$N$18,MATCH('Dashboard Start'!B9,Budget!$B$4:$B$18,0),MATCH('Dashboard Start'!$C$4,Budget!$B$4:$N$4,0))</f>
        <v>500</v>
      </c>
      <c r="D9" s="36">
        <f ca="1">SUMIFS(Actual!F:F,Actual!D:D,'Dashboard Start'!B9,Actual!C:C,'Dashboard Start'!$C$4)</f>
        <v>708</v>
      </c>
      <c r="E9" s="12"/>
      <c r="F9" s="12">
        <f t="shared" ref="F9:F11" ca="1" si="0">D9-C9</f>
        <v>208</v>
      </c>
      <c r="G9" s="13">
        <f t="shared" ref="G9:G11" ca="1" si="1">D9/C9-1</f>
        <v>0.41599999999999993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1" t="s">
        <v>18</v>
      </c>
      <c r="C10" s="37">
        <f ca="1">INDEX(Budget!$B$4:$N$18,MATCH('Dashboard Start'!B10,Budget!$B$4:$B$18,0),MATCH('Dashboard Start'!$C$4,Budget!$B$4:$N$4,0))</f>
        <v>285.61</v>
      </c>
      <c r="D10" s="37">
        <f ca="1">SUMIFS(Actual!F:F,Actual!D:D,'Dashboard Start'!B10,Actual!C:C,'Dashboard Start'!$C$4)</f>
        <v>366</v>
      </c>
      <c r="E10" s="12"/>
      <c r="F10" s="42">
        <f t="shared" ca="1" si="0"/>
        <v>80.389999999999986</v>
      </c>
      <c r="G10" s="43">
        <f t="shared" ca="1" si="1"/>
        <v>0.28146773572353911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 x14ac:dyDescent="0.3">
      <c r="A11" s="14"/>
      <c r="B11" s="38" t="s">
        <v>19</v>
      </c>
      <c r="C11" s="39">
        <f ca="1">SUM(C8:C10)</f>
        <v>3785.61</v>
      </c>
      <c r="D11" s="39">
        <f ca="1">SUM(D8:D10)</f>
        <v>4074</v>
      </c>
      <c r="E11" s="16"/>
      <c r="F11" s="44">
        <f t="shared" ca="1" si="0"/>
        <v>288.38999999999987</v>
      </c>
      <c r="G11" s="45">
        <f t="shared" ca="1" si="1"/>
        <v>7.6180589125662612E-2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thickTop="1" x14ac:dyDescent="0.25">
      <c r="A12" s="14"/>
      <c r="B12" s="15"/>
      <c r="C12" s="36"/>
      <c r="D12" s="36"/>
      <c r="E12" s="16"/>
      <c r="F12" s="16"/>
      <c r="G12" s="1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A13" s="1"/>
      <c r="B13" s="21" t="s">
        <v>20</v>
      </c>
      <c r="C13" s="36"/>
      <c r="D13" s="36"/>
      <c r="E13" s="12"/>
      <c r="F13" s="12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1" t="s">
        <v>21</v>
      </c>
      <c r="C14" s="36">
        <f ca="1">INDEX(Budget!$B$4:$N$18,MATCH('Dashboard Start'!B14,Budget!$B$4:$B$18,0),MATCH('Dashboard Start'!$C$4,Budget!$B$4:$N$4,0))</f>
        <v>1120</v>
      </c>
      <c r="D14" s="36">
        <f ca="1">SUMIFS(Actual!F:F,Actual!D:D,'Dashboard Start'!B14,Actual!C:C,'Dashboard Start'!$C$4)</f>
        <v>1120</v>
      </c>
      <c r="E14" s="12"/>
      <c r="F14" s="12">
        <f ca="1">C14-D14</f>
        <v>0</v>
      </c>
      <c r="G14" s="13">
        <f ca="1">C14/D14-1</f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1" t="s">
        <v>22</v>
      </c>
      <c r="C15" s="36">
        <f ca="1">INDEX(Budget!$B$4:$N$18,MATCH('Dashboard Start'!B15,Budget!$B$4:$B$18,0),MATCH('Dashboard Start'!$C$4,Budget!$B$4:$N$4,0))</f>
        <v>112</v>
      </c>
      <c r="D15" s="36">
        <f ca="1">SUMIFS(Actual!F:F,Actual!D:D,'Dashboard Start'!B15,Actual!C:C,'Dashboard Start'!$C$4)</f>
        <v>155</v>
      </c>
      <c r="E15" s="12"/>
      <c r="F15" s="12">
        <f t="shared" ref="F15:F22" ca="1" si="2">C15-D15</f>
        <v>-43</v>
      </c>
      <c r="G15" s="13">
        <f t="shared" ref="G15:G22" ca="1" si="3">C15/D15-1</f>
        <v>-0.27741935483870972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1" t="s">
        <v>23</v>
      </c>
      <c r="C16" s="36">
        <f ca="1">INDEX(Budget!$B$4:$N$18,MATCH('Dashboard Start'!B16,Budget!$B$4:$B$18,0),MATCH('Dashboard Start'!$C$4,Budget!$B$4:$N$4,0))</f>
        <v>55</v>
      </c>
      <c r="D16" s="36">
        <f ca="1">SUMIFS(Actual!F:F,Actual!D:D,'Dashboard Start'!B16,Actual!C:C,'Dashboard Start'!$C$4)</f>
        <v>55</v>
      </c>
      <c r="E16" s="12"/>
      <c r="F16" s="12">
        <f t="shared" ca="1" si="2"/>
        <v>0</v>
      </c>
      <c r="G16" s="13">
        <f t="shared" ca="1" si="3"/>
        <v>0</v>
      </c>
      <c r="H16" s="1"/>
      <c r="I16" s="33"/>
      <c r="J16" s="32"/>
      <c r="K16" s="32"/>
      <c r="L16" s="3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1" t="s">
        <v>24</v>
      </c>
      <c r="C17" s="36">
        <f ca="1">INDEX(Budget!$B$4:$N$18,MATCH('Dashboard Start'!B17,Budget!$B$4:$B$18,0),MATCH('Dashboard Start'!$C$4,Budget!$B$4:$N$4,0))</f>
        <v>550</v>
      </c>
      <c r="D17" s="36">
        <f ca="1">SUMIFS(Actual!F:F,Actual!D:D,'Dashboard Start'!B17,Actual!C:C,'Dashboard Start'!$C$4)</f>
        <v>449</v>
      </c>
      <c r="E17" s="12"/>
      <c r="F17" s="12">
        <f t="shared" ca="1" si="2"/>
        <v>101</v>
      </c>
      <c r="G17" s="13">
        <f t="shared" ca="1" si="3"/>
        <v>0.22494432071269488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1" t="s">
        <v>25</v>
      </c>
      <c r="C18" s="36">
        <f ca="1">INDEX(Budget!$B$4:$N$18,MATCH('Dashboard Start'!B18,Budget!$B$4:$B$18,0),MATCH('Dashboard Start'!$C$4,Budget!$B$4:$N$4,0))</f>
        <v>400</v>
      </c>
      <c r="D18" s="36">
        <f ca="1">SUMIFS(Actual!F:F,Actual!D:D,'Dashboard Start'!B18,Actual!C:C,'Dashboard Start'!$C$4)</f>
        <v>646</v>
      </c>
      <c r="E18" s="12"/>
      <c r="F18" s="12">
        <f t="shared" ca="1" si="2"/>
        <v>-246</v>
      </c>
      <c r="G18" s="13">
        <f t="shared" ca="1" si="3"/>
        <v>-0.38080495356037147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1" t="s">
        <v>26</v>
      </c>
      <c r="C19" s="37">
        <f ca="1">INDEX(Budget!$B$4:$N$18,MATCH('Dashboard Start'!B19,Budget!$B$4:$B$18,0),MATCH('Dashboard Start'!$C$4,Budget!$B$4:$N$4,0))</f>
        <v>100</v>
      </c>
      <c r="D19" s="37">
        <f ca="1">SUMIFS(Actual!F:F,Actual!D:D,'Dashboard Start'!B19,Actual!C:C,'Dashboard Start'!$C$4)</f>
        <v>249</v>
      </c>
      <c r="E19" s="12"/>
      <c r="F19" s="12">
        <f t="shared" ca="1" si="2"/>
        <v>-149</v>
      </c>
      <c r="G19" s="13">
        <f t="shared" ca="1" si="3"/>
        <v>-0.59839357429718876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 x14ac:dyDescent="0.3">
      <c r="A20" s="1"/>
      <c r="B20" s="38" t="s">
        <v>27</v>
      </c>
      <c r="C20" s="39">
        <f ca="1">SUM(C14:C19)</f>
        <v>2337</v>
      </c>
      <c r="D20" s="39">
        <f ca="1">SUM(D14:D19)</f>
        <v>2674</v>
      </c>
      <c r="E20" s="16"/>
      <c r="F20" s="44">
        <f t="shared" ca="1" si="2"/>
        <v>-337</v>
      </c>
      <c r="G20" s="45">
        <f t="shared" ca="1" si="3"/>
        <v>-0.12602842183994012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Top="1" x14ac:dyDescent="0.25">
      <c r="A21" s="1"/>
      <c r="B21" s="1"/>
      <c r="C21" s="12"/>
      <c r="D21" s="12"/>
      <c r="E21" s="12"/>
      <c r="F21" s="12"/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48" t="s">
        <v>28</v>
      </c>
      <c r="C22" s="49">
        <f ca="1">C11-C20</f>
        <v>1448.6100000000001</v>
      </c>
      <c r="D22" s="50">
        <f ca="1">D11-D20</f>
        <v>1400</v>
      </c>
      <c r="E22" s="16"/>
      <c r="F22" s="46">
        <f t="shared" ca="1" si="2"/>
        <v>48.610000000000127</v>
      </c>
      <c r="G22" s="47">
        <f t="shared" ca="1" si="3"/>
        <v>3.472142857142857E-2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E26" s="1"/>
    </row>
    <row r="27" spans="1:26" ht="15.75" customHeight="1" x14ac:dyDescent="0.25">
      <c r="E27" s="1"/>
    </row>
    <row r="28" spans="1:26" ht="15.75" customHeight="1" x14ac:dyDescent="0.25">
      <c r="E28" s="1"/>
    </row>
    <row r="29" spans="1:26" ht="15.75" customHeight="1" x14ac:dyDescent="0.25">
      <c r="E29" s="1"/>
    </row>
    <row r="30" spans="1:26" ht="15.75" customHeight="1" x14ac:dyDescent="0.25">
      <c r="E30" s="1"/>
    </row>
    <row r="31" spans="1:26" ht="15.75" customHeight="1" x14ac:dyDescent="0.25">
      <c r="E31" s="1"/>
    </row>
    <row r="32" spans="1:26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mergeCells count="3">
    <mergeCell ref="K4:Q4"/>
    <mergeCell ref="I6:L6"/>
    <mergeCell ref="I16:L16"/>
  </mergeCells>
  <conditionalFormatting sqref="F8:G22">
    <cfRule type="cellIs" dxfId="0" priority="3" operator="greaterThan">
      <formula>0</formula>
    </cfRule>
    <cfRule type="cellIs" dxfId="1" priority="1" operator="lessThan">
      <formula>0</formula>
    </cfRule>
  </conditionalFormatting>
  <conditionalFormatting sqref="K21">
    <cfRule type="cellIs" dxfId="2" priority="2" operator="less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549527-4808-433F-A6D6-6A6923AD0ACD}">
          <x14:formula1>
            <xm:f>Budget!$C$4:$N$4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workbookViewId="0">
      <selection activeCell="B4" sqref="B4:B18"/>
    </sheetView>
  </sheetViews>
  <sheetFormatPr defaultColWidth="11.25" defaultRowHeight="15" customHeight="1" x14ac:dyDescent="0.25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25"/>
    <row r="2" spans="2:16" ht="15.75" customHeight="1" x14ac:dyDescent="0.35">
      <c r="B2" s="3" t="s">
        <v>1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spans="2:16" ht="15.75" customHeight="1" x14ac:dyDescent="0.25"/>
    <row r="4" spans="2:16" ht="15.75" customHeight="1" x14ac:dyDescent="0.25">
      <c r="B4" s="18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14</v>
      </c>
      <c r="O4" s="20"/>
    </row>
    <row r="5" spans="2:16" ht="15.75" customHeight="1" x14ac:dyDescent="0.25">
      <c r="B5" s="21" t="s">
        <v>15</v>
      </c>
    </row>
    <row r="6" spans="2:16" ht="15.75" customHeight="1" x14ac:dyDescent="0.25">
      <c r="B6" s="11" t="s">
        <v>16</v>
      </c>
      <c r="C6" s="22">
        <v>2200</v>
      </c>
      <c r="D6" s="22">
        <v>2200</v>
      </c>
      <c r="E6" s="22">
        <v>2200</v>
      </c>
      <c r="F6" s="22">
        <v>3000</v>
      </c>
      <c r="G6" s="22">
        <v>3000</v>
      </c>
      <c r="H6" s="22">
        <v>3000</v>
      </c>
      <c r="I6" s="22">
        <v>3000</v>
      </c>
      <c r="J6" s="22">
        <v>3000</v>
      </c>
      <c r="K6" s="22">
        <v>3000</v>
      </c>
      <c r="L6" s="22">
        <v>3000</v>
      </c>
      <c r="M6" s="22">
        <v>3000</v>
      </c>
      <c r="N6" s="22">
        <v>3000</v>
      </c>
    </row>
    <row r="7" spans="2:16" ht="15.75" customHeight="1" x14ac:dyDescent="0.25">
      <c r="B7" s="11" t="s">
        <v>17</v>
      </c>
      <c r="C7" s="22">
        <v>500</v>
      </c>
      <c r="D7" s="22">
        <f>C7*1.1</f>
        <v>550</v>
      </c>
      <c r="E7" s="22">
        <v>500</v>
      </c>
      <c r="F7" s="22">
        <v>500</v>
      </c>
      <c r="G7" s="22">
        <v>500</v>
      </c>
      <c r="H7" s="22">
        <v>500</v>
      </c>
      <c r="I7" s="22">
        <v>500</v>
      </c>
      <c r="J7" s="22">
        <v>500</v>
      </c>
      <c r="K7" s="22">
        <v>500</v>
      </c>
      <c r="L7" s="22">
        <v>500</v>
      </c>
      <c r="M7" s="22">
        <v>500</v>
      </c>
      <c r="N7" s="22">
        <v>500</v>
      </c>
    </row>
    <row r="8" spans="2:16" ht="15.75" customHeight="1" x14ac:dyDescent="0.25">
      <c r="B8" s="11" t="s">
        <v>18</v>
      </c>
      <c r="C8" s="22">
        <v>100</v>
      </c>
      <c r="D8" s="22">
        <f t="shared" ref="D8:N8" si="0">C8*1.3</f>
        <v>130</v>
      </c>
      <c r="E8" s="22">
        <f t="shared" si="0"/>
        <v>169</v>
      </c>
      <c r="F8" s="22">
        <f t="shared" si="0"/>
        <v>219.70000000000002</v>
      </c>
      <c r="G8" s="22">
        <f t="shared" si="0"/>
        <v>285.61</v>
      </c>
      <c r="H8" s="22">
        <f t="shared" si="0"/>
        <v>371.29300000000001</v>
      </c>
      <c r="I8" s="22">
        <f t="shared" si="0"/>
        <v>482.68090000000001</v>
      </c>
      <c r="J8" s="22">
        <f t="shared" si="0"/>
        <v>627.48517000000004</v>
      </c>
      <c r="K8" s="22">
        <f t="shared" si="0"/>
        <v>815.73072100000013</v>
      </c>
      <c r="L8" s="22">
        <f t="shared" si="0"/>
        <v>1060.4499373000001</v>
      </c>
      <c r="M8" s="22">
        <f t="shared" si="0"/>
        <v>1378.5849184900003</v>
      </c>
      <c r="N8" s="22">
        <f t="shared" si="0"/>
        <v>1792.1603940370005</v>
      </c>
    </row>
    <row r="9" spans="2:16" ht="15.75" customHeight="1" x14ac:dyDescent="0.25">
      <c r="B9" s="23" t="s">
        <v>19</v>
      </c>
      <c r="C9" s="24">
        <f t="shared" ref="C9:N9" si="1">SUM(C6:C8)</f>
        <v>2800</v>
      </c>
      <c r="D9" s="24">
        <f t="shared" si="1"/>
        <v>2880</v>
      </c>
      <c r="E9" s="24">
        <f t="shared" si="1"/>
        <v>2869</v>
      </c>
      <c r="F9" s="24">
        <f t="shared" si="1"/>
        <v>3719.7</v>
      </c>
      <c r="G9" s="24">
        <f t="shared" si="1"/>
        <v>3785.61</v>
      </c>
      <c r="H9" s="24">
        <f t="shared" si="1"/>
        <v>3871.2930000000001</v>
      </c>
      <c r="I9" s="24">
        <f t="shared" si="1"/>
        <v>3982.6808999999998</v>
      </c>
      <c r="J9" s="24">
        <f t="shared" si="1"/>
        <v>4127.4851699999999</v>
      </c>
      <c r="K9" s="24">
        <f t="shared" si="1"/>
        <v>4315.7307209999999</v>
      </c>
      <c r="L9" s="24">
        <f t="shared" si="1"/>
        <v>4560.4499372999999</v>
      </c>
      <c r="M9" s="24">
        <f t="shared" si="1"/>
        <v>4878.5849184899998</v>
      </c>
      <c r="N9" s="24">
        <f t="shared" si="1"/>
        <v>5292.1603940370005</v>
      </c>
      <c r="O9" s="14"/>
      <c r="P9" s="14"/>
    </row>
    <row r="10" spans="2:16" ht="15.75" customHeight="1" x14ac:dyDescent="0.25"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ht="15.75" customHeight="1" x14ac:dyDescent="0.25">
      <c r="B11" s="21" t="s">
        <v>20</v>
      </c>
    </row>
    <row r="12" spans="2:16" ht="15.75" customHeight="1" x14ac:dyDescent="0.25">
      <c r="B12" s="11" t="s">
        <v>21</v>
      </c>
      <c r="C12" s="22">
        <v>1120</v>
      </c>
      <c r="D12" s="22">
        <v>1120</v>
      </c>
      <c r="E12" s="22">
        <v>1120</v>
      </c>
      <c r="F12" s="22">
        <v>1120</v>
      </c>
      <c r="G12" s="22">
        <v>1120</v>
      </c>
      <c r="H12" s="22">
        <v>1120</v>
      </c>
      <c r="I12" s="22">
        <v>1120</v>
      </c>
      <c r="J12" s="22">
        <v>1120</v>
      </c>
      <c r="K12" s="22">
        <v>1120</v>
      </c>
      <c r="L12" s="22">
        <v>1120</v>
      </c>
      <c r="M12" s="22">
        <v>1120</v>
      </c>
      <c r="N12" s="22">
        <v>1120</v>
      </c>
    </row>
    <row r="13" spans="2:16" ht="15.75" customHeight="1" x14ac:dyDescent="0.25">
      <c r="B13" s="11" t="s">
        <v>22</v>
      </c>
      <c r="C13" s="22">
        <f t="shared" ref="C13:N13" si="2">C12*0.1</f>
        <v>112</v>
      </c>
      <c r="D13" s="22">
        <f t="shared" si="2"/>
        <v>112</v>
      </c>
      <c r="E13" s="22">
        <f t="shared" si="2"/>
        <v>112</v>
      </c>
      <c r="F13" s="22">
        <f t="shared" si="2"/>
        <v>112</v>
      </c>
      <c r="G13" s="22">
        <f t="shared" si="2"/>
        <v>112</v>
      </c>
      <c r="H13" s="22">
        <f t="shared" si="2"/>
        <v>112</v>
      </c>
      <c r="I13" s="22">
        <f t="shared" si="2"/>
        <v>112</v>
      </c>
      <c r="J13" s="22">
        <f t="shared" si="2"/>
        <v>112</v>
      </c>
      <c r="K13" s="22">
        <f t="shared" si="2"/>
        <v>112</v>
      </c>
      <c r="L13" s="22">
        <f t="shared" si="2"/>
        <v>112</v>
      </c>
      <c r="M13" s="22">
        <f t="shared" si="2"/>
        <v>112</v>
      </c>
      <c r="N13" s="22">
        <f t="shared" si="2"/>
        <v>112</v>
      </c>
    </row>
    <row r="14" spans="2:16" ht="15.75" customHeight="1" x14ac:dyDescent="0.25">
      <c r="B14" s="11" t="s">
        <v>23</v>
      </c>
      <c r="C14" s="22">
        <v>55</v>
      </c>
      <c r="D14" s="22">
        <v>55</v>
      </c>
      <c r="E14" s="22">
        <v>55</v>
      </c>
      <c r="F14" s="22">
        <v>55</v>
      </c>
      <c r="G14" s="22">
        <v>55</v>
      </c>
      <c r="H14" s="22">
        <v>55</v>
      </c>
      <c r="I14" s="22">
        <v>55</v>
      </c>
      <c r="J14" s="22">
        <v>55</v>
      </c>
      <c r="K14" s="22">
        <v>55</v>
      </c>
      <c r="L14" s="22">
        <v>55</v>
      </c>
      <c r="M14" s="22">
        <v>55</v>
      </c>
      <c r="N14" s="22">
        <v>55</v>
      </c>
    </row>
    <row r="15" spans="2:16" ht="15.75" customHeight="1" x14ac:dyDescent="0.25">
      <c r="B15" s="11" t="s">
        <v>24</v>
      </c>
      <c r="C15" s="22">
        <v>550</v>
      </c>
      <c r="D15" s="22">
        <v>550</v>
      </c>
      <c r="E15" s="22">
        <v>550</v>
      </c>
      <c r="F15" s="22">
        <v>550</v>
      </c>
      <c r="G15" s="22">
        <v>550</v>
      </c>
      <c r="H15" s="22">
        <v>550</v>
      </c>
      <c r="I15" s="22">
        <v>550</v>
      </c>
      <c r="J15" s="22">
        <v>550</v>
      </c>
      <c r="K15" s="22">
        <v>550</v>
      </c>
      <c r="L15" s="22">
        <v>550</v>
      </c>
      <c r="M15" s="22">
        <v>550</v>
      </c>
      <c r="N15" s="22">
        <v>550</v>
      </c>
    </row>
    <row r="16" spans="2:16" ht="15.75" customHeight="1" x14ac:dyDescent="0.25">
      <c r="B16" s="11" t="s">
        <v>25</v>
      </c>
      <c r="C16" s="22">
        <v>400</v>
      </c>
      <c r="D16" s="22">
        <v>400</v>
      </c>
      <c r="E16" s="22">
        <v>400</v>
      </c>
      <c r="F16" s="22">
        <v>400</v>
      </c>
      <c r="G16" s="22">
        <v>400</v>
      </c>
      <c r="H16" s="22">
        <v>400</v>
      </c>
      <c r="I16" s="22">
        <v>400</v>
      </c>
      <c r="J16" s="22">
        <v>400</v>
      </c>
      <c r="K16" s="22">
        <v>400</v>
      </c>
      <c r="L16" s="22">
        <v>400</v>
      </c>
      <c r="M16" s="22">
        <v>400</v>
      </c>
      <c r="N16" s="22">
        <v>400</v>
      </c>
    </row>
    <row r="17" spans="2:14" ht="15.75" customHeight="1" x14ac:dyDescent="0.25">
      <c r="B17" s="11" t="s">
        <v>26</v>
      </c>
      <c r="C17" s="22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</row>
    <row r="18" spans="2:14" ht="15.75" customHeight="1" x14ac:dyDescent="0.25">
      <c r="B18" s="23" t="s">
        <v>27</v>
      </c>
      <c r="C18" s="24">
        <f t="shared" ref="C18:N18" si="3">SUM(C12:C17)</f>
        <v>2337</v>
      </c>
      <c r="D18" s="24">
        <f t="shared" si="3"/>
        <v>2337</v>
      </c>
      <c r="E18" s="24">
        <f t="shared" si="3"/>
        <v>2337</v>
      </c>
      <c r="F18" s="24">
        <f t="shared" si="3"/>
        <v>2337</v>
      </c>
      <c r="G18" s="24">
        <f t="shared" si="3"/>
        <v>2337</v>
      </c>
      <c r="H18" s="24">
        <f t="shared" si="3"/>
        <v>2337</v>
      </c>
      <c r="I18" s="24">
        <f t="shared" si="3"/>
        <v>2337</v>
      </c>
      <c r="J18" s="24">
        <f t="shared" si="3"/>
        <v>2337</v>
      </c>
      <c r="K18" s="24">
        <f t="shared" si="3"/>
        <v>2337</v>
      </c>
      <c r="L18" s="24">
        <f t="shared" si="3"/>
        <v>2337</v>
      </c>
      <c r="M18" s="24">
        <f t="shared" si="3"/>
        <v>2337</v>
      </c>
      <c r="N18" s="24">
        <f t="shared" si="3"/>
        <v>2337</v>
      </c>
    </row>
    <row r="19" spans="2:14" ht="15.75" customHeight="1" x14ac:dyDescent="0.25"/>
    <row r="20" spans="2:14" ht="15.75" customHeight="1" x14ac:dyDescent="0.25">
      <c r="B20" s="25" t="s">
        <v>28</v>
      </c>
      <c r="C20" s="26">
        <f t="shared" ref="C20:N20" si="4">C9-C18</f>
        <v>463</v>
      </c>
      <c r="D20" s="26">
        <f t="shared" si="4"/>
        <v>543</v>
      </c>
      <c r="E20" s="26">
        <f t="shared" si="4"/>
        <v>532</v>
      </c>
      <c r="F20" s="26">
        <f t="shared" si="4"/>
        <v>1382.6999999999998</v>
      </c>
      <c r="G20" s="26">
        <f t="shared" si="4"/>
        <v>1448.6100000000001</v>
      </c>
      <c r="H20" s="26">
        <f t="shared" si="4"/>
        <v>1534.2930000000001</v>
      </c>
      <c r="I20" s="26">
        <f t="shared" si="4"/>
        <v>1645.6808999999998</v>
      </c>
      <c r="J20" s="26">
        <f t="shared" si="4"/>
        <v>1790.4851699999999</v>
      </c>
      <c r="K20" s="26">
        <f t="shared" si="4"/>
        <v>1978.7307209999999</v>
      </c>
      <c r="L20" s="26">
        <f t="shared" si="4"/>
        <v>2223.4499372999999</v>
      </c>
      <c r="M20" s="26">
        <f t="shared" si="4"/>
        <v>2541.5849184899998</v>
      </c>
      <c r="N20" s="26">
        <f t="shared" si="4"/>
        <v>2955.1603940370005</v>
      </c>
    </row>
    <row r="21" spans="2:14" ht="15.75" customHeight="1" x14ac:dyDescent="0.25">
      <c r="B21" s="27" t="s">
        <v>29</v>
      </c>
      <c r="C21" s="28">
        <f>C20</f>
        <v>463</v>
      </c>
      <c r="D21" s="28">
        <f t="shared" ref="D21:N21" si="5">D20+C21</f>
        <v>1006</v>
      </c>
      <c r="E21" s="28">
        <f t="shared" si="5"/>
        <v>1538</v>
      </c>
      <c r="F21" s="28">
        <f t="shared" si="5"/>
        <v>2920.7</v>
      </c>
      <c r="G21" s="28">
        <f t="shared" si="5"/>
        <v>4369.3099999999995</v>
      </c>
      <c r="H21" s="28">
        <f t="shared" si="5"/>
        <v>5903.6029999999992</v>
      </c>
      <c r="I21" s="28">
        <f t="shared" si="5"/>
        <v>7549.2838999999985</v>
      </c>
      <c r="J21" s="28">
        <f t="shared" si="5"/>
        <v>9339.7690699999985</v>
      </c>
      <c r="K21" s="28">
        <f t="shared" si="5"/>
        <v>11318.499790999998</v>
      </c>
      <c r="L21" s="28">
        <f t="shared" si="5"/>
        <v>13541.949728299998</v>
      </c>
      <c r="M21" s="28">
        <f t="shared" si="5"/>
        <v>16083.534646789998</v>
      </c>
      <c r="N21" s="28">
        <f t="shared" si="5"/>
        <v>19038.695040826999</v>
      </c>
    </row>
    <row r="22" spans="2:14" ht="15.75" customHeight="1" x14ac:dyDescent="0.2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workbookViewId="0">
      <pane ySplit="4" topLeftCell="A31" activePane="bottomLeft" state="frozen"/>
      <selection pane="bottomLeft" activeCell="A5" sqref="A5:XFD5"/>
    </sheetView>
  </sheetViews>
  <sheetFormatPr defaultColWidth="11.25" defaultRowHeight="15" customHeight="1" x14ac:dyDescent="0.25"/>
  <cols>
    <col min="1" max="1" width="13.5" customWidth="1"/>
    <col min="2" max="4" width="10.5" customWidth="1"/>
    <col min="5" max="5" width="34.375" customWidth="1"/>
    <col min="6" max="26" width="10.5" customWidth="1"/>
  </cols>
  <sheetData>
    <row r="1" spans="2:8" ht="15.75" customHeight="1" x14ac:dyDescent="0.25"/>
    <row r="2" spans="2:8" ht="15.75" customHeight="1" x14ac:dyDescent="0.35">
      <c r="B2" s="3" t="s">
        <v>30</v>
      </c>
      <c r="C2" s="3"/>
      <c r="D2" s="3"/>
      <c r="E2" s="3"/>
      <c r="F2" s="3"/>
      <c r="G2" s="3"/>
      <c r="H2" s="3"/>
    </row>
    <row r="3" spans="2:8" ht="15.75" customHeight="1" x14ac:dyDescent="0.25"/>
    <row r="4" spans="2:8" ht="15.75" customHeight="1" x14ac:dyDescent="0.25">
      <c r="B4" s="29" t="s">
        <v>31</v>
      </c>
      <c r="C4" s="29" t="s">
        <v>32</v>
      </c>
      <c r="D4" s="29" t="s">
        <v>33</v>
      </c>
      <c r="E4" s="29" t="s">
        <v>34</v>
      </c>
      <c r="F4" s="29" t="s">
        <v>35</v>
      </c>
      <c r="H4" s="29" t="s">
        <v>36</v>
      </c>
    </row>
    <row r="5" spans="2:8" ht="15.75" customHeight="1" x14ac:dyDescent="0.25">
      <c r="B5" s="30">
        <v>44562</v>
      </c>
      <c r="C5" s="21" t="str">
        <f t="shared" ref="C5:C59" si="0">TEXT(B5,"MMMM")</f>
        <v>January</v>
      </c>
      <c r="D5" s="21" t="s">
        <v>21</v>
      </c>
      <c r="E5" s="21" t="s">
        <v>37</v>
      </c>
      <c r="F5" s="22">
        <v>1120</v>
      </c>
      <c r="H5" s="11" t="s">
        <v>16</v>
      </c>
    </row>
    <row r="6" spans="2:8" ht="15.75" customHeight="1" x14ac:dyDescent="0.25">
      <c r="B6" s="30">
        <v>44562</v>
      </c>
      <c r="C6" s="21" t="str">
        <f t="shared" si="0"/>
        <v>January</v>
      </c>
      <c r="D6" s="21" t="s">
        <v>22</v>
      </c>
      <c r="E6" s="21" t="s">
        <v>38</v>
      </c>
      <c r="F6" s="22">
        <v>140</v>
      </c>
      <c r="H6" s="11" t="s">
        <v>17</v>
      </c>
    </row>
    <row r="7" spans="2:8" ht="15.75" customHeight="1" x14ac:dyDescent="0.25">
      <c r="B7" s="30">
        <v>44562</v>
      </c>
      <c r="C7" s="21" t="str">
        <f t="shared" si="0"/>
        <v>January</v>
      </c>
      <c r="D7" s="21" t="s">
        <v>23</v>
      </c>
      <c r="E7" s="21" t="s">
        <v>39</v>
      </c>
      <c r="F7" s="22">
        <v>55</v>
      </c>
      <c r="H7" s="11" t="s">
        <v>18</v>
      </c>
    </row>
    <row r="8" spans="2:8" ht="15.75" customHeight="1" x14ac:dyDescent="0.25">
      <c r="B8" s="30">
        <v>44569</v>
      </c>
      <c r="C8" s="21" t="str">
        <f t="shared" si="0"/>
        <v>January</v>
      </c>
      <c r="D8" s="21" t="s">
        <v>24</v>
      </c>
      <c r="E8" s="21" t="s">
        <v>40</v>
      </c>
      <c r="F8" s="22">
        <v>449</v>
      </c>
      <c r="H8" s="11" t="s">
        <v>21</v>
      </c>
    </row>
    <row r="9" spans="2:8" ht="15.75" customHeight="1" x14ac:dyDescent="0.25">
      <c r="B9" s="30">
        <v>44572</v>
      </c>
      <c r="C9" s="21" t="str">
        <f t="shared" si="0"/>
        <v>January</v>
      </c>
      <c r="D9" s="21" t="s">
        <v>25</v>
      </c>
      <c r="E9" s="21" t="s">
        <v>41</v>
      </c>
      <c r="F9" s="22">
        <v>245</v>
      </c>
      <c r="H9" s="11" t="s">
        <v>22</v>
      </c>
    </row>
    <row r="10" spans="2:8" ht="15.75" customHeight="1" x14ac:dyDescent="0.25">
      <c r="B10" s="30">
        <v>44573</v>
      </c>
      <c r="C10" s="21" t="str">
        <f t="shared" si="0"/>
        <v>January</v>
      </c>
      <c r="D10" s="21" t="s">
        <v>25</v>
      </c>
      <c r="E10" s="21" t="s">
        <v>42</v>
      </c>
      <c r="F10" s="22">
        <v>168</v>
      </c>
      <c r="H10" s="11" t="s">
        <v>23</v>
      </c>
    </row>
    <row r="11" spans="2:8" ht="15.75" customHeight="1" x14ac:dyDescent="0.25">
      <c r="B11" s="30">
        <v>44573</v>
      </c>
      <c r="C11" s="21" t="str">
        <f t="shared" si="0"/>
        <v>January</v>
      </c>
      <c r="D11" s="21" t="s">
        <v>25</v>
      </c>
      <c r="E11" s="21" t="s">
        <v>43</v>
      </c>
      <c r="F11" s="22">
        <v>149</v>
      </c>
      <c r="H11" s="11" t="s">
        <v>24</v>
      </c>
    </row>
    <row r="12" spans="2:8" ht="15.75" customHeight="1" x14ac:dyDescent="0.25">
      <c r="B12" s="30">
        <v>44575</v>
      </c>
      <c r="C12" s="21" t="str">
        <f t="shared" si="0"/>
        <v>January</v>
      </c>
      <c r="D12" s="21" t="s">
        <v>26</v>
      </c>
      <c r="E12" s="21" t="s">
        <v>44</v>
      </c>
      <c r="F12" s="22">
        <v>249</v>
      </c>
      <c r="H12" s="11" t="s">
        <v>25</v>
      </c>
    </row>
    <row r="13" spans="2:8" ht="15.75" customHeight="1" x14ac:dyDescent="0.25">
      <c r="B13" s="30">
        <v>44592</v>
      </c>
      <c r="C13" s="21" t="str">
        <f t="shared" si="0"/>
        <v>January</v>
      </c>
      <c r="D13" s="21" t="s">
        <v>17</v>
      </c>
      <c r="E13" s="21" t="s">
        <v>45</v>
      </c>
      <c r="F13" s="22">
        <v>458</v>
      </c>
      <c r="H13" s="11" t="s">
        <v>26</v>
      </c>
    </row>
    <row r="14" spans="2:8" ht="15.75" customHeight="1" x14ac:dyDescent="0.25">
      <c r="B14" s="30">
        <v>44592</v>
      </c>
      <c r="C14" s="21" t="str">
        <f t="shared" si="0"/>
        <v>January</v>
      </c>
      <c r="D14" s="21" t="s">
        <v>16</v>
      </c>
      <c r="E14" s="21" t="s">
        <v>46</v>
      </c>
      <c r="F14" s="22">
        <v>3000</v>
      </c>
    </row>
    <row r="15" spans="2:8" ht="15.75" customHeight="1" x14ac:dyDescent="0.25">
      <c r="B15" s="30">
        <v>44592</v>
      </c>
      <c r="C15" s="21" t="str">
        <f t="shared" si="0"/>
        <v>January</v>
      </c>
      <c r="D15" s="21" t="s">
        <v>18</v>
      </c>
      <c r="E15" s="21" t="s">
        <v>47</v>
      </c>
      <c r="F15" s="22">
        <v>184</v>
      </c>
    </row>
    <row r="16" spans="2:8" ht="15.75" customHeight="1" x14ac:dyDescent="0.25">
      <c r="B16" s="30">
        <v>44593</v>
      </c>
      <c r="C16" s="21" t="str">
        <f t="shared" si="0"/>
        <v>February</v>
      </c>
      <c r="D16" s="21" t="s">
        <v>21</v>
      </c>
      <c r="E16" s="21" t="s">
        <v>37</v>
      </c>
      <c r="F16" s="22">
        <v>1120</v>
      </c>
    </row>
    <row r="17" spans="2:6" ht="15.75" customHeight="1" x14ac:dyDescent="0.25">
      <c r="B17" s="30">
        <v>44593</v>
      </c>
      <c r="C17" s="21" t="str">
        <f t="shared" si="0"/>
        <v>February</v>
      </c>
      <c r="D17" s="21" t="s">
        <v>22</v>
      </c>
      <c r="E17" s="21" t="s">
        <v>48</v>
      </c>
      <c r="F17" s="22">
        <v>105</v>
      </c>
    </row>
    <row r="18" spans="2:6" ht="15.75" customHeight="1" x14ac:dyDescent="0.25">
      <c r="B18" s="30">
        <v>44593</v>
      </c>
      <c r="C18" s="21" t="str">
        <f t="shared" si="0"/>
        <v>February</v>
      </c>
      <c r="D18" s="21" t="s">
        <v>23</v>
      </c>
      <c r="E18" s="21" t="s">
        <v>39</v>
      </c>
      <c r="F18" s="22">
        <v>55</v>
      </c>
    </row>
    <row r="19" spans="2:6" ht="15.75" customHeight="1" x14ac:dyDescent="0.25">
      <c r="B19" s="30">
        <v>44600</v>
      </c>
      <c r="C19" s="21" t="str">
        <f t="shared" si="0"/>
        <v>February</v>
      </c>
      <c r="D19" s="21" t="s">
        <v>24</v>
      </c>
      <c r="E19" s="21" t="s">
        <v>40</v>
      </c>
      <c r="F19" s="22">
        <v>305</v>
      </c>
    </row>
    <row r="20" spans="2:6" ht="15.75" customHeight="1" x14ac:dyDescent="0.25">
      <c r="B20" s="30">
        <v>44603</v>
      </c>
      <c r="C20" s="21" t="str">
        <f t="shared" si="0"/>
        <v>February</v>
      </c>
      <c r="D20" s="21" t="s">
        <v>25</v>
      </c>
      <c r="E20" s="21" t="s">
        <v>49</v>
      </c>
      <c r="F20" s="22">
        <v>28</v>
      </c>
    </row>
    <row r="21" spans="2:6" ht="15.75" customHeight="1" x14ac:dyDescent="0.25">
      <c r="B21" s="30">
        <v>44604</v>
      </c>
      <c r="C21" s="21" t="str">
        <f t="shared" si="0"/>
        <v>February</v>
      </c>
      <c r="D21" s="21" t="s">
        <v>25</v>
      </c>
      <c r="E21" s="21" t="s">
        <v>50</v>
      </c>
      <c r="F21" s="22">
        <v>99</v>
      </c>
    </row>
    <row r="22" spans="2:6" ht="15.75" customHeight="1" x14ac:dyDescent="0.25">
      <c r="B22" s="30">
        <v>44604</v>
      </c>
      <c r="C22" s="21" t="str">
        <f t="shared" si="0"/>
        <v>February</v>
      </c>
      <c r="D22" s="21" t="s">
        <v>25</v>
      </c>
      <c r="E22" s="21" t="s">
        <v>51</v>
      </c>
      <c r="F22" s="22">
        <v>67</v>
      </c>
    </row>
    <row r="23" spans="2:6" ht="15.75" customHeight="1" x14ac:dyDescent="0.25">
      <c r="B23" s="30">
        <v>44606</v>
      </c>
      <c r="C23" s="21" t="str">
        <f t="shared" si="0"/>
        <v>February</v>
      </c>
      <c r="D23" s="21" t="s">
        <v>26</v>
      </c>
      <c r="E23" s="21" t="s">
        <v>52</v>
      </c>
      <c r="F23" s="22">
        <v>18</v>
      </c>
    </row>
    <row r="24" spans="2:6" ht="15.75" customHeight="1" x14ac:dyDescent="0.25">
      <c r="B24" s="30">
        <v>44620</v>
      </c>
      <c r="C24" s="21" t="str">
        <f t="shared" si="0"/>
        <v>February</v>
      </c>
      <c r="D24" s="21" t="s">
        <v>17</v>
      </c>
      <c r="E24" s="21" t="s">
        <v>45</v>
      </c>
      <c r="F24" s="22">
        <v>305</v>
      </c>
    </row>
    <row r="25" spans="2:6" ht="15.75" customHeight="1" x14ac:dyDescent="0.25">
      <c r="B25" s="30">
        <v>44620</v>
      </c>
      <c r="C25" s="21" t="str">
        <f t="shared" si="0"/>
        <v>February</v>
      </c>
      <c r="D25" s="21" t="s">
        <v>16</v>
      </c>
      <c r="E25" s="21" t="s">
        <v>46</v>
      </c>
      <c r="F25" s="22">
        <v>3000</v>
      </c>
    </row>
    <row r="26" spans="2:6" ht="15.75" customHeight="1" x14ac:dyDescent="0.25">
      <c r="B26" s="30">
        <v>44620</v>
      </c>
      <c r="C26" s="21" t="str">
        <f t="shared" si="0"/>
        <v>February</v>
      </c>
      <c r="D26" s="21" t="s">
        <v>18</v>
      </c>
      <c r="E26" s="21" t="s">
        <v>47</v>
      </c>
      <c r="F26" s="22">
        <v>228</v>
      </c>
    </row>
    <row r="27" spans="2:6" ht="15.75" customHeight="1" x14ac:dyDescent="0.25">
      <c r="B27" s="30">
        <v>44621</v>
      </c>
      <c r="C27" s="21" t="str">
        <f t="shared" si="0"/>
        <v>March</v>
      </c>
      <c r="D27" s="21" t="s">
        <v>21</v>
      </c>
      <c r="E27" s="21" t="s">
        <v>37</v>
      </c>
      <c r="F27" s="22">
        <v>1120</v>
      </c>
    </row>
    <row r="28" spans="2:6" ht="15.75" customHeight="1" x14ac:dyDescent="0.25">
      <c r="B28" s="30">
        <v>44621</v>
      </c>
      <c r="C28" s="21" t="str">
        <f t="shared" si="0"/>
        <v>March</v>
      </c>
      <c r="D28" s="21" t="s">
        <v>22</v>
      </c>
      <c r="E28" s="21" t="s">
        <v>48</v>
      </c>
      <c r="F28" s="22">
        <v>110</v>
      </c>
    </row>
    <row r="29" spans="2:6" ht="15.75" customHeight="1" x14ac:dyDescent="0.25">
      <c r="B29" s="30">
        <v>44621</v>
      </c>
      <c r="C29" s="21" t="str">
        <f t="shared" si="0"/>
        <v>March</v>
      </c>
      <c r="D29" s="21" t="s">
        <v>23</v>
      </c>
      <c r="E29" s="21" t="s">
        <v>39</v>
      </c>
      <c r="F29" s="22">
        <v>55</v>
      </c>
    </row>
    <row r="30" spans="2:6" ht="15.75" customHeight="1" x14ac:dyDescent="0.25">
      <c r="B30" s="30">
        <v>44628</v>
      </c>
      <c r="C30" s="21" t="str">
        <f t="shared" si="0"/>
        <v>March</v>
      </c>
      <c r="D30" s="21" t="s">
        <v>24</v>
      </c>
      <c r="E30" s="21" t="s">
        <v>40</v>
      </c>
      <c r="F30" s="22">
        <v>208</v>
      </c>
    </row>
    <row r="31" spans="2:6" ht="15.75" customHeight="1" x14ac:dyDescent="0.25">
      <c r="B31" s="30">
        <v>44631</v>
      </c>
      <c r="C31" s="21" t="str">
        <f t="shared" si="0"/>
        <v>March</v>
      </c>
      <c r="D31" s="21" t="s">
        <v>25</v>
      </c>
      <c r="E31" s="21" t="s">
        <v>53</v>
      </c>
      <c r="F31" s="22">
        <v>188</v>
      </c>
    </row>
    <row r="32" spans="2:6" ht="15.75" customHeight="1" x14ac:dyDescent="0.25">
      <c r="B32" s="30">
        <v>44632</v>
      </c>
      <c r="C32" s="21" t="str">
        <f t="shared" si="0"/>
        <v>March</v>
      </c>
      <c r="D32" s="21" t="s">
        <v>25</v>
      </c>
      <c r="E32" s="21" t="s">
        <v>54</v>
      </c>
      <c r="F32" s="22">
        <v>168</v>
      </c>
    </row>
    <row r="33" spans="2:6" ht="15.75" customHeight="1" x14ac:dyDescent="0.25">
      <c r="B33" s="30">
        <v>44632</v>
      </c>
      <c r="C33" s="21" t="str">
        <f t="shared" si="0"/>
        <v>March</v>
      </c>
      <c r="D33" s="21" t="s">
        <v>25</v>
      </c>
      <c r="E33" s="21" t="s">
        <v>55</v>
      </c>
      <c r="F33" s="22">
        <v>49</v>
      </c>
    </row>
    <row r="34" spans="2:6" ht="15.75" customHeight="1" x14ac:dyDescent="0.25">
      <c r="B34" s="30">
        <v>44634</v>
      </c>
      <c r="C34" s="21" t="str">
        <f t="shared" si="0"/>
        <v>March</v>
      </c>
      <c r="D34" s="21" t="s">
        <v>26</v>
      </c>
      <c r="E34" s="21" t="s">
        <v>44</v>
      </c>
      <c r="F34" s="22">
        <v>199</v>
      </c>
    </row>
    <row r="35" spans="2:6" ht="15.75" customHeight="1" x14ac:dyDescent="0.25">
      <c r="B35" s="30">
        <v>44648</v>
      </c>
      <c r="C35" s="21" t="str">
        <f t="shared" si="0"/>
        <v>March</v>
      </c>
      <c r="D35" s="21" t="s">
        <v>17</v>
      </c>
      <c r="E35" s="21" t="s">
        <v>45</v>
      </c>
      <c r="F35" s="22">
        <v>598</v>
      </c>
    </row>
    <row r="36" spans="2:6" ht="15.75" customHeight="1" x14ac:dyDescent="0.25">
      <c r="B36" s="30">
        <v>44648</v>
      </c>
      <c r="C36" s="21" t="str">
        <f t="shared" si="0"/>
        <v>March</v>
      </c>
      <c r="D36" s="21" t="s">
        <v>16</v>
      </c>
      <c r="E36" s="21" t="s">
        <v>46</v>
      </c>
      <c r="F36" s="22">
        <v>3000</v>
      </c>
    </row>
    <row r="37" spans="2:6" ht="15.75" customHeight="1" x14ac:dyDescent="0.25">
      <c r="B37" s="30">
        <v>44648</v>
      </c>
      <c r="C37" s="21" t="str">
        <f t="shared" si="0"/>
        <v>March</v>
      </c>
      <c r="D37" s="21" t="s">
        <v>18</v>
      </c>
      <c r="E37" s="21" t="s">
        <v>47</v>
      </c>
      <c r="F37" s="22">
        <v>59</v>
      </c>
    </row>
    <row r="38" spans="2:6" ht="15.75" customHeight="1" x14ac:dyDescent="0.25">
      <c r="B38" s="30">
        <v>44652</v>
      </c>
      <c r="C38" s="21" t="str">
        <f t="shared" si="0"/>
        <v>April</v>
      </c>
      <c r="D38" s="21" t="s">
        <v>21</v>
      </c>
      <c r="E38" s="21" t="s">
        <v>37</v>
      </c>
      <c r="F38" s="22">
        <v>1120</v>
      </c>
    </row>
    <row r="39" spans="2:6" ht="15.75" customHeight="1" x14ac:dyDescent="0.25">
      <c r="B39" s="30">
        <v>44652</v>
      </c>
      <c r="C39" s="21" t="str">
        <f t="shared" si="0"/>
        <v>April</v>
      </c>
      <c r="D39" s="21" t="s">
        <v>22</v>
      </c>
      <c r="E39" s="21" t="s">
        <v>38</v>
      </c>
      <c r="F39" s="22">
        <v>140</v>
      </c>
    </row>
    <row r="40" spans="2:6" ht="15.75" customHeight="1" x14ac:dyDescent="0.25">
      <c r="B40" s="30">
        <v>44652</v>
      </c>
      <c r="C40" s="21" t="str">
        <f t="shared" si="0"/>
        <v>April</v>
      </c>
      <c r="D40" s="21" t="s">
        <v>23</v>
      </c>
      <c r="E40" s="21" t="s">
        <v>39</v>
      </c>
      <c r="F40" s="22">
        <v>55</v>
      </c>
    </row>
    <row r="41" spans="2:6" ht="15.75" customHeight="1" x14ac:dyDescent="0.25">
      <c r="B41" s="30">
        <v>44659</v>
      </c>
      <c r="C41" s="21" t="str">
        <f t="shared" si="0"/>
        <v>April</v>
      </c>
      <c r="D41" s="21" t="s">
        <v>24</v>
      </c>
      <c r="E41" s="21" t="s">
        <v>40</v>
      </c>
      <c r="F41" s="22">
        <v>449</v>
      </c>
    </row>
    <row r="42" spans="2:6" ht="15.75" customHeight="1" x14ac:dyDescent="0.25">
      <c r="B42" s="30">
        <v>44662</v>
      </c>
      <c r="C42" s="21" t="str">
        <f t="shared" si="0"/>
        <v>April</v>
      </c>
      <c r="D42" s="21" t="s">
        <v>25</v>
      </c>
      <c r="E42" s="21" t="s">
        <v>56</v>
      </c>
      <c r="F42" s="22">
        <v>245</v>
      </c>
    </row>
    <row r="43" spans="2:6" ht="15.75" customHeight="1" x14ac:dyDescent="0.25">
      <c r="B43" s="30">
        <v>44663</v>
      </c>
      <c r="C43" s="21" t="str">
        <f t="shared" si="0"/>
        <v>April</v>
      </c>
      <c r="D43" s="21" t="s">
        <v>25</v>
      </c>
      <c r="E43" s="21" t="s">
        <v>42</v>
      </c>
      <c r="F43" s="22">
        <v>168</v>
      </c>
    </row>
    <row r="44" spans="2:6" ht="15.75" customHeight="1" x14ac:dyDescent="0.25">
      <c r="B44" s="30">
        <v>44663</v>
      </c>
      <c r="C44" s="21" t="str">
        <f t="shared" si="0"/>
        <v>April</v>
      </c>
      <c r="D44" s="21" t="s">
        <v>25</v>
      </c>
      <c r="E44" s="21" t="s">
        <v>57</v>
      </c>
      <c r="F44" s="22">
        <v>49</v>
      </c>
    </row>
    <row r="45" spans="2:6" ht="15.75" customHeight="1" x14ac:dyDescent="0.25">
      <c r="B45" s="30">
        <v>44665</v>
      </c>
      <c r="C45" s="21" t="str">
        <f t="shared" si="0"/>
        <v>April</v>
      </c>
      <c r="D45" s="21" t="s">
        <v>26</v>
      </c>
      <c r="E45" s="21" t="s">
        <v>44</v>
      </c>
      <c r="F45" s="22">
        <v>249</v>
      </c>
    </row>
    <row r="46" spans="2:6" ht="15.75" customHeight="1" x14ac:dyDescent="0.25">
      <c r="B46" s="30">
        <v>44679</v>
      </c>
      <c r="C46" s="21" t="str">
        <f t="shared" si="0"/>
        <v>April</v>
      </c>
      <c r="D46" s="21" t="s">
        <v>17</v>
      </c>
      <c r="E46" s="21" t="s">
        <v>45</v>
      </c>
      <c r="F46" s="22">
        <v>669</v>
      </c>
    </row>
    <row r="47" spans="2:6" ht="15.75" customHeight="1" x14ac:dyDescent="0.25">
      <c r="B47" s="30">
        <v>44679</v>
      </c>
      <c r="C47" s="21" t="str">
        <f t="shared" si="0"/>
        <v>April</v>
      </c>
      <c r="D47" s="21" t="s">
        <v>16</v>
      </c>
      <c r="E47" s="21" t="s">
        <v>46</v>
      </c>
      <c r="F47" s="22">
        <v>3000</v>
      </c>
    </row>
    <row r="48" spans="2:6" ht="15.75" customHeight="1" x14ac:dyDescent="0.25">
      <c r="B48" s="30">
        <v>44679</v>
      </c>
      <c r="C48" s="21" t="str">
        <f t="shared" si="0"/>
        <v>April</v>
      </c>
      <c r="D48" s="21" t="s">
        <v>18</v>
      </c>
      <c r="E48" s="21" t="s">
        <v>47</v>
      </c>
      <c r="F48" s="22">
        <v>258</v>
      </c>
    </row>
    <row r="49" spans="2:6" ht="15.75" customHeight="1" x14ac:dyDescent="0.25">
      <c r="B49" s="30">
        <v>44682</v>
      </c>
      <c r="C49" s="21" t="str">
        <f t="shared" si="0"/>
        <v>May</v>
      </c>
      <c r="D49" s="21" t="s">
        <v>21</v>
      </c>
      <c r="E49" s="21" t="s">
        <v>37</v>
      </c>
      <c r="F49" s="22">
        <v>1120</v>
      </c>
    </row>
    <row r="50" spans="2:6" ht="15.75" customHeight="1" x14ac:dyDescent="0.25">
      <c r="B50" s="30">
        <v>44682</v>
      </c>
      <c r="C50" s="21" t="str">
        <f t="shared" si="0"/>
        <v>May</v>
      </c>
      <c r="D50" s="21" t="s">
        <v>22</v>
      </c>
      <c r="E50" s="21" t="s">
        <v>38</v>
      </c>
      <c r="F50" s="22">
        <v>155</v>
      </c>
    </row>
    <row r="51" spans="2:6" ht="15.75" customHeight="1" x14ac:dyDescent="0.25">
      <c r="B51" s="30">
        <v>44682</v>
      </c>
      <c r="C51" s="21" t="str">
        <f t="shared" si="0"/>
        <v>May</v>
      </c>
      <c r="D51" s="21" t="s">
        <v>23</v>
      </c>
      <c r="E51" s="21" t="s">
        <v>39</v>
      </c>
      <c r="F51" s="22">
        <v>55</v>
      </c>
    </row>
    <row r="52" spans="2:6" ht="15.75" customHeight="1" x14ac:dyDescent="0.25">
      <c r="B52" s="30">
        <v>44689</v>
      </c>
      <c r="C52" s="21" t="str">
        <f t="shared" si="0"/>
        <v>May</v>
      </c>
      <c r="D52" s="21" t="s">
        <v>24</v>
      </c>
      <c r="E52" s="21" t="s">
        <v>40</v>
      </c>
      <c r="F52" s="22">
        <v>449</v>
      </c>
    </row>
    <row r="53" spans="2:6" ht="15.75" customHeight="1" x14ac:dyDescent="0.25">
      <c r="B53" s="30">
        <v>44692</v>
      </c>
      <c r="C53" s="21" t="str">
        <f t="shared" si="0"/>
        <v>May</v>
      </c>
      <c r="D53" s="21" t="s">
        <v>25</v>
      </c>
      <c r="E53" s="21" t="s">
        <v>41</v>
      </c>
      <c r="F53" s="22">
        <v>245</v>
      </c>
    </row>
    <row r="54" spans="2:6" ht="15.75" customHeight="1" x14ac:dyDescent="0.25">
      <c r="B54" s="30">
        <v>44693</v>
      </c>
      <c r="C54" s="21" t="str">
        <f t="shared" si="0"/>
        <v>May</v>
      </c>
      <c r="D54" s="21" t="s">
        <v>25</v>
      </c>
      <c r="E54" s="21" t="s">
        <v>42</v>
      </c>
      <c r="F54" s="22">
        <v>168</v>
      </c>
    </row>
    <row r="55" spans="2:6" ht="15.75" customHeight="1" x14ac:dyDescent="0.25">
      <c r="B55" s="30">
        <v>44693</v>
      </c>
      <c r="C55" s="21" t="str">
        <f t="shared" si="0"/>
        <v>May</v>
      </c>
      <c r="D55" s="21" t="s">
        <v>25</v>
      </c>
      <c r="E55" s="21" t="s">
        <v>58</v>
      </c>
      <c r="F55" s="22">
        <v>233</v>
      </c>
    </row>
    <row r="56" spans="2:6" ht="15.75" customHeight="1" x14ac:dyDescent="0.25">
      <c r="B56" s="30">
        <v>44695</v>
      </c>
      <c r="C56" s="21" t="str">
        <f t="shared" si="0"/>
        <v>May</v>
      </c>
      <c r="D56" s="21" t="s">
        <v>26</v>
      </c>
      <c r="E56" s="21" t="s">
        <v>44</v>
      </c>
      <c r="F56" s="22">
        <v>249</v>
      </c>
    </row>
    <row r="57" spans="2:6" ht="15.75" customHeight="1" x14ac:dyDescent="0.25">
      <c r="B57" s="30">
        <v>44709</v>
      </c>
      <c r="C57" s="21" t="str">
        <f t="shared" si="0"/>
        <v>May</v>
      </c>
      <c r="D57" s="21" t="s">
        <v>17</v>
      </c>
      <c r="E57" s="21" t="s">
        <v>45</v>
      </c>
      <c r="F57" s="22">
        <v>708</v>
      </c>
    </row>
    <row r="58" spans="2:6" ht="15.75" customHeight="1" x14ac:dyDescent="0.25">
      <c r="B58" s="30">
        <v>44709</v>
      </c>
      <c r="C58" s="21" t="str">
        <f t="shared" si="0"/>
        <v>May</v>
      </c>
      <c r="D58" s="21" t="s">
        <v>16</v>
      </c>
      <c r="E58" s="21" t="s">
        <v>46</v>
      </c>
      <c r="F58" s="22">
        <v>3000</v>
      </c>
    </row>
    <row r="59" spans="2:6" ht="15.75" customHeight="1" x14ac:dyDescent="0.25">
      <c r="B59" s="30">
        <v>44709</v>
      </c>
      <c r="C59" s="21" t="str">
        <f t="shared" si="0"/>
        <v>May</v>
      </c>
      <c r="D59" s="21" t="s">
        <v>18</v>
      </c>
      <c r="E59" s="21" t="s">
        <v>47</v>
      </c>
      <c r="F59" s="22">
        <v>366</v>
      </c>
    </row>
    <row r="60" spans="2:6" ht="15.75" customHeight="1" x14ac:dyDescent="0.25">
      <c r="B60" s="30"/>
      <c r="D60" s="21"/>
      <c r="F60" s="22"/>
    </row>
    <row r="61" spans="2:6" ht="15.75" customHeight="1" x14ac:dyDescent="0.25">
      <c r="B61" s="30"/>
      <c r="D61" s="21"/>
      <c r="F61" s="22"/>
    </row>
    <row r="62" spans="2:6" ht="15.75" customHeight="1" x14ac:dyDescent="0.25">
      <c r="B62" s="30"/>
      <c r="D62" s="21"/>
      <c r="F62" s="22"/>
    </row>
    <row r="63" spans="2:6" ht="15.75" customHeight="1" x14ac:dyDescent="0.25">
      <c r="B63" s="30"/>
      <c r="D63" s="21"/>
      <c r="F63" s="22"/>
    </row>
    <row r="64" spans="2:6" ht="15.75" customHeight="1" x14ac:dyDescent="0.25">
      <c r="B64" s="30"/>
      <c r="D64" s="21"/>
      <c r="F64" s="22"/>
    </row>
    <row r="65" spans="2:6" ht="15.75" customHeight="1" x14ac:dyDescent="0.25">
      <c r="B65" s="30"/>
      <c r="D65" s="21"/>
      <c r="F65" s="22"/>
    </row>
    <row r="66" spans="2:6" ht="15.75" customHeight="1" x14ac:dyDescent="0.25">
      <c r="B66" s="30"/>
      <c r="F66" s="22"/>
    </row>
    <row r="67" spans="2:6" ht="15.75" customHeight="1" x14ac:dyDescent="0.25">
      <c r="B67" s="30"/>
      <c r="F67" s="22"/>
    </row>
    <row r="68" spans="2:6" ht="15.75" customHeight="1" x14ac:dyDescent="0.25">
      <c r="B68" s="30"/>
      <c r="F68" s="22"/>
    </row>
    <row r="69" spans="2:6" ht="15.75" customHeight="1" x14ac:dyDescent="0.25">
      <c r="B69" s="30"/>
      <c r="F69" s="22"/>
    </row>
    <row r="70" spans="2:6" ht="15.75" customHeight="1" x14ac:dyDescent="0.25">
      <c r="B70" s="30"/>
      <c r="F70" s="22"/>
    </row>
    <row r="71" spans="2:6" ht="15.75" customHeight="1" x14ac:dyDescent="0.25">
      <c r="B71" s="30"/>
      <c r="F71" s="22"/>
    </row>
    <row r="72" spans="2:6" ht="15.75" customHeight="1" x14ac:dyDescent="0.25">
      <c r="B72" s="30"/>
      <c r="F72" s="22"/>
    </row>
    <row r="73" spans="2:6" ht="15.75" customHeight="1" x14ac:dyDescent="0.25">
      <c r="B73" s="30"/>
      <c r="F73" s="22"/>
    </row>
    <row r="74" spans="2:6" ht="15.75" customHeight="1" x14ac:dyDescent="0.25"/>
    <row r="75" spans="2:6" ht="15.75" customHeight="1" x14ac:dyDescent="0.25"/>
    <row r="76" spans="2:6" ht="15.75" customHeight="1" x14ac:dyDescent="0.25"/>
    <row r="77" spans="2:6" ht="15.75" customHeight="1" x14ac:dyDescent="0.25"/>
    <row r="78" spans="2:6" ht="15.75" customHeight="1" x14ac:dyDescent="0.25"/>
    <row r="79" spans="2:6" ht="15.75" customHeight="1" x14ac:dyDescent="0.25"/>
    <row r="80" spans="2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Start</vt:lpstr>
      <vt:lpstr>Budget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andyg</cp:lastModifiedBy>
  <dcterms:created xsi:type="dcterms:W3CDTF">2022-04-11T09:11:40Z</dcterms:created>
  <dcterms:modified xsi:type="dcterms:W3CDTF">2022-05-05T02:58:54Z</dcterms:modified>
</cp:coreProperties>
</file>