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bette/Documents/Repos/infinity-ergodox-firmware/kiibohd/"/>
    </mc:Choice>
  </mc:AlternateContent>
  <xr:revisionPtr revIDLastSave="0" documentId="13_ncr:1_{D9D15DF0-8383-B74C-9992-75D173AE4357}" xr6:coauthVersionLast="47" xr6:coauthVersionMax="47" xr10:uidLastSave="{00000000-0000-0000-0000-000000000000}"/>
  <bookViews>
    <workbookView xWindow="51200" yWindow="500" windowWidth="38500" windowHeight="21580" xr2:uid="{40D80B43-25CA-EA4E-AB0D-D9F107CAC25E}"/>
  </bookViews>
  <sheets>
    <sheet name="ErgoDox" sheetId="8" r:id="rId1"/>
    <sheet name="Layer 0" sheetId="2" r:id="rId2"/>
    <sheet name="Layer 1" sheetId="3" r:id="rId3"/>
    <sheet name="Layer 2" sheetId="4" r:id="rId4"/>
    <sheet name="Layer 3" sheetId="7" r:id="rId5"/>
    <sheet name="PassGen" sheetId="9" r:id="rId6"/>
    <sheet name="Lily58" sheetId="6" r:id="rId7"/>
    <sheet name="reference1" sheetId="1" r:id="rId8"/>
    <sheet name="reference 2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" i="9" l="1"/>
  <c r="S9" i="9"/>
  <c r="S6" i="9"/>
  <c r="S7" i="9"/>
  <c r="S8" i="9"/>
  <c r="B7" i="9"/>
  <c r="B5" i="9"/>
  <c r="B6" i="9" s="1"/>
  <c r="B8" i="9" s="1"/>
  <c r="B10" i="9" s="1"/>
  <c r="C4" i="9"/>
  <c r="C5" i="9" s="1"/>
  <c r="C6" i="9" s="1"/>
  <c r="C7" i="9" l="1"/>
  <c r="C8" i="9" s="1"/>
  <c r="C9" i="9"/>
  <c r="C10" i="9" s="1"/>
  <c r="D4" i="9"/>
  <c r="D5" i="9" s="1"/>
  <c r="D9" i="9" l="1"/>
  <c r="D7" i="9"/>
  <c r="E4" i="9"/>
  <c r="D6" i="9"/>
  <c r="D8" i="9" s="1"/>
  <c r="E5" i="9"/>
  <c r="F4" i="9"/>
  <c r="G9" i="8"/>
  <c r="E9" i="8"/>
  <c r="C9" i="8"/>
  <c r="A25" i="8"/>
  <c r="I44" i="7"/>
  <c r="H44" i="7"/>
  <c r="G44" i="7"/>
  <c r="F44" i="7"/>
  <c r="E44" i="7"/>
  <c r="D44" i="7"/>
  <c r="C44" i="7"/>
  <c r="B44" i="7"/>
  <c r="A44" i="7"/>
  <c r="G24" i="8" s="1"/>
  <c r="I43" i="7"/>
  <c r="H43" i="7"/>
  <c r="G43" i="7"/>
  <c r="F43" i="7"/>
  <c r="E43" i="7"/>
  <c r="D43" i="7"/>
  <c r="C43" i="7"/>
  <c r="B43" i="7"/>
  <c r="A43" i="7"/>
  <c r="G23" i="8" s="1"/>
  <c r="I42" i="7"/>
  <c r="H42" i="7"/>
  <c r="G42" i="7"/>
  <c r="F42" i="7"/>
  <c r="E42" i="7"/>
  <c r="D42" i="7"/>
  <c r="C42" i="7"/>
  <c r="B42" i="7"/>
  <c r="A42" i="7"/>
  <c r="G22" i="8" s="1"/>
  <c r="I41" i="7"/>
  <c r="H41" i="7"/>
  <c r="G41" i="7"/>
  <c r="F41" i="7"/>
  <c r="E41" i="7"/>
  <c r="D41" i="7"/>
  <c r="C41" i="7"/>
  <c r="B41" i="7"/>
  <c r="A41" i="7"/>
  <c r="G21" i="8" s="1"/>
  <c r="I40" i="7"/>
  <c r="H40" i="7"/>
  <c r="G40" i="7"/>
  <c r="F40" i="7"/>
  <c r="E40" i="7"/>
  <c r="D40" i="7"/>
  <c r="C40" i="7"/>
  <c r="B40" i="7"/>
  <c r="A40" i="7"/>
  <c r="G20" i="8" s="1"/>
  <c r="I39" i="7"/>
  <c r="H39" i="7"/>
  <c r="G39" i="7"/>
  <c r="F39" i="7"/>
  <c r="E39" i="7"/>
  <c r="D39" i="7"/>
  <c r="C39" i="7"/>
  <c r="B39" i="7"/>
  <c r="A39" i="7"/>
  <c r="I38" i="7"/>
  <c r="H38" i="7"/>
  <c r="G38" i="7"/>
  <c r="F38" i="7"/>
  <c r="E38" i="7"/>
  <c r="D38" i="7"/>
  <c r="C38" i="7"/>
  <c r="B38" i="7"/>
  <c r="G17" i="8" s="1"/>
  <c r="A38" i="7"/>
  <c r="I37" i="7"/>
  <c r="H37" i="7"/>
  <c r="G37" i="7"/>
  <c r="F37" i="7"/>
  <c r="E37" i="7"/>
  <c r="D37" i="7"/>
  <c r="C37" i="7"/>
  <c r="B37" i="7"/>
  <c r="A37" i="7"/>
  <c r="G16" i="8" s="1"/>
  <c r="I36" i="7"/>
  <c r="H36" i="7"/>
  <c r="G36" i="7"/>
  <c r="F36" i="7"/>
  <c r="E36" i="7"/>
  <c r="D36" i="7"/>
  <c r="C36" i="7"/>
  <c r="B36" i="7"/>
  <c r="A36" i="7"/>
  <c r="G15" i="8" s="1"/>
  <c r="I35" i="7"/>
  <c r="H35" i="7"/>
  <c r="G35" i="7"/>
  <c r="F35" i="7"/>
  <c r="E35" i="7"/>
  <c r="D35" i="7"/>
  <c r="C35" i="7"/>
  <c r="B35" i="7"/>
  <c r="A35" i="7"/>
  <c r="G14" i="8" s="1"/>
  <c r="I34" i="7"/>
  <c r="H34" i="7"/>
  <c r="G34" i="7"/>
  <c r="F34" i="7"/>
  <c r="E34" i="7"/>
  <c r="D34" i="7"/>
  <c r="C34" i="7"/>
  <c r="B34" i="7"/>
  <c r="A34" i="7"/>
  <c r="G13" i="8" s="1"/>
  <c r="I44" i="4"/>
  <c r="H44" i="4"/>
  <c r="G44" i="4"/>
  <c r="F44" i="4"/>
  <c r="E44" i="4"/>
  <c r="D44" i="4"/>
  <c r="C44" i="4"/>
  <c r="B44" i="4"/>
  <c r="A44" i="4"/>
  <c r="E24" i="8" s="1"/>
  <c r="I43" i="4"/>
  <c r="H43" i="4"/>
  <c r="G43" i="4"/>
  <c r="F43" i="4"/>
  <c r="E43" i="4"/>
  <c r="D43" i="4"/>
  <c r="C43" i="4"/>
  <c r="B43" i="4"/>
  <c r="A43" i="4"/>
  <c r="E23" i="8" s="1"/>
  <c r="I42" i="4"/>
  <c r="H42" i="4"/>
  <c r="G42" i="4"/>
  <c r="F42" i="4"/>
  <c r="E42" i="4"/>
  <c r="D42" i="4"/>
  <c r="C42" i="4"/>
  <c r="B42" i="4"/>
  <c r="E22" i="8" s="1"/>
  <c r="A42" i="4"/>
  <c r="I41" i="4"/>
  <c r="H41" i="4"/>
  <c r="G41" i="4"/>
  <c r="F41" i="4"/>
  <c r="E41" i="4"/>
  <c r="D41" i="4"/>
  <c r="C41" i="4"/>
  <c r="E21" i="8" s="1"/>
  <c r="B41" i="4"/>
  <c r="A41" i="4"/>
  <c r="I40" i="4"/>
  <c r="H40" i="4"/>
  <c r="G40" i="4"/>
  <c r="F40" i="4"/>
  <c r="E40" i="4"/>
  <c r="D40" i="4"/>
  <c r="E20" i="8" s="1"/>
  <c r="C40" i="4"/>
  <c r="B40" i="4"/>
  <c r="A40" i="4"/>
  <c r="I39" i="4"/>
  <c r="H39" i="4"/>
  <c r="G39" i="4"/>
  <c r="F39" i="4"/>
  <c r="E39" i="4"/>
  <c r="D39" i="4"/>
  <c r="C39" i="4"/>
  <c r="B39" i="4"/>
  <c r="A39" i="4"/>
  <c r="I38" i="4"/>
  <c r="H38" i="4"/>
  <c r="G38" i="4"/>
  <c r="F38" i="4"/>
  <c r="E17" i="8" s="1"/>
  <c r="E38" i="4"/>
  <c r="D38" i="4"/>
  <c r="C38" i="4"/>
  <c r="B38" i="4"/>
  <c r="A38" i="4"/>
  <c r="I37" i="4"/>
  <c r="H37" i="4"/>
  <c r="G37" i="4"/>
  <c r="F37" i="4"/>
  <c r="E37" i="4"/>
  <c r="D37" i="4"/>
  <c r="C37" i="4"/>
  <c r="B37" i="4"/>
  <c r="A37" i="4"/>
  <c r="E16" i="8" s="1"/>
  <c r="I36" i="4"/>
  <c r="H36" i="4"/>
  <c r="G36" i="4"/>
  <c r="F36" i="4"/>
  <c r="E36" i="4"/>
  <c r="D36" i="4"/>
  <c r="C36" i="4"/>
  <c r="B36" i="4"/>
  <c r="A36" i="4"/>
  <c r="E15" i="8" s="1"/>
  <c r="I35" i="4"/>
  <c r="H35" i="4"/>
  <c r="G35" i="4"/>
  <c r="F35" i="4"/>
  <c r="E35" i="4"/>
  <c r="D35" i="4"/>
  <c r="C35" i="4"/>
  <c r="B35" i="4"/>
  <c r="A35" i="4"/>
  <c r="I34" i="4"/>
  <c r="H34" i="4"/>
  <c r="G34" i="4"/>
  <c r="F34" i="4"/>
  <c r="E34" i="4"/>
  <c r="D34" i="4"/>
  <c r="C34" i="4"/>
  <c r="B34" i="4"/>
  <c r="A34" i="4"/>
  <c r="I44" i="3"/>
  <c r="H44" i="3"/>
  <c r="G44" i="3"/>
  <c r="F44" i="3"/>
  <c r="E44" i="3"/>
  <c r="D44" i="3"/>
  <c r="C44" i="3"/>
  <c r="C24" i="8" s="1"/>
  <c r="B44" i="3"/>
  <c r="A44" i="3"/>
  <c r="I43" i="3"/>
  <c r="H43" i="3"/>
  <c r="G43" i="3"/>
  <c r="F43" i="3"/>
  <c r="E43" i="3"/>
  <c r="D43" i="3"/>
  <c r="C43" i="3"/>
  <c r="B43" i="3"/>
  <c r="A43" i="3"/>
  <c r="C23" i="8" s="1"/>
  <c r="I42" i="3"/>
  <c r="H42" i="3"/>
  <c r="G42" i="3"/>
  <c r="F42" i="3"/>
  <c r="E42" i="3"/>
  <c r="D42" i="3"/>
  <c r="C42" i="3"/>
  <c r="B42" i="3"/>
  <c r="A42" i="3"/>
  <c r="C22" i="8" s="1"/>
  <c r="I41" i="3"/>
  <c r="H41" i="3"/>
  <c r="G41" i="3"/>
  <c r="F41" i="3"/>
  <c r="E41" i="3"/>
  <c r="D41" i="3"/>
  <c r="C41" i="3"/>
  <c r="B41" i="3"/>
  <c r="A41" i="3"/>
  <c r="C21" i="8" s="1"/>
  <c r="I40" i="3"/>
  <c r="H40" i="3"/>
  <c r="G40" i="3"/>
  <c r="F40" i="3"/>
  <c r="E40" i="3"/>
  <c r="D40" i="3"/>
  <c r="C40" i="3"/>
  <c r="B40" i="3"/>
  <c r="A40" i="3"/>
  <c r="C20" i="8" s="1"/>
  <c r="I39" i="3"/>
  <c r="H39" i="3"/>
  <c r="G39" i="3"/>
  <c r="F39" i="3"/>
  <c r="E39" i="3"/>
  <c r="D39" i="3"/>
  <c r="C39" i="3"/>
  <c r="B39" i="3"/>
  <c r="A39" i="3"/>
  <c r="I38" i="3"/>
  <c r="H38" i="3"/>
  <c r="G38" i="3"/>
  <c r="F38" i="3"/>
  <c r="E38" i="3"/>
  <c r="D38" i="3"/>
  <c r="C38" i="3"/>
  <c r="B38" i="3"/>
  <c r="A38" i="3"/>
  <c r="I37" i="3"/>
  <c r="H37" i="3"/>
  <c r="G37" i="3"/>
  <c r="F37" i="3"/>
  <c r="E37" i="3"/>
  <c r="D37" i="3"/>
  <c r="C37" i="3"/>
  <c r="B37" i="3"/>
  <c r="A37" i="3"/>
  <c r="C16" i="8" s="1"/>
  <c r="I36" i="3"/>
  <c r="H36" i="3"/>
  <c r="G36" i="3"/>
  <c r="F36" i="3"/>
  <c r="E36" i="3"/>
  <c r="D36" i="3"/>
  <c r="C36" i="3"/>
  <c r="B36" i="3"/>
  <c r="A36" i="3"/>
  <c r="C15" i="8" s="1"/>
  <c r="I35" i="3"/>
  <c r="H35" i="3"/>
  <c r="G35" i="3"/>
  <c r="F35" i="3"/>
  <c r="E35" i="3"/>
  <c r="D35" i="3"/>
  <c r="C35" i="3"/>
  <c r="B35" i="3"/>
  <c r="A35" i="3"/>
  <c r="C14" i="8" s="1"/>
  <c r="I34" i="3"/>
  <c r="H34" i="3"/>
  <c r="G34" i="3"/>
  <c r="F34" i="3"/>
  <c r="E34" i="3"/>
  <c r="C13" i="8" s="1"/>
  <c r="D34" i="3"/>
  <c r="C34" i="3"/>
  <c r="B34" i="3"/>
  <c r="A34" i="3"/>
  <c r="A41" i="2"/>
  <c r="B41" i="2"/>
  <c r="A21" i="8" s="1"/>
  <c r="C41" i="2"/>
  <c r="D41" i="2"/>
  <c r="E41" i="2"/>
  <c r="F41" i="2"/>
  <c r="G41" i="2"/>
  <c r="H41" i="2"/>
  <c r="I41" i="2"/>
  <c r="A42" i="2"/>
  <c r="B42" i="2"/>
  <c r="A22" i="8" s="1"/>
  <c r="C42" i="2"/>
  <c r="D42" i="2"/>
  <c r="E42" i="2"/>
  <c r="F42" i="2"/>
  <c r="G42" i="2"/>
  <c r="H42" i="2"/>
  <c r="I42" i="2"/>
  <c r="A43" i="2"/>
  <c r="B43" i="2"/>
  <c r="A23" i="8" s="1"/>
  <c r="C43" i="2"/>
  <c r="D43" i="2"/>
  <c r="E43" i="2"/>
  <c r="F43" i="2"/>
  <c r="G43" i="2"/>
  <c r="H43" i="2"/>
  <c r="I43" i="2"/>
  <c r="A44" i="2"/>
  <c r="A24" i="8" s="1"/>
  <c r="B44" i="2"/>
  <c r="C44" i="2"/>
  <c r="D44" i="2"/>
  <c r="E44" i="2"/>
  <c r="F44" i="2"/>
  <c r="G44" i="2"/>
  <c r="H44" i="2"/>
  <c r="I44" i="2"/>
  <c r="B40" i="2"/>
  <c r="C40" i="2"/>
  <c r="D40" i="2"/>
  <c r="E40" i="2"/>
  <c r="F40" i="2"/>
  <c r="A20" i="8" s="1"/>
  <c r="G40" i="2"/>
  <c r="H40" i="2"/>
  <c r="I40" i="2"/>
  <c r="A40" i="2"/>
  <c r="A35" i="2"/>
  <c r="A14" i="8" s="1"/>
  <c r="B35" i="2"/>
  <c r="C35" i="2"/>
  <c r="D35" i="2"/>
  <c r="E35" i="2"/>
  <c r="F35" i="2"/>
  <c r="G35" i="2"/>
  <c r="H35" i="2"/>
  <c r="I35" i="2"/>
  <c r="A36" i="2"/>
  <c r="A15" i="8" s="1"/>
  <c r="B36" i="2"/>
  <c r="C36" i="2"/>
  <c r="D36" i="2"/>
  <c r="E36" i="2"/>
  <c r="F36" i="2"/>
  <c r="G36" i="2"/>
  <c r="H36" i="2"/>
  <c r="I36" i="2"/>
  <c r="A37" i="2"/>
  <c r="A16" i="8" s="1"/>
  <c r="B37" i="2"/>
  <c r="C37" i="2"/>
  <c r="D37" i="2"/>
  <c r="E37" i="2"/>
  <c r="F37" i="2"/>
  <c r="G37" i="2"/>
  <c r="H37" i="2"/>
  <c r="I37" i="2"/>
  <c r="A38" i="2"/>
  <c r="A17" i="8" s="1"/>
  <c r="B38" i="2"/>
  <c r="C38" i="2"/>
  <c r="D38" i="2"/>
  <c r="E38" i="2"/>
  <c r="F38" i="2"/>
  <c r="G38" i="2"/>
  <c r="H38" i="2"/>
  <c r="I38" i="2"/>
  <c r="B34" i="2"/>
  <c r="C34" i="2"/>
  <c r="D34" i="2"/>
  <c r="E34" i="2"/>
  <c r="F34" i="2"/>
  <c r="G34" i="2"/>
  <c r="H34" i="2"/>
  <c r="I34" i="2"/>
  <c r="A34" i="2"/>
  <c r="A39" i="2"/>
  <c r="B39" i="2"/>
  <c r="C39" i="2"/>
  <c r="D39" i="2"/>
  <c r="E39" i="2"/>
  <c r="F39" i="2"/>
  <c r="G39" i="2"/>
  <c r="H39" i="2"/>
  <c r="I39" i="2"/>
  <c r="A9" i="8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12" i="5"/>
  <c r="E9" i="9" l="1"/>
  <c r="E7" i="9"/>
  <c r="D10" i="9"/>
  <c r="E6" i="9"/>
  <c r="E8" i="9" s="1"/>
  <c r="C17" i="8"/>
  <c r="A13" i="8"/>
  <c r="E13" i="8"/>
  <c r="E14" i="8"/>
  <c r="G4" i="9"/>
  <c r="F5" i="9"/>
  <c r="F52" i="1"/>
  <c r="G52" i="1"/>
  <c r="H52" i="1"/>
  <c r="I52" i="1"/>
  <c r="J52" i="1"/>
  <c r="K52" i="1"/>
  <c r="L52" i="1"/>
  <c r="M52" i="1"/>
  <c r="F53" i="1"/>
  <c r="G53" i="1"/>
  <c r="H53" i="1"/>
  <c r="I53" i="1"/>
  <c r="J53" i="1"/>
  <c r="K53" i="1"/>
  <c r="L53" i="1"/>
  <c r="M53" i="1"/>
  <c r="F54" i="1"/>
  <c r="G54" i="1"/>
  <c r="H54" i="1"/>
  <c r="I54" i="1"/>
  <c r="J54" i="1"/>
  <c r="K54" i="1"/>
  <c r="L54" i="1"/>
  <c r="M54" i="1"/>
  <c r="F55" i="1"/>
  <c r="G55" i="1"/>
  <c r="H55" i="1"/>
  <c r="I55" i="1"/>
  <c r="J55" i="1"/>
  <c r="K55" i="1"/>
  <c r="L55" i="1"/>
  <c r="M55" i="1"/>
  <c r="F56" i="1"/>
  <c r="G56" i="1"/>
  <c r="H56" i="1"/>
  <c r="I56" i="1"/>
  <c r="J56" i="1"/>
  <c r="K56" i="1"/>
  <c r="L56" i="1"/>
  <c r="M56" i="1"/>
  <c r="F58" i="1"/>
  <c r="G58" i="1"/>
  <c r="H58" i="1"/>
  <c r="I58" i="1"/>
  <c r="J58" i="1"/>
  <c r="K58" i="1"/>
  <c r="L58" i="1"/>
  <c r="M58" i="1"/>
  <c r="F59" i="1"/>
  <c r="G59" i="1"/>
  <c r="H59" i="1"/>
  <c r="I59" i="1"/>
  <c r="J59" i="1"/>
  <c r="K59" i="1"/>
  <c r="L59" i="1"/>
  <c r="M59" i="1"/>
  <c r="F60" i="1"/>
  <c r="G60" i="1"/>
  <c r="H60" i="1"/>
  <c r="I60" i="1"/>
  <c r="J60" i="1"/>
  <c r="K60" i="1"/>
  <c r="L60" i="1"/>
  <c r="M60" i="1"/>
  <c r="F61" i="1"/>
  <c r="G61" i="1"/>
  <c r="H61" i="1"/>
  <c r="I61" i="1"/>
  <c r="J61" i="1"/>
  <c r="K61" i="1"/>
  <c r="L61" i="1"/>
  <c r="M61" i="1"/>
  <c r="F62" i="1"/>
  <c r="G62" i="1"/>
  <c r="H62" i="1"/>
  <c r="I62" i="1"/>
  <c r="J62" i="1"/>
  <c r="K62" i="1"/>
  <c r="L62" i="1"/>
  <c r="M62" i="1"/>
  <c r="E62" i="1"/>
  <c r="E61" i="1"/>
  <c r="E60" i="1"/>
  <c r="E59" i="1"/>
  <c r="E58" i="1"/>
  <c r="E56" i="1"/>
  <c r="E55" i="1"/>
  <c r="E54" i="1"/>
  <c r="E53" i="1"/>
  <c r="E52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F21" i="1"/>
  <c r="G21" i="1"/>
  <c r="H21" i="1"/>
  <c r="I21" i="1"/>
  <c r="J21" i="1"/>
  <c r="K21" i="1"/>
  <c r="L21" i="1"/>
  <c r="M21" i="1"/>
  <c r="F22" i="1"/>
  <c r="G22" i="1"/>
  <c r="H22" i="1"/>
  <c r="I22" i="1"/>
  <c r="J22" i="1"/>
  <c r="K22" i="1"/>
  <c r="L22" i="1"/>
  <c r="M22" i="1"/>
  <c r="E19" i="1"/>
  <c r="E20" i="1"/>
  <c r="E21" i="1"/>
  <c r="E22" i="1"/>
  <c r="E18" i="1"/>
  <c r="E13" i="1"/>
  <c r="F13" i="1"/>
  <c r="G13" i="1"/>
  <c r="H13" i="1"/>
  <c r="I13" i="1"/>
  <c r="J13" i="1"/>
  <c r="K13" i="1"/>
  <c r="E14" i="1"/>
  <c r="F14" i="1"/>
  <c r="G14" i="1"/>
  <c r="H14" i="1"/>
  <c r="I14" i="1"/>
  <c r="J14" i="1"/>
  <c r="E15" i="1"/>
  <c r="F15" i="1"/>
  <c r="G15" i="1"/>
  <c r="H15" i="1"/>
  <c r="I15" i="1"/>
  <c r="J15" i="1"/>
  <c r="K15" i="1"/>
  <c r="L15" i="1"/>
  <c r="M15" i="1"/>
  <c r="E16" i="1"/>
  <c r="F16" i="1"/>
  <c r="G16" i="1"/>
  <c r="H16" i="1"/>
  <c r="I16" i="1"/>
  <c r="J16" i="1"/>
  <c r="K16" i="1"/>
  <c r="L16" i="1"/>
  <c r="M16" i="1"/>
  <c r="F12" i="1"/>
  <c r="G12" i="1"/>
  <c r="H12" i="1"/>
  <c r="I12" i="1"/>
  <c r="J12" i="1"/>
  <c r="K12" i="1"/>
  <c r="E12" i="1"/>
  <c r="F7" i="9" l="1"/>
  <c r="F9" i="9"/>
  <c r="E10" i="9"/>
  <c r="F6" i="9"/>
  <c r="F8" i="9" s="1"/>
  <c r="H4" i="9"/>
  <c r="G5" i="9"/>
  <c r="G7" i="9" l="1"/>
  <c r="G9" i="9"/>
  <c r="F10" i="9"/>
  <c r="G6" i="9"/>
  <c r="G8" i="9" s="1"/>
  <c r="I4" i="9"/>
  <c r="H5" i="9"/>
  <c r="G10" i="9" l="1"/>
  <c r="H6" i="9"/>
  <c r="H9" i="9"/>
  <c r="H7" i="9"/>
  <c r="J4" i="9"/>
  <c r="I5" i="9"/>
  <c r="I9" i="9" l="1"/>
  <c r="I7" i="9"/>
  <c r="H8" i="9"/>
  <c r="H10" i="9" s="1"/>
  <c r="I6" i="9"/>
  <c r="I8" i="9" s="1"/>
  <c r="K4" i="9"/>
  <c r="J5" i="9"/>
  <c r="J7" i="9" l="1"/>
  <c r="J9" i="9"/>
  <c r="I10" i="9"/>
  <c r="J6" i="9"/>
  <c r="J8" i="9" s="1"/>
  <c r="K5" i="9"/>
  <c r="L4" i="9"/>
  <c r="J10" i="9" l="1"/>
  <c r="K7" i="9"/>
  <c r="K9" i="9"/>
  <c r="K6" i="9"/>
  <c r="K8" i="9" s="1"/>
  <c r="L5" i="9"/>
  <c r="M4" i="9"/>
  <c r="L9" i="9" l="1"/>
  <c r="L7" i="9"/>
  <c r="K10" i="9"/>
  <c r="L6" i="9"/>
  <c r="L8" i="9" s="1"/>
  <c r="M5" i="9"/>
  <c r="N4" i="9"/>
  <c r="M9" i="9" l="1"/>
  <c r="M7" i="9"/>
  <c r="L10" i="9"/>
  <c r="M6" i="9"/>
  <c r="M8" i="9" s="1"/>
  <c r="O4" i="9"/>
  <c r="N5" i="9"/>
  <c r="N7" i="9" l="1"/>
  <c r="N9" i="9"/>
  <c r="M10" i="9"/>
  <c r="N6" i="9"/>
  <c r="N8" i="9" s="1"/>
  <c r="O5" i="9"/>
  <c r="P4" i="9"/>
  <c r="O7" i="9" l="1"/>
  <c r="O9" i="9"/>
  <c r="N10" i="9"/>
  <c r="O6" i="9"/>
  <c r="O8" i="9" s="1"/>
  <c r="P5" i="9"/>
  <c r="Q4" i="9"/>
  <c r="P9" i="9" l="1"/>
  <c r="P7" i="9"/>
  <c r="O10" i="9"/>
  <c r="P6" i="9"/>
  <c r="P8" i="9" s="1"/>
  <c r="Q5" i="9"/>
  <c r="R4" i="9"/>
  <c r="Q9" i="9" l="1"/>
  <c r="Q7" i="9"/>
  <c r="P10" i="9"/>
  <c r="Q6" i="9"/>
  <c r="Q8" i="9" s="1"/>
  <c r="R5" i="9"/>
  <c r="S4" i="9"/>
  <c r="R7" i="9" l="1"/>
  <c r="R9" i="9"/>
  <c r="R6" i="9"/>
  <c r="R8" i="9" s="1"/>
  <c r="Q10" i="9"/>
  <c r="R10" i="9" l="1"/>
  <c r="B2" i="9" s="1"/>
</calcChain>
</file>

<file path=xl/sharedStrings.xml><?xml version="1.0" encoding="utf-8"?>
<sst xmlns="http://schemas.openxmlformats.org/spreadsheetml/2006/main" count="1328" uniqueCount="513">
  <si>
    <t># Left Side</t>
  </si>
  <si>
    <t>U"ESC" : CONS"PAUSEPLAY";</t>
  </si>
  <si>
    <t>U"5" : U"5";</t>
  </si>
  <si>
    <t>U"4" : U"4";</t>
  </si>
  <si>
    <t>U"3" : U"3";</t>
  </si>
  <si>
    <t>U"2" : U"2";</t>
  </si>
  <si>
    <t>U"1" : U"1";</t>
  </si>
  <si>
    <t>U"EQUALS" : U"BACKTICK";</t>
  </si>
  <si>
    <t>U"FUNCTION1" : U"FUN2";</t>
  </si>
  <si>
    <t>U"T" : U"T";</t>
  </si>
  <si>
    <t>U"R" : U"R";</t>
  </si>
  <si>
    <t>U"E" : U"E";</t>
  </si>
  <si>
    <t>U"W" : U"W";</t>
  </si>
  <si>
    <t>U"Q" : U"Q";</t>
  </si>
  <si>
    <t>U"BACKSLASH" : U"TAB";</t>
  </si>
  <si>
    <t>U"G" : U"G";</t>
  </si>
  <si>
    <t>U"F" : U"F";</t>
  </si>
  <si>
    <t>U"D" : U"D";</t>
  </si>
  <si>
    <t>U"S" : U"S";</t>
  </si>
  <si>
    <t>U"A" : U"A";</t>
  </si>
  <si>
    <t>U"TAB" : U"BACKSLASH";</t>
  </si>
  <si>
    <t>U"LALT" : U"ESC";</t>
  </si>
  <si>
    <t>U"LCTRL" : U["LGUI"] + U"s";</t>
  </si>
  <si>
    <t>U"FUNCTION2" : U"ENTER";</t>
  </si>
  <si>
    <t>U"B" : U"B";</t>
  </si>
  <si>
    <t>U"V" : U"V";</t>
  </si>
  <si>
    <t>U"C" : U"C";</t>
  </si>
  <si>
    <t>U"X" : U"X";</t>
  </si>
  <si>
    <t>U"Z" : U"Z";</t>
  </si>
  <si>
    <t>U"LSHIFT" : U"LSHIFT";</t>
  </si>
  <si>
    <t>U"HOME" : U"LALT" + U"LGUI" + U"LSHIFT" + U"v";</t>
  </si>
  <si>
    <t>U"END" : U["LGUI"] + U"v";</t>
  </si>
  <si>
    <t>U"DELETE" : U"SPACE";</t>
  </si>
  <si>
    <t>U"BACKSPACE" : U"BACKSPACE";</t>
  </si>
  <si>
    <t>U"FUNCTION5" : U["LGUI"];</t>
  </si>
  <si>
    <t>U"FUNCTION4" : U["LGUI"] + U"c";</t>
  </si>
  <si>
    <t>U"FUNCTION3" : U"FUN1";</t>
  </si>
  <si>
    <t>U"BACKTICK" : U"LALT";</t>
  </si>
  <si>
    <t>U"LGUI" : U"LCTRL";</t>
  </si>
  <si>
    <t># Right Side</t>
  </si>
  <si>
    <t>U"FUNCTION6" : U"RBRACE";</t>
  </si>
  <si>
    <t>U"6" : U"6";</t>
  </si>
  <si>
    <t>U"7" : U"7";</t>
  </si>
  <si>
    <t>U"8" : U"8";</t>
  </si>
  <si>
    <t>U"9" : U"9";</t>
  </si>
  <si>
    <t>U"0" : U"0";</t>
  </si>
  <si>
    <t>U"MINUS" : U"EQUAL";</t>
  </si>
  <si>
    <t>U"LBRACE" : U"LBRACE";</t>
  </si>
  <si>
    <t>U"Y" : U"Y";</t>
  </si>
  <si>
    <t>U"U" : U"U";</t>
  </si>
  <si>
    <t>U"I" : U"I";</t>
  </si>
  <si>
    <t>U"O" : U"O";</t>
  </si>
  <si>
    <t>U"P" : U"P";</t>
  </si>
  <si>
    <t>U"RBRACE" : U"MINUS";</t>
  </si>
  <si>
    <t>U"H" : U"H";</t>
  </si>
  <si>
    <t>U"J" : U"J";</t>
  </si>
  <si>
    <t>U"K" : U"K";</t>
  </si>
  <si>
    <t>U"L" : U"L";</t>
  </si>
  <si>
    <t>U"SEMICOLON" : U"SEMICOLON";</t>
  </si>
  <si>
    <t>U"QUOTE" : U"QUOTE";</t>
  </si>
  <si>
    <t>U"RALT" : U"RGUI";</t>
  </si>
  <si>
    <t>U"RCTRL" : U["LGUI"] + U"BACKTICK";</t>
  </si>
  <si>
    <t>U"FUNCTION7" : U"ENTER";</t>
  </si>
  <si>
    <t>U"N" : U"N";</t>
  </si>
  <si>
    <t>U"M" : U"M";</t>
  </si>
  <si>
    <t>U"COMMA" : U"COMMA";</t>
  </si>
  <si>
    <t>U"PERIOD" : U"PERIOD";</t>
  </si>
  <si>
    <t>U"SLASH" : U"UP";</t>
  </si>
  <si>
    <t>U"RSHIFT" : U"RSHIFT";</t>
  </si>
  <si>
    <t>U"PAGEUP" : U["LGUI"] + U"f";</t>
  </si>
  <si>
    <t>U"PAGEDOWN" : U["LGUI"] + U"z";</t>
  </si>
  <si>
    <t>U"ENTER" : U"DELETE";</t>
  </si>
  <si>
    <t>U"SPACE" : U"SPACE";</t>
  </si>
  <si>
    <t>U"LEFT" : U"FUN2";</t>
  </si>
  <si>
    <t>U"DOWN" : U"SLASH";</t>
  </si>
  <si>
    <t>U"UP" : U"LEFT";</t>
  </si>
  <si>
    <t>U"RIGHT" : U"DOWN";</t>
  </si>
  <si>
    <t>U"RGUI" : U"RIGHT";</t>
  </si>
  <si>
    <t xml:space="preserve">U"ESC" : </t>
  </si>
  <si>
    <t xml:space="preserve">U"5" : </t>
  </si>
  <si>
    <t xml:space="preserve">U"4" : </t>
  </si>
  <si>
    <t xml:space="preserve">U"3" : </t>
  </si>
  <si>
    <t xml:space="preserve">U"2" : </t>
  </si>
  <si>
    <t xml:space="preserve">U"1" : </t>
  </si>
  <si>
    <t xml:space="preserve">U"EQUALS" : </t>
  </si>
  <si>
    <t xml:space="preserve">U"FUNCTION1" : </t>
  </si>
  <si>
    <t xml:space="preserve">U"T" : </t>
  </si>
  <si>
    <t xml:space="preserve">U"R" : </t>
  </si>
  <si>
    <t xml:space="preserve">U"E" : </t>
  </si>
  <si>
    <t xml:space="preserve">U"W" : </t>
  </si>
  <si>
    <t xml:space="preserve">U"Q" : </t>
  </si>
  <si>
    <t xml:space="preserve">U"BACKSLASH" : </t>
  </si>
  <si>
    <t xml:space="preserve">U"G" : </t>
  </si>
  <si>
    <t xml:space="preserve">U"F" : </t>
  </si>
  <si>
    <t xml:space="preserve">U"D" : </t>
  </si>
  <si>
    <t xml:space="preserve">U"S" : </t>
  </si>
  <si>
    <t xml:space="preserve">U"A" : </t>
  </si>
  <si>
    <t xml:space="preserve">U"TAB" : </t>
  </si>
  <si>
    <t xml:space="preserve">U"LALT" : </t>
  </si>
  <si>
    <t xml:space="preserve">U"LCTRL" : </t>
  </si>
  <si>
    <t xml:space="preserve">U"FUNCTION2" : </t>
  </si>
  <si>
    <t xml:space="preserve">U"B" : </t>
  </si>
  <si>
    <t xml:space="preserve">U"V" : </t>
  </si>
  <si>
    <t xml:space="preserve">U"C" : </t>
  </si>
  <si>
    <t xml:space="preserve">U"X" : </t>
  </si>
  <si>
    <t xml:space="preserve">U"Z" : </t>
  </si>
  <si>
    <t xml:space="preserve">U"LSHIFT" : </t>
  </si>
  <si>
    <t xml:space="preserve">U"HOME" : </t>
  </si>
  <si>
    <t xml:space="preserve">U"END" : </t>
  </si>
  <si>
    <t xml:space="preserve">U"DELETE" : </t>
  </si>
  <si>
    <t xml:space="preserve">U"BACKSPACE" : </t>
  </si>
  <si>
    <t xml:space="preserve">U"FUNCTION5" : </t>
  </si>
  <si>
    <t xml:space="preserve">U"FUNCTION4" : </t>
  </si>
  <si>
    <t xml:space="preserve">U"FUNCTION3" : </t>
  </si>
  <si>
    <t xml:space="preserve">U"BACKTICK" : </t>
  </si>
  <si>
    <t xml:space="preserve">U"LGUI" : </t>
  </si>
  <si>
    <t xml:space="preserve">U"FUNCTION6" : </t>
  </si>
  <si>
    <t xml:space="preserve">U"6" : </t>
  </si>
  <si>
    <t xml:space="preserve">U"7" : </t>
  </si>
  <si>
    <t xml:space="preserve">U"8" : </t>
  </si>
  <si>
    <t xml:space="preserve">U"9" : </t>
  </si>
  <si>
    <t xml:space="preserve">U"0" : </t>
  </si>
  <si>
    <t xml:space="preserve">U"MINUS" : </t>
  </si>
  <si>
    <t xml:space="preserve">U"LBRACE" : </t>
  </si>
  <si>
    <t xml:space="preserve">U"Y" : </t>
  </si>
  <si>
    <t xml:space="preserve">U"U" : </t>
  </si>
  <si>
    <t xml:space="preserve">U"I" : </t>
  </si>
  <si>
    <t xml:space="preserve">U"O" : </t>
  </si>
  <si>
    <t xml:space="preserve">U"P" : </t>
  </si>
  <si>
    <t xml:space="preserve">U"RBRACE" : </t>
  </si>
  <si>
    <t xml:space="preserve">U"H" : </t>
  </si>
  <si>
    <t xml:space="preserve">U"J" : </t>
  </si>
  <si>
    <t xml:space="preserve">U"K" : </t>
  </si>
  <si>
    <t xml:space="preserve">U"L" : </t>
  </si>
  <si>
    <t xml:space="preserve">U"SEMICOLON" : </t>
  </si>
  <si>
    <t xml:space="preserve">U"QUOTE" : </t>
  </si>
  <si>
    <t xml:space="preserve">U"RALT" : </t>
  </si>
  <si>
    <t xml:space="preserve">U"RCTRL" : </t>
  </si>
  <si>
    <t xml:space="preserve">U"FUNCTION7" : </t>
  </si>
  <si>
    <t xml:space="preserve">U"N" : </t>
  </si>
  <si>
    <t xml:space="preserve">U"M" : </t>
  </si>
  <si>
    <t xml:space="preserve">U"COMMA" : </t>
  </si>
  <si>
    <t xml:space="preserve">U"PERIOD" : </t>
  </si>
  <si>
    <t xml:space="preserve">U"SLASH" : </t>
  </si>
  <si>
    <t xml:space="preserve">U"RSHIFT" : </t>
  </si>
  <si>
    <t xml:space="preserve">U"PAGEUP" : </t>
  </si>
  <si>
    <t xml:space="preserve">U"PAGEDOWN" : </t>
  </si>
  <si>
    <t xml:space="preserve">U"ENTER" : </t>
  </si>
  <si>
    <t xml:space="preserve">U"SPACE" : </t>
  </si>
  <si>
    <t xml:space="preserve">U"LEFT" : </t>
  </si>
  <si>
    <t xml:space="preserve">U"DOWN" : </t>
  </si>
  <si>
    <t xml:space="preserve">U"UP" : </t>
  </si>
  <si>
    <t xml:space="preserve">U"RIGHT" : </t>
  </si>
  <si>
    <t xml:space="preserve">U"RGUI" : </t>
  </si>
  <si>
    <t>Left Side</t>
  </si>
  <si>
    <t>U"BACKTICK";</t>
  </si>
  <si>
    <t>U"1";</t>
  </si>
  <si>
    <t>U"2";</t>
  </si>
  <si>
    <t>U"3";</t>
  </si>
  <si>
    <t>U"4";</t>
  </si>
  <si>
    <t>U"5";</t>
  </si>
  <si>
    <t>CONS"PAUSEPLAY";</t>
  </si>
  <si>
    <t>U"TAB";</t>
  </si>
  <si>
    <t>U"Q";</t>
  </si>
  <si>
    <t>U"W";</t>
  </si>
  <si>
    <t>U"E";</t>
  </si>
  <si>
    <t>U"R";</t>
  </si>
  <si>
    <t>U"T";</t>
  </si>
  <si>
    <t>U"FUN2";</t>
  </si>
  <si>
    <t>U"BACKSLASH";</t>
  </si>
  <si>
    <t>U"A";</t>
  </si>
  <si>
    <t>U"S";</t>
  </si>
  <si>
    <t>U"D";</t>
  </si>
  <si>
    <t>U"F";</t>
  </si>
  <si>
    <t>U"G";</t>
  </si>
  <si>
    <t>U"LSHIFT";</t>
  </si>
  <si>
    <t>U"Z";</t>
  </si>
  <si>
    <t>U"X";</t>
  </si>
  <si>
    <t>U"C";</t>
  </si>
  <si>
    <t>U"V";</t>
  </si>
  <si>
    <t>U"B";</t>
  </si>
  <si>
    <t>U"ENTER";</t>
  </si>
  <si>
    <t>U["LGUI"] + U"s";</t>
  </si>
  <si>
    <t>U"ESC";</t>
  </si>
  <si>
    <t>U"LCTRL";</t>
  </si>
  <si>
    <t>U"LALT";</t>
  </si>
  <si>
    <t>U"FUN1";</t>
  </si>
  <si>
    <t>U["LGUI"] + U"c";</t>
  </si>
  <si>
    <t>U["LGUI"];</t>
  </si>
  <si>
    <t>U"BACKSPACE";</t>
  </si>
  <si>
    <t>U"SPACE";</t>
  </si>
  <si>
    <t>U["LGUI"] + U"v";</t>
  </si>
  <si>
    <t>U"LALT" + U"LGUI" + U"LSHIFT" + U"v";</t>
  </si>
  <si>
    <t>U"RBRACE";</t>
  </si>
  <si>
    <t>U"6";</t>
  </si>
  <si>
    <t>U"7";</t>
  </si>
  <si>
    <t>U"8";</t>
  </si>
  <si>
    <t>U"9";</t>
  </si>
  <si>
    <t>U"0";</t>
  </si>
  <si>
    <t>U"EQUAL";</t>
  </si>
  <si>
    <t>U"LBRACE";</t>
  </si>
  <si>
    <t>U"Y";</t>
  </si>
  <si>
    <t>U"U";</t>
  </si>
  <si>
    <t>U"I";</t>
  </si>
  <si>
    <t>U"O";</t>
  </si>
  <si>
    <t>U"P";</t>
  </si>
  <si>
    <t>U"MINUS";</t>
  </si>
  <si>
    <t>U"H";</t>
  </si>
  <si>
    <t>U"J";</t>
  </si>
  <si>
    <t>U"K";</t>
  </si>
  <si>
    <t>U"L";</t>
  </si>
  <si>
    <t>U"SEMICOLON";</t>
  </si>
  <si>
    <t>U"QUOTE";</t>
  </si>
  <si>
    <t>U"RGUI";</t>
  </si>
  <si>
    <t>U["LGUI"] + U"BACKTICK";</t>
  </si>
  <si>
    <t>U"N";</t>
  </si>
  <si>
    <t>U"M";</t>
  </si>
  <si>
    <t>U"COMMA";</t>
  </si>
  <si>
    <t>U"PERIOD";</t>
  </si>
  <si>
    <t>U"UP";</t>
  </si>
  <si>
    <t>U"RSHIFT";</t>
  </si>
  <si>
    <t>U["LGUI"] + U"f";</t>
  </si>
  <si>
    <t>U["LGUI"] + U"z";</t>
  </si>
  <si>
    <t>U"DELETE";</t>
  </si>
  <si>
    <t>U"SLASH";</t>
  </si>
  <si>
    <t>U"LEFT";</t>
  </si>
  <si>
    <t>U"DOWN";</t>
  </si>
  <si>
    <t>U"RIGHT";</t>
  </si>
  <si>
    <t>Name = "ergodox";</t>
  </si>
  <si>
    <t>Layout = "Default";</t>
  </si>
  <si>
    <t>Base = "Blank";</t>
  </si>
  <si>
    <t>Version = "0.1";</t>
  </si>
  <si>
    <t>Author = "Andy Bette 2017";</t>
  </si>
  <si>
    <t>KLL = "0.3c";</t>
  </si>
  <si>
    <t>Date = "2017-01-17";</t>
  </si>
  <si>
    <t>Generator = "KIICONF 0.2";</t>
  </si>
  <si>
    <t># General</t>
  </si>
  <si>
    <t>U"ESC" : U"F11";</t>
  </si>
  <si>
    <t>U"5" : U"F5";</t>
  </si>
  <si>
    <t>U"4" : U"F4";</t>
  </si>
  <si>
    <t>U"3" : U"F3";</t>
  </si>
  <si>
    <t>U"2" : U"F2";</t>
  </si>
  <si>
    <t>U"1" : U"F1";</t>
  </si>
  <si>
    <t>U"FUNCTION6" : U"F12";</t>
  </si>
  <si>
    <t>U"6" : U"F6";</t>
  </si>
  <si>
    <t>U"7" : U"F7";</t>
  </si>
  <si>
    <t>U"8" : U"F8";</t>
  </si>
  <si>
    <t>U"9" : U"F9";</t>
  </si>
  <si>
    <t>U"0" : U"F10";</t>
  </si>
  <si>
    <t>U"PAGEUP" : U"PAGEUP";</t>
  </si>
  <si>
    <t>U"PAGEDOWN" : U"PAGEDOWN";</t>
  </si>
  <si>
    <t>U"RALT" : U"HOME";</t>
  </si>
  <si>
    <t>U"RCTRL" : U["END"];</t>
  </si>
  <si>
    <t>U"END" : U"x" , U"x" , U"x" , U"x" , U"x" , U"x" , U"x" , U"x" , U"x" , U"x" , U"x";</t>
  </si>
  <si>
    <t># numpad layout</t>
  </si>
  <si>
    <t>U"Y" : U"P*";</t>
  </si>
  <si>
    <t>U"U" : U"P7";</t>
  </si>
  <si>
    <t>U"I" : U"P8";</t>
  </si>
  <si>
    <t>U"O" : U"P9";</t>
  </si>
  <si>
    <t>U"P" : U"P+";</t>
  </si>
  <si>
    <t>U"H" : U"P/";</t>
  </si>
  <si>
    <t>U"J" : U"P4";</t>
  </si>
  <si>
    <t>U"K" : U"P5";</t>
  </si>
  <si>
    <t>U"L" : U"P6";</t>
  </si>
  <si>
    <t>U"SEMICOLON" : U"P-";</t>
  </si>
  <si>
    <t>U"N" : U"P0";</t>
  </si>
  <si>
    <t>U"M" : U"P1";</t>
  </si>
  <si>
    <t>U"COMMA" : U"P2";</t>
  </si>
  <si>
    <t>U"PERIOD" : U"P3";</t>
  </si>
  <si>
    <t>U"DOWN" : U"P.";</t>
  </si>
  <si>
    <t># left Dpad</t>
  </si>
  <si>
    <t>U"W" : U"UP";</t>
  </si>
  <si>
    <t>U"A" : U"LEFT";</t>
  </si>
  <si>
    <t>U"S" : U"DOWN";</t>
  </si>
  <si>
    <t>U"D" : U"RIGHT";</t>
  </si>
  <si>
    <t>U"EQUALS" : flashMode();</t>
  </si>
  <si>
    <t>U"FUNCTION6" : flashMode();</t>
  </si>
  <si>
    <t>U"ESC" : U"CAPSLOCK";</t>
  </si>
  <si>
    <t>U"RCTRL" : U["LGUI"] + U"TAB";</t>
  </si>
  <si>
    <t># Media Keys</t>
  </si>
  <si>
    <t>U"T" : CONS"VOLUMEUP";</t>
  </si>
  <si>
    <t>U"R" : CONS"VOLUMEDOWN";</t>
  </si>
  <si>
    <t>U"G" : CONS"SCANNEXTTRACK";</t>
  </si>
  <si>
    <t>U"F" : CONS"SCANPREVIOUSTRACK";</t>
  </si>
  <si>
    <t># ShiftIt Shortcuts</t>
  </si>
  <si>
    <t>U"MINUS" : U["LGUI"] + U["LALT"] + U["LCTRL"] + U"EQUAL";</t>
  </si>
  <si>
    <t>U"RBRACE" : U["LGUI"] + U["LALT"] + U["LCTRL"] + U"MINUS";</t>
  </si>
  <si>
    <t>U"1" : U["LGUI"] + U["LALT"] + U["LCTRL"] + U"1";</t>
  </si>
  <si>
    <t>U"2" : U["LGUI"] + U["LALT"] + U["LCTRL"] + U"2";</t>
  </si>
  <si>
    <t>U"3" : U["LGUI"] + U["LALT"] + U["LCTRL"] + U"3";</t>
  </si>
  <si>
    <t>U"4" : U["LGUI"] + U["LALT"] + U["LCTRL"] + U"4";</t>
  </si>
  <si>
    <t>U"DELETE" : U["LGUI"] + U["LSHIFT"] + U"]";</t>
  </si>
  <si>
    <t>U"BACKSPACE" : U["LGUI"] + U["LSHIFT"] + U"[";</t>
  </si>
  <si>
    <t>U"UP" : U["LGUI"] + U["LALT"] + U["LCTRL"] + U"LEFT";</t>
  </si>
  <si>
    <t>U"RIGHT" : U["LGUI"] + U["LALT"] + U["LCTRL"] + U"DOWN";</t>
  </si>
  <si>
    <t>U"RGUI" : U["LGUI"] + U["LALT"] + U["LCTRL"] + U"RIGHT";</t>
  </si>
  <si>
    <t>U"SLASH" : U["LGUI"] + U["LALT"] + U["LCTRL"] + U"UP";</t>
  </si>
  <si>
    <t>U"N" : U["LGUI"] + U["LALT"] + U["LCTRL"] + U"M";</t>
  </si>
  <si>
    <t>U"RSHIFT" : U["LGUI"] + U["LALT"] + U["LCTRL"] + U"C";</t>
  </si>
  <si>
    <t>U"O" : U["LGUI"] + U["LALT"] + U["LCTRL"] + U"N";</t>
  </si>
  <si>
    <t>U"P" : U["LGUI"] + U["LALT"] + U["LCTRL"] + U"P";</t>
  </si>
  <si>
    <t>U"M" : U["RGUI"] + U"M";</t>
  </si>
  <si>
    <t># Right Dpad</t>
  </si>
  <si>
    <t>U"I" : U"UP";</t>
  </si>
  <si>
    <t>U"J" : U"LEFT";</t>
  </si>
  <si>
    <t>U"K" : U"DOWN";</t>
  </si>
  <si>
    <t>U"L" : U"RIGHT";</t>
  </si>
  <si>
    <t/>
  </si>
  <si>
    <t>U"F1";</t>
  </si>
  <si>
    <t>U"F2";</t>
  </si>
  <si>
    <t>U"F3";</t>
  </si>
  <si>
    <t>U"F4";</t>
  </si>
  <si>
    <t>U"F5";</t>
  </si>
  <si>
    <t>U"F11";</t>
  </si>
  <si>
    <t>flashMode();</t>
  </si>
  <si>
    <t>U["LGUI"] + U["LALT"] + U["LCTRL"] + U"1";</t>
  </si>
  <si>
    <t>U["LGUI"] + U["LALT"] + U["LCTRL"] + U"2";</t>
  </si>
  <si>
    <t>U["LGUI"] + U["LALT"] + U["LCTRL"] + U"3";</t>
  </si>
  <si>
    <t>U["LGUI"] + U["LALT"] + U["LCTRL"] + U"4";</t>
  </si>
  <si>
    <t>CONS"VOLUMEDOWN";</t>
  </si>
  <si>
    <t>CONS"VOLUMEUP";</t>
  </si>
  <si>
    <t>CONS"SCANPREVIOUSTRACK";</t>
  </si>
  <si>
    <t>CONS"SCANNEXTTRACK";</t>
  </si>
  <si>
    <t>U["LGUI"] + U["LSHIFT"] + U"[";</t>
  </si>
  <si>
    <t>U["LGUI"] + U["LSHIFT"] + U"]";</t>
  </si>
  <si>
    <t>U["LGUI"] + U["LALT"] + U["LCTRL"] + U"EQUAL";</t>
  </si>
  <si>
    <t>U["LGUI"] + U["LALT"] + U["LCTRL"] + U"N";</t>
  </si>
  <si>
    <t>U["LGUI"] + U["LALT"] + U["LCTRL"] + U"P";</t>
  </si>
  <si>
    <t>U["LGUI"] + U["LALT"] + U["LCTRL"] + U"MINUS";</t>
  </si>
  <si>
    <t>U["LGUI"] + U"TAB";</t>
  </si>
  <si>
    <t>U["LGUI"] + U["LALT"] + U["LCTRL"] + U"M";</t>
  </si>
  <si>
    <t>U["LGUI"] + U["LALT"] + U["LCTRL"] + U"UP";</t>
  </si>
  <si>
    <t>U["LGUI"] + U["LALT"] + U["LCTRL"] + U"C";</t>
  </si>
  <si>
    <t>U"PAGEUP";</t>
  </si>
  <si>
    <t>U"PAGEDOWN";</t>
  </si>
  <si>
    <t>U["LGUI"] + U["LALT"] + U["LCTRL"] + U"LEFT";</t>
  </si>
  <si>
    <t>U["LGUI"] + U["LALT"] + U["LCTRL"] + U"DOWN";</t>
  </si>
  <si>
    <t>U["LGUI"] + U["LALT"] + U["LCTRL"] + U"RIGHT";</t>
  </si>
  <si>
    <t>U"F12";</t>
  </si>
  <si>
    <t>U"F6";</t>
  </si>
  <si>
    <t>U"F7";</t>
  </si>
  <si>
    <t>U"F8";</t>
  </si>
  <si>
    <t>U"F9";</t>
  </si>
  <si>
    <t>U"F10";</t>
  </si>
  <si>
    <t>U"P*";</t>
  </si>
  <si>
    <t>U"P7";</t>
  </si>
  <si>
    <t>U"P8";</t>
  </si>
  <si>
    <t>U"P9";</t>
  </si>
  <si>
    <t>U"P+";</t>
  </si>
  <si>
    <t>U"P/";</t>
  </si>
  <si>
    <t>U"P4";</t>
  </si>
  <si>
    <t>U"P5";</t>
  </si>
  <si>
    <t>U"P6";</t>
  </si>
  <si>
    <t>U"P-";</t>
  </si>
  <si>
    <t>U"HOME";</t>
  </si>
  <si>
    <t>U["END"];</t>
  </si>
  <si>
    <t>U"P0";</t>
  </si>
  <si>
    <t>U"P1";</t>
  </si>
  <si>
    <t>U"P2";</t>
  </si>
  <si>
    <t>U"P3";</t>
  </si>
  <si>
    <t>U"P.";</t>
  </si>
  <si>
    <t>Lily58</t>
  </si>
  <si>
    <t>KC_GESC</t>
  </si>
  <si>
    <t>KC_1</t>
  </si>
  <si>
    <t>KC_2</t>
  </si>
  <si>
    <t>KC_3</t>
  </si>
  <si>
    <t>KC_4</t>
  </si>
  <si>
    <t>KC_5</t>
  </si>
  <si>
    <t>KC_6</t>
  </si>
  <si>
    <t>KC_7</t>
  </si>
  <si>
    <t>KC_8</t>
  </si>
  <si>
    <t>KC_9</t>
  </si>
  <si>
    <t>KC_0</t>
  </si>
  <si>
    <t>KC_EQL</t>
  </si>
  <si>
    <t>KC_TAB</t>
  </si>
  <si>
    <t>KC_Q</t>
  </si>
  <si>
    <t>KC_W</t>
  </si>
  <si>
    <t>KC_E</t>
  </si>
  <si>
    <t>KC_R</t>
  </si>
  <si>
    <t>KC_T</t>
  </si>
  <si>
    <t>KC_Y</t>
  </si>
  <si>
    <t>KC_U</t>
  </si>
  <si>
    <t>KC_I</t>
  </si>
  <si>
    <t>KC_O</t>
  </si>
  <si>
    <t>KC_P</t>
  </si>
  <si>
    <t>KC_MINS</t>
  </si>
  <si>
    <t>MO(2)</t>
  </si>
  <si>
    <t>KC_A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</si>
  <si>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</si>
  <si>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</si>
  <si>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</si>
  <si>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</si>
  <si>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</si>
  <si>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</si>
  <si>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</si>
  <si>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</si>
  <si>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</si>
  <si>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</si>
  <si>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KC_LSFT</t>
  </si>
  <si>
    <t>KC_Z</t>
  </si>
  <si>
    <t>KC_X</t>
  </si>
  <si>
    <t>KC_C</t>
  </si>
  <si>
    <t>KC_V</t>
  </si>
  <si>
    <t>KC_B</t>
  </si>
  <si>
    <t>KC_ENT</t>
  </si>
  <si>
    <t>KC_N</t>
  </si>
  <si>
    <t>KC_M</t>
  </si>
  <si>
    <t>KC_COMM</t>
  </si>
  <si>
    <t>KC_DOT</t>
  </si>
  <si>
    <t>KC_SLSH</t>
  </si>
  <si>
    <t>KC_RSFT</t>
  </si>
  <si>
    <t>KC_LCPO</t>
  </si>
  <si>
    <t>KC_LAPO</t>
  </si>
  <si>
    <t>KC_LGUI</t>
  </si>
  <si>
    <t>KC_BSPC</t>
  </si>
  <si>
    <t>KC_SPC</t>
  </si>
  <si>
    <t>MO(1)</t>
  </si>
  <si>
    <t>MO(3)</t>
  </si>
  <si>
    <t>KC_ESC</t>
  </si>
  <si>
    <t>KC_F1</t>
  </si>
  <si>
    <t>KC_F2</t>
  </si>
  <si>
    <t>KC_F3</t>
  </si>
  <si>
    <t>KC_F4</t>
  </si>
  <si>
    <t>KC_F5</t>
  </si>
  <si>
    <t>KC_F6</t>
  </si>
  <si>
    <t>KC_F7</t>
  </si>
  <si>
    <t>KC_F8</t>
  </si>
  <si>
    <t>KC_F9</t>
  </si>
  <si>
    <t>KC_F10</t>
  </si>
  <si>
    <t>KC_F11</t>
  </si>
  <si>
    <t>KC_BSLS</t>
  </si>
  <si>
    <t>KC_NO</t>
  </si>
  <si>
    <t>KC_UP</t>
  </si>
  <si>
    <t>KC_VOLD</t>
  </si>
  <si>
    <t>KC_VOLU</t>
  </si>
  <si>
    <t>KC_RBRC</t>
  </si>
  <si>
    <t>KC_PGUP</t>
  </si>
  <si>
    <t>KC_F12</t>
  </si>
  <si>
    <t>KC_TRNS</t>
  </si>
  <si>
    <t>KC_LEFT</t>
  </si>
  <si>
    <t>KC_DOWN</t>
  </si>
  <si>
    <t>KC_RGHT</t>
  </si>
  <si>
    <t>KC_MRWD</t>
  </si>
  <si>
    <t>KC_MFFD</t>
  </si>
  <si>
    <t>KC_LBRC</t>
  </si>
  <si>
    <t>KC_PGDN</t>
  </si>
  <si>
    <t>KC_MPLY</t>
  </si>
  <si>
    <t>OSL(3)</t>
  </si>
  <si>
    <t>LCAG(KC_M)</t>
  </si>
  <si>
    <t>KC_DEL</t>
  </si>
  <si>
    <t>KC_NLCK</t>
  </si>
  <si>
    <t>KC_P7</t>
  </si>
  <si>
    <t>KC_P8</t>
  </si>
  <si>
    <t>KC_P9</t>
  </si>
  <si>
    <t>KC_PSLS</t>
  </si>
  <si>
    <t>KC_PEQL</t>
  </si>
  <si>
    <t>KC_CAPS</t>
  </si>
  <si>
    <t>starmangx</t>
  </si>
  <si>
    <t>KC_PPLS</t>
  </si>
  <si>
    <t>KC_P4</t>
  </si>
  <si>
    <t>KC_P5</t>
  </si>
  <si>
    <t>KC_P6</t>
  </si>
  <si>
    <t>KC_P1</t>
  </si>
  <si>
    <t>KC_P2</t>
  </si>
  <si>
    <t>KC_P3</t>
  </si>
  <si>
    <t>KC_PAST</t>
  </si>
  <si>
    <t>KC_PENT</t>
  </si>
  <si>
    <t>KC_P0</t>
  </si>
  <si>
    <t>KC_PDOT</t>
  </si>
  <si>
    <t>SGUI(LALT(KC_V))</t>
  </si>
  <si>
    <t>KC_PMNS</t>
  </si>
  <si>
    <t>LCAG(KC_1)</t>
  </si>
  <si>
    <t>LCAG(KC_2)</t>
  </si>
  <si>
    <t>LCAG(KC_3)</t>
  </si>
  <si>
    <t>LCAG(KC_4)</t>
  </si>
  <si>
    <t>LCAG(KC_EQL)</t>
  </si>
  <si>
    <t>LCAG(KC_C)</t>
  </si>
  <si>
    <t>LCAG(KC_P)</t>
  </si>
  <si>
    <t>LCAG(KC_UP)</t>
  </si>
  <si>
    <t>LCAG(KC_N)</t>
  </si>
  <si>
    <t>LCAG(KC_MINS)</t>
  </si>
  <si>
    <t>LCAG(KC_LEFT)</t>
  </si>
  <si>
    <t>LCAG(KC_DOWN)</t>
  </si>
  <si>
    <t>LCAG(KC_RGHT)</t>
  </si>
  <si>
    <t>EEP_RST</t>
  </si>
  <si>
    <t>LGUI(KC_M)</t>
  </si>
  <si>
    <t>parens</t>
  </si>
  <si>
    <t>brackets</t>
  </si>
  <si>
    <t>Layer 0</t>
  </si>
  <si>
    <t>Layer 1</t>
  </si>
  <si>
    <t>Layer 2</t>
  </si>
  <si>
    <t>Layer 3</t>
  </si>
  <si>
    <t>U"FUN3";</t>
  </si>
  <si>
    <t>U["LGUI"] + U"M";</t>
  </si>
  <si>
    <t>U"[" , U"]";</t>
  </si>
  <si>
    <t>Author = "Andy Bette";</t>
  </si>
  <si>
    <t>Layout = "starmangx";</t>
  </si>
  <si>
    <t>Version = "1.0";</t>
  </si>
  <si>
    <t xml:space="preserve"> </t>
  </si>
  <si>
    <t>-</t>
  </si>
  <si>
    <t>Pass</t>
  </si>
  <si>
    <t>Kiibohd</t>
  </si>
  <si>
    <t>Index</t>
  </si>
  <si>
    <t>Letter</t>
  </si>
  <si>
    <t>Formatted</t>
  </si>
  <si>
    <t>MyPass</t>
  </si>
  <si>
    <t>U["CapsLock"];</t>
  </si>
  <si>
    <t>U["LSHIFT"] + U"9" , U["LSHIFT"] + U"0";</t>
  </si>
  <si>
    <t>Caps</t>
  </si>
  <si>
    <t>Code</t>
  </si>
  <si>
    <t>combined</t>
  </si>
  <si>
    <t>U["LSHIFT"] + U"P";</t>
  </si>
  <si>
    <t>commas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</si>
</sst>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4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BB920-9D28-A94C-94D6-5DA8777B1802}">
  <dimension ref="A1:H25"/>
  <sheetViews>
    <sheetView tabSelected="1" zoomScale="130" zoomScaleNormal="130" workbookViewId="0">
      <selection activeCell="K18" sqref="K18"/>
    </sheetView>
  </sheetViews>
  <sheetFormatPr baseColWidth="10" defaultRowHeight="16" x14ac:dyDescent="0.2"/>
  <sheetData>
    <row r="1" spans="1:8" x14ac:dyDescent="0.2">
      <c r="A1" s="1" t="s">
        <v>488</v>
      </c>
      <c r="B1" s="6" t="s">
        <v>499</v>
      </c>
      <c r="C1" s="1" t="s">
        <v>489</v>
      </c>
      <c r="D1" s="6" t="s">
        <v>499</v>
      </c>
      <c r="E1" s="1" t="s">
        <v>490</v>
      </c>
      <c r="F1" s="6" t="s">
        <v>499</v>
      </c>
      <c r="G1" s="1" t="s">
        <v>491</v>
      </c>
      <c r="H1" s="6" t="s">
        <v>499</v>
      </c>
    </row>
    <row r="2" spans="1:8" x14ac:dyDescent="0.2">
      <c r="B2" s="4" t="s">
        <v>499</v>
      </c>
      <c r="D2" s="4" t="s">
        <v>499</v>
      </c>
      <c r="F2" s="4" t="s">
        <v>499</v>
      </c>
      <c r="H2" s="4" t="s">
        <v>499</v>
      </c>
    </row>
    <row r="3" spans="1:8" x14ac:dyDescent="0.2">
      <c r="A3" s="5" t="s">
        <v>228</v>
      </c>
      <c r="B3" s="4" t="s">
        <v>499</v>
      </c>
      <c r="C3" s="5" t="s">
        <v>228</v>
      </c>
      <c r="D3" s="4" t="s">
        <v>499</v>
      </c>
      <c r="E3" s="5" t="s">
        <v>228</v>
      </c>
      <c r="F3" s="4" t="s">
        <v>499</v>
      </c>
      <c r="G3" s="5" t="s">
        <v>228</v>
      </c>
      <c r="H3" s="4" t="s">
        <v>499</v>
      </c>
    </row>
    <row r="4" spans="1:8" x14ac:dyDescent="0.2">
      <c r="A4" s="5" t="s">
        <v>496</v>
      </c>
      <c r="B4" s="4" t="s">
        <v>499</v>
      </c>
      <c r="C4" s="5" t="s">
        <v>496</v>
      </c>
      <c r="D4" s="4" t="s">
        <v>499</v>
      </c>
      <c r="E4" s="5" t="s">
        <v>496</v>
      </c>
      <c r="F4" s="4" t="s">
        <v>499</v>
      </c>
      <c r="G4" s="5" t="s">
        <v>496</v>
      </c>
      <c r="H4" s="4" t="s">
        <v>499</v>
      </c>
    </row>
    <row r="5" spans="1:8" x14ac:dyDescent="0.2">
      <c r="A5" s="5" t="s">
        <v>230</v>
      </c>
      <c r="B5" s="4" t="s">
        <v>499</v>
      </c>
      <c r="C5" s="5" t="s">
        <v>230</v>
      </c>
      <c r="D5" s="4" t="s">
        <v>499</v>
      </c>
      <c r="E5" s="5" t="s">
        <v>230</v>
      </c>
      <c r="F5" s="4" t="s">
        <v>499</v>
      </c>
      <c r="G5" s="5" t="s">
        <v>230</v>
      </c>
      <c r="H5" s="4" t="s">
        <v>499</v>
      </c>
    </row>
    <row r="6" spans="1:8" x14ac:dyDescent="0.2">
      <c r="A6" s="5" t="s">
        <v>497</v>
      </c>
      <c r="B6" s="4" t="s">
        <v>499</v>
      </c>
      <c r="C6" s="5" t="s">
        <v>497</v>
      </c>
      <c r="D6" s="4" t="s">
        <v>499</v>
      </c>
      <c r="E6" s="5" t="s">
        <v>497</v>
      </c>
      <c r="F6" s="4" t="s">
        <v>499</v>
      </c>
      <c r="G6" s="5" t="s">
        <v>497</v>
      </c>
      <c r="H6" s="4" t="s">
        <v>499</v>
      </c>
    </row>
    <row r="7" spans="1:8" x14ac:dyDescent="0.2">
      <c r="A7" s="5" t="s">
        <v>495</v>
      </c>
      <c r="B7" s="4" t="s">
        <v>499</v>
      </c>
      <c r="C7" s="5" t="s">
        <v>495</v>
      </c>
      <c r="D7" s="4" t="s">
        <v>499</v>
      </c>
      <c r="E7" s="5" t="s">
        <v>495</v>
      </c>
      <c r="F7" s="4" t="s">
        <v>499</v>
      </c>
      <c r="G7" s="5" t="s">
        <v>495</v>
      </c>
      <c r="H7" s="4" t="s">
        <v>499</v>
      </c>
    </row>
    <row r="8" spans="1:8" x14ac:dyDescent="0.2">
      <c r="A8" s="5" t="s">
        <v>233</v>
      </c>
      <c r="B8" s="4" t="s">
        <v>499</v>
      </c>
      <c r="C8" s="5" t="s">
        <v>233</v>
      </c>
      <c r="D8" s="4" t="s">
        <v>499</v>
      </c>
      <c r="E8" s="5" t="s">
        <v>233</v>
      </c>
      <c r="F8" s="4" t="s">
        <v>499</v>
      </c>
      <c r="G8" s="5" t="s">
        <v>233</v>
      </c>
      <c r="H8" s="4" t="s">
        <v>499</v>
      </c>
    </row>
    <row r="9" spans="1:8" x14ac:dyDescent="0.2">
      <c r="A9" s="5" t="str">
        <f ca="1">"Date = """&amp;TEXT(TODAY(),"YYYY-MM-DD")&amp;""";"</f>
        <v>Date = "2023-06-12";</v>
      </c>
      <c r="B9" s="4" t="s">
        <v>499</v>
      </c>
      <c r="C9" s="5" t="str">
        <f ca="1">"Date = """&amp;TEXT(TODAY(),"YYYY-MM-DD")&amp;""";"</f>
        <v>Date = "2023-06-12";</v>
      </c>
      <c r="D9" s="4" t="s">
        <v>499</v>
      </c>
      <c r="E9" s="5" t="str">
        <f ca="1">"Date = """&amp;TEXT(TODAY(),"YYYY-MM-DD")&amp;""";"</f>
        <v>Date = "2023-06-12";</v>
      </c>
      <c r="F9" s="4" t="s">
        <v>499</v>
      </c>
      <c r="G9" s="5" t="str">
        <f ca="1">"Date = """&amp;TEXT(TODAY(),"YYYY-MM-DD")&amp;""";"</f>
        <v>Date = "2023-06-12";</v>
      </c>
      <c r="H9" s="4" t="s">
        <v>499</v>
      </c>
    </row>
    <row r="10" spans="1:8" x14ac:dyDescent="0.2">
      <c r="A10" s="5" t="s">
        <v>235</v>
      </c>
      <c r="B10" s="4" t="s">
        <v>499</v>
      </c>
      <c r="C10" s="5" t="s">
        <v>235</v>
      </c>
      <c r="D10" s="4" t="s">
        <v>499</v>
      </c>
      <c r="E10" s="5" t="s">
        <v>235</v>
      </c>
      <c r="F10" s="4" t="s">
        <v>499</v>
      </c>
      <c r="G10" s="5" t="s">
        <v>235</v>
      </c>
      <c r="H10" s="4" t="s">
        <v>499</v>
      </c>
    </row>
    <row r="11" spans="1:8" x14ac:dyDescent="0.2">
      <c r="A11" s="5"/>
      <c r="B11" s="4" t="s">
        <v>499</v>
      </c>
      <c r="C11" s="5"/>
      <c r="D11" s="4" t="s">
        <v>499</v>
      </c>
      <c r="E11" s="5"/>
      <c r="F11" s="4" t="s">
        <v>499</v>
      </c>
      <c r="G11" s="5"/>
      <c r="H11" s="4" t="s">
        <v>499</v>
      </c>
    </row>
    <row r="12" spans="1:8" x14ac:dyDescent="0.2">
      <c r="A12" s="5" t="s">
        <v>0</v>
      </c>
      <c r="B12" s="4" t="s">
        <v>499</v>
      </c>
      <c r="C12" s="5" t="s">
        <v>0</v>
      </c>
      <c r="D12" s="4" t="s">
        <v>499</v>
      </c>
      <c r="E12" s="5" t="s">
        <v>0</v>
      </c>
      <c r="F12" s="4" t="s">
        <v>499</v>
      </c>
      <c r="G12" s="5" t="s">
        <v>0</v>
      </c>
      <c r="H12" s="4" t="s">
        <v>499</v>
      </c>
    </row>
    <row r="13" spans="1:8" x14ac:dyDescent="0.2">
      <c r="A13" s="5" t="str">
        <f>_xlfn.CONCAT('Layer 0'!A34:I34)</f>
        <v>U"EQUALS" : U"BACKTICK";U"1" : U"1";U"2" : U"2";U"3" : U"3";U"4" : U"4";U"5" : U"5";U"ESC" : U["CapsLock"];</v>
      </c>
      <c r="B13" s="4" t="s">
        <v>499</v>
      </c>
      <c r="C13" s="5" t="str">
        <f>_xlfn.CONCAT('Layer 1'!A34:I34)</f>
        <v>U"1" : U"F1";U"2" : U"F2";U"3" : U"F3";U"4" : U"F4";U"5" : U"F5";U"ESC" : U"F11";</v>
      </c>
      <c r="D13" s="4" t="s">
        <v>499</v>
      </c>
      <c r="E13" s="5" t="str">
        <f>_xlfn.CONCAT('Layer 2'!A34:I34)</f>
        <v>U"1" : U["LGUI"] + U["LALT"] + U["LCTRL"] + U"1";U"2" : U["LGUI"] + U["LALT"] + U["LCTRL"] + U"2";U"3" : U["LGUI"] + U["LALT"] + U["LCTRL"] + U"3";U"4" : U["LGUI"] + U["LALT"] + U["LCTRL"] + U"4";U"ESC" : U["CapsLock"];</v>
      </c>
      <c r="F13" s="4" t="s">
        <v>499</v>
      </c>
      <c r="G13" s="5" t="str">
        <f>_xlfn.CONCAT('Layer 3'!A34:I34)</f>
        <v>U"1" : U["LGUI"] + U["LALT"] + U["LCTRL"] + U"1";U"2" : U["LGUI"] + U["LALT"] + U["LCTRL"] + U"2";U"3" : U["LGUI"] + U["LALT"] + U["LCTRL"] + U"3";U"4" : U["LGUI"] + U["LALT"] + U["LCTRL"] + U"4";</v>
      </c>
      <c r="H13" s="4" t="s">
        <v>499</v>
      </c>
    </row>
    <row r="14" spans="1:8" x14ac:dyDescent="0.2">
      <c r="A14" s="5" t="str">
        <f>_xlfn.CONCAT('Layer 0'!A35:I35)</f>
        <v>U"BACKSLASH" : U"TAB";U"Q" : U"Q";U"W" : U"W";U"E" : U"E";U"R" : U"R";U"T" : U"T";U"FUNCTION1" : U"BACKSLASH";</v>
      </c>
      <c r="B14" s="4" t="s">
        <v>499</v>
      </c>
      <c r="C14" s="5" t="str">
        <f>_xlfn.CONCAT('Layer 1'!A35:I35)</f>
        <v>U"W" : U"UP";U"R" : CONS"VOLUMEDOWN";U"T" : CONS"VOLUMEUP";</v>
      </c>
      <c r="D14" s="4" t="s">
        <v>499</v>
      </c>
      <c r="E14" s="5" t="str">
        <f>_xlfn.CONCAT('Layer 2'!A35:I35)</f>
        <v>U"Q" : U["LSHIFT"] + U"P";U"W" : U"UP";U"R" : CONS"VOLUMEDOWN";U"T" : CONS"VOLUMEUP";U"FUNCTION1" : CONS"PAUSEPLAY";</v>
      </c>
      <c r="F14" s="4" t="s">
        <v>499</v>
      </c>
      <c r="G14" s="5" t="str">
        <f>_xlfn.CONCAT('Layer 3'!A35:I35)</f>
        <v>U"R" : CONS"VOLUMEDOWN";U"T" : CONS"VOLUMEUP";</v>
      </c>
      <c r="H14" s="4" t="s">
        <v>499</v>
      </c>
    </row>
    <row r="15" spans="1:8" x14ac:dyDescent="0.2">
      <c r="A15" s="5" t="str">
        <f>_xlfn.CONCAT('Layer 0'!A36:I36)</f>
        <v>U"TAB" : U"FUN2";U"A" : U"A";U"S" : U"S";U"D" : U"D";U"F" : U"F";U"G" : U"G";</v>
      </c>
      <c r="B15" s="4" t="s">
        <v>499</v>
      </c>
      <c r="C15" s="5" t="str">
        <f>_xlfn.CONCAT('Layer 1'!A36:I36)</f>
        <v>U"A" : U"LEFT";U"S" : U"DOWN";U"D" : U"RIGHT";U"F" : CONS"SCANPREVIOUSTRACK";U"G" : CONS"SCANNEXTTRACK";</v>
      </c>
      <c r="D15" s="4" t="s">
        <v>499</v>
      </c>
      <c r="E15" s="5" t="str">
        <f>_xlfn.CONCAT('Layer 2'!A36:I36)</f>
        <v>U"A" : U"LEFT";U"S" : U"DOWN";U"D" : U"RIGHT";U"F" : CONS"SCANPREVIOUSTRACK";U"G" : CONS"SCANNEXTTRACK";</v>
      </c>
      <c r="F15" s="4" t="s">
        <v>499</v>
      </c>
      <c r="G15" s="5" t="str">
        <f>_xlfn.CONCAT('Layer 3'!A36:I36)</f>
        <v>U"F" : CONS"SCANPREVIOUSTRACK";U"G" : CONS"SCANNEXTTRACK";</v>
      </c>
      <c r="H15" s="4" t="s">
        <v>499</v>
      </c>
    </row>
    <row r="16" spans="1:8" x14ac:dyDescent="0.2">
      <c r="A16" s="5" t="str">
        <f>_xlfn.CONCAT('Layer 0'!A37:I37)</f>
        <v>U"LSHIFT" : U"LSHIFT";U"Z" : U"Z";U"X" : U"X";U"C" : U"C";U"V" : U"V";U"B" : U"B";U"FUNCTION2" : U"ENTER";U"LCTRL" : U["LGUI"] + U"s";U"LALT" : U"ESC";</v>
      </c>
      <c r="B16" s="4" t="s">
        <v>499</v>
      </c>
      <c r="C16" s="5" t="str">
        <f>_xlfn.CONCAT('Layer 1'!A37:I37)</f>
        <v/>
      </c>
      <c r="D16" s="4" t="s">
        <v>499</v>
      </c>
      <c r="E16" s="5" t="str">
        <f>_xlfn.CONCAT('Layer 2'!A37:I37)</f>
        <v/>
      </c>
      <c r="F16" s="4" t="s">
        <v>499</v>
      </c>
      <c r="G16" s="5" t="str">
        <f>_xlfn.CONCAT('Layer 3'!A37:I37)</f>
        <v/>
      </c>
      <c r="H16" s="4" t="s">
        <v>499</v>
      </c>
    </row>
    <row r="17" spans="1:8" x14ac:dyDescent="0.2">
      <c r="A17" s="5" t="str">
        <f>_xlfn.CONCAT('Layer 0'!A38:I38)</f>
        <v>U"LGUI" : U["LGUI"] + U"c";U"BACKTICK" : U["LSHIFT"] + U"9" , U["LSHIFT"] + U"0";U"FUNCTION3" : U"LCTRL";U"FUNCTION4" : U"LALT";U"FUNCTION5" : U["LGUI"];U"BACKSPACE" : U"BACKSPACE";U"DELETE" : U"SPACE";U"END" : U["LGUI"] + U"v";U"HOME" : U"LALT" + U"LGUI" + U"LSHIFT" + U"v";</v>
      </c>
      <c r="B17" s="4" t="s">
        <v>499</v>
      </c>
      <c r="C17" s="5" t="str">
        <f>_xlfn.CONCAT('Layer 1'!A38:I38)</f>
        <v/>
      </c>
      <c r="D17" s="4" t="s">
        <v>499</v>
      </c>
      <c r="E17" s="5" t="str">
        <f>_xlfn.CONCAT('Layer 2'!A38:I38)</f>
        <v>U"LGUI" : flashMode();U"BACKSPACE" : U["LGUI"] + U["LSHIFT"] + U"[";U"DELETE" : U["LGUI"] + U["LSHIFT"] + U"]";</v>
      </c>
      <c r="F17" s="4" t="s">
        <v>499</v>
      </c>
      <c r="G17" s="5" t="str">
        <f>_xlfn.CONCAT('Layer 3'!A38:I38)</f>
        <v>U"LGUI" : flashMode();U"BACKSPACE" : U["LGUI"] + U["LSHIFT"] + U"[";U"DELETE" : U["LGUI"] + U["LSHIFT"] + U"]";</v>
      </c>
      <c r="H17" s="4" t="s">
        <v>499</v>
      </c>
    </row>
    <row r="18" spans="1:8" x14ac:dyDescent="0.2">
      <c r="A18" s="5"/>
      <c r="B18" s="4" t="s">
        <v>499</v>
      </c>
      <c r="C18" s="5"/>
      <c r="D18" s="4" t="s">
        <v>499</v>
      </c>
      <c r="E18" s="5"/>
      <c r="F18" s="4" t="s">
        <v>499</v>
      </c>
      <c r="G18" s="5"/>
      <c r="H18" s="4" t="s">
        <v>499</v>
      </c>
    </row>
    <row r="19" spans="1:8" x14ac:dyDescent="0.2">
      <c r="A19" s="5" t="s">
        <v>39</v>
      </c>
      <c r="B19" s="4" t="s">
        <v>499</v>
      </c>
      <c r="C19" s="5" t="s">
        <v>39</v>
      </c>
      <c r="D19" s="4" t="s">
        <v>499</v>
      </c>
      <c r="E19" s="5" t="s">
        <v>39</v>
      </c>
      <c r="F19" s="4" t="s">
        <v>499</v>
      </c>
      <c r="G19" s="5" t="s">
        <v>39</v>
      </c>
      <c r="H19" s="4" t="s">
        <v>499</v>
      </c>
    </row>
    <row r="20" spans="1:8" x14ac:dyDescent="0.2">
      <c r="A20" s="5" t="str">
        <f>_xlfn.CONCAT('Layer 0'!A40:I40)</f>
        <v>U"FUNCTION6" : U"RBRACE";U"6" : U"6";U"7" : U"7";U"8" : U"8";U"9" : U"9";U"0" : U"0";U"MINUS" : U"EQUAL";</v>
      </c>
      <c r="B20" s="4" t="s">
        <v>499</v>
      </c>
      <c r="C20" s="5" t="str">
        <f>_xlfn.CONCAT('Layer 1'!A40:I40)</f>
        <v>U"FUNCTION6" : U"F12";U"6" : U"F6";U"7" : U"F7";U"8" : U"F8";U"9" : U"F9";U"0" : U"F10";</v>
      </c>
      <c r="D20" s="4" t="s">
        <v>499</v>
      </c>
      <c r="E20" s="5" t="str">
        <f>_xlfn.CONCAT('Layer 2'!A40:I40)</f>
        <v>U"FUNCTION6" : U"P*";U"6" : U"P*";U"7" : U"P7";U"8" : U"P8";U"9" : U"P9";U"0" : U"P+";U"MINUS" : U"P+";</v>
      </c>
      <c r="F20" s="4" t="s">
        <v>499</v>
      </c>
      <c r="G20" s="5" t="str">
        <f>_xlfn.CONCAT('Layer 3'!A40:I40)</f>
        <v>U"6" : U["LGUI"] + U["LALT"] + U["LCTRL"] + U"1";U"7" : U["LGUI"] + U["LALT"] + U["LCTRL"] + U"2";U"8" : U["LGUI"] + U["LALT"] + U["LCTRL"] + U"3";U"9" : U["LGUI"] + U["LALT"] + U["LCTRL"] + U"4";U"MINUS" : U["LGUI"] + U["LALT"] + U["LCTRL"] + U"EQUAL";</v>
      </c>
      <c r="H20" s="4" t="s">
        <v>499</v>
      </c>
    </row>
    <row r="21" spans="1:8" x14ac:dyDescent="0.2">
      <c r="A21" s="5" t="str">
        <f>_xlfn.CONCAT('Layer 0'!A41:I41)</f>
        <v>U"LBRACE" : U"LBRACE";U"Y" : U"Y";U"U" : U"U";U"I" : U"I";U"O" : U"O";U"P" : U"P";U"RBRACE" : U"MINUS";</v>
      </c>
      <c r="B21" s="4" t="s">
        <v>499</v>
      </c>
      <c r="C21" s="5" t="str">
        <f>_xlfn.CONCAT('Layer 1'!A41:I41)</f>
        <v>U"I" : U"UP";U"P" : U"PAGEUP";</v>
      </c>
      <c r="D21" s="4" t="s">
        <v>499</v>
      </c>
      <c r="E21" s="5" t="str">
        <f>_xlfn.CONCAT('Layer 2'!A41:I41)</f>
        <v>U"LBRACE" : U"P/";U"Y" : U"P/";U"U" : U"P4";U"I" : U"P5";U"O" : U"P6";U"P" : U"P-";U"RBRACE" : U"P-";</v>
      </c>
      <c r="F21" s="4" t="s">
        <v>499</v>
      </c>
      <c r="G21" s="5" t="str">
        <f>_xlfn.CONCAT('Layer 3'!A41:I41)</f>
        <v>U"Y" : U["LGUI"] + U["LALT"] + U["LCTRL"] + U"C";U"U" : U["LGUI"] + U["LALT"] + U["LCTRL"] + U"P";U"I" : U["LGUI"] + U["LALT"] + U["LCTRL"] + U"UP";U"O" : U["LGUI"] + U["LALT"] + U["LCTRL"] + U"N";U"RBRACE" : U["LGUI"] + U["LALT"] + U["LCTRL"] + U"MINUS";</v>
      </c>
      <c r="H21" s="4" t="s">
        <v>499</v>
      </c>
    </row>
    <row r="22" spans="1:8" x14ac:dyDescent="0.2">
      <c r="A22" s="5" t="str">
        <f>_xlfn.CONCAT('Layer 0'!A42:I42)</f>
        <v>U"H" : U"H";U"J" : U"J";U"K" : U"K";U"L" : U"L";U"SEMICOLON" : U"SEMICOLON";U"QUOTE" : U"QUOTE";</v>
      </c>
      <c r="B22" s="4" t="s">
        <v>499</v>
      </c>
      <c r="C22" s="5" t="str">
        <f>_xlfn.CONCAT('Layer 1'!A42:I42)</f>
        <v>U"J" : U"LEFT";U"K" : U"DOWN";U"L" : U"RIGHT";U"SEMICOLON" : U"PAGEDOWN";</v>
      </c>
      <c r="D22" s="4" t="s">
        <v>499</v>
      </c>
      <c r="E22" s="5" t="str">
        <f>_xlfn.CONCAT('Layer 2'!A42:I42)</f>
        <v>U"H" : U"P0";U"J" : U"P1";U"K" : U"P2";U"L" : U"P3";</v>
      </c>
      <c r="F22" s="4" t="s">
        <v>499</v>
      </c>
      <c r="G22" s="5" t="str">
        <f>_xlfn.CONCAT('Layer 3'!A42:I42)</f>
        <v>U"J" : U["LGUI"] + U["LALT"] + U["LCTRL"] + U"LEFT";U"K" : U["LGUI"] + U["LALT"] + U["LCTRL"] + U"DOWN";U"L" : U["LGUI"] + U["LALT"] + U["LCTRL"] + U"RIGHT";</v>
      </c>
      <c r="H22" s="4" t="s">
        <v>499</v>
      </c>
    </row>
    <row r="23" spans="1:8" x14ac:dyDescent="0.2">
      <c r="A23" s="5" t="str">
        <f>_xlfn.CONCAT('Layer 0'!A43:I43)</f>
        <v>U"RALT" : U"RGUI";U"RCTRL" : U["LGUI"] + U"BACKTICK";U"FUNCTION7" : U"ENTER";U"N" : U"N";U"M" : U"M";U"COMMA" : U"COMMA";U"PERIOD" : U"PERIOD";U"SLASH" : U"SLASH";U"RSHIFT" : U"RSHIFT";</v>
      </c>
      <c r="B23" s="4" t="s">
        <v>499</v>
      </c>
      <c r="C23" s="5" t="str">
        <f>_xlfn.CONCAT('Layer 1'!A43:I43)</f>
        <v>U"RALT" : U"HOME";U"RCTRL" : U["END"];U"M" : U["LGUI"] + U["LALT"] + U["LCTRL"] + U"M";</v>
      </c>
      <c r="D23" s="4" t="s">
        <v>499</v>
      </c>
      <c r="E23" s="5" t="str">
        <f>_xlfn.CONCAT('Layer 2'!A43:I43)</f>
        <v>U"RCTRL" : U["LGUI"] + U"TAB";U"FUNCTION7" : U"ENTER";U"N" : U"P0";U"M" : U"P0";U"COMMA" : U"P.";U"PERIOD" : U"P.";</v>
      </c>
      <c r="F23" s="4" t="s">
        <v>499</v>
      </c>
      <c r="G23" s="5" t="str">
        <f>_xlfn.CONCAT('Layer 3'!A43:I43)</f>
        <v>U"RCTRL" : U["LGUI"] + U"TAB";U"N" : U["LGUI"] + U["LALT"] + U["LCTRL"] + U"M";U"M" : U["LGUI"] + U"M";</v>
      </c>
      <c r="H23" s="4" t="s">
        <v>499</v>
      </c>
    </row>
    <row r="24" spans="1:8" x14ac:dyDescent="0.2">
      <c r="A24" s="5" t="str">
        <f>_xlfn.CONCAT('Layer 0'!A44:I44)</f>
        <v>U"PAGEUP" : U["LGUI"] + U"f";U"PAGEDOWN" : U["LGUI"] + U"z";U"ENTER" : U"DELETE";U"SPACE" : U"SPACE";U"LEFT" : U"FUN1";U"DOWN" : U"FUN3";U"UP" : U"[" , U"]";</v>
      </c>
      <c r="B24" s="4" t="s">
        <v>499</v>
      </c>
      <c r="C24" s="5" t="str">
        <f>_xlfn.CONCAT('Layer 1'!A44:I44)</f>
        <v>U"PAGEUP" : U"PAGEUP";U"PAGEDOWN" : U"PAGEDOWN";</v>
      </c>
      <c r="D24" s="4" t="s">
        <v>499</v>
      </c>
      <c r="E24" s="5" t="str">
        <f>_xlfn.CONCAT('Layer 2'!A44:I44)</f>
        <v>U"PAGEUP" : U"PAGEUP";U"PAGEDOWN" : U"PAGEDOWN";U"RGUI" : flashMode();</v>
      </c>
      <c r="F24" s="4" t="s">
        <v>499</v>
      </c>
      <c r="G24" s="5" t="str">
        <f>_xlfn.CONCAT('Layer 3'!A44:I44)</f>
        <v>U"PAGEUP" : U"PAGEUP";U"PAGEDOWN" : U"PAGEDOWN";U"RGUI" : flashMode();</v>
      </c>
      <c r="H24" s="4" t="s">
        <v>499</v>
      </c>
    </row>
    <row r="25" spans="1:8" x14ac:dyDescent="0.2">
      <c r="A25" t="str">
        <f>_xlfn.CONCAT('Layer 0'!A46:I46)</f>
        <v/>
      </c>
      <c r="F25" t="s">
        <v>498</v>
      </c>
      <c r="H25" t="s">
        <v>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F2E2F-E8D5-8743-BB77-4136BC471D11}">
  <dimension ref="A3:I44"/>
  <sheetViews>
    <sheetView zoomScale="120" zoomScaleNormal="120" workbookViewId="0">
      <selection activeCell="B10" sqref="B10"/>
    </sheetView>
  </sheetViews>
  <sheetFormatPr baseColWidth="10" defaultRowHeight="16" x14ac:dyDescent="0.2"/>
  <cols>
    <col min="1" max="1" width="23.6640625" customWidth="1"/>
    <col min="2" max="9" width="23.33203125" customWidth="1"/>
  </cols>
  <sheetData>
    <row r="3" spans="1:9" x14ac:dyDescent="0.2">
      <c r="A3" t="s">
        <v>84</v>
      </c>
      <c r="B3" t="s">
        <v>83</v>
      </c>
      <c r="C3" t="s">
        <v>82</v>
      </c>
      <c r="D3" t="s">
        <v>81</v>
      </c>
      <c r="E3" t="s">
        <v>80</v>
      </c>
      <c r="F3" t="s">
        <v>79</v>
      </c>
      <c r="G3" t="s">
        <v>78</v>
      </c>
    </row>
    <row r="4" spans="1:9" x14ac:dyDescent="0.2">
      <c r="A4" t="s">
        <v>91</v>
      </c>
      <c r="B4" t="s">
        <v>90</v>
      </c>
      <c r="C4" t="s">
        <v>89</v>
      </c>
      <c r="D4" t="s">
        <v>88</v>
      </c>
      <c r="E4" t="s">
        <v>87</v>
      </c>
      <c r="F4" t="s">
        <v>86</v>
      </c>
      <c r="G4" t="s">
        <v>85</v>
      </c>
    </row>
    <row r="5" spans="1:9" x14ac:dyDescent="0.2">
      <c r="A5" t="s">
        <v>97</v>
      </c>
      <c r="B5" t="s">
        <v>96</v>
      </c>
      <c r="C5" t="s">
        <v>95</v>
      </c>
      <c r="D5" t="s">
        <v>94</v>
      </c>
      <c r="E5" t="s">
        <v>93</v>
      </c>
      <c r="F5" t="s">
        <v>92</v>
      </c>
    </row>
    <row r="6" spans="1:9" x14ac:dyDescent="0.2">
      <c r="A6" t="s">
        <v>106</v>
      </c>
      <c r="B6" t="s">
        <v>105</v>
      </c>
      <c r="C6" t="s">
        <v>104</v>
      </c>
      <c r="D6" t="s">
        <v>103</v>
      </c>
      <c r="E6" t="s">
        <v>102</v>
      </c>
      <c r="F6" t="s">
        <v>101</v>
      </c>
      <c r="G6" t="s">
        <v>100</v>
      </c>
      <c r="H6" t="s">
        <v>99</v>
      </c>
      <c r="I6" t="s">
        <v>98</v>
      </c>
    </row>
    <row r="7" spans="1:9" x14ac:dyDescent="0.2">
      <c r="A7" t="s">
        <v>115</v>
      </c>
      <c r="B7" t="s">
        <v>114</v>
      </c>
      <c r="C7" t="s">
        <v>113</v>
      </c>
      <c r="D7" t="s">
        <v>112</v>
      </c>
      <c r="E7" t="s">
        <v>111</v>
      </c>
      <c r="F7" t="s">
        <v>110</v>
      </c>
      <c r="G7" t="s">
        <v>109</v>
      </c>
      <c r="H7" t="s">
        <v>108</v>
      </c>
      <c r="I7" t="s">
        <v>107</v>
      </c>
    </row>
    <row r="9" spans="1:9" x14ac:dyDescent="0.2">
      <c r="A9" s="2" t="s">
        <v>155</v>
      </c>
      <c r="B9" s="2" t="s">
        <v>156</v>
      </c>
      <c r="C9" s="2" t="s">
        <v>157</v>
      </c>
      <c r="D9" s="2" t="s">
        <v>158</v>
      </c>
      <c r="E9" s="2" t="s">
        <v>159</v>
      </c>
      <c r="F9" s="2" t="s">
        <v>160</v>
      </c>
      <c r="G9" s="2" t="s">
        <v>506</v>
      </c>
    </row>
    <row r="10" spans="1:9" x14ac:dyDescent="0.2">
      <c r="A10" s="2" t="s">
        <v>162</v>
      </c>
      <c r="B10" s="2" t="s">
        <v>163</v>
      </c>
      <c r="C10" s="2" t="s">
        <v>164</v>
      </c>
      <c r="D10" s="2" t="s">
        <v>165</v>
      </c>
      <c r="E10" s="2" t="s">
        <v>166</v>
      </c>
      <c r="F10" s="2" t="s">
        <v>167</v>
      </c>
      <c r="G10" s="2" t="s">
        <v>169</v>
      </c>
    </row>
    <row r="11" spans="1:9" x14ac:dyDescent="0.2">
      <c r="A11" s="2" t="s">
        <v>168</v>
      </c>
      <c r="B11" s="2" t="s">
        <v>170</v>
      </c>
      <c r="C11" s="2" t="s">
        <v>171</v>
      </c>
      <c r="D11" s="2" t="s">
        <v>172</v>
      </c>
      <c r="E11" s="2" t="s">
        <v>173</v>
      </c>
      <c r="F11" s="2" t="s">
        <v>174</v>
      </c>
    </row>
    <row r="12" spans="1:9" x14ac:dyDescent="0.2">
      <c r="A12" s="2" t="s">
        <v>175</v>
      </c>
      <c r="B12" s="2" t="s">
        <v>176</v>
      </c>
      <c r="C12" s="2" t="s">
        <v>177</v>
      </c>
      <c r="D12" s="2" t="s">
        <v>178</v>
      </c>
      <c r="E12" s="2" t="s">
        <v>179</v>
      </c>
      <c r="F12" s="2" t="s">
        <v>180</v>
      </c>
      <c r="G12" s="2" t="s">
        <v>181</v>
      </c>
      <c r="H12" s="2" t="s">
        <v>182</v>
      </c>
      <c r="I12" s="2" t="s">
        <v>183</v>
      </c>
    </row>
    <row r="13" spans="1:9" x14ac:dyDescent="0.2">
      <c r="A13" s="2" t="s">
        <v>187</v>
      </c>
      <c r="B13" s="2" t="s">
        <v>507</v>
      </c>
      <c r="C13" s="2" t="s">
        <v>184</v>
      </c>
      <c r="D13" s="2" t="s">
        <v>185</v>
      </c>
      <c r="E13" s="2" t="s">
        <v>188</v>
      </c>
      <c r="F13" s="2" t="s">
        <v>189</v>
      </c>
      <c r="G13" s="2" t="s">
        <v>190</v>
      </c>
      <c r="H13" s="2" t="s">
        <v>191</v>
      </c>
      <c r="I13" s="2" t="s">
        <v>192</v>
      </c>
    </row>
    <row r="18" spans="1:9" x14ac:dyDescent="0.2">
      <c r="C18" t="s">
        <v>116</v>
      </c>
      <c r="D18" t="s">
        <v>117</v>
      </c>
      <c r="E18" t="s">
        <v>118</v>
      </c>
      <c r="F18" t="s">
        <v>119</v>
      </c>
      <c r="G18" t="s">
        <v>120</v>
      </c>
      <c r="H18" t="s">
        <v>121</v>
      </c>
      <c r="I18" t="s">
        <v>122</v>
      </c>
    </row>
    <row r="19" spans="1:9" x14ac:dyDescent="0.2">
      <c r="C19" t="s">
        <v>123</v>
      </c>
      <c r="D19" t="s">
        <v>124</v>
      </c>
      <c r="E19" t="s">
        <v>125</v>
      </c>
      <c r="F19" t="s">
        <v>126</v>
      </c>
      <c r="G19" t="s">
        <v>127</v>
      </c>
      <c r="H19" t="s">
        <v>128</v>
      </c>
      <c r="I19" t="s">
        <v>129</v>
      </c>
    </row>
    <row r="20" spans="1:9" x14ac:dyDescent="0.2">
      <c r="D20" t="s">
        <v>130</v>
      </c>
      <c r="E20" t="s">
        <v>131</v>
      </c>
      <c r="F20" t="s">
        <v>132</v>
      </c>
      <c r="G20" t="s">
        <v>133</v>
      </c>
      <c r="H20" t="s">
        <v>134</v>
      </c>
      <c r="I20" t="s">
        <v>135</v>
      </c>
    </row>
    <row r="21" spans="1:9" x14ac:dyDescent="0.2">
      <c r="A21" t="s">
        <v>136</v>
      </c>
      <c r="B21" t="s">
        <v>137</v>
      </c>
      <c r="C21" t="s">
        <v>138</v>
      </c>
      <c r="D21" t="s">
        <v>139</v>
      </c>
      <c r="E21" t="s">
        <v>140</v>
      </c>
      <c r="F21" t="s">
        <v>141</v>
      </c>
      <c r="G21" t="s">
        <v>142</v>
      </c>
      <c r="H21" t="s">
        <v>143</v>
      </c>
      <c r="I21" t="s">
        <v>144</v>
      </c>
    </row>
    <row r="22" spans="1:9" x14ac:dyDescent="0.2">
      <c r="A22" t="s">
        <v>145</v>
      </c>
      <c r="B22" t="s">
        <v>146</v>
      </c>
      <c r="C22" t="s">
        <v>147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 t="s">
        <v>153</v>
      </c>
    </row>
    <row r="24" spans="1:9" x14ac:dyDescent="0.2">
      <c r="C24" s="2" t="s">
        <v>193</v>
      </c>
      <c r="D24" s="2" t="s">
        <v>194</v>
      </c>
      <c r="E24" s="2" t="s">
        <v>195</v>
      </c>
      <c r="F24" s="2" t="s">
        <v>196</v>
      </c>
      <c r="G24" s="2" t="s">
        <v>197</v>
      </c>
      <c r="H24" s="2" t="s">
        <v>198</v>
      </c>
      <c r="I24" s="2" t="s">
        <v>199</v>
      </c>
    </row>
    <row r="25" spans="1:9" x14ac:dyDescent="0.2">
      <c r="C25" s="2" t="s">
        <v>200</v>
      </c>
      <c r="D25" s="2" t="s">
        <v>201</v>
      </c>
      <c r="E25" s="2" t="s">
        <v>202</v>
      </c>
      <c r="F25" s="2" t="s">
        <v>203</v>
      </c>
      <c r="G25" s="2" t="s">
        <v>204</v>
      </c>
      <c r="H25" s="2" t="s">
        <v>205</v>
      </c>
      <c r="I25" s="2" t="s">
        <v>206</v>
      </c>
    </row>
    <row r="26" spans="1:9" x14ac:dyDescent="0.2">
      <c r="D26" s="2" t="s">
        <v>207</v>
      </c>
      <c r="E26" s="2" t="s">
        <v>208</v>
      </c>
      <c r="F26" s="2" t="s">
        <v>209</v>
      </c>
      <c r="G26" s="2" t="s">
        <v>210</v>
      </c>
      <c r="H26" s="2" t="s">
        <v>211</v>
      </c>
      <c r="I26" s="2" t="s">
        <v>212</v>
      </c>
    </row>
    <row r="27" spans="1:9" x14ac:dyDescent="0.2">
      <c r="A27" s="2" t="s">
        <v>213</v>
      </c>
      <c r="B27" s="2" t="s">
        <v>214</v>
      </c>
      <c r="C27" s="2" t="s">
        <v>181</v>
      </c>
      <c r="D27" s="2" t="s">
        <v>215</v>
      </c>
      <c r="E27" s="2" t="s">
        <v>216</v>
      </c>
      <c r="F27" s="2" t="s">
        <v>217</v>
      </c>
      <c r="G27" s="2" t="s">
        <v>218</v>
      </c>
      <c r="H27" s="2" t="s">
        <v>224</v>
      </c>
      <c r="I27" s="2" t="s">
        <v>220</v>
      </c>
    </row>
    <row r="28" spans="1:9" x14ac:dyDescent="0.2">
      <c r="A28" s="2" t="s">
        <v>221</v>
      </c>
      <c r="B28" s="2" t="s">
        <v>222</v>
      </c>
      <c r="C28" s="2" t="s">
        <v>223</v>
      </c>
      <c r="D28" s="2" t="s">
        <v>190</v>
      </c>
      <c r="E28" s="2" t="s">
        <v>186</v>
      </c>
      <c r="F28" s="2" t="s">
        <v>492</v>
      </c>
      <c r="G28" s="2" t="s">
        <v>494</v>
      </c>
      <c r="H28" s="2"/>
      <c r="I28" s="2"/>
    </row>
    <row r="34" spans="1:9" x14ac:dyDescent="0.2">
      <c r="A34" s="3" t="str">
        <f>IF(A9&lt;&gt;"",A3&amp;A9,"")</f>
        <v>U"EQUALS" : U"BACKTICK";</v>
      </c>
      <c r="B34" s="3" t="str">
        <f t="shared" ref="B34:I34" si="0">IF(B9&lt;&gt;"",B3&amp;B9,"")</f>
        <v>U"1" : U"1";</v>
      </c>
      <c r="C34" s="3" t="str">
        <f t="shared" si="0"/>
        <v>U"2" : U"2";</v>
      </c>
      <c r="D34" s="3" t="str">
        <f t="shared" si="0"/>
        <v>U"3" : U"3";</v>
      </c>
      <c r="E34" s="3" t="str">
        <f t="shared" si="0"/>
        <v>U"4" : U"4";</v>
      </c>
      <c r="F34" s="3" t="str">
        <f t="shared" si="0"/>
        <v>U"5" : U"5";</v>
      </c>
      <c r="G34" s="3" t="str">
        <f t="shared" si="0"/>
        <v>U"ESC" : U["CapsLock"];</v>
      </c>
      <c r="H34" s="3" t="str">
        <f t="shared" si="0"/>
        <v/>
      </c>
      <c r="I34" s="3" t="str">
        <f t="shared" si="0"/>
        <v/>
      </c>
    </row>
    <row r="35" spans="1:9" x14ac:dyDescent="0.2">
      <c r="A35" s="3" t="str">
        <f t="shared" ref="A35:I35" si="1">IF(A10&lt;&gt;"",A4&amp;A10,"")</f>
        <v>U"BACKSLASH" : U"TAB";</v>
      </c>
      <c r="B35" s="3" t="str">
        <f t="shared" si="1"/>
        <v>U"Q" : U"Q";</v>
      </c>
      <c r="C35" s="3" t="str">
        <f t="shared" si="1"/>
        <v>U"W" : U"W";</v>
      </c>
      <c r="D35" s="3" t="str">
        <f t="shared" si="1"/>
        <v>U"E" : U"E";</v>
      </c>
      <c r="E35" s="3" t="str">
        <f t="shared" si="1"/>
        <v>U"R" : U"R";</v>
      </c>
      <c r="F35" s="3" t="str">
        <f t="shared" si="1"/>
        <v>U"T" : U"T";</v>
      </c>
      <c r="G35" s="3" t="str">
        <f t="shared" si="1"/>
        <v>U"FUNCTION1" : U"BACKSLASH";</v>
      </c>
      <c r="H35" s="3" t="str">
        <f t="shared" si="1"/>
        <v/>
      </c>
      <c r="I35" s="3" t="str">
        <f t="shared" si="1"/>
        <v/>
      </c>
    </row>
    <row r="36" spans="1:9" x14ac:dyDescent="0.2">
      <c r="A36" s="3" t="str">
        <f t="shared" ref="A36:I36" si="2">IF(A11&lt;&gt;"",A5&amp;A11,"")</f>
        <v>U"TAB" : U"FUN2";</v>
      </c>
      <c r="B36" s="3" t="str">
        <f t="shared" si="2"/>
        <v>U"A" : U"A";</v>
      </c>
      <c r="C36" s="3" t="str">
        <f t="shared" si="2"/>
        <v>U"S" : U"S";</v>
      </c>
      <c r="D36" s="3" t="str">
        <f t="shared" si="2"/>
        <v>U"D" : U"D";</v>
      </c>
      <c r="E36" s="3" t="str">
        <f t="shared" si="2"/>
        <v>U"F" : U"F";</v>
      </c>
      <c r="F36" s="3" t="str">
        <f t="shared" si="2"/>
        <v>U"G" : U"G";</v>
      </c>
      <c r="G36" s="3" t="str">
        <f t="shared" si="2"/>
        <v/>
      </c>
      <c r="H36" s="3" t="str">
        <f t="shared" si="2"/>
        <v/>
      </c>
      <c r="I36" s="3" t="str">
        <f t="shared" si="2"/>
        <v/>
      </c>
    </row>
    <row r="37" spans="1:9" x14ac:dyDescent="0.2">
      <c r="A37" s="3" t="str">
        <f t="shared" ref="A37:I37" si="3">IF(A12&lt;&gt;"",A6&amp;A12,"")</f>
        <v>U"LSHIFT" : U"LSHIFT";</v>
      </c>
      <c r="B37" s="3" t="str">
        <f t="shared" si="3"/>
        <v>U"Z" : U"Z";</v>
      </c>
      <c r="C37" s="3" t="str">
        <f t="shared" si="3"/>
        <v>U"X" : U"X";</v>
      </c>
      <c r="D37" s="3" t="str">
        <f t="shared" si="3"/>
        <v>U"C" : U"C";</v>
      </c>
      <c r="E37" s="3" t="str">
        <f t="shared" si="3"/>
        <v>U"V" : U"V";</v>
      </c>
      <c r="F37" s="3" t="str">
        <f t="shared" si="3"/>
        <v>U"B" : U"B";</v>
      </c>
      <c r="G37" s="3" t="str">
        <f t="shared" si="3"/>
        <v>U"FUNCTION2" : U"ENTER";</v>
      </c>
      <c r="H37" s="3" t="str">
        <f t="shared" si="3"/>
        <v>U"LCTRL" : U["LGUI"] + U"s";</v>
      </c>
      <c r="I37" s="3" t="str">
        <f t="shared" si="3"/>
        <v>U"LALT" : U"ESC";</v>
      </c>
    </row>
    <row r="38" spans="1:9" x14ac:dyDescent="0.2">
      <c r="A38" s="3" t="str">
        <f t="shared" ref="A38:I38" si="4">IF(A13&lt;&gt;"",A7&amp;A13,"")</f>
        <v>U"LGUI" : U["LGUI"] + U"c";</v>
      </c>
      <c r="B38" s="3" t="str">
        <f t="shared" si="4"/>
        <v>U"BACKTICK" : U["LSHIFT"] + U"9" , U["LSHIFT"] + U"0";</v>
      </c>
      <c r="C38" s="3" t="str">
        <f t="shared" si="4"/>
        <v>U"FUNCTION3" : U"LCTRL";</v>
      </c>
      <c r="D38" s="3" t="str">
        <f t="shared" si="4"/>
        <v>U"FUNCTION4" : U"LALT";</v>
      </c>
      <c r="E38" s="3" t="str">
        <f t="shared" si="4"/>
        <v>U"FUNCTION5" : U["LGUI"];</v>
      </c>
      <c r="F38" s="3" t="str">
        <f t="shared" si="4"/>
        <v>U"BACKSPACE" : U"BACKSPACE";</v>
      </c>
      <c r="G38" s="3" t="str">
        <f t="shared" si="4"/>
        <v>U"DELETE" : U"SPACE";</v>
      </c>
      <c r="H38" s="3" t="str">
        <f t="shared" si="4"/>
        <v>U"END" : U["LGUI"] + U"v";</v>
      </c>
      <c r="I38" s="3" t="str">
        <f t="shared" si="4"/>
        <v>U"HOME" : U"LALT" + U"LGUI" + U"LSHIFT" + U"v";</v>
      </c>
    </row>
    <row r="39" spans="1:9" x14ac:dyDescent="0.2">
      <c r="A39" s="3" t="str">
        <f t="shared" ref="A39:I39" si="5">A8&amp;A14</f>
        <v/>
      </c>
      <c r="B39" s="3" t="str">
        <f t="shared" si="5"/>
        <v/>
      </c>
      <c r="C39" s="3" t="str">
        <f t="shared" si="5"/>
        <v/>
      </c>
      <c r="D39" s="3" t="str">
        <f t="shared" si="5"/>
        <v/>
      </c>
      <c r="E39" s="3" t="str">
        <f t="shared" si="5"/>
        <v/>
      </c>
      <c r="F39" s="3" t="str">
        <f t="shared" si="5"/>
        <v/>
      </c>
      <c r="G39" s="3" t="str">
        <f t="shared" si="5"/>
        <v/>
      </c>
      <c r="H39" s="3" t="str">
        <f t="shared" si="5"/>
        <v/>
      </c>
      <c r="I39" s="3" t="str">
        <f t="shared" si="5"/>
        <v/>
      </c>
    </row>
    <row r="40" spans="1:9" x14ac:dyDescent="0.2">
      <c r="A40" s="3" t="str">
        <f>IF(A24&lt;&gt;"",A18&amp;A24,"")</f>
        <v/>
      </c>
      <c r="B40" s="3" t="str">
        <f t="shared" ref="B40:I40" si="6">IF(B24&lt;&gt;"",B18&amp;B24,"")</f>
        <v/>
      </c>
      <c r="C40" s="3" t="str">
        <f t="shared" si="6"/>
        <v>U"FUNCTION6" : U"RBRACE";</v>
      </c>
      <c r="D40" s="3" t="str">
        <f t="shared" si="6"/>
        <v>U"6" : U"6";</v>
      </c>
      <c r="E40" s="3" t="str">
        <f t="shared" si="6"/>
        <v>U"7" : U"7";</v>
      </c>
      <c r="F40" s="3" t="str">
        <f t="shared" si="6"/>
        <v>U"8" : U"8";</v>
      </c>
      <c r="G40" s="3" t="str">
        <f t="shared" si="6"/>
        <v>U"9" : U"9";</v>
      </c>
      <c r="H40" s="3" t="str">
        <f t="shared" si="6"/>
        <v>U"0" : U"0";</v>
      </c>
      <c r="I40" s="3" t="str">
        <f t="shared" si="6"/>
        <v>U"MINUS" : U"EQUAL";</v>
      </c>
    </row>
    <row r="41" spans="1:9" x14ac:dyDescent="0.2">
      <c r="A41" s="3" t="str">
        <f t="shared" ref="A41:I41" si="7">IF(A25&lt;&gt;"",A19&amp;A25,"")</f>
        <v/>
      </c>
      <c r="B41" s="3" t="str">
        <f t="shared" si="7"/>
        <v/>
      </c>
      <c r="C41" s="3" t="str">
        <f t="shared" si="7"/>
        <v>U"LBRACE" : U"LBRACE";</v>
      </c>
      <c r="D41" s="3" t="str">
        <f t="shared" si="7"/>
        <v>U"Y" : U"Y";</v>
      </c>
      <c r="E41" s="3" t="str">
        <f t="shared" si="7"/>
        <v>U"U" : U"U";</v>
      </c>
      <c r="F41" s="3" t="str">
        <f t="shared" si="7"/>
        <v>U"I" : U"I";</v>
      </c>
      <c r="G41" s="3" t="str">
        <f t="shared" si="7"/>
        <v>U"O" : U"O";</v>
      </c>
      <c r="H41" s="3" t="str">
        <f t="shared" si="7"/>
        <v>U"P" : U"P";</v>
      </c>
      <c r="I41" s="3" t="str">
        <f t="shared" si="7"/>
        <v>U"RBRACE" : U"MINUS";</v>
      </c>
    </row>
    <row r="42" spans="1:9" x14ac:dyDescent="0.2">
      <c r="A42" s="3" t="str">
        <f t="shared" ref="A42:I42" si="8">IF(A26&lt;&gt;"",A20&amp;A26,"")</f>
        <v/>
      </c>
      <c r="B42" s="3" t="str">
        <f t="shared" si="8"/>
        <v/>
      </c>
      <c r="C42" s="3" t="str">
        <f t="shared" si="8"/>
        <v/>
      </c>
      <c r="D42" s="3" t="str">
        <f t="shared" si="8"/>
        <v>U"H" : U"H";</v>
      </c>
      <c r="E42" s="3" t="str">
        <f t="shared" si="8"/>
        <v>U"J" : U"J";</v>
      </c>
      <c r="F42" s="3" t="str">
        <f t="shared" si="8"/>
        <v>U"K" : U"K";</v>
      </c>
      <c r="G42" s="3" t="str">
        <f t="shared" si="8"/>
        <v>U"L" : U"L";</v>
      </c>
      <c r="H42" s="3" t="str">
        <f t="shared" si="8"/>
        <v>U"SEMICOLON" : U"SEMICOLON";</v>
      </c>
      <c r="I42" s="3" t="str">
        <f t="shared" si="8"/>
        <v>U"QUOTE" : U"QUOTE";</v>
      </c>
    </row>
    <row r="43" spans="1:9" x14ac:dyDescent="0.2">
      <c r="A43" s="3" t="str">
        <f t="shared" ref="A43:I43" si="9">IF(A27&lt;&gt;"",A21&amp;A27,"")</f>
        <v>U"RALT" : U"RGUI";</v>
      </c>
      <c r="B43" s="3" t="str">
        <f t="shared" si="9"/>
        <v>U"RCTRL" : U["LGUI"] + U"BACKTICK";</v>
      </c>
      <c r="C43" s="3" t="str">
        <f t="shared" si="9"/>
        <v>U"FUNCTION7" : U"ENTER";</v>
      </c>
      <c r="D43" s="3" t="str">
        <f t="shared" si="9"/>
        <v>U"N" : U"N";</v>
      </c>
      <c r="E43" s="3" t="str">
        <f t="shared" si="9"/>
        <v>U"M" : U"M";</v>
      </c>
      <c r="F43" s="3" t="str">
        <f t="shared" si="9"/>
        <v>U"COMMA" : U"COMMA";</v>
      </c>
      <c r="G43" s="3" t="str">
        <f t="shared" si="9"/>
        <v>U"PERIOD" : U"PERIOD";</v>
      </c>
      <c r="H43" s="3" t="str">
        <f t="shared" si="9"/>
        <v>U"SLASH" : U"SLASH";</v>
      </c>
      <c r="I43" s="3" t="str">
        <f t="shared" si="9"/>
        <v>U"RSHIFT" : U"RSHIFT";</v>
      </c>
    </row>
    <row r="44" spans="1:9" x14ac:dyDescent="0.2">
      <c r="A44" s="3" t="str">
        <f t="shared" ref="A44:I44" si="10">IF(A28&lt;&gt;"",A22&amp;A28,"")</f>
        <v>U"PAGEUP" : U["LGUI"] + U"f";</v>
      </c>
      <c r="B44" s="3" t="str">
        <f t="shared" si="10"/>
        <v>U"PAGEDOWN" : U["LGUI"] + U"z";</v>
      </c>
      <c r="C44" s="3" t="str">
        <f t="shared" si="10"/>
        <v>U"ENTER" : U"DELETE";</v>
      </c>
      <c r="D44" s="3" t="str">
        <f t="shared" si="10"/>
        <v>U"SPACE" : U"SPACE";</v>
      </c>
      <c r="E44" s="3" t="str">
        <f t="shared" si="10"/>
        <v>U"LEFT" : U"FUN1";</v>
      </c>
      <c r="F44" s="3" t="str">
        <f t="shared" si="10"/>
        <v>U"DOWN" : U"FUN3";</v>
      </c>
      <c r="G44" s="3" t="str">
        <f t="shared" si="10"/>
        <v>U"UP" : U"[" , U"]";</v>
      </c>
      <c r="H44" s="3" t="str">
        <f t="shared" si="10"/>
        <v/>
      </c>
      <c r="I44" s="3" t="str">
        <f t="shared" si="1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4BCCA-B4EF-EF4A-BBEB-7D9A3BBAE5AE}">
  <dimension ref="A3:I44"/>
  <sheetViews>
    <sheetView zoomScale="120" zoomScaleNormal="120" workbookViewId="0">
      <selection activeCell="B10" sqref="B10"/>
    </sheetView>
  </sheetViews>
  <sheetFormatPr baseColWidth="10" defaultRowHeight="16" x14ac:dyDescent="0.2"/>
  <cols>
    <col min="1" max="9" width="23.33203125" customWidth="1"/>
  </cols>
  <sheetData>
    <row r="3" spans="1:9" x14ac:dyDescent="0.2">
      <c r="A3" t="s">
        <v>84</v>
      </c>
      <c r="B3" t="s">
        <v>83</v>
      </c>
      <c r="C3" t="s">
        <v>82</v>
      </c>
      <c r="D3" t="s">
        <v>81</v>
      </c>
      <c r="E3" t="s">
        <v>80</v>
      </c>
      <c r="F3" t="s">
        <v>79</v>
      </c>
      <c r="G3" t="s">
        <v>78</v>
      </c>
    </row>
    <row r="4" spans="1:9" x14ac:dyDescent="0.2">
      <c r="A4" t="s">
        <v>91</v>
      </c>
      <c r="B4" t="s">
        <v>90</v>
      </c>
      <c r="C4" t="s">
        <v>89</v>
      </c>
      <c r="D4" t="s">
        <v>88</v>
      </c>
      <c r="E4" t="s">
        <v>87</v>
      </c>
      <c r="F4" t="s">
        <v>86</v>
      </c>
      <c r="G4" t="s">
        <v>85</v>
      </c>
    </row>
    <row r="5" spans="1:9" x14ac:dyDescent="0.2">
      <c r="A5" t="s">
        <v>97</v>
      </c>
      <c r="B5" t="s">
        <v>96</v>
      </c>
      <c r="C5" t="s">
        <v>95</v>
      </c>
      <c r="D5" t="s">
        <v>94</v>
      </c>
      <c r="E5" t="s">
        <v>93</v>
      </c>
      <c r="F5" t="s">
        <v>92</v>
      </c>
    </row>
    <row r="6" spans="1:9" x14ac:dyDescent="0.2">
      <c r="A6" t="s">
        <v>106</v>
      </c>
      <c r="B6" t="s">
        <v>105</v>
      </c>
      <c r="C6" t="s">
        <v>104</v>
      </c>
      <c r="D6" t="s">
        <v>103</v>
      </c>
      <c r="E6" t="s">
        <v>102</v>
      </c>
      <c r="F6" t="s">
        <v>101</v>
      </c>
      <c r="G6" t="s">
        <v>100</v>
      </c>
      <c r="H6" t="s">
        <v>99</v>
      </c>
      <c r="I6" t="s">
        <v>98</v>
      </c>
    </row>
    <row r="7" spans="1:9" x14ac:dyDescent="0.2">
      <c r="A7" t="s">
        <v>115</v>
      </c>
      <c r="B7" t="s">
        <v>114</v>
      </c>
      <c r="C7" t="s">
        <v>113</v>
      </c>
      <c r="D7" t="s">
        <v>112</v>
      </c>
      <c r="E7" t="s">
        <v>111</v>
      </c>
      <c r="F7" t="s">
        <v>110</v>
      </c>
      <c r="G7" t="s">
        <v>109</v>
      </c>
      <c r="H7" t="s">
        <v>108</v>
      </c>
      <c r="I7" t="s">
        <v>107</v>
      </c>
    </row>
    <row r="9" spans="1:9" x14ac:dyDescent="0.2">
      <c r="A9" s="2" t="s">
        <v>307</v>
      </c>
      <c r="B9" s="2" t="s">
        <v>308</v>
      </c>
      <c r="C9" s="2" t="s">
        <v>309</v>
      </c>
      <c r="D9" s="2" t="s">
        <v>310</v>
      </c>
      <c r="E9" s="2" t="s">
        <v>311</v>
      </c>
      <c r="F9" s="2" t="s">
        <v>312</v>
      </c>
      <c r="G9" s="2" t="s">
        <v>313</v>
      </c>
      <c r="H9" t="s">
        <v>307</v>
      </c>
      <c r="I9" t="s">
        <v>307</v>
      </c>
    </row>
    <row r="10" spans="1:9" x14ac:dyDescent="0.2">
      <c r="A10" s="2" t="s">
        <v>307</v>
      </c>
      <c r="B10" s="2" t="s">
        <v>307</v>
      </c>
      <c r="C10" s="2" t="s">
        <v>219</v>
      </c>
      <c r="D10" s="2" t="s">
        <v>307</v>
      </c>
      <c r="E10" s="2" t="s">
        <v>319</v>
      </c>
      <c r="F10" s="2" t="s">
        <v>320</v>
      </c>
      <c r="G10" s="2" t="s">
        <v>307</v>
      </c>
      <c r="H10" t="s">
        <v>307</v>
      </c>
      <c r="I10" t="s">
        <v>307</v>
      </c>
    </row>
    <row r="11" spans="1:9" x14ac:dyDescent="0.2">
      <c r="A11" s="2" t="s">
        <v>307</v>
      </c>
      <c r="B11" s="2" t="s">
        <v>225</v>
      </c>
      <c r="C11" s="2" t="s">
        <v>226</v>
      </c>
      <c r="D11" s="2" t="s">
        <v>227</v>
      </c>
      <c r="E11" s="2" t="s">
        <v>321</v>
      </c>
      <c r="F11" s="2" t="s">
        <v>322</v>
      </c>
      <c r="G11" t="s">
        <v>307</v>
      </c>
      <c r="H11" t="s">
        <v>307</v>
      </c>
      <c r="I11" t="s">
        <v>307</v>
      </c>
    </row>
    <row r="12" spans="1:9" x14ac:dyDescent="0.2">
      <c r="A12" s="2" t="s">
        <v>307</v>
      </c>
      <c r="B12" s="2" t="s">
        <v>307</v>
      </c>
      <c r="C12" s="2" t="s">
        <v>307</v>
      </c>
      <c r="D12" s="2" t="s">
        <v>307</v>
      </c>
      <c r="E12" s="2" t="s">
        <v>307</v>
      </c>
      <c r="F12" s="2" t="s">
        <v>307</v>
      </c>
      <c r="G12" s="2" t="s">
        <v>307</v>
      </c>
      <c r="H12" s="2" t="s">
        <v>307</v>
      </c>
      <c r="I12" s="2" t="s">
        <v>307</v>
      </c>
    </row>
    <row r="13" spans="1:9" x14ac:dyDescent="0.2">
      <c r="A13" s="2" t="s">
        <v>307</v>
      </c>
      <c r="B13" s="2" t="s">
        <v>307</v>
      </c>
      <c r="C13" s="2" t="s">
        <v>307</v>
      </c>
      <c r="D13" s="2" t="s">
        <v>307</v>
      </c>
      <c r="E13" s="2" t="s">
        <v>307</v>
      </c>
      <c r="F13" s="2" t="s">
        <v>307</v>
      </c>
      <c r="G13" s="2" t="s">
        <v>307</v>
      </c>
      <c r="H13" s="2"/>
      <c r="I13" s="2" t="s">
        <v>307</v>
      </c>
    </row>
    <row r="18" spans="1:9" x14ac:dyDescent="0.2">
      <c r="C18" t="s">
        <v>116</v>
      </c>
      <c r="D18" t="s">
        <v>117</v>
      </c>
      <c r="E18" t="s">
        <v>118</v>
      </c>
      <c r="F18" t="s">
        <v>119</v>
      </c>
      <c r="G18" t="s">
        <v>120</v>
      </c>
      <c r="H18" t="s">
        <v>121</v>
      </c>
      <c r="I18" t="s">
        <v>122</v>
      </c>
    </row>
    <row r="19" spans="1:9" x14ac:dyDescent="0.2">
      <c r="C19" t="s">
        <v>123</v>
      </c>
      <c r="D19" t="s">
        <v>124</v>
      </c>
      <c r="E19" t="s">
        <v>125</v>
      </c>
      <c r="F19" t="s">
        <v>126</v>
      </c>
      <c r="G19" t="s">
        <v>127</v>
      </c>
      <c r="H19" t="s">
        <v>128</v>
      </c>
      <c r="I19" t="s">
        <v>129</v>
      </c>
    </row>
    <row r="20" spans="1:9" x14ac:dyDescent="0.2">
      <c r="D20" t="s">
        <v>130</v>
      </c>
      <c r="E20" t="s">
        <v>131</v>
      </c>
      <c r="F20" t="s">
        <v>132</v>
      </c>
      <c r="G20" t="s">
        <v>133</v>
      </c>
      <c r="H20" t="s">
        <v>134</v>
      </c>
      <c r="I20" t="s">
        <v>135</v>
      </c>
    </row>
    <row r="21" spans="1:9" x14ac:dyDescent="0.2">
      <c r="A21" t="s">
        <v>136</v>
      </c>
      <c r="B21" t="s">
        <v>137</v>
      </c>
      <c r="C21" t="s">
        <v>138</v>
      </c>
      <c r="D21" t="s">
        <v>139</v>
      </c>
      <c r="E21" t="s">
        <v>140</v>
      </c>
      <c r="F21" t="s">
        <v>141</v>
      </c>
      <c r="G21" t="s">
        <v>142</v>
      </c>
      <c r="H21" t="s">
        <v>143</v>
      </c>
      <c r="I21" t="s">
        <v>144</v>
      </c>
    </row>
    <row r="22" spans="1:9" x14ac:dyDescent="0.2">
      <c r="A22" t="s">
        <v>145</v>
      </c>
      <c r="B22" t="s">
        <v>146</v>
      </c>
      <c r="C22" t="s">
        <v>147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 t="s">
        <v>153</v>
      </c>
    </row>
    <row r="24" spans="1:9" x14ac:dyDescent="0.2">
      <c r="A24" t="s">
        <v>307</v>
      </c>
      <c r="B24" t="s">
        <v>307</v>
      </c>
      <c r="C24" s="2" t="s">
        <v>338</v>
      </c>
      <c r="D24" s="2" t="s">
        <v>339</v>
      </c>
      <c r="E24" s="2" t="s">
        <v>340</v>
      </c>
      <c r="F24" s="2" t="s">
        <v>341</v>
      </c>
      <c r="G24" s="2" t="s">
        <v>342</v>
      </c>
      <c r="H24" s="2" t="s">
        <v>343</v>
      </c>
      <c r="I24" s="2" t="s">
        <v>307</v>
      </c>
    </row>
    <row r="25" spans="1:9" x14ac:dyDescent="0.2">
      <c r="A25" t="s">
        <v>307</v>
      </c>
      <c r="B25" t="s">
        <v>307</v>
      </c>
      <c r="C25" s="2" t="s">
        <v>307</v>
      </c>
      <c r="D25" s="2"/>
      <c r="E25" s="2"/>
      <c r="F25" s="2" t="s">
        <v>219</v>
      </c>
      <c r="G25" s="2"/>
      <c r="H25" s="2" t="s">
        <v>333</v>
      </c>
      <c r="I25" s="2" t="s">
        <v>307</v>
      </c>
    </row>
    <row r="26" spans="1:9" x14ac:dyDescent="0.2">
      <c r="A26" t="s">
        <v>307</v>
      </c>
      <c r="B26" t="s">
        <v>307</v>
      </c>
      <c r="C26" t="s">
        <v>307</v>
      </c>
      <c r="D26" s="2"/>
      <c r="E26" s="2" t="s">
        <v>225</v>
      </c>
      <c r="F26" s="2" t="s">
        <v>226</v>
      </c>
      <c r="G26" s="2" t="s">
        <v>227</v>
      </c>
      <c r="H26" s="2" t="s">
        <v>334</v>
      </c>
      <c r="I26" s="2" t="s">
        <v>307</v>
      </c>
    </row>
    <row r="27" spans="1:9" x14ac:dyDescent="0.2">
      <c r="A27" s="2" t="s">
        <v>354</v>
      </c>
      <c r="B27" s="2" t="s">
        <v>355</v>
      </c>
      <c r="C27" s="2" t="s">
        <v>307</v>
      </c>
      <c r="D27" s="2"/>
      <c r="E27" s="2" t="s">
        <v>330</v>
      </c>
      <c r="F27" s="2"/>
      <c r="G27" s="2"/>
      <c r="H27" s="2"/>
      <c r="I27" s="2" t="s">
        <v>307</v>
      </c>
    </row>
    <row r="28" spans="1:9" x14ac:dyDescent="0.2">
      <c r="A28" s="2" t="s">
        <v>333</v>
      </c>
      <c r="B28" s="2" t="s">
        <v>334</v>
      </c>
      <c r="C28" s="2" t="s">
        <v>307</v>
      </c>
      <c r="D28" s="2"/>
      <c r="E28" s="2"/>
      <c r="F28" s="2"/>
      <c r="G28" s="2"/>
      <c r="H28" s="2"/>
      <c r="I28" s="2" t="s">
        <v>307</v>
      </c>
    </row>
    <row r="34" spans="1:9" x14ac:dyDescent="0.2">
      <c r="A34" s="3" t="str">
        <f>IF(A9&lt;&gt;"",A3&amp;A9,"")</f>
        <v/>
      </c>
      <c r="B34" s="3" t="str">
        <f t="shared" ref="B34:I34" si="0">IF(B9&lt;&gt;"",B3&amp;B9,"")</f>
        <v>U"1" : U"F1";</v>
      </c>
      <c r="C34" s="3" t="str">
        <f t="shared" si="0"/>
        <v>U"2" : U"F2";</v>
      </c>
      <c r="D34" s="3" t="str">
        <f t="shared" si="0"/>
        <v>U"3" : U"F3";</v>
      </c>
      <c r="E34" s="3" t="str">
        <f t="shared" si="0"/>
        <v>U"4" : U"F4";</v>
      </c>
      <c r="F34" s="3" t="str">
        <f t="shared" si="0"/>
        <v>U"5" : U"F5";</v>
      </c>
      <c r="G34" s="3" t="str">
        <f t="shared" si="0"/>
        <v>U"ESC" : U"F11";</v>
      </c>
      <c r="H34" s="3" t="str">
        <f t="shared" si="0"/>
        <v/>
      </c>
      <c r="I34" s="3" t="str">
        <f t="shared" si="0"/>
        <v/>
      </c>
    </row>
    <row r="35" spans="1:9" x14ac:dyDescent="0.2">
      <c r="A35" s="3" t="str">
        <f t="shared" ref="A35:I38" si="1">IF(A10&lt;&gt;"",A4&amp;A10,"")</f>
        <v/>
      </c>
      <c r="B35" s="3" t="str">
        <f t="shared" si="1"/>
        <v/>
      </c>
      <c r="C35" s="3" t="str">
        <f t="shared" si="1"/>
        <v>U"W" : U"UP";</v>
      </c>
      <c r="D35" s="3" t="str">
        <f t="shared" si="1"/>
        <v/>
      </c>
      <c r="E35" s="3" t="str">
        <f t="shared" si="1"/>
        <v>U"R" : CONS"VOLUMEDOWN";</v>
      </c>
      <c r="F35" s="3" t="str">
        <f t="shared" si="1"/>
        <v>U"T" : CONS"VOLUMEUP";</v>
      </c>
      <c r="G35" s="3" t="str">
        <f t="shared" si="1"/>
        <v/>
      </c>
      <c r="H35" s="3" t="str">
        <f t="shared" si="1"/>
        <v/>
      </c>
      <c r="I35" s="3" t="str">
        <f t="shared" si="1"/>
        <v/>
      </c>
    </row>
    <row r="36" spans="1:9" x14ac:dyDescent="0.2">
      <c r="A36" s="3" t="str">
        <f t="shared" si="1"/>
        <v/>
      </c>
      <c r="B36" s="3" t="str">
        <f t="shared" si="1"/>
        <v>U"A" : U"LEFT";</v>
      </c>
      <c r="C36" s="3" t="str">
        <f t="shared" si="1"/>
        <v>U"S" : U"DOWN";</v>
      </c>
      <c r="D36" s="3" t="str">
        <f t="shared" si="1"/>
        <v>U"D" : U"RIGHT";</v>
      </c>
      <c r="E36" s="3" t="str">
        <f t="shared" si="1"/>
        <v>U"F" : CONS"SCANPREVIOUSTRACK";</v>
      </c>
      <c r="F36" s="3" t="str">
        <f t="shared" si="1"/>
        <v>U"G" : CONS"SCANNEXTTRACK";</v>
      </c>
      <c r="G36" s="3" t="str">
        <f t="shared" si="1"/>
        <v/>
      </c>
      <c r="H36" s="3" t="str">
        <f t="shared" si="1"/>
        <v/>
      </c>
      <c r="I36" s="3" t="str">
        <f t="shared" si="1"/>
        <v/>
      </c>
    </row>
    <row r="37" spans="1:9" x14ac:dyDescent="0.2">
      <c r="A37" s="3" t="str">
        <f t="shared" si="1"/>
        <v/>
      </c>
      <c r="B37" s="3" t="str">
        <f t="shared" si="1"/>
        <v/>
      </c>
      <c r="C37" s="3" t="str">
        <f t="shared" si="1"/>
        <v/>
      </c>
      <c r="D37" s="3" t="str">
        <f t="shared" si="1"/>
        <v/>
      </c>
      <c r="E37" s="3" t="str">
        <f t="shared" si="1"/>
        <v/>
      </c>
      <c r="F37" s="3" t="str">
        <f t="shared" si="1"/>
        <v/>
      </c>
      <c r="G37" s="3" t="str">
        <f t="shared" si="1"/>
        <v/>
      </c>
      <c r="H37" s="3" t="str">
        <f t="shared" si="1"/>
        <v/>
      </c>
      <c r="I37" s="3" t="str">
        <f t="shared" si="1"/>
        <v/>
      </c>
    </row>
    <row r="38" spans="1:9" x14ac:dyDescent="0.2">
      <c r="A38" s="3" t="str">
        <f t="shared" si="1"/>
        <v/>
      </c>
      <c r="B38" s="3" t="str">
        <f t="shared" si="1"/>
        <v/>
      </c>
      <c r="C38" s="3" t="str">
        <f t="shared" si="1"/>
        <v/>
      </c>
      <c r="D38" s="3" t="str">
        <f t="shared" si="1"/>
        <v/>
      </c>
      <c r="E38" s="3" t="str">
        <f t="shared" si="1"/>
        <v/>
      </c>
      <c r="F38" s="3" t="str">
        <f t="shared" si="1"/>
        <v/>
      </c>
      <c r="G38" s="3" t="str">
        <f t="shared" si="1"/>
        <v/>
      </c>
      <c r="H38" s="3" t="str">
        <f t="shared" si="1"/>
        <v/>
      </c>
      <c r="I38" s="3" t="str">
        <f t="shared" si="1"/>
        <v/>
      </c>
    </row>
    <row r="39" spans="1:9" x14ac:dyDescent="0.2">
      <c r="A39" s="3" t="str">
        <f t="shared" ref="A39:I39" si="2">A8&amp;A14</f>
        <v/>
      </c>
      <c r="B39" s="3" t="str">
        <f t="shared" si="2"/>
        <v/>
      </c>
      <c r="C39" s="3" t="str">
        <f t="shared" si="2"/>
        <v/>
      </c>
      <c r="D39" s="3" t="str">
        <f t="shared" si="2"/>
        <v/>
      </c>
      <c r="E39" s="3" t="str">
        <f t="shared" si="2"/>
        <v/>
      </c>
      <c r="F39" s="3" t="str">
        <f t="shared" si="2"/>
        <v/>
      </c>
      <c r="G39" s="3" t="str">
        <f t="shared" si="2"/>
        <v/>
      </c>
      <c r="H39" s="3" t="str">
        <f t="shared" si="2"/>
        <v/>
      </c>
      <c r="I39" s="3" t="str">
        <f t="shared" si="2"/>
        <v/>
      </c>
    </row>
    <row r="40" spans="1:9" x14ac:dyDescent="0.2">
      <c r="A40" s="3" t="str">
        <f>IF(A24&lt;&gt;"",A18&amp;A24,"")</f>
        <v/>
      </c>
      <c r="B40" s="3" t="str">
        <f t="shared" ref="B40:I40" si="3">IF(B24&lt;&gt;"",B18&amp;B24,"")</f>
        <v/>
      </c>
      <c r="C40" s="3" t="str">
        <f t="shared" si="3"/>
        <v>U"FUNCTION6" : U"F12";</v>
      </c>
      <c r="D40" s="3" t="str">
        <f t="shared" si="3"/>
        <v>U"6" : U"F6";</v>
      </c>
      <c r="E40" s="3" t="str">
        <f t="shared" si="3"/>
        <v>U"7" : U"F7";</v>
      </c>
      <c r="F40" s="3" t="str">
        <f t="shared" si="3"/>
        <v>U"8" : U"F8";</v>
      </c>
      <c r="G40" s="3" t="str">
        <f t="shared" si="3"/>
        <v>U"9" : U"F9";</v>
      </c>
      <c r="H40" s="3" t="str">
        <f t="shared" si="3"/>
        <v>U"0" : U"F10";</v>
      </c>
      <c r="I40" s="3" t="str">
        <f t="shared" si="3"/>
        <v/>
      </c>
    </row>
    <row r="41" spans="1:9" x14ac:dyDescent="0.2">
      <c r="A41" s="3" t="str">
        <f t="shared" ref="A41:I44" si="4">IF(A25&lt;&gt;"",A19&amp;A25,"")</f>
        <v/>
      </c>
      <c r="B41" s="3" t="str">
        <f t="shared" si="4"/>
        <v/>
      </c>
      <c r="C41" s="3" t="str">
        <f t="shared" si="4"/>
        <v/>
      </c>
      <c r="D41" s="3" t="str">
        <f t="shared" si="4"/>
        <v/>
      </c>
      <c r="E41" s="3" t="str">
        <f t="shared" si="4"/>
        <v/>
      </c>
      <c r="F41" s="3" t="str">
        <f t="shared" si="4"/>
        <v>U"I" : U"UP";</v>
      </c>
      <c r="G41" s="3" t="str">
        <f t="shared" si="4"/>
        <v/>
      </c>
      <c r="H41" s="3" t="str">
        <f t="shared" si="4"/>
        <v>U"P" : U"PAGEUP";</v>
      </c>
      <c r="I41" s="3" t="str">
        <f t="shared" si="4"/>
        <v/>
      </c>
    </row>
    <row r="42" spans="1:9" x14ac:dyDescent="0.2">
      <c r="A42" s="3" t="str">
        <f t="shared" si="4"/>
        <v/>
      </c>
      <c r="B42" s="3" t="str">
        <f t="shared" si="4"/>
        <v/>
      </c>
      <c r="C42" s="3" t="str">
        <f t="shared" si="4"/>
        <v/>
      </c>
      <c r="D42" s="3" t="str">
        <f t="shared" si="4"/>
        <v/>
      </c>
      <c r="E42" s="3" t="str">
        <f t="shared" si="4"/>
        <v>U"J" : U"LEFT";</v>
      </c>
      <c r="F42" s="3" t="str">
        <f t="shared" si="4"/>
        <v>U"K" : U"DOWN";</v>
      </c>
      <c r="G42" s="3" t="str">
        <f t="shared" si="4"/>
        <v>U"L" : U"RIGHT";</v>
      </c>
      <c r="H42" s="3" t="str">
        <f t="shared" si="4"/>
        <v>U"SEMICOLON" : U"PAGEDOWN";</v>
      </c>
      <c r="I42" s="3" t="str">
        <f t="shared" si="4"/>
        <v/>
      </c>
    </row>
    <row r="43" spans="1:9" x14ac:dyDescent="0.2">
      <c r="A43" s="3" t="str">
        <f t="shared" si="4"/>
        <v>U"RALT" : U"HOME";</v>
      </c>
      <c r="B43" s="3" t="str">
        <f t="shared" si="4"/>
        <v>U"RCTRL" : U["END"];</v>
      </c>
      <c r="C43" s="3" t="str">
        <f t="shared" si="4"/>
        <v/>
      </c>
      <c r="D43" s="3" t="str">
        <f t="shared" si="4"/>
        <v/>
      </c>
      <c r="E43" s="3" t="str">
        <f t="shared" si="4"/>
        <v>U"M" : U["LGUI"] + U["LALT"] + U["LCTRL"] + U"M";</v>
      </c>
      <c r="F43" s="3" t="str">
        <f t="shared" si="4"/>
        <v/>
      </c>
      <c r="G43" s="3" t="str">
        <f t="shared" si="4"/>
        <v/>
      </c>
      <c r="H43" s="3" t="str">
        <f t="shared" si="4"/>
        <v/>
      </c>
      <c r="I43" s="3" t="str">
        <f t="shared" si="4"/>
        <v/>
      </c>
    </row>
    <row r="44" spans="1:9" x14ac:dyDescent="0.2">
      <c r="A44" s="3" t="str">
        <f t="shared" si="4"/>
        <v>U"PAGEUP" : U"PAGEUP";</v>
      </c>
      <c r="B44" s="3" t="str">
        <f t="shared" si="4"/>
        <v>U"PAGEDOWN" : U"PAGEDOWN";</v>
      </c>
      <c r="C44" s="3" t="str">
        <f t="shared" si="4"/>
        <v/>
      </c>
      <c r="D44" s="3" t="str">
        <f t="shared" si="4"/>
        <v/>
      </c>
      <c r="E44" s="3" t="str">
        <f t="shared" si="4"/>
        <v/>
      </c>
      <c r="F44" s="3" t="str">
        <f t="shared" si="4"/>
        <v/>
      </c>
      <c r="G44" s="3" t="str">
        <f t="shared" si="4"/>
        <v/>
      </c>
      <c r="H44" s="3" t="str">
        <f t="shared" si="4"/>
        <v/>
      </c>
      <c r="I44" s="3" t="str">
        <f t="shared" si="4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4517-F6B1-6C4B-8A2E-EC7300079C5D}">
  <dimension ref="A3:I44"/>
  <sheetViews>
    <sheetView zoomScale="120" zoomScaleNormal="120" workbookViewId="0">
      <selection activeCell="B10" sqref="B10"/>
    </sheetView>
  </sheetViews>
  <sheetFormatPr baseColWidth="10" defaultRowHeight="16" x14ac:dyDescent="0.2"/>
  <cols>
    <col min="1" max="9" width="23.33203125" customWidth="1"/>
  </cols>
  <sheetData>
    <row r="3" spans="1:9" x14ac:dyDescent="0.2">
      <c r="A3" t="s">
        <v>84</v>
      </c>
      <c r="B3" t="s">
        <v>83</v>
      </c>
      <c r="C3" t="s">
        <v>82</v>
      </c>
      <c r="D3" t="s">
        <v>81</v>
      </c>
      <c r="E3" t="s">
        <v>80</v>
      </c>
      <c r="F3" t="s">
        <v>79</v>
      </c>
      <c r="G3" t="s">
        <v>78</v>
      </c>
    </row>
    <row r="4" spans="1:9" x14ac:dyDescent="0.2">
      <c r="A4" t="s">
        <v>91</v>
      </c>
      <c r="B4" t="s">
        <v>90</v>
      </c>
      <c r="C4" t="s">
        <v>89</v>
      </c>
      <c r="D4" t="s">
        <v>88</v>
      </c>
      <c r="E4" t="s">
        <v>87</v>
      </c>
      <c r="F4" t="s">
        <v>86</v>
      </c>
      <c r="G4" t="s">
        <v>85</v>
      </c>
    </row>
    <row r="5" spans="1:9" x14ac:dyDescent="0.2">
      <c r="A5" t="s">
        <v>97</v>
      </c>
      <c r="B5" t="s">
        <v>96</v>
      </c>
      <c r="C5" t="s">
        <v>95</v>
      </c>
      <c r="D5" t="s">
        <v>94</v>
      </c>
      <c r="E5" t="s">
        <v>93</v>
      </c>
      <c r="F5" t="s">
        <v>92</v>
      </c>
    </row>
    <row r="6" spans="1:9" x14ac:dyDescent="0.2">
      <c r="A6" t="s">
        <v>106</v>
      </c>
      <c r="B6" t="s">
        <v>105</v>
      </c>
      <c r="C6" t="s">
        <v>104</v>
      </c>
      <c r="D6" t="s">
        <v>103</v>
      </c>
      <c r="E6" t="s">
        <v>102</v>
      </c>
      <c r="F6" t="s">
        <v>101</v>
      </c>
      <c r="G6" t="s">
        <v>100</v>
      </c>
      <c r="H6" t="s">
        <v>99</v>
      </c>
      <c r="I6" t="s">
        <v>98</v>
      </c>
    </row>
    <row r="7" spans="1:9" x14ac:dyDescent="0.2">
      <c r="A7" t="s">
        <v>115</v>
      </c>
      <c r="B7" t="s">
        <v>114</v>
      </c>
      <c r="C7" t="s">
        <v>113</v>
      </c>
      <c r="D7" t="s">
        <v>112</v>
      </c>
      <c r="E7" t="s">
        <v>111</v>
      </c>
      <c r="F7" t="s">
        <v>110</v>
      </c>
      <c r="G7" t="s">
        <v>109</v>
      </c>
      <c r="H7" t="s">
        <v>108</v>
      </c>
      <c r="I7" t="s">
        <v>107</v>
      </c>
    </row>
    <row r="9" spans="1:9" x14ac:dyDescent="0.2">
      <c r="A9" s="2"/>
      <c r="B9" s="2" t="s">
        <v>315</v>
      </c>
      <c r="C9" s="2" t="s">
        <v>316</v>
      </c>
      <c r="D9" s="2" t="s">
        <v>317</v>
      </c>
      <c r="E9" s="2" t="s">
        <v>318</v>
      </c>
      <c r="F9" s="2" t="s">
        <v>307</v>
      </c>
      <c r="G9" s="2" t="s">
        <v>506</v>
      </c>
      <c r="H9" t="s">
        <v>307</v>
      </c>
      <c r="I9" t="s">
        <v>307</v>
      </c>
    </row>
    <row r="10" spans="1:9" x14ac:dyDescent="0.2">
      <c r="A10" s="2" t="s">
        <v>307</v>
      </c>
      <c r="B10" s="2" t="s">
        <v>511</v>
      </c>
      <c r="C10" s="2" t="s">
        <v>219</v>
      </c>
      <c r="D10" s="2" t="s">
        <v>307</v>
      </c>
      <c r="E10" s="2" t="s">
        <v>319</v>
      </c>
      <c r="F10" s="2" t="s">
        <v>320</v>
      </c>
      <c r="G10" s="2" t="s">
        <v>161</v>
      </c>
      <c r="H10" t="s">
        <v>307</v>
      </c>
      <c r="I10" t="s">
        <v>307</v>
      </c>
    </row>
    <row r="11" spans="1:9" x14ac:dyDescent="0.2">
      <c r="A11" s="2" t="s">
        <v>307</v>
      </c>
      <c r="B11" s="2" t="s">
        <v>225</v>
      </c>
      <c r="C11" s="2" t="s">
        <v>226</v>
      </c>
      <c r="D11" s="2" t="s">
        <v>227</v>
      </c>
      <c r="E11" s="2" t="s">
        <v>321</v>
      </c>
      <c r="F11" s="2" t="s">
        <v>322</v>
      </c>
      <c r="G11" t="s">
        <v>307</v>
      </c>
      <c r="H11" t="s">
        <v>307</v>
      </c>
      <c r="I11" t="s">
        <v>307</v>
      </c>
    </row>
    <row r="12" spans="1:9" x14ac:dyDescent="0.2">
      <c r="A12" s="2" t="s">
        <v>307</v>
      </c>
      <c r="B12" s="2" t="s">
        <v>307</v>
      </c>
      <c r="C12" s="2" t="s">
        <v>307</v>
      </c>
      <c r="D12" s="2" t="s">
        <v>307</v>
      </c>
      <c r="E12" s="2" t="s">
        <v>307</v>
      </c>
      <c r="F12" s="2" t="s">
        <v>307</v>
      </c>
      <c r="G12" s="2" t="s">
        <v>307</v>
      </c>
      <c r="H12" s="2" t="s">
        <v>307</v>
      </c>
      <c r="I12" s="2" t="s">
        <v>307</v>
      </c>
    </row>
    <row r="13" spans="1:9" x14ac:dyDescent="0.2">
      <c r="A13" s="2" t="s">
        <v>314</v>
      </c>
      <c r="B13" s="2" t="s">
        <v>307</v>
      </c>
      <c r="C13" s="2" t="s">
        <v>307</v>
      </c>
      <c r="D13" s="2" t="s">
        <v>307</v>
      </c>
      <c r="E13" s="2" t="s">
        <v>307</v>
      </c>
      <c r="F13" s="2" t="s">
        <v>323</v>
      </c>
      <c r="G13" s="2" t="s">
        <v>324</v>
      </c>
      <c r="H13" s="2" t="s">
        <v>307</v>
      </c>
      <c r="I13" s="2" t="s">
        <v>307</v>
      </c>
    </row>
    <row r="18" spans="1:9" x14ac:dyDescent="0.2">
      <c r="C18" t="s">
        <v>116</v>
      </c>
      <c r="D18" t="s">
        <v>117</v>
      </c>
      <c r="E18" t="s">
        <v>118</v>
      </c>
      <c r="F18" t="s">
        <v>119</v>
      </c>
      <c r="G18" t="s">
        <v>120</v>
      </c>
      <c r="H18" t="s">
        <v>121</v>
      </c>
      <c r="I18" t="s">
        <v>122</v>
      </c>
    </row>
    <row r="19" spans="1:9" x14ac:dyDescent="0.2">
      <c r="C19" t="s">
        <v>123</v>
      </c>
      <c r="D19" t="s">
        <v>124</v>
      </c>
      <c r="E19" t="s">
        <v>125</v>
      </c>
      <c r="F19" t="s">
        <v>126</v>
      </c>
      <c r="G19" t="s">
        <v>127</v>
      </c>
      <c r="H19" t="s">
        <v>128</v>
      </c>
      <c r="I19" t="s">
        <v>129</v>
      </c>
    </row>
    <row r="20" spans="1:9" x14ac:dyDescent="0.2">
      <c r="D20" t="s">
        <v>130</v>
      </c>
      <c r="E20" t="s">
        <v>131</v>
      </c>
      <c r="F20" t="s">
        <v>132</v>
      </c>
      <c r="G20" t="s">
        <v>133</v>
      </c>
      <c r="H20" t="s">
        <v>134</v>
      </c>
      <c r="I20" t="s">
        <v>135</v>
      </c>
    </row>
    <row r="21" spans="1:9" x14ac:dyDescent="0.2">
      <c r="A21" t="s">
        <v>136</v>
      </c>
      <c r="B21" t="s">
        <v>137</v>
      </c>
      <c r="C21" t="s">
        <v>138</v>
      </c>
      <c r="D21" t="s">
        <v>139</v>
      </c>
      <c r="E21" t="s">
        <v>140</v>
      </c>
      <c r="F21" t="s">
        <v>141</v>
      </c>
      <c r="G21" t="s">
        <v>142</v>
      </c>
      <c r="H21" t="s">
        <v>143</v>
      </c>
      <c r="I21" t="s">
        <v>144</v>
      </c>
    </row>
    <row r="22" spans="1:9" x14ac:dyDescent="0.2">
      <c r="A22" t="s">
        <v>145</v>
      </c>
      <c r="B22" t="s">
        <v>146</v>
      </c>
      <c r="C22" t="s">
        <v>147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 t="s">
        <v>153</v>
      </c>
    </row>
    <row r="24" spans="1:9" x14ac:dyDescent="0.2">
      <c r="A24" t="s">
        <v>307</v>
      </c>
      <c r="B24" t="s">
        <v>307</v>
      </c>
      <c r="C24" s="2" t="s">
        <v>344</v>
      </c>
      <c r="D24" s="2" t="s">
        <v>344</v>
      </c>
      <c r="E24" s="2" t="s">
        <v>345</v>
      </c>
      <c r="F24" s="2" t="s">
        <v>346</v>
      </c>
      <c r="G24" s="2" t="s">
        <v>347</v>
      </c>
      <c r="H24" s="2" t="s">
        <v>348</v>
      </c>
      <c r="I24" s="2" t="s">
        <v>348</v>
      </c>
    </row>
    <row r="25" spans="1:9" x14ac:dyDescent="0.2">
      <c r="A25" t="s">
        <v>307</v>
      </c>
      <c r="B25" t="s">
        <v>307</v>
      </c>
      <c r="C25" s="2" t="s">
        <v>349</v>
      </c>
      <c r="D25" s="2" t="s">
        <v>349</v>
      </c>
      <c r="E25" s="2" t="s">
        <v>350</v>
      </c>
      <c r="F25" s="2" t="s">
        <v>351</v>
      </c>
      <c r="G25" s="2" t="s">
        <v>352</v>
      </c>
      <c r="H25" s="2" t="s">
        <v>353</v>
      </c>
      <c r="I25" s="2" t="s">
        <v>353</v>
      </c>
    </row>
    <row r="26" spans="1:9" x14ac:dyDescent="0.2">
      <c r="A26" t="s">
        <v>307</v>
      </c>
      <c r="B26" t="s">
        <v>307</v>
      </c>
      <c r="C26" t="s">
        <v>307</v>
      </c>
      <c r="D26" s="2" t="s">
        <v>356</v>
      </c>
      <c r="E26" s="2" t="s">
        <v>357</v>
      </c>
      <c r="F26" s="2" t="s">
        <v>358</v>
      </c>
      <c r="G26" s="2" t="s">
        <v>359</v>
      </c>
      <c r="H26" s="2" t="s">
        <v>307</v>
      </c>
      <c r="I26" s="2"/>
    </row>
    <row r="27" spans="1:9" x14ac:dyDescent="0.2">
      <c r="A27" s="2" t="s">
        <v>307</v>
      </c>
      <c r="B27" s="2" t="s">
        <v>329</v>
      </c>
      <c r="C27" s="2" t="s">
        <v>181</v>
      </c>
      <c r="D27" s="2" t="s">
        <v>356</v>
      </c>
      <c r="E27" s="2" t="s">
        <v>356</v>
      </c>
      <c r="F27" s="2" t="s">
        <v>360</v>
      </c>
      <c r="G27" s="2" t="s">
        <v>360</v>
      </c>
      <c r="H27" s="2" t="s">
        <v>307</v>
      </c>
      <c r="I27" s="2"/>
    </row>
    <row r="28" spans="1:9" x14ac:dyDescent="0.2">
      <c r="A28" s="2" t="s">
        <v>333</v>
      </c>
      <c r="B28" s="2" t="s">
        <v>334</v>
      </c>
      <c r="C28" s="2" t="s">
        <v>307</v>
      </c>
      <c r="D28" s="2" t="s">
        <v>307</v>
      </c>
      <c r="E28" s="2" t="s">
        <v>307</v>
      </c>
      <c r="F28" s="2"/>
      <c r="G28" s="2" t="s">
        <v>307</v>
      </c>
      <c r="H28" s="2" t="s">
        <v>307</v>
      </c>
      <c r="I28" s="2" t="s">
        <v>314</v>
      </c>
    </row>
    <row r="34" spans="1:9" x14ac:dyDescent="0.2">
      <c r="A34" s="3" t="str">
        <f>IF(A9&lt;&gt;"",A3&amp;A9,"")</f>
        <v/>
      </c>
      <c r="B34" s="3" t="str">
        <f t="shared" ref="B34:I34" si="0">IF(B9&lt;&gt;"",B3&amp;B9,"")</f>
        <v>U"1" : U["LGUI"] + U["LALT"] + U["LCTRL"] + U"1";</v>
      </c>
      <c r="C34" s="3" t="str">
        <f t="shared" si="0"/>
        <v>U"2" : U["LGUI"] + U["LALT"] + U["LCTRL"] + U"2";</v>
      </c>
      <c r="D34" s="3" t="str">
        <f t="shared" si="0"/>
        <v>U"3" : U["LGUI"] + U["LALT"] + U["LCTRL"] + U"3";</v>
      </c>
      <c r="E34" s="3" t="str">
        <f t="shared" si="0"/>
        <v>U"4" : U["LGUI"] + U["LALT"] + U["LCTRL"] + U"4";</v>
      </c>
      <c r="F34" s="3" t="str">
        <f t="shared" si="0"/>
        <v/>
      </c>
      <c r="G34" s="3" t="str">
        <f t="shared" si="0"/>
        <v>U"ESC" : U["CapsLock"];</v>
      </c>
      <c r="H34" s="3" t="str">
        <f t="shared" si="0"/>
        <v/>
      </c>
      <c r="I34" s="3" t="str">
        <f t="shared" si="0"/>
        <v/>
      </c>
    </row>
    <row r="35" spans="1:9" x14ac:dyDescent="0.2">
      <c r="A35" s="3" t="str">
        <f t="shared" ref="A35:I38" si="1">IF(A10&lt;&gt;"",A4&amp;A10,"")</f>
        <v/>
      </c>
      <c r="B35" s="3" t="str">
        <f t="shared" si="1"/>
        <v>U"Q" : U["LSHIFT"] + U"P";</v>
      </c>
      <c r="C35" s="3" t="str">
        <f t="shared" si="1"/>
        <v>U"W" : U"UP";</v>
      </c>
      <c r="D35" s="3" t="str">
        <f t="shared" si="1"/>
        <v/>
      </c>
      <c r="E35" s="3" t="str">
        <f t="shared" si="1"/>
        <v>U"R" : CONS"VOLUMEDOWN";</v>
      </c>
      <c r="F35" s="3" t="str">
        <f t="shared" si="1"/>
        <v>U"T" : CONS"VOLUMEUP";</v>
      </c>
      <c r="G35" s="3" t="str">
        <f t="shared" si="1"/>
        <v>U"FUNCTION1" : CONS"PAUSEPLAY";</v>
      </c>
      <c r="H35" s="3" t="str">
        <f t="shared" si="1"/>
        <v/>
      </c>
      <c r="I35" s="3" t="str">
        <f t="shared" si="1"/>
        <v/>
      </c>
    </row>
    <row r="36" spans="1:9" x14ac:dyDescent="0.2">
      <c r="A36" s="3" t="str">
        <f t="shared" si="1"/>
        <v/>
      </c>
      <c r="B36" s="3" t="str">
        <f t="shared" si="1"/>
        <v>U"A" : U"LEFT";</v>
      </c>
      <c r="C36" s="3" t="str">
        <f t="shared" si="1"/>
        <v>U"S" : U"DOWN";</v>
      </c>
      <c r="D36" s="3" t="str">
        <f t="shared" si="1"/>
        <v>U"D" : U"RIGHT";</v>
      </c>
      <c r="E36" s="3" t="str">
        <f t="shared" si="1"/>
        <v>U"F" : CONS"SCANPREVIOUSTRACK";</v>
      </c>
      <c r="F36" s="3" t="str">
        <f t="shared" si="1"/>
        <v>U"G" : CONS"SCANNEXTTRACK";</v>
      </c>
      <c r="G36" s="3" t="str">
        <f t="shared" si="1"/>
        <v/>
      </c>
      <c r="H36" s="3" t="str">
        <f t="shared" si="1"/>
        <v/>
      </c>
      <c r="I36" s="3" t="str">
        <f t="shared" si="1"/>
        <v/>
      </c>
    </row>
    <row r="37" spans="1:9" x14ac:dyDescent="0.2">
      <c r="A37" s="3" t="str">
        <f t="shared" si="1"/>
        <v/>
      </c>
      <c r="B37" s="3" t="str">
        <f t="shared" si="1"/>
        <v/>
      </c>
      <c r="C37" s="3" t="str">
        <f t="shared" si="1"/>
        <v/>
      </c>
      <c r="D37" s="3" t="str">
        <f t="shared" si="1"/>
        <v/>
      </c>
      <c r="E37" s="3" t="str">
        <f t="shared" si="1"/>
        <v/>
      </c>
      <c r="F37" s="3" t="str">
        <f t="shared" si="1"/>
        <v/>
      </c>
      <c r="G37" s="3" t="str">
        <f t="shared" si="1"/>
        <v/>
      </c>
      <c r="H37" s="3" t="str">
        <f t="shared" si="1"/>
        <v/>
      </c>
      <c r="I37" s="3" t="str">
        <f t="shared" si="1"/>
        <v/>
      </c>
    </row>
    <row r="38" spans="1:9" x14ac:dyDescent="0.2">
      <c r="A38" s="3" t="str">
        <f t="shared" si="1"/>
        <v>U"LGUI" : flashMode();</v>
      </c>
      <c r="B38" s="3" t="str">
        <f t="shared" si="1"/>
        <v/>
      </c>
      <c r="C38" s="3" t="str">
        <f t="shared" si="1"/>
        <v/>
      </c>
      <c r="D38" s="3" t="str">
        <f t="shared" si="1"/>
        <v/>
      </c>
      <c r="E38" s="3" t="str">
        <f t="shared" si="1"/>
        <v/>
      </c>
      <c r="F38" s="3" t="str">
        <f t="shared" si="1"/>
        <v>U"BACKSPACE" : U["LGUI"] + U["LSHIFT"] + U"[";</v>
      </c>
      <c r="G38" s="3" t="str">
        <f t="shared" si="1"/>
        <v>U"DELETE" : U["LGUI"] + U["LSHIFT"] + U"]";</v>
      </c>
      <c r="H38" s="3" t="str">
        <f t="shared" si="1"/>
        <v/>
      </c>
      <c r="I38" s="3" t="str">
        <f t="shared" si="1"/>
        <v/>
      </c>
    </row>
    <row r="39" spans="1:9" x14ac:dyDescent="0.2">
      <c r="A39" s="3" t="str">
        <f t="shared" ref="A39:I39" si="2">A8&amp;A14</f>
        <v/>
      </c>
      <c r="B39" s="3" t="str">
        <f t="shared" si="2"/>
        <v/>
      </c>
      <c r="C39" s="3" t="str">
        <f t="shared" si="2"/>
        <v/>
      </c>
      <c r="D39" s="3" t="str">
        <f t="shared" si="2"/>
        <v/>
      </c>
      <c r="E39" s="3" t="str">
        <f t="shared" si="2"/>
        <v/>
      </c>
      <c r="F39" s="3" t="str">
        <f t="shared" si="2"/>
        <v/>
      </c>
      <c r="G39" s="3" t="str">
        <f t="shared" si="2"/>
        <v/>
      </c>
      <c r="H39" s="3" t="str">
        <f t="shared" si="2"/>
        <v/>
      </c>
      <c r="I39" s="3" t="str">
        <f t="shared" si="2"/>
        <v/>
      </c>
    </row>
    <row r="40" spans="1:9" x14ac:dyDescent="0.2">
      <c r="A40" s="3" t="str">
        <f>IF(A24&lt;&gt;"",A18&amp;A24,"")</f>
        <v/>
      </c>
      <c r="B40" s="3" t="str">
        <f t="shared" ref="B40:I40" si="3">IF(B24&lt;&gt;"",B18&amp;B24,"")</f>
        <v/>
      </c>
      <c r="C40" s="3" t="str">
        <f t="shared" si="3"/>
        <v>U"FUNCTION6" : U"P*";</v>
      </c>
      <c r="D40" s="3" t="str">
        <f t="shared" si="3"/>
        <v>U"6" : U"P*";</v>
      </c>
      <c r="E40" s="3" t="str">
        <f t="shared" si="3"/>
        <v>U"7" : U"P7";</v>
      </c>
      <c r="F40" s="3" t="str">
        <f t="shared" si="3"/>
        <v>U"8" : U"P8";</v>
      </c>
      <c r="G40" s="3" t="str">
        <f t="shared" si="3"/>
        <v>U"9" : U"P9";</v>
      </c>
      <c r="H40" s="3" t="str">
        <f t="shared" si="3"/>
        <v>U"0" : U"P+";</v>
      </c>
      <c r="I40" s="3" t="str">
        <f t="shared" si="3"/>
        <v>U"MINUS" : U"P+";</v>
      </c>
    </row>
    <row r="41" spans="1:9" x14ac:dyDescent="0.2">
      <c r="A41" s="3" t="str">
        <f t="shared" ref="A41:I44" si="4">IF(A25&lt;&gt;"",A19&amp;A25,"")</f>
        <v/>
      </c>
      <c r="B41" s="3" t="str">
        <f t="shared" si="4"/>
        <v/>
      </c>
      <c r="C41" s="3" t="str">
        <f t="shared" si="4"/>
        <v>U"LBRACE" : U"P/";</v>
      </c>
      <c r="D41" s="3" t="str">
        <f t="shared" si="4"/>
        <v>U"Y" : U"P/";</v>
      </c>
      <c r="E41" s="3" t="str">
        <f t="shared" si="4"/>
        <v>U"U" : U"P4";</v>
      </c>
      <c r="F41" s="3" t="str">
        <f t="shared" si="4"/>
        <v>U"I" : U"P5";</v>
      </c>
      <c r="G41" s="3" t="str">
        <f t="shared" si="4"/>
        <v>U"O" : U"P6";</v>
      </c>
      <c r="H41" s="3" t="str">
        <f t="shared" si="4"/>
        <v>U"P" : U"P-";</v>
      </c>
      <c r="I41" s="3" t="str">
        <f t="shared" si="4"/>
        <v>U"RBRACE" : U"P-";</v>
      </c>
    </row>
    <row r="42" spans="1:9" x14ac:dyDescent="0.2">
      <c r="A42" s="3" t="str">
        <f t="shared" si="4"/>
        <v/>
      </c>
      <c r="B42" s="3" t="str">
        <f t="shared" si="4"/>
        <v/>
      </c>
      <c r="C42" s="3" t="str">
        <f t="shared" si="4"/>
        <v/>
      </c>
      <c r="D42" s="3" t="str">
        <f t="shared" si="4"/>
        <v>U"H" : U"P0";</v>
      </c>
      <c r="E42" s="3" t="str">
        <f t="shared" si="4"/>
        <v>U"J" : U"P1";</v>
      </c>
      <c r="F42" s="3" t="str">
        <f t="shared" si="4"/>
        <v>U"K" : U"P2";</v>
      </c>
      <c r="G42" s="3" t="str">
        <f t="shared" si="4"/>
        <v>U"L" : U"P3";</v>
      </c>
      <c r="H42" s="3" t="str">
        <f t="shared" si="4"/>
        <v/>
      </c>
      <c r="I42" s="3" t="str">
        <f t="shared" si="4"/>
        <v/>
      </c>
    </row>
    <row r="43" spans="1:9" x14ac:dyDescent="0.2">
      <c r="A43" s="3" t="str">
        <f t="shared" si="4"/>
        <v/>
      </c>
      <c r="B43" s="3" t="str">
        <f t="shared" si="4"/>
        <v>U"RCTRL" : U["LGUI"] + U"TAB";</v>
      </c>
      <c r="C43" s="3" t="str">
        <f t="shared" si="4"/>
        <v>U"FUNCTION7" : U"ENTER";</v>
      </c>
      <c r="D43" s="3" t="str">
        <f t="shared" si="4"/>
        <v>U"N" : U"P0";</v>
      </c>
      <c r="E43" s="3" t="str">
        <f t="shared" si="4"/>
        <v>U"M" : U"P0";</v>
      </c>
      <c r="F43" s="3" t="str">
        <f t="shared" si="4"/>
        <v>U"COMMA" : U"P.";</v>
      </c>
      <c r="G43" s="3" t="str">
        <f t="shared" si="4"/>
        <v>U"PERIOD" : U"P.";</v>
      </c>
      <c r="H43" s="3" t="str">
        <f t="shared" si="4"/>
        <v/>
      </c>
      <c r="I43" s="3" t="str">
        <f t="shared" si="4"/>
        <v/>
      </c>
    </row>
    <row r="44" spans="1:9" x14ac:dyDescent="0.2">
      <c r="A44" s="3" t="str">
        <f t="shared" si="4"/>
        <v>U"PAGEUP" : U"PAGEUP";</v>
      </c>
      <c r="B44" s="3" t="str">
        <f t="shared" si="4"/>
        <v>U"PAGEDOWN" : U"PAGEDOWN";</v>
      </c>
      <c r="C44" s="3" t="str">
        <f t="shared" si="4"/>
        <v/>
      </c>
      <c r="D44" s="3" t="str">
        <f t="shared" si="4"/>
        <v/>
      </c>
      <c r="E44" s="3" t="str">
        <f t="shared" si="4"/>
        <v/>
      </c>
      <c r="F44" s="3" t="str">
        <f t="shared" si="4"/>
        <v/>
      </c>
      <c r="G44" s="3" t="str">
        <f t="shared" si="4"/>
        <v/>
      </c>
      <c r="H44" s="3" t="str">
        <f t="shared" si="4"/>
        <v/>
      </c>
      <c r="I44" s="3" t="str">
        <f t="shared" si="4"/>
        <v>U"RGUI" : flashMode();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2617-272C-6A46-AC69-7DB46FCB4B27}">
  <dimension ref="A3:I44"/>
  <sheetViews>
    <sheetView topLeftCell="A6" zoomScale="120" zoomScaleNormal="120" workbookViewId="0">
      <selection activeCell="B44" sqref="B44"/>
    </sheetView>
  </sheetViews>
  <sheetFormatPr baseColWidth="10" defaultRowHeight="16" x14ac:dyDescent="0.2"/>
  <cols>
    <col min="1" max="9" width="23.33203125" customWidth="1"/>
  </cols>
  <sheetData>
    <row r="3" spans="1:9" x14ac:dyDescent="0.2">
      <c r="A3" t="s">
        <v>84</v>
      </c>
      <c r="B3" t="s">
        <v>83</v>
      </c>
      <c r="C3" t="s">
        <v>82</v>
      </c>
      <c r="D3" t="s">
        <v>81</v>
      </c>
      <c r="E3" t="s">
        <v>80</v>
      </c>
      <c r="F3" t="s">
        <v>79</v>
      </c>
      <c r="G3" t="s">
        <v>78</v>
      </c>
    </row>
    <row r="4" spans="1:9" x14ac:dyDescent="0.2">
      <c r="A4" t="s">
        <v>91</v>
      </c>
      <c r="B4" t="s">
        <v>90</v>
      </c>
      <c r="C4" t="s">
        <v>89</v>
      </c>
      <c r="D4" t="s">
        <v>88</v>
      </c>
      <c r="E4" t="s">
        <v>87</v>
      </c>
      <c r="F4" t="s">
        <v>86</v>
      </c>
      <c r="G4" t="s">
        <v>85</v>
      </c>
    </row>
    <row r="5" spans="1:9" x14ac:dyDescent="0.2">
      <c r="A5" t="s">
        <v>97</v>
      </c>
      <c r="B5" t="s">
        <v>96</v>
      </c>
      <c r="C5" t="s">
        <v>95</v>
      </c>
      <c r="D5" t="s">
        <v>94</v>
      </c>
      <c r="E5" t="s">
        <v>93</v>
      </c>
      <c r="F5" t="s">
        <v>92</v>
      </c>
    </row>
    <row r="6" spans="1:9" x14ac:dyDescent="0.2">
      <c r="A6" t="s">
        <v>106</v>
      </c>
      <c r="B6" t="s">
        <v>105</v>
      </c>
      <c r="C6" t="s">
        <v>104</v>
      </c>
      <c r="D6" t="s">
        <v>103</v>
      </c>
      <c r="E6" t="s">
        <v>102</v>
      </c>
      <c r="F6" t="s">
        <v>101</v>
      </c>
      <c r="G6" t="s">
        <v>100</v>
      </c>
      <c r="H6" t="s">
        <v>99</v>
      </c>
      <c r="I6" t="s">
        <v>98</v>
      </c>
    </row>
    <row r="7" spans="1:9" x14ac:dyDescent="0.2">
      <c r="A7" t="s">
        <v>115</v>
      </c>
      <c r="B7" t="s">
        <v>114</v>
      </c>
      <c r="C7" t="s">
        <v>113</v>
      </c>
      <c r="D7" t="s">
        <v>112</v>
      </c>
      <c r="E7" t="s">
        <v>111</v>
      </c>
      <c r="F7" t="s">
        <v>110</v>
      </c>
      <c r="G7" t="s">
        <v>109</v>
      </c>
      <c r="H7" t="s">
        <v>108</v>
      </c>
      <c r="I7" t="s">
        <v>107</v>
      </c>
    </row>
    <row r="9" spans="1:9" x14ac:dyDescent="0.2">
      <c r="A9" s="2"/>
      <c r="B9" s="2" t="s">
        <v>315</v>
      </c>
      <c r="C9" s="2" t="s">
        <v>316</v>
      </c>
      <c r="D9" s="2" t="s">
        <v>317</v>
      </c>
      <c r="E9" s="2" t="s">
        <v>318</v>
      </c>
      <c r="F9" s="2" t="s">
        <v>307</v>
      </c>
      <c r="G9" s="2"/>
      <c r="H9" t="s">
        <v>307</v>
      </c>
      <c r="I9" t="s">
        <v>307</v>
      </c>
    </row>
    <row r="10" spans="1:9" x14ac:dyDescent="0.2">
      <c r="A10" s="2"/>
      <c r="B10" s="2" t="s">
        <v>307</v>
      </c>
      <c r="C10" s="2" t="s">
        <v>307</v>
      </c>
      <c r="D10" s="2" t="s">
        <v>307</v>
      </c>
      <c r="E10" s="2" t="s">
        <v>319</v>
      </c>
      <c r="F10" s="2" t="s">
        <v>320</v>
      </c>
      <c r="G10" s="2" t="s">
        <v>307</v>
      </c>
      <c r="H10" t="s">
        <v>307</v>
      </c>
      <c r="I10" t="s">
        <v>307</v>
      </c>
    </row>
    <row r="11" spans="1:9" x14ac:dyDescent="0.2">
      <c r="A11" s="2" t="s">
        <v>307</v>
      </c>
      <c r="B11" s="2" t="s">
        <v>307</v>
      </c>
      <c r="C11" s="2" t="s">
        <v>307</v>
      </c>
      <c r="D11" s="2" t="s">
        <v>307</v>
      </c>
      <c r="E11" s="2" t="s">
        <v>321</v>
      </c>
      <c r="F11" s="2" t="s">
        <v>322</v>
      </c>
      <c r="G11" t="s">
        <v>307</v>
      </c>
      <c r="H11" t="s">
        <v>307</v>
      </c>
      <c r="I11" t="s">
        <v>307</v>
      </c>
    </row>
    <row r="12" spans="1:9" x14ac:dyDescent="0.2">
      <c r="A12" s="2" t="s">
        <v>307</v>
      </c>
      <c r="B12" s="2" t="s">
        <v>307</v>
      </c>
      <c r="C12" s="2" t="s">
        <v>307</v>
      </c>
      <c r="D12" s="2" t="s">
        <v>307</v>
      </c>
      <c r="E12" s="2" t="s">
        <v>307</v>
      </c>
      <c r="F12" s="2" t="s">
        <v>307</v>
      </c>
      <c r="G12" s="2" t="s">
        <v>307</v>
      </c>
      <c r="H12" s="2" t="s">
        <v>307</v>
      </c>
      <c r="I12" s="2" t="s">
        <v>307</v>
      </c>
    </row>
    <row r="13" spans="1:9" x14ac:dyDescent="0.2">
      <c r="A13" s="2" t="s">
        <v>314</v>
      </c>
      <c r="B13" s="2" t="s">
        <v>307</v>
      </c>
      <c r="C13" s="2" t="s">
        <v>307</v>
      </c>
      <c r="D13" s="2" t="s">
        <v>307</v>
      </c>
      <c r="E13" s="2" t="s">
        <v>307</v>
      </c>
      <c r="F13" s="2" t="s">
        <v>323</v>
      </c>
      <c r="G13" s="2" t="s">
        <v>324</v>
      </c>
      <c r="H13" s="2" t="s">
        <v>307</v>
      </c>
      <c r="I13" s="2" t="s">
        <v>307</v>
      </c>
    </row>
    <row r="18" spans="1:9" x14ac:dyDescent="0.2">
      <c r="C18" t="s">
        <v>116</v>
      </c>
      <c r="D18" t="s">
        <v>117</v>
      </c>
      <c r="E18" t="s">
        <v>118</v>
      </c>
      <c r="F18" t="s">
        <v>119</v>
      </c>
      <c r="G18" t="s">
        <v>120</v>
      </c>
      <c r="H18" t="s">
        <v>121</v>
      </c>
      <c r="I18" t="s">
        <v>122</v>
      </c>
    </row>
    <row r="19" spans="1:9" x14ac:dyDescent="0.2">
      <c r="C19" t="s">
        <v>123</v>
      </c>
      <c r="D19" t="s">
        <v>124</v>
      </c>
      <c r="E19" t="s">
        <v>125</v>
      </c>
      <c r="F19" t="s">
        <v>126</v>
      </c>
      <c r="G19" t="s">
        <v>127</v>
      </c>
      <c r="H19" t="s">
        <v>128</v>
      </c>
      <c r="I19" t="s">
        <v>129</v>
      </c>
    </row>
    <row r="20" spans="1:9" x14ac:dyDescent="0.2">
      <c r="D20" t="s">
        <v>130</v>
      </c>
      <c r="E20" t="s">
        <v>131</v>
      </c>
      <c r="F20" t="s">
        <v>132</v>
      </c>
      <c r="G20" t="s">
        <v>133</v>
      </c>
      <c r="H20" t="s">
        <v>134</v>
      </c>
      <c r="I20" t="s">
        <v>135</v>
      </c>
    </row>
    <row r="21" spans="1:9" x14ac:dyDescent="0.2">
      <c r="A21" t="s">
        <v>136</v>
      </c>
      <c r="B21" t="s">
        <v>137</v>
      </c>
      <c r="C21" t="s">
        <v>138</v>
      </c>
      <c r="D21" t="s">
        <v>139</v>
      </c>
      <c r="E21" t="s">
        <v>140</v>
      </c>
      <c r="F21" t="s">
        <v>141</v>
      </c>
      <c r="G21" t="s">
        <v>142</v>
      </c>
      <c r="H21" t="s">
        <v>143</v>
      </c>
      <c r="I21" t="s">
        <v>144</v>
      </c>
    </row>
    <row r="22" spans="1:9" x14ac:dyDescent="0.2">
      <c r="A22" t="s">
        <v>145</v>
      </c>
      <c r="B22" t="s">
        <v>146</v>
      </c>
      <c r="C22" t="s">
        <v>147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 t="s">
        <v>153</v>
      </c>
    </row>
    <row r="24" spans="1:9" x14ac:dyDescent="0.2">
      <c r="A24" t="s">
        <v>307</v>
      </c>
      <c r="B24" t="s">
        <v>307</v>
      </c>
      <c r="C24" s="2"/>
      <c r="D24" s="2" t="s">
        <v>315</v>
      </c>
      <c r="E24" s="2" t="s">
        <v>316</v>
      </c>
      <c r="F24" s="2" t="s">
        <v>317</v>
      </c>
      <c r="G24" s="2" t="s">
        <v>318</v>
      </c>
      <c r="H24" s="2" t="s">
        <v>307</v>
      </c>
      <c r="I24" s="2" t="s">
        <v>325</v>
      </c>
    </row>
    <row r="25" spans="1:9" x14ac:dyDescent="0.2">
      <c r="A25" t="s">
        <v>307</v>
      </c>
      <c r="B25" t="s">
        <v>307</v>
      </c>
      <c r="C25" s="2" t="s">
        <v>307</v>
      </c>
      <c r="D25" s="2" t="s">
        <v>332</v>
      </c>
      <c r="E25" s="2" t="s">
        <v>327</v>
      </c>
      <c r="F25" s="2" t="s">
        <v>331</v>
      </c>
      <c r="G25" s="2" t="s">
        <v>326</v>
      </c>
      <c r="H25" s="2"/>
      <c r="I25" s="2" t="s">
        <v>328</v>
      </c>
    </row>
    <row r="26" spans="1:9" x14ac:dyDescent="0.2">
      <c r="A26" t="s">
        <v>307</v>
      </c>
      <c r="B26" t="s">
        <v>307</v>
      </c>
      <c r="C26" t="s">
        <v>307</v>
      </c>
      <c r="D26" s="2" t="s">
        <v>307</v>
      </c>
      <c r="E26" s="2" t="s">
        <v>335</v>
      </c>
      <c r="F26" s="2" t="s">
        <v>336</v>
      </c>
      <c r="G26" s="2" t="s">
        <v>337</v>
      </c>
      <c r="H26" s="2" t="s">
        <v>307</v>
      </c>
      <c r="I26" s="2" t="s">
        <v>307</v>
      </c>
    </row>
    <row r="27" spans="1:9" x14ac:dyDescent="0.2">
      <c r="A27" s="2" t="s">
        <v>307</v>
      </c>
      <c r="B27" s="2" t="s">
        <v>329</v>
      </c>
      <c r="C27" s="2" t="s">
        <v>307</v>
      </c>
      <c r="D27" s="2" t="s">
        <v>330</v>
      </c>
      <c r="E27" s="2" t="s">
        <v>493</v>
      </c>
      <c r="F27" s="2" t="s">
        <v>307</v>
      </c>
      <c r="G27" s="2" t="s">
        <v>307</v>
      </c>
      <c r="H27" s="2"/>
      <c r="I27" s="2"/>
    </row>
    <row r="28" spans="1:9" x14ac:dyDescent="0.2">
      <c r="A28" s="2" t="s">
        <v>333</v>
      </c>
      <c r="B28" s="2" t="s">
        <v>334</v>
      </c>
      <c r="C28" s="2" t="s">
        <v>307</v>
      </c>
      <c r="D28" s="2" t="s">
        <v>307</v>
      </c>
      <c r="E28" s="2" t="s">
        <v>307</v>
      </c>
      <c r="F28" s="2" t="s">
        <v>307</v>
      </c>
      <c r="G28" s="2"/>
      <c r="H28" s="2"/>
      <c r="I28" s="2" t="s">
        <v>314</v>
      </c>
    </row>
    <row r="34" spans="1:9" x14ac:dyDescent="0.2">
      <c r="A34" s="3" t="str">
        <f>IF(A9&lt;&gt;"",A3&amp;A9,"")</f>
        <v/>
      </c>
      <c r="B34" s="3" t="str">
        <f t="shared" ref="B34:I34" si="0">IF(B9&lt;&gt;"",B3&amp;B9,"")</f>
        <v>U"1" : U["LGUI"] + U["LALT"] + U["LCTRL"] + U"1";</v>
      </c>
      <c r="C34" s="3" t="str">
        <f t="shared" si="0"/>
        <v>U"2" : U["LGUI"] + U["LALT"] + U["LCTRL"] + U"2";</v>
      </c>
      <c r="D34" s="3" t="str">
        <f t="shared" si="0"/>
        <v>U"3" : U["LGUI"] + U["LALT"] + U["LCTRL"] + U"3";</v>
      </c>
      <c r="E34" s="3" t="str">
        <f t="shared" si="0"/>
        <v>U"4" : U["LGUI"] + U["LALT"] + U["LCTRL"] + U"4";</v>
      </c>
      <c r="F34" s="3" t="str">
        <f t="shared" si="0"/>
        <v/>
      </c>
      <c r="G34" s="3" t="str">
        <f t="shared" si="0"/>
        <v/>
      </c>
      <c r="H34" s="3" t="str">
        <f t="shared" si="0"/>
        <v/>
      </c>
      <c r="I34" s="3" t="str">
        <f t="shared" si="0"/>
        <v/>
      </c>
    </row>
    <row r="35" spans="1:9" x14ac:dyDescent="0.2">
      <c r="A35" s="3" t="str">
        <f t="shared" ref="A35:I38" si="1">IF(A10&lt;&gt;"",A4&amp;A10,"")</f>
        <v/>
      </c>
      <c r="B35" s="3" t="str">
        <f t="shared" si="1"/>
        <v/>
      </c>
      <c r="C35" s="3" t="str">
        <f t="shared" si="1"/>
        <v/>
      </c>
      <c r="D35" s="3" t="str">
        <f t="shared" si="1"/>
        <v/>
      </c>
      <c r="E35" s="3" t="str">
        <f t="shared" si="1"/>
        <v>U"R" : CONS"VOLUMEDOWN";</v>
      </c>
      <c r="F35" s="3" t="str">
        <f t="shared" si="1"/>
        <v>U"T" : CONS"VOLUMEUP";</v>
      </c>
      <c r="G35" s="3" t="str">
        <f t="shared" si="1"/>
        <v/>
      </c>
      <c r="H35" s="3" t="str">
        <f t="shared" si="1"/>
        <v/>
      </c>
      <c r="I35" s="3" t="str">
        <f t="shared" si="1"/>
        <v/>
      </c>
    </row>
    <row r="36" spans="1:9" x14ac:dyDescent="0.2">
      <c r="A36" s="3" t="str">
        <f t="shared" si="1"/>
        <v/>
      </c>
      <c r="B36" s="3" t="str">
        <f t="shared" si="1"/>
        <v/>
      </c>
      <c r="C36" s="3" t="str">
        <f t="shared" si="1"/>
        <v/>
      </c>
      <c r="D36" s="3" t="str">
        <f t="shared" si="1"/>
        <v/>
      </c>
      <c r="E36" s="3" t="str">
        <f t="shared" si="1"/>
        <v>U"F" : CONS"SCANPREVIOUSTRACK";</v>
      </c>
      <c r="F36" s="3" t="str">
        <f t="shared" si="1"/>
        <v>U"G" : CONS"SCANNEXTTRACK";</v>
      </c>
      <c r="G36" s="3" t="str">
        <f t="shared" si="1"/>
        <v/>
      </c>
      <c r="H36" s="3" t="str">
        <f t="shared" si="1"/>
        <v/>
      </c>
      <c r="I36" s="3" t="str">
        <f t="shared" si="1"/>
        <v/>
      </c>
    </row>
    <row r="37" spans="1:9" x14ac:dyDescent="0.2">
      <c r="A37" s="3" t="str">
        <f t="shared" si="1"/>
        <v/>
      </c>
      <c r="B37" s="3" t="str">
        <f t="shared" si="1"/>
        <v/>
      </c>
      <c r="C37" s="3" t="str">
        <f t="shared" si="1"/>
        <v/>
      </c>
      <c r="D37" s="3" t="str">
        <f t="shared" si="1"/>
        <v/>
      </c>
      <c r="E37" s="3" t="str">
        <f t="shared" si="1"/>
        <v/>
      </c>
      <c r="F37" s="3" t="str">
        <f t="shared" si="1"/>
        <v/>
      </c>
      <c r="G37" s="3" t="str">
        <f t="shared" si="1"/>
        <v/>
      </c>
      <c r="H37" s="3" t="str">
        <f t="shared" si="1"/>
        <v/>
      </c>
      <c r="I37" s="3" t="str">
        <f t="shared" si="1"/>
        <v/>
      </c>
    </row>
    <row r="38" spans="1:9" x14ac:dyDescent="0.2">
      <c r="A38" s="3" t="str">
        <f t="shared" si="1"/>
        <v>U"LGUI" : flashMode();</v>
      </c>
      <c r="B38" s="3" t="str">
        <f t="shared" si="1"/>
        <v/>
      </c>
      <c r="C38" s="3" t="str">
        <f t="shared" si="1"/>
        <v/>
      </c>
      <c r="D38" s="3" t="str">
        <f t="shared" si="1"/>
        <v/>
      </c>
      <c r="E38" s="3" t="str">
        <f t="shared" si="1"/>
        <v/>
      </c>
      <c r="F38" s="3" t="str">
        <f t="shared" si="1"/>
        <v>U"BACKSPACE" : U["LGUI"] + U["LSHIFT"] + U"[";</v>
      </c>
      <c r="G38" s="3" t="str">
        <f t="shared" si="1"/>
        <v>U"DELETE" : U["LGUI"] + U["LSHIFT"] + U"]";</v>
      </c>
      <c r="H38" s="3" t="str">
        <f t="shared" si="1"/>
        <v/>
      </c>
      <c r="I38" s="3" t="str">
        <f t="shared" si="1"/>
        <v/>
      </c>
    </row>
    <row r="39" spans="1:9" x14ac:dyDescent="0.2">
      <c r="A39" s="3" t="str">
        <f t="shared" ref="A39:I39" si="2">A8&amp;A14</f>
        <v/>
      </c>
      <c r="B39" s="3" t="str">
        <f t="shared" si="2"/>
        <v/>
      </c>
      <c r="C39" s="3" t="str">
        <f t="shared" si="2"/>
        <v/>
      </c>
      <c r="D39" s="3" t="str">
        <f t="shared" si="2"/>
        <v/>
      </c>
      <c r="E39" s="3" t="str">
        <f t="shared" si="2"/>
        <v/>
      </c>
      <c r="F39" s="3" t="str">
        <f t="shared" si="2"/>
        <v/>
      </c>
      <c r="G39" s="3" t="str">
        <f t="shared" si="2"/>
        <v/>
      </c>
      <c r="H39" s="3" t="str">
        <f t="shared" si="2"/>
        <v/>
      </c>
      <c r="I39" s="3" t="str">
        <f t="shared" si="2"/>
        <v/>
      </c>
    </row>
    <row r="40" spans="1:9" x14ac:dyDescent="0.2">
      <c r="A40" s="3" t="str">
        <f>IF(A24&lt;&gt;"",A18&amp;A24,"")</f>
        <v/>
      </c>
      <c r="B40" s="3" t="str">
        <f t="shared" ref="B40:I40" si="3">IF(B24&lt;&gt;"",B18&amp;B24,"")</f>
        <v/>
      </c>
      <c r="C40" s="3" t="str">
        <f t="shared" si="3"/>
        <v/>
      </c>
      <c r="D40" s="3" t="str">
        <f t="shared" si="3"/>
        <v>U"6" : U["LGUI"] + U["LALT"] + U["LCTRL"] + U"1";</v>
      </c>
      <c r="E40" s="3" t="str">
        <f t="shared" si="3"/>
        <v>U"7" : U["LGUI"] + U["LALT"] + U["LCTRL"] + U"2";</v>
      </c>
      <c r="F40" s="3" t="str">
        <f t="shared" si="3"/>
        <v>U"8" : U["LGUI"] + U["LALT"] + U["LCTRL"] + U"3";</v>
      </c>
      <c r="G40" s="3" t="str">
        <f t="shared" si="3"/>
        <v>U"9" : U["LGUI"] + U["LALT"] + U["LCTRL"] + U"4";</v>
      </c>
      <c r="H40" s="3" t="str">
        <f t="shared" si="3"/>
        <v/>
      </c>
      <c r="I40" s="3" t="str">
        <f t="shared" si="3"/>
        <v>U"MINUS" : U["LGUI"] + U["LALT"] + U["LCTRL"] + U"EQUAL";</v>
      </c>
    </row>
    <row r="41" spans="1:9" x14ac:dyDescent="0.2">
      <c r="A41" s="3" t="str">
        <f t="shared" ref="A41:I44" si="4">IF(A25&lt;&gt;"",A19&amp;A25,"")</f>
        <v/>
      </c>
      <c r="B41" s="3" t="str">
        <f t="shared" si="4"/>
        <v/>
      </c>
      <c r="C41" s="3" t="str">
        <f t="shared" si="4"/>
        <v/>
      </c>
      <c r="D41" s="3" t="str">
        <f t="shared" si="4"/>
        <v>U"Y" : U["LGUI"] + U["LALT"] + U["LCTRL"] + U"C";</v>
      </c>
      <c r="E41" s="3" t="str">
        <f t="shared" si="4"/>
        <v>U"U" : U["LGUI"] + U["LALT"] + U["LCTRL"] + U"P";</v>
      </c>
      <c r="F41" s="3" t="str">
        <f t="shared" si="4"/>
        <v>U"I" : U["LGUI"] + U["LALT"] + U["LCTRL"] + U"UP";</v>
      </c>
      <c r="G41" s="3" t="str">
        <f t="shared" si="4"/>
        <v>U"O" : U["LGUI"] + U["LALT"] + U["LCTRL"] + U"N";</v>
      </c>
      <c r="H41" s="3" t="str">
        <f t="shared" si="4"/>
        <v/>
      </c>
      <c r="I41" s="3" t="str">
        <f t="shared" si="4"/>
        <v>U"RBRACE" : U["LGUI"] + U["LALT"] + U["LCTRL"] + U"MINUS";</v>
      </c>
    </row>
    <row r="42" spans="1:9" x14ac:dyDescent="0.2">
      <c r="A42" s="3" t="str">
        <f t="shared" si="4"/>
        <v/>
      </c>
      <c r="B42" s="3" t="str">
        <f t="shared" si="4"/>
        <v/>
      </c>
      <c r="C42" s="3" t="str">
        <f t="shared" si="4"/>
        <v/>
      </c>
      <c r="D42" s="3" t="str">
        <f t="shared" si="4"/>
        <v/>
      </c>
      <c r="E42" s="3" t="str">
        <f t="shared" si="4"/>
        <v>U"J" : U["LGUI"] + U["LALT"] + U["LCTRL"] + U"LEFT";</v>
      </c>
      <c r="F42" s="3" t="str">
        <f t="shared" si="4"/>
        <v>U"K" : U["LGUI"] + U["LALT"] + U["LCTRL"] + U"DOWN";</v>
      </c>
      <c r="G42" s="3" t="str">
        <f t="shared" si="4"/>
        <v>U"L" : U["LGUI"] + U["LALT"] + U["LCTRL"] + U"RIGHT";</v>
      </c>
      <c r="H42" s="3" t="str">
        <f t="shared" si="4"/>
        <v/>
      </c>
      <c r="I42" s="3" t="str">
        <f t="shared" si="4"/>
        <v/>
      </c>
    </row>
    <row r="43" spans="1:9" x14ac:dyDescent="0.2">
      <c r="A43" s="3" t="str">
        <f t="shared" si="4"/>
        <v/>
      </c>
      <c r="B43" s="3" t="str">
        <f t="shared" si="4"/>
        <v>U"RCTRL" : U["LGUI"] + U"TAB";</v>
      </c>
      <c r="C43" s="3" t="str">
        <f t="shared" si="4"/>
        <v/>
      </c>
      <c r="D43" s="3" t="str">
        <f t="shared" si="4"/>
        <v>U"N" : U["LGUI"] + U["LALT"] + U["LCTRL"] + U"M";</v>
      </c>
      <c r="E43" s="3" t="str">
        <f t="shared" si="4"/>
        <v>U"M" : U["LGUI"] + U"M";</v>
      </c>
      <c r="F43" s="3" t="str">
        <f t="shared" si="4"/>
        <v/>
      </c>
      <c r="G43" s="3" t="str">
        <f t="shared" si="4"/>
        <v/>
      </c>
      <c r="H43" s="3" t="str">
        <f t="shared" si="4"/>
        <v/>
      </c>
      <c r="I43" s="3" t="str">
        <f t="shared" si="4"/>
        <v/>
      </c>
    </row>
    <row r="44" spans="1:9" x14ac:dyDescent="0.2">
      <c r="A44" s="3" t="str">
        <f t="shared" si="4"/>
        <v>U"PAGEUP" : U"PAGEUP";</v>
      </c>
      <c r="B44" s="3" t="str">
        <f t="shared" si="4"/>
        <v>U"PAGEDOWN" : U"PAGEDOWN";</v>
      </c>
      <c r="C44" s="3" t="str">
        <f t="shared" si="4"/>
        <v/>
      </c>
      <c r="D44" s="3" t="str">
        <f t="shared" si="4"/>
        <v/>
      </c>
      <c r="E44" s="3" t="str">
        <f t="shared" si="4"/>
        <v/>
      </c>
      <c r="F44" s="3" t="str">
        <f t="shared" si="4"/>
        <v/>
      </c>
      <c r="G44" s="3" t="str">
        <f t="shared" si="4"/>
        <v/>
      </c>
      <c r="H44" s="3" t="str">
        <f t="shared" si="4"/>
        <v/>
      </c>
      <c r="I44" s="3" t="str">
        <f t="shared" si="4"/>
        <v>U"RGUI" : flashMode();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808E-DC18-144B-863A-3CD5316F891D}">
  <dimension ref="A1:S10"/>
  <sheetViews>
    <sheetView zoomScale="120" zoomScaleNormal="120" workbookViewId="0">
      <selection activeCell="A15" sqref="A15"/>
    </sheetView>
  </sheetViews>
  <sheetFormatPr baseColWidth="10" defaultRowHeight="16" x14ac:dyDescent="0.2"/>
  <cols>
    <col min="2" max="2" width="18.33203125" bestFit="1" customWidth="1"/>
    <col min="3" max="3" width="6.6640625" bestFit="1" customWidth="1"/>
    <col min="4" max="4" width="6.33203125" bestFit="1" customWidth="1"/>
    <col min="5" max="5" width="6.6640625" bestFit="1" customWidth="1"/>
    <col min="6" max="6" width="6.33203125" bestFit="1" customWidth="1"/>
    <col min="7" max="7" width="6.6640625" bestFit="1" customWidth="1"/>
    <col min="8" max="8" width="6.6640625" customWidth="1"/>
    <col min="9" max="9" width="6.33203125" bestFit="1" customWidth="1"/>
    <col min="10" max="10" width="6.6640625" bestFit="1" customWidth="1"/>
    <col min="11" max="11" width="7.33203125" bestFit="1" customWidth="1"/>
    <col min="12" max="12" width="6.6640625" bestFit="1" customWidth="1"/>
    <col min="13" max="13" width="6.33203125" bestFit="1" customWidth="1"/>
    <col min="14" max="14" width="6.1640625" bestFit="1" customWidth="1"/>
    <col min="15" max="15" width="6.5" bestFit="1" customWidth="1"/>
  </cols>
  <sheetData>
    <row r="1" spans="1:19" ht="37" customHeight="1" x14ac:dyDescent="0.2">
      <c r="A1" s="7" t="s">
        <v>500</v>
      </c>
      <c r="B1" s="8" t="s">
        <v>505</v>
      </c>
    </row>
    <row r="2" spans="1:19" ht="37" customHeight="1" x14ac:dyDescent="0.2">
      <c r="A2" s="7" t="s">
        <v>501</v>
      </c>
      <c r="B2" s="10" t="str">
        <f>_xlfn.CONCAT(B10:S10)&amp;";"</f>
        <v>U["LSHIFT"] + U"M", U"y", U["LSHIFT"] + U"P", U"a", U"s", U"s";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4" spans="1:19" x14ac:dyDescent="0.2">
      <c r="A4" t="s">
        <v>502</v>
      </c>
      <c r="B4" s="9">
        <v>1</v>
      </c>
      <c r="C4" s="9">
        <f>B4+1</f>
        <v>2</v>
      </c>
      <c r="D4" s="9">
        <f t="shared" ref="D4:M4" si="0">C4+1</f>
        <v>3</v>
      </c>
      <c r="E4" s="9">
        <f t="shared" si="0"/>
        <v>4</v>
      </c>
      <c r="F4" s="9">
        <f t="shared" si="0"/>
        <v>5</v>
      </c>
      <c r="G4" s="9">
        <f t="shared" si="0"/>
        <v>6</v>
      </c>
      <c r="H4" s="9">
        <f t="shared" si="0"/>
        <v>7</v>
      </c>
      <c r="I4" s="9">
        <f t="shared" si="0"/>
        <v>8</v>
      </c>
      <c r="J4" s="9">
        <f t="shared" si="0"/>
        <v>9</v>
      </c>
      <c r="K4" s="9">
        <f t="shared" si="0"/>
        <v>10</v>
      </c>
      <c r="L4" s="9">
        <f t="shared" si="0"/>
        <v>11</v>
      </c>
      <c r="M4" s="9">
        <f t="shared" si="0"/>
        <v>12</v>
      </c>
      <c r="N4" s="9">
        <f>M4+1</f>
        <v>13</v>
      </c>
      <c r="O4" s="9">
        <f>N4+1</f>
        <v>14</v>
      </c>
      <c r="P4" s="9">
        <f>O4+1</f>
        <v>15</v>
      </c>
      <c r="Q4" s="9">
        <f>P4+1</f>
        <v>16</v>
      </c>
      <c r="R4" s="9">
        <f>Q4+1</f>
        <v>17</v>
      </c>
      <c r="S4" s="9">
        <f>R4+1</f>
        <v>18</v>
      </c>
    </row>
    <row r="5" spans="1:19" x14ac:dyDescent="0.2">
      <c r="A5" t="s">
        <v>503</v>
      </c>
      <c r="B5" s="9" t="str">
        <f>MID($B$1,B4,1)</f>
        <v>M</v>
      </c>
      <c r="C5" s="9" t="str">
        <f t="shared" ref="C5:O5" si="1">MID($B$1,C4,1)</f>
        <v>y</v>
      </c>
      <c r="D5" s="9" t="str">
        <f t="shared" si="1"/>
        <v>P</v>
      </c>
      <c r="E5" s="9" t="str">
        <f t="shared" si="1"/>
        <v>a</v>
      </c>
      <c r="F5" s="9" t="str">
        <f t="shared" si="1"/>
        <v>s</v>
      </c>
      <c r="G5" s="9" t="str">
        <f t="shared" si="1"/>
        <v>s</v>
      </c>
      <c r="H5" s="9" t="str">
        <f t="shared" si="1"/>
        <v/>
      </c>
      <c r="I5" s="9" t="str">
        <f t="shared" si="1"/>
        <v/>
      </c>
      <c r="J5" s="9" t="str">
        <f t="shared" si="1"/>
        <v/>
      </c>
      <c r="K5" s="9" t="str">
        <f t="shared" si="1"/>
        <v/>
      </c>
      <c r="L5" s="9" t="str">
        <f t="shared" si="1"/>
        <v/>
      </c>
      <c r="M5" s="9" t="str">
        <f t="shared" si="1"/>
        <v/>
      </c>
      <c r="N5" s="9" t="str">
        <f t="shared" si="1"/>
        <v/>
      </c>
      <c r="O5" s="9" t="str">
        <f t="shared" si="1"/>
        <v/>
      </c>
      <c r="P5" s="9" t="str">
        <f t="shared" ref="P5:R5" si="2">MID($B$1,P4,1)</f>
        <v/>
      </c>
      <c r="Q5" s="9" t="str">
        <f t="shared" si="2"/>
        <v/>
      </c>
      <c r="R5" s="9" t="str">
        <f t="shared" si="2"/>
        <v/>
      </c>
      <c r="S5" s="9"/>
    </row>
    <row r="6" spans="1:19" x14ac:dyDescent="0.2">
      <c r="A6" t="s">
        <v>508</v>
      </c>
      <c r="B6" s="9" t="str">
        <f>IF(AND(EXACT(B5,UPPER(B5)),B5&lt;&gt;""),"U[""LSHIFT""] + ","")</f>
        <v xml:space="preserve">U["LSHIFT"] + </v>
      </c>
      <c r="C6" s="9" t="str">
        <f t="shared" ref="C6:R6" si="3">IF(AND(EXACT(C5,UPPER(C5)),C5&lt;&gt;""),"U[""LSHIFT""] + ","")</f>
        <v/>
      </c>
      <c r="D6" s="9" t="str">
        <f t="shared" si="3"/>
        <v xml:space="preserve">U["LSHIFT"] + </v>
      </c>
      <c r="E6" s="9" t="str">
        <f t="shared" si="3"/>
        <v/>
      </c>
      <c r="F6" s="9" t="str">
        <f t="shared" si="3"/>
        <v/>
      </c>
      <c r="G6" s="9" t="str">
        <f t="shared" si="3"/>
        <v/>
      </c>
      <c r="H6" s="9" t="str">
        <f>IF(AND(EXACT(H5,UPPER(H5)),H5&lt;&gt;""),"U[""LSHIFT""] + ","")</f>
        <v/>
      </c>
      <c r="I6" s="9" t="str">
        <f t="shared" si="3"/>
        <v/>
      </c>
      <c r="J6" s="9" t="str">
        <f t="shared" si="3"/>
        <v/>
      </c>
      <c r="K6" s="9" t="str">
        <f t="shared" si="3"/>
        <v/>
      </c>
      <c r="L6" s="9" t="str">
        <f t="shared" si="3"/>
        <v/>
      </c>
      <c r="M6" s="9" t="str">
        <f t="shared" si="3"/>
        <v/>
      </c>
      <c r="N6" s="9" t="str">
        <f t="shared" si="3"/>
        <v/>
      </c>
      <c r="O6" s="9" t="str">
        <f t="shared" si="3"/>
        <v/>
      </c>
      <c r="P6" s="9" t="str">
        <f t="shared" si="3"/>
        <v/>
      </c>
      <c r="Q6" s="9" t="str">
        <f t="shared" si="3"/>
        <v/>
      </c>
      <c r="R6" s="9" t="str">
        <f t="shared" ref="R6" si="4">IF(AND(EXACT(R5,UPPER(R5)),R5&lt;&gt;""),"U[""LSHIFT""] + ","")</f>
        <v/>
      </c>
      <c r="S6" s="9" t="str">
        <f t="shared" ref="S6" si="5">IF(AND(EXACT(S5,UPPER(S5)),S5&lt;&gt;""),"U[""LSHIFT""] + ","")</f>
        <v/>
      </c>
    </row>
    <row r="7" spans="1:19" x14ac:dyDescent="0.2">
      <c r="A7" t="s">
        <v>509</v>
      </c>
      <c r="B7" s="9" t="str">
        <f t="shared" ref="B7:S7" si="6">IF(B5&lt;&gt;"","U"""&amp;B5&amp;"""","")</f>
        <v>U"M"</v>
      </c>
      <c r="C7" s="9" t="str">
        <f t="shared" si="6"/>
        <v>U"y"</v>
      </c>
      <c r="D7" s="9" t="str">
        <f>IF(D5&lt;&gt;"","U"""&amp;D5&amp;"""","")</f>
        <v>U"P"</v>
      </c>
      <c r="E7" s="9" t="str">
        <f t="shared" si="6"/>
        <v>U"a"</v>
      </c>
      <c r="F7" s="9" t="str">
        <f t="shared" si="6"/>
        <v>U"s"</v>
      </c>
      <c r="G7" s="9" t="str">
        <f t="shared" si="6"/>
        <v>U"s"</v>
      </c>
      <c r="H7" s="9" t="str">
        <f t="shared" si="6"/>
        <v/>
      </c>
      <c r="I7" s="9" t="str">
        <f t="shared" si="6"/>
        <v/>
      </c>
      <c r="J7" s="9" t="str">
        <f t="shared" si="6"/>
        <v/>
      </c>
      <c r="K7" s="9" t="str">
        <f t="shared" si="6"/>
        <v/>
      </c>
      <c r="L7" s="9" t="str">
        <f t="shared" si="6"/>
        <v/>
      </c>
      <c r="M7" s="9" t="str">
        <f t="shared" si="6"/>
        <v/>
      </c>
      <c r="N7" s="9" t="str">
        <f t="shared" si="6"/>
        <v/>
      </c>
      <c r="O7" s="9" t="str">
        <f t="shared" si="6"/>
        <v/>
      </c>
      <c r="P7" s="9" t="str">
        <f t="shared" si="6"/>
        <v/>
      </c>
      <c r="Q7" s="9" t="str">
        <f t="shared" si="6"/>
        <v/>
      </c>
      <c r="R7" s="9" t="str">
        <f t="shared" si="6"/>
        <v/>
      </c>
      <c r="S7" s="9" t="str">
        <f t="shared" si="6"/>
        <v/>
      </c>
    </row>
    <row r="8" spans="1:19" x14ac:dyDescent="0.2">
      <c r="A8" t="s">
        <v>510</v>
      </c>
      <c r="B8" s="9" t="str">
        <f>_xlfn.CONCAT(B6:B7)</f>
        <v>U["LSHIFT"] + U"M"</v>
      </c>
      <c r="C8" s="9" t="str">
        <f t="shared" ref="C8:S8" si="7">_xlfn.CONCAT(C6:C7)</f>
        <v>U"y"</v>
      </c>
      <c r="D8" s="9" t="str">
        <f t="shared" si="7"/>
        <v>U["LSHIFT"] + U"P"</v>
      </c>
      <c r="E8" s="9" t="str">
        <f t="shared" si="7"/>
        <v>U"a"</v>
      </c>
      <c r="F8" s="9" t="str">
        <f t="shared" si="7"/>
        <v>U"s"</v>
      </c>
      <c r="G8" s="9" t="str">
        <f t="shared" si="7"/>
        <v>U"s"</v>
      </c>
      <c r="H8" s="9" t="str">
        <f t="shared" si="7"/>
        <v/>
      </c>
      <c r="I8" s="9" t="str">
        <f t="shared" si="7"/>
        <v/>
      </c>
      <c r="J8" s="9" t="str">
        <f t="shared" si="7"/>
        <v/>
      </c>
      <c r="K8" s="9" t="str">
        <f t="shared" si="7"/>
        <v/>
      </c>
      <c r="L8" s="9" t="str">
        <f t="shared" si="7"/>
        <v/>
      </c>
      <c r="M8" s="9" t="str">
        <f t="shared" si="7"/>
        <v/>
      </c>
      <c r="N8" s="9" t="str">
        <f t="shared" si="7"/>
        <v/>
      </c>
      <c r="O8" s="9" t="str">
        <f t="shared" si="7"/>
        <v/>
      </c>
      <c r="P8" s="9" t="str">
        <f t="shared" si="7"/>
        <v/>
      </c>
      <c r="Q8" s="9" t="str">
        <f t="shared" si="7"/>
        <v/>
      </c>
      <c r="R8" s="9" t="str">
        <f t="shared" si="7"/>
        <v/>
      </c>
      <c r="S8" s="9" t="str">
        <f t="shared" si="7"/>
        <v/>
      </c>
    </row>
    <row r="9" spans="1:19" x14ac:dyDescent="0.2">
      <c r="A9" t="s">
        <v>512</v>
      </c>
      <c r="B9" s="9"/>
      <c r="C9" s="9" t="str">
        <f>IF(C5&lt;&gt;"",", ","")</f>
        <v xml:space="preserve">, </v>
      </c>
      <c r="D9" s="9" t="str">
        <f t="shared" ref="D9:S9" si="8">IF(D5&lt;&gt;"",", ","")</f>
        <v xml:space="preserve">, </v>
      </c>
      <c r="E9" s="9" t="str">
        <f t="shared" si="8"/>
        <v xml:space="preserve">, </v>
      </c>
      <c r="F9" s="9" t="str">
        <f t="shared" si="8"/>
        <v xml:space="preserve">, </v>
      </c>
      <c r="G9" s="9" t="str">
        <f t="shared" si="8"/>
        <v xml:space="preserve">, </v>
      </c>
      <c r="H9" s="9" t="str">
        <f t="shared" si="8"/>
        <v/>
      </c>
      <c r="I9" s="9" t="str">
        <f t="shared" si="8"/>
        <v/>
      </c>
      <c r="J9" s="9" t="str">
        <f t="shared" si="8"/>
        <v/>
      </c>
      <c r="K9" s="9" t="str">
        <f t="shared" si="8"/>
        <v/>
      </c>
      <c r="L9" s="9" t="str">
        <f t="shared" si="8"/>
        <v/>
      </c>
      <c r="M9" s="9" t="str">
        <f t="shared" si="8"/>
        <v/>
      </c>
      <c r="N9" s="9" t="str">
        <f t="shared" si="8"/>
        <v/>
      </c>
      <c r="O9" s="9" t="str">
        <f t="shared" si="8"/>
        <v/>
      </c>
      <c r="P9" s="9" t="str">
        <f t="shared" si="8"/>
        <v/>
      </c>
      <c r="Q9" s="9" t="str">
        <f t="shared" si="8"/>
        <v/>
      </c>
      <c r="R9" s="9" t="str">
        <f t="shared" si="8"/>
        <v/>
      </c>
      <c r="S9" s="9" t="str">
        <f t="shared" si="8"/>
        <v/>
      </c>
    </row>
    <row r="10" spans="1:19" x14ac:dyDescent="0.2">
      <c r="A10" t="s">
        <v>504</v>
      </c>
      <c r="B10" s="9" t="str">
        <f>B8</f>
        <v>U["LSHIFT"] + U"M"</v>
      </c>
      <c r="C10" s="9" t="str">
        <f>C9&amp;C8</f>
        <v>, U"y"</v>
      </c>
      <c r="D10" s="9" t="str">
        <f t="shared" ref="D10:S10" si="9">D9&amp;D8</f>
        <v>, U["LSHIFT"] + U"P"</v>
      </c>
      <c r="E10" s="9" t="str">
        <f t="shared" si="9"/>
        <v>, U"a"</v>
      </c>
      <c r="F10" s="9" t="str">
        <f t="shared" si="9"/>
        <v>, U"s"</v>
      </c>
      <c r="G10" s="9" t="str">
        <f t="shared" si="9"/>
        <v>, U"s"</v>
      </c>
      <c r="H10" s="9" t="str">
        <f t="shared" si="9"/>
        <v/>
      </c>
      <c r="I10" s="9" t="str">
        <f t="shared" si="9"/>
        <v/>
      </c>
      <c r="J10" s="9" t="str">
        <f t="shared" si="9"/>
        <v/>
      </c>
      <c r="K10" s="9" t="str">
        <f t="shared" si="9"/>
        <v/>
      </c>
      <c r="L10" s="9" t="str">
        <f t="shared" si="9"/>
        <v/>
      </c>
      <c r="M10" s="9" t="str">
        <f t="shared" si="9"/>
        <v/>
      </c>
      <c r="N10" s="9" t="str">
        <f t="shared" si="9"/>
        <v/>
      </c>
      <c r="O10" s="9" t="str">
        <f t="shared" si="9"/>
        <v/>
      </c>
      <c r="P10" s="9" t="str">
        <f t="shared" si="9"/>
        <v/>
      </c>
      <c r="Q10" s="9" t="str">
        <f t="shared" si="9"/>
        <v/>
      </c>
      <c r="R10" s="9" t="str">
        <f t="shared" si="9"/>
        <v/>
      </c>
      <c r="S10" s="9" t="str">
        <f t="shared" si="9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9539-6AA9-754D-84D5-6F12D810AF5C}">
  <dimension ref="A1:O29"/>
  <sheetViews>
    <sheetView zoomScale="110" zoomScaleNormal="110" workbookViewId="0">
      <selection activeCell="K28" sqref="K28"/>
    </sheetView>
  </sheetViews>
  <sheetFormatPr baseColWidth="10" defaultRowHeight="16" x14ac:dyDescent="0.2"/>
  <cols>
    <col min="1" max="15" width="15" customWidth="1"/>
  </cols>
  <sheetData>
    <row r="1" spans="1:15" x14ac:dyDescent="0.2">
      <c r="A1" s="1" t="s">
        <v>361</v>
      </c>
    </row>
    <row r="3" spans="1:15" x14ac:dyDescent="0.2">
      <c r="A3" s="1" t="s">
        <v>488</v>
      </c>
    </row>
    <row r="4" spans="1:15" x14ac:dyDescent="0.2">
      <c r="A4" s="2" t="s">
        <v>362</v>
      </c>
      <c r="B4" s="2" t="s">
        <v>363</v>
      </c>
      <c r="C4" s="2" t="s">
        <v>364</v>
      </c>
      <c r="D4" s="2" t="s">
        <v>365</v>
      </c>
      <c r="E4" s="2" t="s">
        <v>366</v>
      </c>
      <c r="F4" s="2" t="s">
        <v>367</v>
      </c>
      <c r="G4" s="2"/>
      <c r="H4" s="2"/>
      <c r="I4" s="2"/>
      <c r="J4" s="2" t="s">
        <v>368</v>
      </c>
      <c r="K4" s="2" t="s">
        <v>369</v>
      </c>
      <c r="L4" s="2" t="s">
        <v>370</v>
      </c>
      <c r="M4" s="2" t="s">
        <v>371</v>
      </c>
      <c r="N4" s="2" t="s">
        <v>372</v>
      </c>
      <c r="O4" s="2" t="s">
        <v>373</v>
      </c>
    </row>
    <row r="5" spans="1:15" x14ac:dyDescent="0.2">
      <c r="A5" s="2" t="s">
        <v>374</v>
      </c>
      <c r="B5" s="2" t="s">
        <v>375</v>
      </c>
      <c r="C5" s="2" t="s">
        <v>376</v>
      </c>
      <c r="D5" s="2" t="s">
        <v>377</v>
      </c>
      <c r="E5" s="2" t="s">
        <v>378</v>
      </c>
      <c r="F5" s="2" t="s">
        <v>379</v>
      </c>
      <c r="G5" s="2"/>
      <c r="H5" s="2"/>
      <c r="I5" s="2"/>
      <c r="J5" s="2" t="s">
        <v>380</v>
      </c>
      <c r="K5" s="2" t="s">
        <v>381</v>
      </c>
      <c r="L5" s="2" t="s">
        <v>382</v>
      </c>
      <c r="M5" s="2" t="s">
        <v>383</v>
      </c>
      <c r="N5" s="2" t="s">
        <v>384</v>
      </c>
      <c r="O5" s="2" t="s">
        <v>385</v>
      </c>
    </row>
    <row r="6" spans="1:15" x14ac:dyDescent="0.2">
      <c r="A6" s="2" t="s">
        <v>386</v>
      </c>
      <c r="B6" s="2" t="s">
        <v>387</v>
      </c>
      <c r="C6" s="2" t="s">
        <v>388</v>
      </c>
      <c r="D6" s="2" t="s">
        <v>389</v>
      </c>
      <c r="E6" s="2" t="s">
        <v>390</v>
      </c>
      <c r="F6" s="2" t="s">
        <v>391</v>
      </c>
      <c r="G6" s="2"/>
      <c r="H6" s="2"/>
      <c r="I6" s="2"/>
      <c r="J6" s="2" t="s">
        <v>392</v>
      </c>
      <c r="K6" s="2" t="s">
        <v>393</v>
      </c>
      <c r="L6" s="2" t="s">
        <v>394</v>
      </c>
      <c r="M6" s="2" t="s">
        <v>395</v>
      </c>
      <c r="N6" s="2" t="s">
        <v>396</v>
      </c>
      <c r="O6" s="2" t="s">
        <v>397</v>
      </c>
    </row>
    <row r="7" spans="1:15" x14ac:dyDescent="0.2">
      <c r="A7" s="2" t="s">
        <v>398</v>
      </c>
      <c r="B7" s="2" t="s">
        <v>399</v>
      </c>
      <c r="C7" s="2" t="s">
        <v>400</v>
      </c>
      <c r="D7" s="2" t="s">
        <v>401</v>
      </c>
      <c r="E7" s="2" t="s">
        <v>402</v>
      </c>
      <c r="F7" s="2" t="s">
        <v>403</v>
      </c>
      <c r="G7" s="2" t="s">
        <v>404</v>
      </c>
      <c r="H7" s="2"/>
      <c r="I7" s="2" t="s">
        <v>404</v>
      </c>
      <c r="J7" s="2" t="s">
        <v>405</v>
      </c>
      <c r="K7" s="2" t="s">
        <v>406</v>
      </c>
      <c r="L7" s="2" t="s">
        <v>407</v>
      </c>
      <c r="M7" s="2" t="s">
        <v>408</v>
      </c>
      <c r="N7" s="2" t="s">
        <v>409</v>
      </c>
      <c r="O7" s="2" t="s">
        <v>410</v>
      </c>
    </row>
    <row r="8" spans="1:15" x14ac:dyDescent="0.2">
      <c r="A8" s="2"/>
      <c r="B8" s="2"/>
      <c r="C8" s="2"/>
      <c r="D8" s="2" t="s">
        <v>411</v>
      </c>
      <c r="E8" s="2" t="s">
        <v>412</v>
      </c>
      <c r="F8" s="2" t="s">
        <v>413</v>
      </c>
      <c r="G8" s="2" t="s">
        <v>414</v>
      </c>
      <c r="H8" s="2"/>
      <c r="I8" s="2" t="s">
        <v>415</v>
      </c>
      <c r="J8" s="2" t="s">
        <v>416</v>
      </c>
      <c r="K8" s="2" t="s">
        <v>417</v>
      </c>
      <c r="L8" s="2" t="s">
        <v>487</v>
      </c>
      <c r="M8" s="2"/>
      <c r="N8" s="2"/>
      <c r="O8" s="2"/>
    </row>
    <row r="10" spans="1:15" x14ac:dyDescent="0.2">
      <c r="A10" s="1" t="s">
        <v>489</v>
      </c>
    </row>
    <row r="11" spans="1:15" x14ac:dyDescent="0.2">
      <c r="A11" s="2" t="s">
        <v>418</v>
      </c>
      <c r="B11" s="2" t="s">
        <v>419</v>
      </c>
      <c r="C11" s="2" t="s">
        <v>420</v>
      </c>
      <c r="D11" s="2" t="s">
        <v>421</v>
      </c>
      <c r="E11" s="2" t="s">
        <v>422</v>
      </c>
      <c r="F11" s="2" t="s">
        <v>423</v>
      </c>
      <c r="G11" s="2"/>
      <c r="H11" s="2"/>
      <c r="I11" s="2"/>
      <c r="J11" s="2" t="s">
        <v>424</v>
      </c>
      <c r="K11" s="2" t="s">
        <v>425</v>
      </c>
      <c r="L11" s="2" t="s">
        <v>426</v>
      </c>
      <c r="M11" s="2" t="s">
        <v>427</v>
      </c>
      <c r="N11" s="2" t="s">
        <v>428</v>
      </c>
      <c r="O11" s="2" t="s">
        <v>429</v>
      </c>
    </row>
    <row r="12" spans="1:15" x14ac:dyDescent="0.2">
      <c r="A12" s="2" t="s">
        <v>430</v>
      </c>
      <c r="B12" s="2" t="s">
        <v>431</v>
      </c>
      <c r="C12" s="2" t="s">
        <v>432</v>
      </c>
      <c r="D12" s="2" t="s">
        <v>431</v>
      </c>
      <c r="E12" s="2" t="s">
        <v>433</v>
      </c>
      <c r="F12" s="2" t="s">
        <v>434</v>
      </c>
      <c r="G12" s="2"/>
      <c r="H12" s="2"/>
      <c r="I12" s="2"/>
      <c r="J12" s="2" t="s">
        <v>435</v>
      </c>
      <c r="K12" s="2" t="s">
        <v>431</v>
      </c>
      <c r="L12" s="2" t="s">
        <v>432</v>
      </c>
      <c r="M12" s="2" t="s">
        <v>431</v>
      </c>
      <c r="N12" s="2" t="s">
        <v>436</v>
      </c>
      <c r="O12" s="2" t="s">
        <v>437</v>
      </c>
    </row>
    <row r="13" spans="1:15" x14ac:dyDescent="0.2">
      <c r="A13" s="2" t="s">
        <v>438</v>
      </c>
      <c r="B13" s="2" t="s">
        <v>439</v>
      </c>
      <c r="C13" s="2" t="s">
        <v>440</v>
      </c>
      <c r="D13" s="2" t="s">
        <v>441</v>
      </c>
      <c r="E13" s="2" t="s">
        <v>442</v>
      </c>
      <c r="F13" s="2" t="s">
        <v>443</v>
      </c>
      <c r="G13" s="2"/>
      <c r="H13" s="2"/>
      <c r="I13" s="2"/>
      <c r="J13" s="2" t="s">
        <v>444</v>
      </c>
      <c r="K13" s="2" t="s">
        <v>439</v>
      </c>
      <c r="L13" s="2" t="s">
        <v>440</v>
      </c>
      <c r="M13" s="2" t="s">
        <v>441</v>
      </c>
      <c r="N13" s="2" t="s">
        <v>445</v>
      </c>
      <c r="O13" s="2" t="s">
        <v>431</v>
      </c>
    </row>
    <row r="14" spans="1:15" x14ac:dyDescent="0.2">
      <c r="A14" s="2" t="s">
        <v>438</v>
      </c>
      <c r="B14" s="2" t="s">
        <v>431</v>
      </c>
      <c r="C14" s="2" t="s">
        <v>431</v>
      </c>
      <c r="D14" s="2" t="s">
        <v>431</v>
      </c>
      <c r="E14" s="2" t="s">
        <v>431</v>
      </c>
      <c r="F14" s="2" t="s">
        <v>431</v>
      </c>
      <c r="G14" s="2" t="s">
        <v>446</v>
      </c>
      <c r="H14" s="2"/>
      <c r="I14" s="2" t="s">
        <v>438</v>
      </c>
      <c r="J14" s="2" t="s">
        <v>447</v>
      </c>
      <c r="K14" s="2" t="s">
        <v>448</v>
      </c>
      <c r="L14" s="2" t="s">
        <v>431</v>
      </c>
      <c r="M14" s="2" t="s">
        <v>431</v>
      </c>
      <c r="N14" s="2" t="s">
        <v>431</v>
      </c>
      <c r="O14" s="2" t="s">
        <v>438</v>
      </c>
    </row>
    <row r="15" spans="1:15" x14ac:dyDescent="0.2">
      <c r="A15" s="2"/>
      <c r="B15" s="2"/>
      <c r="C15" s="2"/>
      <c r="D15" s="2" t="s">
        <v>438</v>
      </c>
      <c r="E15" s="2" t="s">
        <v>438</v>
      </c>
      <c r="F15" s="2" t="s">
        <v>438</v>
      </c>
      <c r="G15" s="2" t="s">
        <v>415</v>
      </c>
      <c r="H15" s="2"/>
      <c r="I15" s="2" t="s">
        <v>449</v>
      </c>
      <c r="J15" s="2" t="s">
        <v>438</v>
      </c>
      <c r="K15" s="2" t="s">
        <v>438</v>
      </c>
      <c r="L15" s="2" t="s">
        <v>486</v>
      </c>
      <c r="M15" s="2"/>
      <c r="N15" s="2"/>
      <c r="O15" s="2"/>
    </row>
    <row r="17" spans="1:15" x14ac:dyDescent="0.2">
      <c r="A17" s="1" t="s">
        <v>490</v>
      </c>
    </row>
    <row r="18" spans="1:15" x14ac:dyDescent="0.2">
      <c r="A18" s="2" t="s">
        <v>418</v>
      </c>
      <c r="B18" s="2" t="s">
        <v>419</v>
      </c>
      <c r="C18" s="2" t="s">
        <v>420</v>
      </c>
      <c r="D18" s="2" t="s">
        <v>421</v>
      </c>
      <c r="E18" s="2" t="s">
        <v>422</v>
      </c>
      <c r="F18" s="2" t="s">
        <v>423</v>
      </c>
      <c r="G18" s="2"/>
      <c r="H18" s="2"/>
      <c r="I18" s="2"/>
      <c r="J18" s="2" t="s">
        <v>450</v>
      </c>
      <c r="K18" s="2" t="s">
        <v>451</v>
      </c>
      <c r="L18" s="2" t="s">
        <v>452</v>
      </c>
      <c r="M18" s="2" t="s">
        <v>453</v>
      </c>
      <c r="N18" s="2" t="s">
        <v>454</v>
      </c>
      <c r="O18" s="2" t="s">
        <v>455</v>
      </c>
    </row>
    <row r="19" spans="1:15" x14ac:dyDescent="0.2">
      <c r="A19" s="2" t="s">
        <v>456</v>
      </c>
      <c r="B19" s="2" t="s">
        <v>457</v>
      </c>
      <c r="C19" s="2" t="s">
        <v>432</v>
      </c>
      <c r="D19" s="2" t="s">
        <v>431</v>
      </c>
      <c r="E19" s="2" t="s">
        <v>433</v>
      </c>
      <c r="F19" s="2" t="s">
        <v>434</v>
      </c>
      <c r="G19" s="2"/>
      <c r="H19" s="2"/>
      <c r="I19" s="2"/>
      <c r="J19" s="2" t="s">
        <v>458</v>
      </c>
      <c r="K19" s="2" t="s">
        <v>459</v>
      </c>
      <c r="L19" s="2" t="s">
        <v>460</v>
      </c>
      <c r="M19" s="2" t="s">
        <v>461</v>
      </c>
      <c r="N19" s="2" t="s">
        <v>454</v>
      </c>
      <c r="O19" s="2" t="s">
        <v>455</v>
      </c>
    </row>
    <row r="20" spans="1:15" x14ac:dyDescent="0.2">
      <c r="A20" s="2" t="s">
        <v>438</v>
      </c>
      <c r="B20" s="2" t="s">
        <v>439</v>
      </c>
      <c r="C20" s="2" t="s">
        <v>440</v>
      </c>
      <c r="D20" s="2" t="s">
        <v>441</v>
      </c>
      <c r="E20" s="2" t="s">
        <v>442</v>
      </c>
      <c r="F20" s="2" t="s">
        <v>443</v>
      </c>
      <c r="G20" s="2"/>
      <c r="H20" s="2"/>
      <c r="I20" s="2"/>
      <c r="J20" s="2" t="s">
        <v>458</v>
      </c>
      <c r="K20" s="2" t="s">
        <v>462</v>
      </c>
      <c r="L20" s="2" t="s">
        <v>463</v>
      </c>
      <c r="M20" s="2" t="s">
        <v>464</v>
      </c>
      <c r="N20" s="2" t="s">
        <v>465</v>
      </c>
      <c r="O20" s="2" t="s">
        <v>455</v>
      </c>
    </row>
    <row r="21" spans="1:15" x14ac:dyDescent="0.2">
      <c r="A21" s="2" t="s">
        <v>447</v>
      </c>
      <c r="B21" s="2" t="s">
        <v>431</v>
      </c>
      <c r="C21" s="2" t="s">
        <v>431</v>
      </c>
      <c r="D21" s="2" t="s">
        <v>431</v>
      </c>
      <c r="E21" s="2" t="s">
        <v>431</v>
      </c>
      <c r="F21" s="2" t="s">
        <v>431</v>
      </c>
      <c r="G21" s="2" t="s">
        <v>446</v>
      </c>
      <c r="H21" s="2"/>
      <c r="I21" s="2" t="s">
        <v>466</v>
      </c>
      <c r="J21" s="2" t="s">
        <v>458</v>
      </c>
      <c r="K21" s="2" t="s">
        <v>467</v>
      </c>
      <c r="L21" s="2" t="s">
        <v>467</v>
      </c>
      <c r="M21" s="2" t="s">
        <v>468</v>
      </c>
      <c r="N21" s="2" t="s">
        <v>465</v>
      </c>
      <c r="O21" s="2" t="s">
        <v>438</v>
      </c>
    </row>
    <row r="22" spans="1:15" x14ac:dyDescent="0.2">
      <c r="A22" s="2"/>
      <c r="B22" s="2"/>
      <c r="C22" s="2"/>
      <c r="D22" s="2" t="s">
        <v>438</v>
      </c>
      <c r="E22" s="2" t="s">
        <v>438</v>
      </c>
      <c r="F22" s="2" t="s">
        <v>469</v>
      </c>
      <c r="G22" s="2" t="s">
        <v>415</v>
      </c>
      <c r="H22" s="2"/>
      <c r="I22" s="2" t="s">
        <v>449</v>
      </c>
      <c r="J22" s="2" t="s">
        <v>470</v>
      </c>
      <c r="K22" s="2" t="s">
        <v>470</v>
      </c>
      <c r="L22" s="2" t="s">
        <v>470</v>
      </c>
      <c r="M22" s="2"/>
      <c r="N22" s="2"/>
      <c r="O22" s="2"/>
    </row>
    <row r="24" spans="1:15" x14ac:dyDescent="0.2">
      <c r="A24" s="1" t="s">
        <v>491</v>
      </c>
    </row>
    <row r="25" spans="1:15" x14ac:dyDescent="0.2">
      <c r="A25" s="2" t="s">
        <v>418</v>
      </c>
      <c r="B25" s="2" t="s">
        <v>431</v>
      </c>
      <c r="C25" s="2" t="s">
        <v>431</v>
      </c>
      <c r="D25" s="2" t="s">
        <v>431</v>
      </c>
      <c r="E25" s="2" t="s">
        <v>431</v>
      </c>
      <c r="F25" s="2" t="s">
        <v>431</v>
      </c>
      <c r="G25" s="2"/>
      <c r="H25" s="2"/>
      <c r="I25" s="2"/>
      <c r="J25" s="2" t="s">
        <v>471</v>
      </c>
      <c r="K25" s="2" t="s">
        <v>472</v>
      </c>
      <c r="L25" s="2" t="s">
        <v>473</v>
      </c>
      <c r="M25" s="2" t="s">
        <v>474</v>
      </c>
      <c r="N25" s="2" t="s">
        <v>431</v>
      </c>
      <c r="O25" s="2" t="s">
        <v>475</v>
      </c>
    </row>
    <row r="26" spans="1:15" x14ac:dyDescent="0.2">
      <c r="A26" s="2" t="s">
        <v>431</v>
      </c>
      <c r="B26" s="2" t="s">
        <v>431</v>
      </c>
      <c r="C26" s="2" t="s">
        <v>431</v>
      </c>
      <c r="D26" s="2" t="s">
        <v>431</v>
      </c>
      <c r="E26" s="2" t="s">
        <v>431</v>
      </c>
      <c r="F26" s="2" t="s">
        <v>431</v>
      </c>
      <c r="G26" s="2"/>
      <c r="H26" s="2"/>
      <c r="I26" s="2"/>
      <c r="J26" s="2" t="s">
        <v>476</v>
      </c>
      <c r="K26" s="2" t="s">
        <v>477</v>
      </c>
      <c r="L26" s="2" t="s">
        <v>478</v>
      </c>
      <c r="M26" s="2" t="s">
        <v>479</v>
      </c>
      <c r="N26" s="2" t="s">
        <v>431</v>
      </c>
      <c r="O26" s="2" t="s">
        <v>480</v>
      </c>
    </row>
    <row r="27" spans="1:15" x14ac:dyDescent="0.2">
      <c r="A27" s="2" t="s">
        <v>431</v>
      </c>
      <c r="B27" s="2" t="s">
        <v>431</v>
      </c>
      <c r="C27" s="2" t="s">
        <v>431</v>
      </c>
      <c r="D27" s="2" t="s">
        <v>431</v>
      </c>
      <c r="E27" s="2" t="s">
        <v>431</v>
      </c>
      <c r="F27" s="2" t="s">
        <v>431</v>
      </c>
      <c r="G27" s="2"/>
      <c r="H27" s="2"/>
      <c r="I27" s="2"/>
      <c r="J27" s="2" t="s">
        <v>431</v>
      </c>
      <c r="K27" s="2" t="s">
        <v>481</v>
      </c>
      <c r="L27" s="2" t="s">
        <v>482</v>
      </c>
      <c r="M27" s="2" t="s">
        <v>483</v>
      </c>
      <c r="N27" s="2" t="s">
        <v>431</v>
      </c>
      <c r="O27" s="2" t="s">
        <v>431</v>
      </c>
    </row>
    <row r="28" spans="1:15" x14ac:dyDescent="0.2">
      <c r="A28" s="2" t="s">
        <v>431</v>
      </c>
      <c r="B28" s="2" t="s">
        <v>431</v>
      </c>
      <c r="C28" s="2" t="s">
        <v>431</v>
      </c>
      <c r="D28" s="2" t="s">
        <v>431</v>
      </c>
      <c r="E28" s="2" t="s">
        <v>431</v>
      </c>
      <c r="F28" s="2" t="s">
        <v>431</v>
      </c>
      <c r="G28" s="2" t="s">
        <v>484</v>
      </c>
      <c r="H28" s="2"/>
      <c r="I28" s="2" t="s">
        <v>484</v>
      </c>
      <c r="J28" s="2" t="s">
        <v>431</v>
      </c>
      <c r="K28" s="2" t="s">
        <v>485</v>
      </c>
      <c r="L28" s="2" t="s">
        <v>431</v>
      </c>
      <c r="M28" s="2" t="s">
        <v>431</v>
      </c>
      <c r="N28" s="2" t="s">
        <v>431</v>
      </c>
      <c r="O28" s="2" t="s">
        <v>431</v>
      </c>
    </row>
    <row r="29" spans="1:15" x14ac:dyDescent="0.2">
      <c r="A29" s="2"/>
      <c r="B29" s="2"/>
      <c r="C29" s="2"/>
      <c r="D29" s="2" t="s">
        <v>438</v>
      </c>
      <c r="E29" s="2" t="s">
        <v>438</v>
      </c>
      <c r="F29" s="2" t="s">
        <v>438</v>
      </c>
      <c r="G29" s="2" t="s">
        <v>438</v>
      </c>
      <c r="H29" s="2"/>
      <c r="I29" s="2" t="s">
        <v>438</v>
      </c>
      <c r="J29" s="2" t="s">
        <v>438</v>
      </c>
      <c r="K29" s="2" t="s">
        <v>438</v>
      </c>
      <c r="L29" s="2" t="s">
        <v>438</v>
      </c>
      <c r="M29" s="2"/>
      <c r="N29" s="2"/>
      <c r="O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35274-4893-3645-BE92-5C3F4D6148A4}">
  <dimension ref="A1:M82"/>
  <sheetViews>
    <sheetView workbookViewId="0">
      <selection activeCell="A37" sqref="A37"/>
    </sheetView>
  </sheetViews>
  <sheetFormatPr baseColWidth="10" defaultRowHeight="16" x14ac:dyDescent="0.2"/>
  <cols>
    <col min="1" max="1" width="49.83203125" customWidth="1"/>
    <col min="2" max="2" width="15.83203125" bestFit="1" customWidth="1"/>
    <col min="5" max="5" width="24" bestFit="1" customWidth="1"/>
    <col min="6" max="6" width="21" bestFit="1" customWidth="1"/>
    <col min="7" max="7" width="24" bestFit="1" customWidth="1"/>
    <col min="8" max="8" width="30.6640625" bestFit="1" customWidth="1"/>
    <col min="9" max="9" width="24.6640625" bestFit="1" customWidth="1"/>
    <col min="10" max="10" width="28.6640625" bestFit="1" customWidth="1"/>
    <col min="11" max="11" width="25.33203125" bestFit="1" customWidth="1"/>
    <col min="12" max="12" width="25.5" bestFit="1" customWidth="1"/>
    <col min="13" max="13" width="44.5" bestFit="1" customWidth="1"/>
  </cols>
  <sheetData>
    <row r="1" spans="1:13" x14ac:dyDescent="0.2">
      <c r="A1" t="s">
        <v>0</v>
      </c>
    </row>
    <row r="3" spans="1:13" x14ac:dyDescent="0.2">
      <c r="A3" t="s">
        <v>38</v>
      </c>
      <c r="B3" t="s">
        <v>115</v>
      </c>
      <c r="C3">
        <v>1</v>
      </c>
    </row>
    <row r="4" spans="1:13" x14ac:dyDescent="0.2">
      <c r="A4" t="s">
        <v>37</v>
      </c>
      <c r="B4" t="s">
        <v>114</v>
      </c>
      <c r="C4">
        <v>2</v>
      </c>
      <c r="E4" t="s">
        <v>154</v>
      </c>
    </row>
    <row r="5" spans="1:13" x14ac:dyDescent="0.2">
      <c r="A5" t="s">
        <v>36</v>
      </c>
      <c r="B5" t="s">
        <v>113</v>
      </c>
      <c r="C5">
        <v>3</v>
      </c>
    </row>
    <row r="6" spans="1:13" x14ac:dyDescent="0.2">
      <c r="A6" t="s">
        <v>35</v>
      </c>
      <c r="B6" t="s">
        <v>112</v>
      </c>
      <c r="C6">
        <v>4</v>
      </c>
      <c r="E6" t="s">
        <v>7</v>
      </c>
      <c r="F6" t="s">
        <v>6</v>
      </c>
      <c r="G6" t="s">
        <v>5</v>
      </c>
      <c r="H6" t="s">
        <v>4</v>
      </c>
      <c r="I6" t="s">
        <v>3</v>
      </c>
      <c r="J6" t="s">
        <v>2</v>
      </c>
      <c r="K6" t="s">
        <v>1</v>
      </c>
    </row>
    <row r="7" spans="1:13" x14ac:dyDescent="0.2">
      <c r="A7" t="s">
        <v>34</v>
      </c>
      <c r="B7" t="s">
        <v>111</v>
      </c>
      <c r="C7">
        <v>5</v>
      </c>
      <c r="E7" t="s">
        <v>14</v>
      </c>
      <c r="F7" t="s">
        <v>13</v>
      </c>
      <c r="G7" t="s">
        <v>12</v>
      </c>
      <c r="H7" t="s">
        <v>11</v>
      </c>
      <c r="I7" t="s">
        <v>10</v>
      </c>
      <c r="J7" t="s">
        <v>9</v>
      </c>
      <c r="K7" t="s">
        <v>8</v>
      </c>
    </row>
    <row r="8" spans="1:13" x14ac:dyDescent="0.2">
      <c r="A8" t="s">
        <v>33</v>
      </c>
      <c r="B8" t="s">
        <v>110</v>
      </c>
      <c r="C8">
        <v>6</v>
      </c>
      <c r="E8" t="s">
        <v>20</v>
      </c>
      <c r="F8" t="s">
        <v>19</v>
      </c>
      <c r="G8" t="s">
        <v>18</v>
      </c>
      <c r="H8" t="s">
        <v>17</v>
      </c>
      <c r="I8" t="s">
        <v>16</v>
      </c>
      <c r="J8" t="s">
        <v>15</v>
      </c>
    </row>
    <row r="9" spans="1:13" x14ac:dyDescent="0.2">
      <c r="A9" t="s">
        <v>32</v>
      </c>
      <c r="B9" t="s">
        <v>109</v>
      </c>
      <c r="C9">
        <v>7</v>
      </c>
      <c r="E9" t="s">
        <v>29</v>
      </c>
      <c r="F9" t="s">
        <v>28</v>
      </c>
      <c r="G9" t="s">
        <v>27</v>
      </c>
      <c r="H9" t="s">
        <v>26</v>
      </c>
      <c r="I9" t="s">
        <v>25</v>
      </c>
      <c r="J9" t="s">
        <v>24</v>
      </c>
      <c r="K9" t="s">
        <v>23</v>
      </c>
      <c r="L9" t="s">
        <v>22</v>
      </c>
      <c r="M9" t="s">
        <v>21</v>
      </c>
    </row>
    <row r="10" spans="1:13" x14ac:dyDescent="0.2">
      <c r="A10" t="s">
        <v>31</v>
      </c>
      <c r="B10" t="s">
        <v>108</v>
      </c>
      <c r="C10">
        <v>8</v>
      </c>
      <c r="E10" t="s">
        <v>38</v>
      </c>
      <c r="F10" t="s">
        <v>37</v>
      </c>
      <c r="G10" t="s">
        <v>36</v>
      </c>
      <c r="H10" t="s">
        <v>35</v>
      </c>
      <c r="I10" t="s">
        <v>34</v>
      </c>
      <c r="J10" t="s">
        <v>33</v>
      </c>
      <c r="K10" t="s">
        <v>32</v>
      </c>
      <c r="L10" t="s">
        <v>31</v>
      </c>
      <c r="M10" t="s">
        <v>30</v>
      </c>
    </row>
    <row r="11" spans="1:13" x14ac:dyDescent="0.2">
      <c r="A11" t="s">
        <v>30</v>
      </c>
      <c r="B11" t="s">
        <v>107</v>
      </c>
      <c r="C11">
        <v>9</v>
      </c>
    </row>
    <row r="12" spans="1:13" x14ac:dyDescent="0.2">
      <c r="A12" t="s">
        <v>29</v>
      </c>
      <c r="B12" t="s">
        <v>106</v>
      </c>
      <c r="C12">
        <v>10</v>
      </c>
      <c r="E12" t="str">
        <f>LEFT(E6,FIND(":",E6)+1)</f>
        <v xml:space="preserve">U"EQUALS" : </v>
      </c>
      <c r="F12" t="str">
        <f t="shared" ref="F12:K12" si="0">LEFT(F6,FIND(":",F6)+1)</f>
        <v xml:space="preserve">U"1" : </v>
      </c>
      <c r="G12" t="str">
        <f t="shared" si="0"/>
        <v xml:space="preserve">U"2" : </v>
      </c>
      <c r="H12" t="str">
        <f t="shared" si="0"/>
        <v xml:space="preserve">U"3" : </v>
      </c>
      <c r="I12" t="str">
        <f t="shared" si="0"/>
        <v xml:space="preserve">U"4" : </v>
      </c>
      <c r="J12" t="str">
        <f t="shared" si="0"/>
        <v xml:space="preserve">U"5" : </v>
      </c>
      <c r="K12" t="str">
        <f t="shared" si="0"/>
        <v xml:space="preserve">U"ESC" : </v>
      </c>
    </row>
    <row r="13" spans="1:13" x14ac:dyDescent="0.2">
      <c r="A13" t="s">
        <v>28</v>
      </c>
      <c r="B13" t="s">
        <v>105</v>
      </c>
      <c r="C13">
        <v>11</v>
      </c>
      <c r="E13" t="str">
        <f t="shared" ref="E13:K13" si="1">LEFT(E7,FIND(":",E7)+1)</f>
        <v xml:space="preserve">U"BACKSLASH" : </v>
      </c>
      <c r="F13" t="str">
        <f t="shared" si="1"/>
        <v xml:space="preserve">U"Q" : </v>
      </c>
      <c r="G13" t="str">
        <f t="shared" si="1"/>
        <v xml:space="preserve">U"W" : </v>
      </c>
      <c r="H13" t="str">
        <f t="shared" si="1"/>
        <v xml:space="preserve">U"E" : </v>
      </c>
      <c r="I13" t="str">
        <f t="shared" si="1"/>
        <v xml:space="preserve">U"R" : </v>
      </c>
      <c r="J13" t="str">
        <f t="shared" si="1"/>
        <v xml:space="preserve">U"T" : </v>
      </c>
      <c r="K13" t="str">
        <f t="shared" si="1"/>
        <v xml:space="preserve">U"FUNCTION1" : </v>
      </c>
    </row>
    <row r="14" spans="1:13" x14ac:dyDescent="0.2">
      <c r="A14" t="s">
        <v>27</v>
      </c>
      <c r="B14" t="s">
        <v>104</v>
      </c>
      <c r="C14">
        <v>12</v>
      </c>
      <c r="E14" t="str">
        <f t="shared" ref="E14:J14" si="2">LEFT(E8,FIND(":",E8)+1)</f>
        <v xml:space="preserve">U"TAB" : </v>
      </c>
      <c r="F14" t="str">
        <f t="shared" si="2"/>
        <v xml:space="preserve">U"A" : </v>
      </c>
      <c r="G14" t="str">
        <f t="shared" si="2"/>
        <v xml:space="preserve">U"S" : </v>
      </c>
      <c r="H14" t="str">
        <f t="shared" si="2"/>
        <v xml:space="preserve">U"D" : </v>
      </c>
      <c r="I14" t="str">
        <f t="shared" si="2"/>
        <v xml:space="preserve">U"F" : </v>
      </c>
      <c r="J14" t="str">
        <f t="shared" si="2"/>
        <v xml:space="preserve">U"G" : </v>
      </c>
    </row>
    <row r="15" spans="1:13" x14ac:dyDescent="0.2">
      <c r="A15" t="s">
        <v>26</v>
      </c>
      <c r="B15" t="s">
        <v>103</v>
      </c>
      <c r="C15">
        <v>13</v>
      </c>
      <c r="E15" t="str">
        <f t="shared" ref="E15:M15" si="3">LEFT(E9,FIND(":",E9)+1)</f>
        <v xml:space="preserve">U"LSHIFT" : </v>
      </c>
      <c r="F15" t="str">
        <f t="shared" si="3"/>
        <v xml:space="preserve">U"Z" : </v>
      </c>
      <c r="G15" t="str">
        <f t="shared" si="3"/>
        <v xml:space="preserve">U"X" : </v>
      </c>
      <c r="H15" t="str">
        <f t="shared" si="3"/>
        <v xml:space="preserve">U"C" : </v>
      </c>
      <c r="I15" t="str">
        <f t="shared" si="3"/>
        <v xml:space="preserve">U"V" : </v>
      </c>
      <c r="J15" t="str">
        <f t="shared" si="3"/>
        <v xml:space="preserve">U"B" : </v>
      </c>
      <c r="K15" t="str">
        <f t="shared" si="3"/>
        <v xml:space="preserve">U"FUNCTION2" : </v>
      </c>
      <c r="L15" t="str">
        <f t="shared" si="3"/>
        <v xml:space="preserve">U"LCTRL" : </v>
      </c>
      <c r="M15" t="str">
        <f t="shared" si="3"/>
        <v xml:space="preserve">U"LALT" : </v>
      </c>
    </row>
    <row r="16" spans="1:13" x14ac:dyDescent="0.2">
      <c r="A16" t="s">
        <v>25</v>
      </c>
      <c r="B16" t="s">
        <v>102</v>
      </c>
      <c r="C16">
        <v>14</v>
      </c>
      <c r="E16" t="str">
        <f t="shared" ref="E16:M16" si="4">LEFT(E10,FIND(":",E10)+1)</f>
        <v xml:space="preserve">U"LGUI" : </v>
      </c>
      <c r="F16" t="str">
        <f t="shared" si="4"/>
        <v xml:space="preserve">U"BACKTICK" : </v>
      </c>
      <c r="G16" t="str">
        <f t="shared" si="4"/>
        <v xml:space="preserve">U"FUNCTION3" : </v>
      </c>
      <c r="H16" t="str">
        <f t="shared" si="4"/>
        <v xml:space="preserve">U"FUNCTION4" : </v>
      </c>
      <c r="I16" t="str">
        <f t="shared" si="4"/>
        <v xml:space="preserve">U"FUNCTION5" : </v>
      </c>
      <c r="J16" t="str">
        <f t="shared" si="4"/>
        <v xml:space="preserve">U"BACKSPACE" : </v>
      </c>
      <c r="K16" t="str">
        <f t="shared" si="4"/>
        <v xml:space="preserve">U"DELETE" : </v>
      </c>
      <c r="L16" t="str">
        <f t="shared" si="4"/>
        <v xml:space="preserve">U"END" : </v>
      </c>
      <c r="M16" t="str">
        <f t="shared" si="4"/>
        <v xml:space="preserve">U"HOME" : </v>
      </c>
    </row>
    <row r="17" spans="1:13" x14ac:dyDescent="0.2">
      <c r="A17" t="s">
        <v>24</v>
      </c>
      <c r="B17" t="s">
        <v>101</v>
      </c>
      <c r="C17">
        <v>15</v>
      </c>
    </row>
    <row r="18" spans="1:13" x14ac:dyDescent="0.2">
      <c r="A18" t="s">
        <v>23</v>
      </c>
      <c r="B18" t="s">
        <v>100</v>
      </c>
      <c r="C18">
        <v>16</v>
      </c>
      <c r="E18" t="str">
        <f t="shared" ref="E18:K19" si="5">TRIM(MID(E6,FIND(":",E6)+2,50))</f>
        <v>U"BACKTICK";</v>
      </c>
      <c r="F18" t="str">
        <f t="shared" si="5"/>
        <v>U"1";</v>
      </c>
      <c r="G18" t="str">
        <f t="shared" si="5"/>
        <v>U"2";</v>
      </c>
      <c r="H18" t="str">
        <f t="shared" si="5"/>
        <v>U"3";</v>
      </c>
      <c r="I18" t="str">
        <f t="shared" si="5"/>
        <v>U"4";</v>
      </c>
      <c r="J18" t="str">
        <f t="shared" si="5"/>
        <v>U"5";</v>
      </c>
      <c r="K18" t="str">
        <f t="shared" si="5"/>
        <v>CONS"PAUSEPLAY";</v>
      </c>
    </row>
    <row r="19" spans="1:13" x14ac:dyDescent="0.2">
      <c r="A19" t="s">
        <v>22</v>
      </c>
      <c r="B19" t="s">
        <v>99</v>
      </c>
      <c r="C19">
        <v>17</v>
      </c>
      <c r="E19" t="str">
        <f t="shared" si="5"/>
        <v>U"TAB";</v>
      </c>
      <c r="F19" t="str">
        <f t="shared" si="5"/>
        <v>U"Q";</v>
      </c>
      <c r="G19" t="str">
        <f t="shared" si="5"/>
        <v>U"W";</v>
      </c>
      <c r="H19" t="str">
        <f t="shared" si="5"/>
        <v>U"E";</v>
      </c>
      <c r="I19" t="str">
        <f t="shared" si="5"/>
        <v>U"R";</v>
      </c>
      <c r="J19" t="str">
        <f t="shared" si="5"/>
        <v>U"T";</v>
      </c>
      <c r="K19" t="str">
        <f t="shared" si="5"/>
        <v>U"FUN2";</v>
      </c>
    </row>
    <row r="20" spans="1:13" x14ac:dyDescent="0.2">
      <c r="A20" t="s">
        <v>21</v>
      </c>
      <c r="B20" t="s">
        <v>98</v>
      </c>
      <c r="C20">
        <v>18</v>
      </c>
      <c r="E20" t="str">
        <f t="shared" ref="E20:J22" si="6">TRIM(MID(E8,FIND(":",E8)+2,50))</f>
        <v>U"BACKSLASH";</v>
      </c>
      <c r="F20" t="str">
        <f t="shared" si="6"/>
        <v>U"A";</v>
      </c>
      <c r="G20" t="str">
        <f t="shared" si="6"/>
        <v>U"S";</v>
      </c>
      <c r="H20" t="str">
        <f t="shared" si="6"/>
        <v>U"D";</v>
      </c>
      <c r="I20" t="str">
        <f t="shared" si="6"/>
        <v>U"F";</v>
      </c>
      <c r="J20" t="str">
        <f t="shared" si="6"/>
        <v>U"G";</v>
      </c>
    </row>
    <row r="21" spans="1:13" x14ac:dyDescent="0.2">
      <c r="A21" t="s">
        <v>20</v>
      </c>
      <c r="B21" t="s">
        <v>97</v>
      </c>
      <c r="C21">
        <v>19</v>
      </c>
      <c r="E21" t="str">
        <f t="shared" si="6"/>
        <v>U"LSHIFT";</v>
      </c>
      <c r="F21" t="str">
        <f t="shared" si="6"/>
        <v>U"Z";</v>
      </c>
      <c r="G21" t="str">
        <f t="shared" si="6"/>
        <v>U"X";</v>
      </c>
      <c r="H21" t="str">
        <f t="shared" si="6"/>
        <v>U"C";</v>
      </c>
      <c r="I21" t="str">
        <f t="shared" si="6"/>
        <v>U"V";</v>
      </c>
      <c r="J21" t="str">
        <f t="shared" si="6"/>
        <v>U"B";</v>
      </c>
      <c r="K21" t="str">
        <f t="shared" ref="K21:M22" si="7">TRIM(MID(K9,FIND(":",K9)+2,50))</f>
        <v>U"ENTER";</v>
      </c>
      <c r="L21" t="str">
        <f t="shared" si="7"/>
        <v>U["LGUI"] + U"s";</v>
      </c>
      <c r="M21" t="str">
        <f t="shared" si="7"/>
        <v>U"ESC";</v>
      </c>
    </row>
    <row r="22" spans="1:13" x14ac:dyDescent="0.2">
      <c r="A22" t="s">
        <v>19</v>
      </c>
      <c r="B22" t="s">
        <v>96</v>
      </c>
      <c r="C22">
        <v>20</v>
      </c>
      <c r="E22" t="str">
        <f t="shared" si="6"/>
        <v>U"LCTRL";</v>
      </c>
      <c r="F22" t="str">
        <f t="shared" si="6"/>
        <v>U"LALT";</v>
      </c>
      <c r="G22" t="str">
        <f t="shared" si="6"/>
        <v>U"FUN1";</v>
      </c>
      <c r="H22" t="str">
        <f t="shared" si="6"/>
        <v>U["LGUI"] + U"c";</v>
      </c>
      <c r="I22" t="str">
        <f t="shared" si="6"/>
        <v>U["LGUI"];</v>
      </c>
      <c r="J22" t="str">
        <f t="shared" si="6"/>
        <v>U"BACKSPACE";</v>
      </c>
      <c r="K22" t="str">
        <f t="shared" si="7"/>
        <v>U"SPACE";</v>
      </c>
      <c r="L22" t="str">
        <f t="shared" si="7"/>
        <v>U["LGUI"] + U"v";</v>
      </c>
      <c r="M22" t="str">
        <f t="shared" si="7"/>
        <v>U"LALT" + U"LGUI" + U"LSHIFT" + U"v";</v>
      </c>
    </row>
    <row r="23" spans="1:13" x14ac:dyDescent="0.2">
      <c r="A23" t="s">
        <v>18</v>
      </c>
      <c r="B23" t="s">
        <v>95</v>
      </c>
      <c r="C23">
        <v>21</v>
      </c>
    </row>
    <row r="24" spans="1:13" x14ac:dyDescent="0.2">
      <c r="A24" t="s">
        <v>17</v>
      </c>
      <c r="B24" t="s">
        <v>94</v>
      </c>
      <c r="C24">
        <v>22</v>
      </c>
    </row>
    <row r="25" spans="1:13" x14ac:dyDescent="0.2">
      <c r="A25" t="s">
        <v>16</v>
      </c>
      <c r="B25" t="s">
        <v>93</v>
      </c>
      <c r="C25">
        <v>23</v>
      </c>
    </row>
    <row r="26" spans="1:13" x14ac:dyDescent="0.2">
      <c r="A26" t="s">
        <v>15</v>
      </c>
      <c r="B26" t="s">
        <v>92</v>
      </c>
      <c r="C26">
        <v>24</v>
      </c>
    </row>
    <row r="27" spans="1:13" x14ac:dyDescent="0.2">
      <c r="A27" t="s">
        <v>14</v>
      </c>
      <c r="B27" t="s">
        <v>91</v>
      </c>
      <c r="C27">
        <v>25</v>
      </c>
    </row>
    <row r="28" spans="1:13" x14ac:dyDescent="0.2">
      <c r="A28" t="s">
        <v>13</v>
      </c>
      <c r="B28" t="s">
        <v>90</v>
      </c>
      <c r="C28">
        <v>26</v>
      </c>
    </row>
    <row r="29" spans="1:13" x14ac:dyDescent="0.2">
      <c r="A29" t="s">
        <v>12</v>
      </c>
      <c r="B29" t="s">
        <v>89</v>
      </c>
      <c r="C29">
        <v>27</v>
      </c>
    </row>
    <row r="30" spans="1:13" x14ac:dyDescent="0.2">
      <c r="A30" t="s">
        <v>11</v>
      </c>
      <c r="B30" t="s">
        <v>88</v>
      </c>
      <c r="C30">
        <v>28</v>
      </c>
    </row>
    <row r="31" spans="1:13" x14ac:dyDescent="0.2">
      <c r="A31" t="s">
        <v>10</v>
      </c>
      <c r="B31" t="s">
        <v>87</v>
      </c>
      <c r="C31">
        <v>29</v>
      </c>
    </row>
    <row r="32" spans="1:13" x14ac:dyDescent="0.2">
      <c r="A32" t="s">
        <v>9</v>
      </c>
      <c r="B32" t="s">
        <v>86</v>
      </c>
      <c r="C32">
        <v>30</v>
      </c>
    </row>
    <row r="33" spans="1:13" x14ac:dyDescent="0.2">
      <c r="A33" t="s">
        <v>8</v>
      </c>
      <c r="B33" t="s">
        <v>85</v>
      </c>
      <c r="C33">
        <v>31</v>
      </c>
      <c r="L33" t="s">
        <v>191</v>
      </c>
    </row>
    <row r="34" spans="1:13" x14ac:dyDescent="0.2">
      <c r="A34" t="s">
        <v>7</v>
      </c>
      <c r="B34" t="s">
        <v>84</v>
      </c>
      <c r="C34">
        <v>32</v>
      </c>
    </row>
    <row r="35" spans="1:13" x14ac:dyDescent="0.2">
      <c r="A35" t="s">
        <v>6</v>
      </c>
      <c r="B35" t="s">
        <v>83</v>
      </c>
      <c r="C35">
        <v>33</v>
      </c>
    </row>
    <row r="36" spans="1:13" x14ac:dyDescent="0.2">
      <c r="A36" t="s">
        <v>5</v>
      </c>
      <c r="B36" t="s">
        <v>82</v>
      </c>
      <c r="C36">
        <v>34</v>
      </c>
    </row>
    <row r="37" spans="1:13" x14ac:dyDescent="0.2">
      <c r="A37" t="s">
        <v>4</v>
      </c>
      <c r="B37" t="s">
        <v>81</v>
      </c>
      <c r="C37">
        <v>35</v>
      </c>
    </row>
    <row r="38" spans="1:13" x14ac:dyDescent="0.2">
      <c r="A38" t="s">
        <v>3</v>
      </c>
      <c r="B38" t="s">
        <v>80</v>
      </c>
      <c r="C38">
        <v>36</v>
      </c>
    </row>
    <row r="39" spans="1:13" x14ac:dyDescent="0.2">
      <c r="A39" t="s">
        <v>2</v>
      </c>
      <c r="B39" t="s">
        <v>79</v>
      </c>
      <c r="C39">
        <v>37</v>
      </c>
    </row>
    <row r="40" spans="1:13" x14ac:dyDescent="0.2">
      <c r="A40" t="s">
        <v>1</v>
      </c>
      <c r="B40" t="s">
        <v>78</v>
      </c>
      <c r="C40">
        <v>38</v>
      </c>
    </row>
    <row r="43" spans="1:13" x14ac:dyDescent="0.2">
      <c r="A43" t="s">
        <v>39</v>
      </c>
    </row>
    <row r="45" spans="1:13" x14ac:dyDescent="0.2">
      <c r="A45" t="s">
        <v>40</v>
      </c>
      <c r="B45" t="s">
        <v>116</v>
      </c>
      <c r="C45">
        <v>38</v>
      </c>
    </row>
    <row r="46" spans="1:13" x14ac:dyDescent="0.2">
      <c r="A46" t="s">
        <v>41</v>
      </c>
      <c r="B46" t="s">
        <v>117</v>
      </c>
      <c r="C46">
        <v>37</v>
      </c>
      <c r="G46" t="s">
        <v>40</v>
      </c>
      <c r="H46" t="s">
        <v>41</v>
      </c>
      <c r="I46" t="s">
        <v>42</v>
      </c>
      <c r="J46" t="s">
        <v>43</v>
      </c>
      <c r="K46" t="s">
        <v>44</v>
      </c>
      <c r="L46" t="s">
        <v>45</v>
      </c>
      <c r="M46" t="s">
        <v>46</v>
      </c>
    </row>
    <row r="47" spans="1:13" x14ac:dyDescent="0.2">
      <c r="A47" t="s">
        <v>42</v>
      </c>
      <c r="B47" t="s">
        <v>118</v>
      </c>
      <c r="C47">
        <v>36</v>
      </c>
      <c r="G47" t="s">
        <v>47</v>
      </c>
      <c r="H47" t="s">
        <v>48</v>
      </c>
      <c r="I47" t="s">
        <v>49</v>
      </c>
      <c r="J47" t="s">
        <v>50</v>
      </c>
      <c r="K47" t="s">
        <v>51</v>
      </c>
      <c r="L47" t="s">
        <v>52</v>
      </c>
      <c r="M47" t="s">
        <v>53</v>
      </c>
    </row>
    <row r="48" spans="1:13" x14ac:dyDescent="0.2">
      <c r="A48" t="s">
        <v>43</v>
      </c>
      <c r="B48" t="s">
        <v>119</v>
      </c>
      <c r="C48">
        <v>35</v>
      </c>
      <c r="H48" t="s">
        <v>54</v>
      </c>
      <c r="I48" t="s">
        <v>55</v>
      </c>
      <c r="J48" t="s">
        <v>56</v>
      </c>
      <c r="K48" t="s">
        <v>57</v>
      </c>
      <c r="L48" t="s">
        <v>58</v>
      </c>
      <c r="M48" t="s">
        <v>59</v>
      </c>
    </row>
    <row r="49" spans="1:13" x14ac:dyDescent="0.2">
      <c r="A49" t="s">
        <v>44</v>
      </c>
      <c r="B49" t="s">
        <v>120</v>
      </c>
      <c r="C49">
        <v>34</v>
      </c>
      <c r="E49" t="s">
        <v>60</v>
      </c>
      <c r="F49" t="s">
        <v>61</v>
      </c>
      <c r="G49" t="s">
        <v>62</v>
      </c>
      <c r="H49" t="s">
        <v>63</v>
      </c>
      <c r="I49" t="s">
        <v>64</v>
      </c>
      <c r="J49" t="s">
        <v>65</v>
      </c>
      <c r="K49" t="s">
        <v>66</v>
      </c>
      <c r="L49" t="s">
        <v>67</v>
      </c>
      <c r="M49" t="s">
        <v>68</v>
      </c>
    </row>
    <row r="50" spans="1:13" x14ac:dyDescent="0.2">
      <c r="A50" t="s">
        <v>45</v>
      </c>
      <c r="B50" t="s">
        <v>121</v>
      </c>
      <c r="C50">
        <v>33</v>
      </c>
      <c r="E50" t="s">
        <v>69</v>
      </c>
      <c r="F50" t="s">
        <v>70</v>
      </c>
      <c r="G50" t="s">
        <v>71</v>
      </c>
      <c r="H50" t="s">
        <v>72</v>
      </c>
      <c r="I50" t="s">
        <v>73</v>
      </c>
      <c r="J50" t="s">
        <v>74</v>
      </c>
      <c r="K50" t="s">
        <v>75</v>
      </c>
      <c r="L50" t="s">
        <v>76</v>
      </c>
      <c r="M50" t="s">
        <v>77</v>
      </c>
    </row>
    <row r="51" spans="1:13" x14ac:dyDescent="0.2">
      <c r="A51" t="s">
        <v>46</v>
      </c>
      <c r="B51" t="s">
        <v>122</v>
      </c>
      <c r="C51">
        <v>32</v>
      </c>
    </row>
    <row r="52" spans="1:13" x14ac:dyDescent="0.2">
      <c r="A52" t="s">
        <v>47</v>
      </c>
      <c r="B52" t="s">
        <v>123</v>
      </c>
      <c r="C52">
        <v>31</v>
      </c>
      <c r="E52" t="e">
        <f>LEFT(E46,FIND(":",E46)+1)</f>
        <v>#VALUE!</v>
      </c>
      <c r="F52" t="e">
        <f t="shared" ref="F52:M52" si="8">LEFT(F46,FIND(":",F46)+1)</f>
        <v>#VALUE!</v>
      </c>
      <c r="G52" t="str">
        <f t="shared" si="8"/>
        <v xml:space="preserve">U"FUNCTION6" : </v>
      </c>
      <c r="H52" t="str">
        <f t="shared" si="8"/>
        <v xml:space="preserve">U"6" : </v>
      </c>
      <c r="I52" t="str">
        <f t="shared" si="8"/>
        <v xml:space="preserve">U"7" : </v>
      </c>
      <c r="J52" t="str">
        <f t="shared" si="8"/>
        <v xml:space="preserve">U"8" : </v>
      </c>
      <c r="K52" t="str">
        <f t="shared" si="8"/>
        <v xml:space="preserve">U"9" : </v>
      </c>
      <c r="L52" t="str">
        <f t="shared" si="8"/>
        <v xml:space="preserve">U"0" : </v>
      </c>
      <c r="M52" t="str">
        <f t="shared" si="8"/>
        <v xml:space="preserve">U"MINUS" : </v>
      </c>
    </row>
    <row r="53" spans="1:13" x14ac:dyDescent="0.2">
      <c r="A53" t="s">
        <v>48</v>
      </c>
      <c r="B53" t="s">
        <v>124</v>
      </c>
      <c r="C53">
        <v>30</v>
      </c>
      <c r="E53" t="e">
        <f t="shared" ref="E53:M53" si="9">LEFT(E47,FIND(":",E47)+1)</f>
        <v>#VALUE!</v>
      </c>
      <c r="F53" t="e">
        <f t="shared" si="9"/>
        <v>#VALUE!</v>
      </c>
      <c r="G53" t="str">
        <f t="shared" si="9"/>
        <v xml:space="preserve">U"LBRACE" : </v>
      </c>
      <c r="H53" t="str">
        <f t="shared" si="9"/>
        <v xml:space="preserve">U"Y" : </v>
      </c>
      <c r="I53" t="str">
        <f t="shared" si="9"/>
        <v xml:space="preserve">U"U" : </v>
      </c>
      <c r="J53" t="str">
        <f t="shared" si="9"/>
        <v xml:space="preserve">U"I" : </v>
      </c>
      <c r="K53" t="str">
        <f t="shared" si="9"/>
        <v xml:space="preserve">U"O" : </v>
      </c>
      <c r="L53" t="str">
        <f t="shared" si="9"/>
        <v xml:space="preserve">U"P" : </v>
      </c>
      <c r="M53" t="str">
        <f t="shared" si="9"/>
        <v xml:space="preserve">U"RBRACE" : </v>
      </c>
    </row>
    <row r="54" spans="1:13" x14ac:dyDescent="0.2">
      <c r="A54" t="s">
        <v>49</v>
      </c>
      <c r="B54" t="s">
        <v>125</v>
      </c>
      <c r="C54">
        <v>29</v>
      </c>
      <c r="E54" t="e">
        <f t="shared" ref="E54:M54" si="10">LEFT(E48,FIND(":",E48)+1)</f>
        <v>#VALUE!</v>
      </c>
      <c r="F54" t="e">
        <f t="shared" si="10"/>
        <v>#VALUE!</v>
      </c>
      <c r="G54" t="e">
        <f t="shared" si="10"/>
        <v>#VALUE!</v>
      </c>
      <c r="H54" t="str">
        <f t="shared" si="10"/>
        <v xml:space="preserve">U"H" : </v>
      </c>
      <c r="I54" t="str">
        <f t="shared" si="10"/>
        <v xml:space="preserve">U"J" : </v>
      </c>
      <c r="J54" t="str">
        <f t="shared" si="10"/>
        <v xml:space="preserve">U"K" : </v>
      </c>
      <c r="K54" t="str">
        <f t="shared" si="10"/>
        <v xml:space="preserve">U"L" : </v>
      </c>
      <c r="L54" t="str">
        <f t="shared" si="10"/>
        <v xml:space="preserve">U"SEMICOLON" : </v>
      </c>
      <c r="M54" t="str">
        <f t="shared" si="10"/>
        <v xml:space="preserve">U"QUOTE" : </v>
      </c>
    </row>
    <row r="55" spans="1:13" x14ac:dyDescent="0.2">
      <c r="A55" t="s">
        <v>50</v>
      </c>
      <c r="B55" t="s">
        <v>126</v>
      </c>
      <c r="C55">
        <v>28</v>
      </c>
      <c r="E55" t="str">
        <f t="shared" ref="E55:M55" si="11">LEFT(E49,FIND(":",E49)+1)</f>
        <v xml:space="preserve">U"RALT" : </v>
      </c>
      <c r="F55" t="str">
        <f t="shared" si="11"/>
        <v xml:space="preserve">U"RCTRL" : </v>
      </c>
      <c r="G55" t="str">
        <f t="shared" si="11"/>
        <v xml:space="preserve">U"FUNCTION7" : </v>
      </c>
      <c r="H55" t="str">
        <f t="shared" si="11"/>
        <v xml:space="preserve">U"N" : </v>
      </c>
      <c r="I55" t="str">
        <f t="shared" si="11"/>
        <v xml:space="preserve">U"M" : </v>
      </c>
      <c r="J55" t="str">
        <f t="shared" si="11"/>
        <v xml:space="preserve">U"COMMA" : </v>
      </c>
      <c r="K55" t="str">
        <f t="shared" si="11"/>
        <v xml:space="preserve">U"PERIOD" : </v>
      </c>
      <c r="L55" t="str">
        <f t="shared" si="11"/>
        <v xml:space="preserve">U"SLASH" : </v>
      </c>
      <c r="M55" t="str">
        <f t="shared" si="11"/>
        <v xml:space="preserve">U"RSHIFT" : </v>
      </c>
    </row>
    <row r="56" spans="1:13" x14ac:dyDescent="0.2">
      <c r="A56" t="s">
        <v>51</v>
      </c>
      <c r="B56" t="s">
        <v>127</v>
      </c>
      <c r="C56">
        <v>27</v>
      </c>
      <c r="E56" t="str">
        <f t="shared" ref="E56:M56" si="12">LEFT(E50,FIND(":",E50)+1)</f>
        <v xml:space="preserve">U"PAGEUP" : </v>
      </c>
      <c r="F56" t="str">
        <f t="shared" si="12"/>
        <v xml:space="preserve">U"PAGEDOWN" : </v>
      </c>
      <c r="G56" t="str">
        <f t="shared" si="12"/>
        <v xml:space="preserve">U"ENTER" : </v>
      </c>
      <c r="H56" t="str">
        <f t="shared" si="12"/>
        <v xml:space="preserve">U"SPACE" : </v>
      </c>
      <c r="I56" t="str">
        <f t="shared" si="12"/>
        <v xml:space="preserve">U"LEFT" : </v>
      </c>
      <c r="J56" t="str">
        <f t="shared" si="12"/>
        <v xml:space="preserve">U"DOWN" : </v>
      </c>
      <c r="K56" t="str">
        <f t="shared" si="12"/>
        <v xml:space="preserve">U"UP" : </v>
      </c>
      <c r="L56" t="str">
        <f t="shared" si="12"/>
        <v xml:space="preserve">U"RIGHT" : </v>
      </c>
      <c r="M56" t="str">
        <f t="shared" si="12"/>
        <v xml:space="preserve">U"RGUI" : </v>
      </c>
    </row>
    <row r="57" spans="1:13" x14ac:dyDescent="0.2">
      <c r="A57" t="s">
        <v>52</v>
      </c>
      <c r="B57" t="s">
        <v>128</v>
      </c>
      <c r="C57">
        <v>26</v>
      </c>
    </row>
    <row r="58" spans="1:13" x14ac:dyDescent="0.2">
      <c r="A58" t="s">
        <v>53</v>
      </c>
      <c r="B58" t="s">
        <v>129</v>
      </c>
      <c r="C58">
        <v>25</v>
      </c>
      <c r="E58" t="e">
        <f>TRIM(MID(E46,FIND(":",E46)+2,50))</f>
        <v>#VALUE!</v>
      </c>
      <c r="F58" t="e">
        <f t="shared" ref="F58:M58" si="13">TRIM(MID(F46,FIND(":",F46)+2,50))</f>
        <v>#VALUE!</v>
      </c>
      <c r="G58" t="str">
        <f t="shared" si="13"/>
        <v>U"RBRACE";</v>
      </c>
      <c r="H58" t="str">
        <f t="shared" si="13"/>
        <v>U"6";</v>
      </c>
      <c r="I58" t="str">
        <f t="shared" si="13"/>
        <v>U"7";</v>
      </c>
      <c r="J58" t="str">
        <f t="shared" si="13"/>
        <v>U"8";</v>
      </c>
      <c r="K58" t="str">
        <f t="shared" si="13"/>
        <v>U"9";</v>
      </c>
      <c r="L58" t="str">
        <f t="shared" si="13"/>
        <v>U"0";</v>
      </c>
      <c r="M58" t="str">
        <f t="shared" si="13"/>
        <v>U"EQUAL";</v>
      </c>
    </row>
    <row r="59" spans="1:13" x14ac:dyDescent="0.2">
      <c r="A59" t="s">
        <v>54</v>
      </c>
      <c r="B59" t="s">
        <v>130</v>
      </c>
      <c r="C59">
        <v>24</v>
      </c>
      <c r="E59" t="e">
        <f>TRIM(MID(E47,FIND(":",E47)+2,50))</f>
        <v>#VALUE!</v>
      </c>
      <c r="F59" t="e">
        <f t="shared" ref="F59:M59" si="14">TRIM(MID(F47,FIND(":",F47)+2,50))</f>
        <v>#VALUE!</v>
      </c>
      <c r="G59" t="str">
        <f t="shared" si="14"/>
        <v>U"LBRACE";</v>
      </c>
      <c r="H59" t="str">
        <f t="shared" si="14"/>
        <v>U"Y";</v>
      </c>
      <c r="I59" t="str">
        <f t="shared" si="14"/>
        <v>U"U";</v>
      </c>
      <c r="J59" t="str">
        <f t="shared" si="14"/>
        <v>U"I";</v>
      </c>
      <c r="K59" t="str">
        <f t="shared" si="14"/>
        <v>U"O";</v>
      </c>
      <c r="L59" t="str">
        <f t="shared" si="14"/>
        <v>U"P";</v>
      </c>
      <c r="M59" t="str">
        <f t="shared" si="14"/>
        <v>U"MINUS";</v>
      </c>
    </row>
    <row r="60" spans="1:13" x14ac:dyDescent="0.2">
      <c r="A60" t="s">
        <v>55</v>
      </c>
      <c r="B60" t="s">
        <v>131</v>
      </c>
      <c r="C60">
        <v>23</v>
      </c>
      <c r="E60" t="e">
        <f>TRIM(MID(E48,FIND(":",E48)+2,50))</f>
        <v>#VALUE!</v>
      </c>
      <c r="F60" t="e">
        <f t="shared" ref="F60:M60" si="15">TRIM(MID(F48,FIND(":",F48)+2,50))</f>
        <v>#VALUE!</v>
      </c>
      <c r="G60" t="e">
        <f t="shared" si="15"/>
        <v>#VALUE!</v>
      </c>
      <c r="H60" t="str">
        <f t="shared" si="15"/>
        <v>U"H";</v>
      </c>
      <c r="I60" t="str">
        <f t="shared" si="15"/>
        <v>U"J";</v>
      </c>
      <c r="J60" t="str">
        <f t="shared" si="15"/>
        <v>U"K";</v>
      </c>
      <c r="K60" t="str">
        <f t="shared" si="15"/>
        <v>U"L";</v>
      </c>
      <c r="L60" t="str">
        <f t="shared" si="15"/>
        <v>U"SEMICOLON";</v>
      </c>
      <c r="M60" t="str">
        <f t="shared" si="15"/>
        <v>U"QUOTE";</v>
      </c>
    </row>
    <row r="61" spans="1:13" x14ac:dyDescent="0.2">
      <c r="A61" t="s">
        <v>56</v>
      </c>
      <c r="B61" t="s">
        <v>132</v>
      </c>
      <c r="C61">
        <v>22</v>
      </c>
      <c r="E61" t="str">
        <f>TRIM(MID(E49,FIND(":",E49)+2,50))</f>
        <v>U"RGUI";</v>
      </c>
      <c r="F61" t="str">
        <f t="shared" ref="F61:M61" si="16">TRIM(MID(F49,FIND(":",F49)+2,50))</f>
        <v>U["LGUI"] + U"BACKTICK";</v>
      </c>
      <c r="G61" t="str">
        <f t="shared" si="16"/>
        <v>U"ENTER";</v>
      </c>
      <c r="H61" t="str">
        <f t="shared" si="16"/>
        <v>U"N";</v>
      </c>
      <c r="I61" t="str">
        <f t="shared" si="16"/>
        <v>U"M";</v>
      </c>
      <c r="J61" t="str">
        <f t="shared" si="16"/>
        <v>U"COMMA";</v>
      </c>
      <c r="K61" t="str">
        <f t="shared" si="16"/>
        <v>U"PERIOD";</v>
      </c>
      <c r="L61" t="str">
        <f t="shared" si="16"/>
        <v>U"UP";</v>
      </c>
      <c r="M61" t="str">
        <f t="shared" si="16"/>
        <v>U"RSHIFT";</v>
      </c>
    </row>
    <row r="62" spans="1:13" x14ac:dyDescent="0.2">
      <c r="A62" t="s">
        <v>57</v>
      </c>
      <c r="B62" t="s">
        <v>133</v>
      </c>
      <c r="C62">
        <v>21</v>
      </c>
      <c r="E62" t="str">
        <f>TRIM(MID(E50,FIND(":",E50)+2,50))</f>
        <v>U["LGUI"] + U"f";</v>
      </c>
      <c r="F62" t="str">
        <f t="shared" ref="F62:M62" si="17">TRIM(MID(F50,FIND(":",F50)+2,50))</f>
        <v>U["LGUI"] + U"z";</v>
      </c>
      <c r="G62" t="str">
        <f t="shared" si="17"/>
        <v>U"DELETE";</v>
      </c>
      <c r="H62" t="str">
        <f t="shared" si="17"/>
        <v>U"SPACE";</v>
      </c>
      <c r="I62" t="str">
        <f t="shared" si="17"/>
        <v>U"FUN2";</v>
      </c>
      <c r="J62" t="str">
        <f t="shared" si="17"/>
        <v>U"SLASH";</v>
      </c>
      <c r="K62" t="str">
        <f t="shared" si="17"/>
        <v>U"LEFT";</v>
      </c>
      <c r="L62" t="str">
        <f t="shared" si="17"/>
        <v>U"DOWN";</v>
      </c>
      <c r="M62" t="str">
        <f t="shared" si="17"/>
        <v>U"RIGHT";</v>
      </c>
    </row>
    <row r="63" spans="1:13" x14ac:dyDescent="0.2">
      <c r="A63" t="s">
        <v>58</v>
      </c>
      <c r="B63" t="s">
        <v>134</v>
      </c>
      <c r="C63">
        <v>20</v>
      </c>
    </row>
    <row r="64" spans="1:13" x14ac:dyDescent="0.2">
      <c r="A64" t="s">
        <v>59</v>
      </c>
      <c r="B64" t="s">
        <v>135</v>
      </c>
      <c r="C64">
        <v>19</v>
      </c>
    </row>
    <row r="65" spans="1:3" x14ac:dyDescent="0.2">
      <c r="A65" t="s">
        <v>60</v>
      </c>
      <c r="B65" t="s">
        <v>136</v>
      </c>
      <c r="C65">
        <v>18</v>
      </c>
    </row>
    <row r="66" spans="1:3" x14ac:dyDescent="0.2">
      <c r="A66" t="s">
        <v>61</v>
      </c>
      <c r="B66" t="s">
        <v>137</v>
      </c>
      <c r="C66">
        <v>17</v>
      </c>
    </row>
    <row r="67" spans="1:3" x14ac:dyDescent="0.2">
      <c r="A67" t="s">
        <v>62</v>
      </c>
      <c r="B67" t="s">
        <v>138</v>
      </c>
      <c r="C67">
        <v>16</v>
      </c>
    </row>
    <row r="68" spans="1:3" x14ac:dyDescent="0.2">
      <c r="A68" t="s">
        <v>63</v>
      </c>
      <c r="B68" t="s">
        <v>139</v>
      </c>
      <c r="C68">
        <v>15</v>
      </c>
    </row>
    <row r="69" spans="1:3" x14ac:dyDescent="0.2">
      <c r="A69" t="s">
        <v>64</v>
      </c>
      <c r="B69" t="s">
        <v>140</v>
      </c>
      <c r="C69">
        <v>14</v>
      </c>
    </row>
    <row r="70" spans="1:3" x14ac:dyDescent="0.2">
      <c r="A70" t="s">
        <v>65</v>
      </c>
      <c r="B70" t="s">
        <v>141</v>
      </c>
      <c r="C70">
        <v>13</v>
      </c>
    </row>
    <row r="71" spans="1:3" x14ac:dyDescent="0.2">
      <c r="A71" t="s">
        <v>66</v>
      </c>
      <c r="B71" t="s">
        <v>142</v>
      </c>
      <c r="C71">
        <v>12</v>
      </c>
    </row>
    <row r="72" spans="1:3" x14ac:dyDescent="0.2">
      <c r="A72" t="s">
        <v>67</v>
      </c>
      <c r="B72" t="s">
        <v>143</v>
      </c>
      <c r="C72">
        <v>11</v>
      </c>
    </row>
    <row r="73" spans="1:3" x14ac:dyDescent="0.2">
      <c r="A73" t="s">
        <v>68</v>
      </c>
      <c r="B73" t="s">
        <v>144</v>
      </c>
      <c r="C73">
        <v>10</v>
      </c>
    </row>
    <row r="74" spans="1:3" x14ac:dyDescent="0.2">
      <c r="A74" t="s">
        <v>69</v>
      </c>
      <c r="B74" t="s">
        <v>145</v>
      </c>
      <c r="C74">
        <v>9</v>
      </c>
    </row>
    <row r="75" spans="1:3" x14ac:dyDescent="0.2">
      <c r="A75" t="s">
        <v>70</v>
      </c>
      <c r="B75" t="s">
        <v>146</v>
      </c>
      <c r="C75">
        <v>8</v>
      </c>
    </row>
    <row r="76" spans="1:3" x14ac:dyDescent="0.2">
      <c r="A76" t="s">
        <v>71</v>
      </c>
      <c r="B76" t="s">
        <v>147</v>
      </c>
      <c r="C76">
        <v>7</v>
      </c>
    </row>
    <row r="77" spans="1:3" x14ac:dyDescent="0.2">
      <c r="A77" t="s">
        <v>72</v>
      </c>
      <c r="B77" t="s">
        <v>148</v>
      </c>
      <c r="C77">
        <v>6</v>
      </c>
    </row>
    <row r="78" spans="1:3" x14ac:dyDescent="0.2">
      <c r="A78" t="s">
        <v>73</v>
      </c>
      <c r="B78" t="s">
        <v>149</v>
      </c>
      <c r="C78">
        <v>5</v>
      </c>
    </row>
    <row r="79" spans="1:3" x14ac:dyDescent="0.2">
      <c r="A79" t="s">
        <v>74</v>
      </c>
      <c r="B79" t="s">
        <v>150</v>
      </c>
      <c r="C79">
        <v>4</v>
      </c>
    </row>
    <row r="80" spans="1:3" x14ac:dyDescent="0.2">
      <c r="A80" t="s">
        <v>75</v>
      </c>
      <c r="B80" t="s">
        <v>151</v>
      </c>
      <c r="C80">
        <v>3</v>
      </c>
    </row>
    <row r="81" spans="1:3" x14ac:dyDescent="0.2">
      <c r="A81" t="s">
        <v>76</v>
      </c>
      <c r="B81" t="s">
        <v>152</v>
      </c>
      <c r="C81">
        <v>2</v>
      </c>
    </row>
    <row r="82" spans="1:3" x14ac:dyDescent="0.2">
      <c r="A82" t="s">
        <v>77</v>
      </c>
      <c r="B82" t="s">
        <v>153</v>
      </c>
      <c r="C82">
        <v>1</v>
      </c>
    </row>
  </sheetData>
  <sortState xmlns:xlrd2="http://schemas.microsoft.com/office/spreadsheetml/2017/richdata2" ref="A3:C40">
    <sortCondition ref="C3:C4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915DA-3DBE-DB48-9855-75A6046A139E}">
  <dimension ref="A1:H54"/>
  <sheetViews>
    <sheetView workbookViewId="0">
      <selection activeCell="B1" sqref="B1:B8"/>
    </sheetView>
  </sheetViews>
  <sheetFormatPr baseColWidth="10" defaultRowHeight="16" x14ac:dyDescent="0.2"/>
  <cols>
    <col min="1" max="1" width="15.83203125" bestFit="1" customWidth="1"/>
    <col min="2" max="2" width="21.83203125" customWidth="1"/>
  </cols>
  <sheetData>
    <row r="1" spans="1:8" x14ac:dyDescent="0.2">
      <c r="B1" t="s">
        <v>228</v>
      </c>
      <c r="H1" t="s">
        <v>228</v>
      </c>
    </row>
    <row r="2" spans="1:8" x14ac:dyDescent="0.2">
      <c r="B2" t="s">
        <v>229</v>
      </c>
      <c r="H2" t="s">
        <v>229</v>
      </c>
    </row>
    <row r="3" spans="1:8" x14ac:dyDescent="0.2">
      <c r="B3" t="s">
        <v>230</v>
      </c>
      <c r="H3" t="s">
        <v>230</v>
      </c>
    </row>
    <row r="4" spans="1:8" x14ac:dyDescent="0.2">
      <c r="B4" t="s">
        <v>231</v>
      </c>
      <c r="H4" t="s">
        <v>231</v>
      </c>
    </row>
    <row r="5" spans="1:8" x14ac:dyDescent="0.2">
      <c r="B5" t="s">
        <v>232</v>
      </c>
      <c r="H5" t="s">
        <v>232</v>
      </c>
    </row>
    <row r="6" spans="1:8" x14ac:dyDescent="0.2">
      <c r="B6" t="s">
        <v>233</v>
      </c>
      <c r="H6" t="s">
        <v>233</v>
      </c>
    </row>
    <row r="7" spans="1:8" x14ac:dyDescent="0.2">
      <c r="B7" t="s">
        <v>234</v>
      </c>
      <c r="H7" t="s">
        <v>234</v>
      </c>
    </row>
    <row r="8" spans="1:8" x14ac:dyDescent="0.2">
      <c r="B8" t="s">
        <v>235</v>
      </c>
      <c r="H8" t="s">
        <v>235</v>
      </c>
    </row>
    <row r="10" spans="1:8" x14ac:dyDescent="0.2">
      <c r="B10" t="s">
        <v>236</v>
      </c>
      <c r="H10" t="s">
        <v>236</v>
      </c>
    </row>
    <row r="12" spans="1:8" x14ac:dyDescent="0.2">
      <c r="A12" t="str">
        <f t="shared" ref="A12:A53" si="0">LEFT(B12,FIND(":",B12)+1)</f>
        <v xml:space="preserve">U"ESC" : </v>
      </c>
      <c r="B12" t="s">
        <v>237</v>
      </c>
      <c r="G12" t="str">
        <f>LEFT(H12,FIND(":",H12)+1)</f>
        <v xml:space="preserve">U"EQUALS" : </v>
      </c>
      <c r="H12" t="s">
        <v>275</v>
      </c>
    </row>
    <row r="13" spans="1:8" x14ac:dyDescent="0.2">
      <c r="A13" t="str">
        <f t="shared" si="0"/>
        <v xml:space="preserve">U"5" : </v>
      </c>
      <c r="B13" t="s">
        <v>238</v>
      </c>
      <c r="G13" t="str">
        <f t="shared" ref="G13:G54" si="1">LEFT(H13,FIND(":",H13)+1)</f>
        <v xml:space="preserve">U"FUNCTION6" : </v>
      </c>
      <c r="H13" t="s">
        <v>276</v>
      </c>
    </row>
    <row r="14" spans="1:8" x14ac:dyDescent="0.2">
      <c r="A14" t="str">
        <f t="shared" si="0"/>
        <v xml:space="preserve">U"4" : </v>
      </c>
      <c r="B14" t="s">
        <v>239</v>
      </c>
      <c r="G14" t="str">
        <f t="shared" si="1"/>
        <v xml:space="preserve">U"ESC" : </v>
      </c>
      <c r="H14" t="s">
        <v>277</v>
      </c>
    </row>
    <row r="15" spans="1:8" x14ac:dyDescent="0.2">
      <c r="A15" t="str">
        <f t="shared" si="0"/>
        <v xml:space="preserve">U"3" : </v>
      </c>
      <c r="B15" t="s">
        <v>240</v>
      </c>
      <c r="G15" t="str">
        <f t="shared" si="1"/>
        <v xml:space="preserve">U"PAGEUP" : </v>
      </c>
      <c r="H15" t="s">
        <v>249</v>
      </c>
    </row>
    <row r="16" spans="1:8" x14ac:dyDescent="0.2">
      <c r="A16" t="str">
        <f t="shared" si="0"/>
        <v xml:space="preserve">U"2" : </v>
      </c>
      <c r="B16" t="s">
        <v>241</v>
      </c>
      <c r="G16" t="str">
        <f t="shared" si="1"/>
        <v xml:space="preserve">U"PAGEDOWN" : </v>
      </c>
      <c r="H16" t="s">
        <v>250</v>
      </c>
    </row>
    <row r="17" spans="1:8" x14ac:dyDescent="0.2">
      <c r="A17" t="str">
        <f t="shared" si="0"/>
        <v xml:space="preserve">U"1" : </v>
      </c>
      <c r="B17" t="s">
        <v>242</v>
      </c>
      <c r="G17" t="str">
        <f t="shared" si="1"/>
        <v xml:space="preserve">U"RCTRL" : </v>
      </c>
      <c r="H17" t="s">
        <v>278</v>
      </c>
    </row>
    <row r="18" spans="1:8" x14ac:dyDescent="0.2">
      <c r="A18" t="str">
        <f t="shared" si="0"/>
        <v xml:space="preserve">U"FUNCTION6" : </v>
      </c>
      <c r="B18" t="s">
        <v>243</v>
      </c>
      <c r="G18" t="e">
        <f t="shared" si="1"/>
        <v>#VALUE!</v>
      </c>
    </row>
    <row r="19" spans="1:8" x14ac:dyDescent="0.2">
      <c r="A19" t="str">
        <f t="shared" si="0"/>
        <v xml:space="preserve">U"6" : </v>
      </c>
      <c r="B19" t="s">
        <v>244</v>
      </c>
      <c r="G19" t="e">
        <f t="shared" si="1"/>
        <v>#VALUE!</v>
      </c>
      <c r="H19" t="s">
        <v>279</v>
      </c>
    </row>
    <row r="20" spans="1:8" x14ac:dyDescent="0.2">
      <c r="A20" t="str">
        <f t="shared" si="0"/>
        <v xml:space="preserve">U"7" : </v>
      </c>
      <c r="B20" t="s">
        <v>245</v>
      </c>
      <c r="G20" t="e">
        <f t="shared" si="1"/>
        <v>#VALUE!</v>
      </c>
    </row>
    <row r="21" spans="1:8" x14ac:dyDescent="0.2">
      <c r="A21" t="str">
        <f t="shared" si="0"/>
        <v xml:space="preserve">U"8" : </v>
      </c>
      <c r="B21" t="s">
        <v>246</v>
      </c>
      <c r="G21" t="str">
        <f t="shared" si="1"/>
        <v xml:space="preserve">U"T" : </v>
      </c>
      <c r="H21" t="s">
        <v>280</v>
      </c>
    </row>
    <row r="22" spans="1:8" x14ac:dyDescent="0.2">
      <c r="A22" t="str">
        <f t="shared" si="0"/>
        <v xml:space="preserve">U"9" : </v>
      </c>
      <c r="B22" t="s">
        <v>247</v>
      </c>
      <c r="G22" t="str">
        <f t="shared" si="1"/>
        <v xml:space="preserve">U"R" : </v>
      </c>
      <c r="H22" t="s">
        <v>281</v>
      </c>
    </row>
    <row r="23" spans="1:8" x14ac:dyDescent="0.2">
      <c r="A23" t="str">
        <f t="shared" si="0"/>
        <v xml:space="preserve">U"0" : </v>
      </c>
      <c r="B23" t="s">
        <v>248</v>
      </c>
      <c r="G23" t="str">
        <f t="shared" si="1"/>
        <v xml:space="preserve">U"G" : </v>
      </c>
      <c r="H23" t="s">
        <v>282</v>
      </c>
    </row>
    <row r="24" spans="1:8" x14ac:dyDescent="0.2">
      <c r="A24" t="str">
        <f t="shared" si="0"/>
        <v xml:space="preserve">U"PAGEUP" : </v>
      </c>
      <c r="B24" t="s">
        <v>249</v>
      </c>
      <c r="G24" t="str">
        <f t="shared" si="1"/>
        <v xml:space="preserve">U"F" : </v>
      </c>
      <c r="H24" t="s">
        <v>283</v>
      </c>
    </row>
    <row r="25" spans="1:8" x14ac:dyDescent="0.2">
      <c r="A25" t="str">
        <f t="shared" si="0"/>
        <v xml:space="preserve">U"PAGEDOWN" : </v>
      </c>
      <c r="B25" t="s">
        <v>250</v>
      </c>
      <c r="G25" t="e">
        <f t="shared" si="1"/>
        <v>#VALUE!</v>
      </c>
    </row>
    <row r="26" spans="1:8" x14ac:dyDescent="0.2">
      <c r="A26" t="str">
        <f t="shared" si="0"/>
        <v xml:space="preserve">U"RALT" : </v>
      </c>
      <c r="B26" t="s">
        <v>251</v>
      </c>
      <c r="G26" t="e">
        <f t="shared" si="1"/>
        <v>#VALUE!</v>
      </c>
      <c r="H26" t="s">
        <v>284</v>
      </c>
    </row>
    <row r="27" spans="1:8" x14ac:dyDescent="0.2">
      <c r="A27" t="str">
        <f t="shared" si="0"/>
        <v xml:space="preserve">U"RCTRL" : </v>
      </c>
      <c r="B27" t="s">
        <v>252</v>
      </c>
      <c r="G27" t="e">
        <f t="shared" si="1"/>
        <v>#VALUE!</v>
      </c>
    </row>
    <row r="28" spans="1:8" x14ac:dyDescent="0.2">
      <c r="A28" t="str">
        <f t="shared" si="0"/>
        <v xml:space="preserve">U"END" : </v>
      </c>
      <c r="B28" t="s">
        <v>253</v>
      </c>
      <c r="G28" t="str">
        <f t="shared" si="1"/>
        <v xml:space="preserve">U"MINUS" : </v>
      </c>
      <c r="H28" t="s">
        <v>285</v>
      </c>
    </row>
    <row r="29" spans="1:8" x14ac:dyDescent="0.2">
      <c r="A29" t="e">
        <f t="shared" si="0"/>
        <v>#VALUE!</v>
      </c>
      <c r="G29" t="str">
        <f t="shared" si="1"/>
        <v xml:space="preserve">U"RBRACE" : </v>
      </c>
      <c r="H29" t="s">
        <v>286</v>
      </c>
    </row>
    <row r="30" spans="1:8" x14ac:dyDescent="0.2">
      <c r="A30" t="e">
        <f t="shared" si="0"/>
        <v>#VALUE!</v>
      </c>
      <c r="B30" t="s">
        <v>254</v>
      </c>
      <c r="G30" t="str">
        <f t="shared" si="1"/>
        <v xml:space="preserve">U"1" : </v>
      </c>
      <c r="H30" t="s">
        <v>287</v>
      </c>
    </row>
    <row r="31" spans="1:8" x14ac:dyDescent="0.2">
      <c r="A31" t="e">
        <f t="shared" si="0"/>
        <v>#VALUE!</v>
      </c>
      <c r="G31" t="str">
        <f t="shared" si="1"/>
        <v xml:space="preserve">U"2" : </v>
      </c>
      <c r="H31" t="s">
        <v>288</v>
      </c>
    </row>
    <row r="32" spans="1:8" x14ac:dyDescent="0.2">
      <c r="A32" t="str">
        <f t="shared" si="0"/>
        <v xml:space="preserve">U"Y" : </v>
      </c>
      <c r="B32" t="s">
        <v>255</v>
      </c>
      <c r="G32" t="str">
        <f t="shared" si="1"/>
        <v xml:space="preserve">U"3" : </v>
      </c>
      <c r="H32" t="s">
        <v>289</v>
      </c>
    </row>
    <row r="33" spans="1:8" x14ac:dyDescent="0.2">
      <c r="A33" t="str">
        <f t="shared" si="0"/>
        <v xml:space="preserve">U"U" : </v>
      </c>
      <c r="B33" t="s">
        <v>256</v>
      </c>
      <c r="G33" t="str">
        <f t="shared" si="1"/>
        <v xml:space="preserve">U"4" : </v>
      </c>
      <c r="H33" t="s">
        <v>290</v>
      </c>
    </row>
    <row r="34" spans="1:8" x14ac:dyDescent="0.2">
      <c r="A34" t="str">
        <f t="shared" si="0"/>
        <v xml:space="preserve">U"I" : </v>
      </c>
      <c r="B34" t="s">
        <v>257</v>
      </c>
      <c r="G34" t="str">
        <f t="shared" si="1"/>
        <v xml:space="preserve">U"DELETE" : </v>
      </c>
      <c r="H34" t="s">
        <v>291</v>
      </c>
    </row>
    <row r="35" spans="1:8" x14ac:dyDescent="0.2">
      <c r="A35" t="str">
        <f t="shared" si="0"/>
        <v xml:space="preserve">U"O" : </v>
      </c>
      <c r="B35" t="s">
        <v>258</v>
      </c>
      <c r="G35" t="str">
        <f t="shared" si="1"/>
        <v xml:space="preserve">U"BACKSPACE" : </v>
      </c>
      <c r="H35" t="s">
        <v>292</v>
      </c>
    </row>
    <row r="36" spans="1:8" x14ac:dyDescent="0.2">
      <c r="A36" t="str">
        <f t="shared" si="0"/>
        <v xml:space="preserve">U"P" : </v>
      </c>
      <c r="B36" t="s">
        <v>259</v>
      </c>
      <c r="G36" t="str">
        <f t="shared" si="1"/>
        <v xml:space="preserve">U"UP" : </v>
      </c>
      <c r="H36" t="s">
        <v>293</v>
      </c>
    </row>
    <row r="37" spans="1:8" x14ac:dyDescent="0.2">
      <c r="A37" t="str">
        <f t="shared" si="0"/>
        <v xml:space="preserve">U"H" : </v>
      </c>
      <c r="B37" t="s">
        <v>260</v>
      </c>
      <c r="G37" t="str">
        <f t="shared" si="1"/>
        <v xml:space="preserve">U"RIGHT" : </v>
      </c>
      <c r="H37" t="s">
        <v>294</v>
      </c>
    </row>
    <row r="38" spans="1:8" x14ac:dyDescent="0.2">
      <c r="A38" t="str">
        <f t="shared" si="0"/>
        <v xml:space="preserve">U"J" : </v>
      </c>
      <c r="B38" t="s">
        <v>261</v>
      </c>
      <c r="G38" t="str">
        <f t="shared" si="1"/>
        <v xml:space="preserve">U"RGUI" : </v>
      </c>
      <c r="H38" t="s">
        <v>295</v>
      </c>
    </row>
    <row r="39" spans="1:8" x14ac:dyDescent="0.2">
      <c r="A39" t="str">
        <f t="shared" si="0"/>
        <v xml:space="preserve">U"K" : </v>
      </c>
      <c r="B39" t="s">
        <v>262</v>
      </c>
      <c r="G39" t="str">
        <f t="shared" si="1"/>
        <v xml:space="preserve">U"SLASH" : </v>
      </c>
      <c r="H39" t="s">
        <v>296</v>
      </c>
    </row>
    <row r="40" spans="1:8" x14ac:dyDescent="0.2">
      <c r="A40" t="str">
        <f t="shared" si="0"/>
        <v xml:space="preserve">U"L" : </v>
      </c>
      <c r="B40" t="s">
        <v>263</v>
      </c>
      <c r="G40" t="str">
        <f t="shared" si="1"/>
        <v xml:space="preserve">U"N" : </v>
      </c>
      <c r="H40" t="s">
        <v>297</v>
      </c>
    </row>
    <row r="41" spans="1:8" x14ac:dyDescent="0.2">
      <c r="A41" t="str">
        <f t="shared" si="0"/>
        <v xml:space="preserve">U"SEMICOLON" : </v>
      </c>
      <c r="B41" t="s">
        <v>264</v>
      </c>
      <c r="G41" t="str">
        <f t="shared" si="1"/>
        <v xml:space="preserve">U"RSHIFT" : </v>
      </c>
      <c r="H41" t="s">
        <v>298</v>
      </c>
    </row>
    <row r="42" spans="1:8" x14ac:dyDescent="0.2">
      <c r="A42" t="str">
        <f t="shared" si="0"/>
        <v xml:space="preserve">U"N" : </v>
      </c>
      <c r="B42" t="s">
        <v>265</v>
      </c>
      <c r="G42" t="str">
        <f t="shared" si="1"/>
        <v xml:space="preserve">U"O" : </v>
      </c>
      <c r="H42" t="s">
        <v>299</v>
      </c>
    </row>
    <row r="43" spans="1:8" x14ac:dyDescent="0.2">
      <c r="A43" t="str">
        <f t="shared" si="0"/>
        <v xml:space="preserve">U"M" : </v>
      </c>
      <c r="B43" t="s">
        <v>266</v>
      </c>
      <c r="G43" t="str">
        <f t="shared" si="1"/>
        <v xml:space="preserve">U"P" : </v>
      </c>
      <c r="H43" t="s">
        <v>300</v>
      </c>
    </row>
    <row r="44" spans="1:8" x14ac:dyDescent="0.2">
      <c r="A44" t="str">
        <f t="shared" si="0"/>
        <v xml:space="preserve">U"COMMA" : </v>
      </c>
      <c r="B44" t="s">
        <v>267</v>
      </c>
      <c r="G44" t="str">
        <f t="shared" si="1"/>
        <v xml:space="preserve">U"M" : </v>
      </c>
      <c r="H44" t="s">
        <v>301</v>
      </c>
    </row>
    <row r="45" spans="1:8" x14ac:dyDescent="0.2">
      <c r="A45" t="str">
        <f t="shared" si="0"/>
        <v xml:space="preserve">U"PERIOD" : </v>
      </c>
      <c r="B45" t="s">
        <v>268</v>
      </c>
      <c r="G45" t="e">
        <f t="shared" si="1"/>
        <v>#VALUE!</v>
      </c>
    </row>
    <row r="46" spans="1:8" x14ac:dyDescent="0.2">
      <c r="A46" t="str">
        <f t="shared" si="0"/>
        <v xml:space="preserve">U"DOWN" : </v>
      </c>
      <c r="B46" t="s">
        <v>269</v>
      </c>
      <c r="G46" t="e">
        <f t="shared" si="1"/>
        <v>#VALUE!</v>
      </c>
      <c r="H46" t="s">
        <v>302</v>
      </c>
    </row>
    <row r="47" spans="1:8" x14ac:dyDescent="0.2">
      <c r="A47" t="e">
        <f t="shared" si="0"/>
        <v>#VALUE!</v>
      </c>
      <c r="G47" t="e">
        <f t="shared" si="1"/>
        <v>#VALUE!</v>
      </c>
    </row>
    <row r="48" spans="1:8" x14ac:dyDescent="0.2">
      <c r="A48" t="e">
        <f t="shared" si="0"/>
        <v>#VALUE!</v>
      </c>
      <c r="B48" t="s">
        <v>270</v>
      </c>
      <c r="G48" t="str">
        <f t="shared" si="1"/>
        <v xml:space="preserve">U"I" : </v>
      </c>
      <c r="H48" t="s">
        <v>303</v>
      </c>
    </row>
    <row r="49" spans="1:8" x14ac:dyDescent="0.2">
      <c r="A49" t="e">
        <f t="shared" si="0"/>
        <v>#VALUE!</v>
      </c>
      <c r="G49" t="str">
        <f t="shared" si="1"/>
        <v xml:space="preserve">U"J" : </v>
      </c>
      <c r="H49" t="s">
        <v>304</v>
      </c>
    </row>
    <row r="50" spans="1:8" x14ac:dyDescent="0.2">
      <c r="A50" t="str">
        <f t="shared" si="0"/>
        <v xml:space="preserve">U"W" : </v>
      </c>
      <c r="B50" t="s">
        <v>271</v>
      </c>
      <c r="G50" t="str">
        <f t="shared" si="1"/>
        <v xml:space="preserve">U"K" : </v>
      </c>
      <c r="H50" t="s">
        <v>305</v>
      </c>
    </row>
    <row r="51" spans="1:8" x14ac:dyDescent="0.2">
      <c r="A51" t="str">
        <f t="shared" si="0"/>
        <v xml:space="preserve">U"A" : </v>
      </c>
      <c r="B51" t="s">
        <v>272</v>
      </c>
      <c r="G51" t="str">
        <f t="shared" si="1"/>
        <v xml:space="preserve">U"L" : </v>
      </c>
      <c r="H51" t="s">
        <v>306</v>
      </c>
    </row>
    <row r="52" spans="1:8" x14ac:dyDescent="0.2">
      <c r="A52" t="str">
        <f t="shared" si="0"/>
        <v xml:space="preserve">U"S" : </v>
      </c>
      <c r="B52" t="s">
        <v>273</v>
      </c>
      <c r="G52" t="e">
        <f t="shared" si="1"/>
        <v>#VALUE!</v>
      </c>
    </row>
    <row r="53" spans="1:8" x14ac:dyDescent="0.2">
      <c r="A53" t="str">
        <f t="shared" si="0"/>
        <v xml:space="preserve">U"D" : </v>
      </c>
      <c r="B53" t="s">
        <v>274</v>
      </c>
      <c r="G53" t="e">
        <f t="shared" si="1"/>
        <v>#VALUE!</v>
      </c>
    </row>
    <row r="54" spans="1:8" x14ac:dyDescent="0.2">
      <c r="G54" t="e">
        <f t="shared" si="1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ErgoDox</vt:lpstr>
      <vt:lpstr>Layer 0</vt:lpstr>
      <vt:lpstr>Layer 1</vt:lpstr>
      <vt:lpstr>Layer 2</vt:lpstr>
      <vt:lpstr>Layer 3</vt:lpstr>
      <vt:lpstr>PassGen</vt:lpstr>
      <vt:lpstr>Lily58</vt:lpstr>
      <vt:lpstr>reference1</vt:lpstr>
      <vt:lpstr>reference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2022-10-14T19:03:48Z</dcterms:created>
  <dcterms:modified xsi:type="dcterms:W3CDTF">2023-06-12T15:35:30Z</dcterms:modified>
</cp:coreProperties>
</file>