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312bc092b9f26f63/Documents/Financial Models/OPBXSQR/"/>
    </mc:Choice>
  </mc:AlternateContent>
  <xr:revisionPtr revIDLastSave="0" documentId="8_{119BC5BB-BCA3-45B7-B3E0-8951A2CFF828}" xr6:coauthVersionLast="47" xr6:coauthVersionMax="47" xr10:uidLastSave="{00000000-0000-0000-0000-000000000000}"/>
  <bookViews>
    <workbookView xWindow="46020" yWindow="-2760" windowWidth="22380" windowHeight="11025" firstSheet="3" activeTab="3" xr2:uid="{00000000-000D-0000-FFFF-FFFF00000000}"/>
  </bookViews>
  <sheets>
    <sheet name="Model Checks and Alerts" sheetId="21" state="hidden" r:id="rId1"/>
    <sheet name="Unallocated" sheetId="23" state="hidden" r:id="rId2"/>
    <sheet name="InpT" sheetId="25" state="hidden" r:id="rId3"/>
    <sheet name="Dashboard 1" sheetId="15" r:id="rId4"/>
    <sheet name="Cover" sheetId="29" r:id="rId5"/>
    <sheet name="Contents" sheetId="28" r:id="rId6"/>
    <sheet name="InpC" sheetId="27" r:id="rId7"/>
    <sheet name="InpS" sheetId="26" r:id="rId8"/>
    <sheet name="Time" sheetId="24" r:id="rId9"/>
    <sheet name="Basics" sheetId="22" r:id="rId10"/>
    <sheet name="PandL" sheetId="20" r:id="rId11"/>
    <sheet name="Results Table" sheetId="19" r:id="rId12"/>
    <sheet name="Output" sheetId="18" r:id="rId13"/>
    <sheet name="Issues" sheetId="17" r:id="rId14"/>
    <sheet name="Styles" sheetId="16" r:id="rId15"/>
  </sheets>
  <externalReferences>
    <externalReference r:id="rId16"/>
    <externalReference r:id="rId17"/>
  </externalReferences>
  <definedNames>
    <definedName name="CASE_ACTIVE">[2]InpC!$F$4</definedName>
    <definedName name="CASE_COMPARISON">[2]InpC!$F$5</definedName>
    <definedName name="Constants">[2]InpS!$F$1</definedName>
    <definedName name="Contract_year">[2]InpS!$J$12:$U$12</definedName>
    <definedName name="ExampleInputRow">[2]InpC!$14:$14</definedName>
    <definedName name="Financial_year_end_month" xml:space="preserve"> [2]InpC!$F$16</definedName>
    <definedName name="FirstDifferenceCell" localSheetId="6">[2]InpC!$I$13</definedName>
    <definedName name="FirstRow" localSheetId="6">[2]InpC!$A$14</definedName>
    <definedName name="FirstRow">[2]InpS!$A$7</definedName>
    <definedName name="FirstTime">[2]InpS!$J$1</definedName>
    <definedName name="Headings">[2]InpS!$E$2:$E$5</definedName>
    <definedName name="Initial_Sales" xml:space="preserve"> [2]InpC!$F$12</definedName>
    <definedName name="InputChanges" localSheetId="6">[2]InpC!$F$7</definedName>
    <definedName name="Label">[2]InpS!$E$1</definedName>
    <definedName name="MasterALERT" localSheetId="9">[2]Basics!$F$3</definedName>
    <definedName name="MasterALERT" localSheetId="7">[2]InpS!$F$3</definedName>
    <definedName name="MasterALERT" localSheetId="2">[2]InpT!$F$3</definedName>
    <definedName name="MasterALERT" localSheetId="0">'[2]Model Checks and Alerts'!$F$3</definedName>
    <definedName name="MasterALERT" localSheetId="10">[2]PandL!$F$3</definedName>
    <definedName name="MasterALERT" localSheetId="11">'[2]Results Table'!$F$3</definedName>
    <definedName name="MasterALERT" localSheetId="8">[2]Time!$F$3</definedName>
    <definedName name="MasterALERT" localSheetId="1">[2]Unallocated!$F$3</definedName>
    <definedName name="MasterCHK" localSheetId="9">[2]Basics!$F$2</definedName>
    <definedName name="MasterCHK" localSheetId="7">[2]InpS!$F$2</definedName>
    <definedName name="MasterCHK" localSheetId="2">[2]InpT!$F$2</definedName>
    <definedName name="MasterCHK" localSheetId="0">'[2]Model Checks and Alerts'!$F$2</definedName>
    <definedName name="MasterCHK" localSheetId="10">[2]PandL!$F$2</definedName>
    <definedName name="MasterCHK" localSheetId="11">'[2]Results Table'!$F$2</definedName>
    <definedName name="MasterCHK" localSheetId="8">[2]Time!$F$2</definedName>
    <definedName name="MasterCHK" localSheetId="1">[2]Unallocated!$F$2</definedName>
    <definedName name="Model_period_end">[2]Time!$J$12:$U$12</definedName>
    <definedName name="Model_period_start">[2]Time!$J$23:$U$23</definedName>
    <definedName name="Monthly_Percentage_Sales_Increase" xml:space="preserve"> [2]InpC!$F$13</definedName>
    <definedName name="Monthly_Sales_Income">[2]Basics!$J$23:$U$23</definedName>
    <definedName name="Months_per_period" xml:space="preserve"> [2]InpC!$F$17</definedName>
    <definedName name="obxIssuesLog">[2]Issues!$A$5</definedName>
    <definedName name="Period_number">[2]Time!$J$16:$U$16</definedName>
    <definedName name="ReportBarFormat">[2]Contents!$A$5</definedName>
    <definedName name="scenario">[2]InpC!$I$4</definedName>
    <definedName name="ScenarioPointer">[2]InpC!$K$2</definedName>
    <definedName name="SensitivityInputs">[2]InpC!$O$13:$R$13</definedName>
    <definedName name="Start_date" xml:space="preserve"> [2]InpC!$F$15</definedName>
    <definedName name="Timeline_label">[2]InpS!$J$11:$U$11</definedName>
    <definedName name="TimeRow">[2]InpS!$A$2</definedName>
    <definedName name="TOCFirstLine">[2]Contents!$A$6</definedName>
    <definedName name="TOCobxBasics">[2]Basics!$A$1</definedName>
    <definedName name="TOCobxInputs">[2]InpS!$A$1</definedName>
    <definedName name="TOCobxModel_Checks_and_Alerts">'[2]Model Checks and Alerts'!$A$1</definedName>
    <definedName name="TOCobxTime">[2]Time!$A$1</definedName>
    <definedName name="TOCobxTime.Headers">[2]Time!$A$9</definedName>
    <definedName name="TOCobxUnallocated">[2]Unallocated!$A$1</definedName>
    <definedName name="TOCrepobxPandL_Month">[2]PandL!$A$8</definedName>
    <definedName name="Totals">[2]InpS!$H$5</definedName>
    <definedName name="Unit_Cost" xml:space="preserve"> [2]InpC!$F$18</definedName>
    <definedName name="Unit_Sale_Price" xml:space="preserve"> [2]InpC!$F$14</definedName>
    <definedName name="Units">[2]InpS!$G$1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24" l="1"/>
  <c r="F10" i="24"/>
  <c r="E10" i="24"/>
  <c r="G21" i="24"/>
  <c r="F21" i="24"/>
  <c r="E21" i="24"/>
  <c r="G20" i="24"/>
  <c r="F20" i="24"/>
  <c r="E20" i="24"/>
  <c r="G15" i="22"/>
  <c r="F15" i="22"/>
  <c r="E15" i="22"/>
  <c r="G14" i="22"/>
  <c r="F14" i="22"/>
  <c r="E14" i="22"/>
  <c r="G21" i="22"/>
  <c r="F21" i="22"/>
  <c r="E21" i="22"/>
  <c r="U3" i="24"/>
  <c r="T3" i="24"/>
  <c r="S3" i="24"/>
  <c r="R3" i="24"/>
  <c r="Q3" i="24"/>
  <c r="P3" i="24"/>
  <c r="O3" i="24"/>
  <c r="N3" i="24"/>
  <c r="M3" i="24"/>
  <c r="L3" i="24"/>
  <c r="K3" i="24"/>
  <c r="J3" i="24"/>
  <c r="U3" i="23"/>
  <c r="T3" i="23"/>
  <c r="S3" i="23"/>
  <c r="R3" i="23"/>
  <c r="Q3" i="23"/>
  <c r="P3" i="23"/>
  <c r="O3" i="23"/>
  <c r="N3" i="23"/>
  <c r="M3" i="23"/>
  <c r="L3" i="23"/>
  <c r="K3" i="23"/>
  <c r="J3" i="23"/>
  <c r="U3" i="22"/>
  <c r="T3" i="22"/>
  <c r="S3" i="22"/>
  <c r="R3" i="22"/>
  <c r="Q3" i="22"/>
  <c r="P3" i="22"/>
  <c r="O3" i="22"/>
  <c r="N3" i="22"/>
  <c r="M3" i="22"/>
  <c r="L3" i="22"/>
  <c r="K3" i="22"/>
  <c r="J3" i="22"/>
  <c r="U3" i="21"/>
  <c r="T3" i="21"/>
  <c r="S3" i="21"/>
  <c r="R3" i="21"/>
  <c r="Q3" i="21"/>
  <c r="P3" i="21"/>
  <c r="O3" i="21"/>
  <c r="N3" i="21"/>
  <c r="M3" i="21"/>
  <c r="L3" i="21"/>
  <c r="K3" i="21"/>
  <c r="J3" i="21"/>
  <c r="U3" i="20"/>
  <c r="T3" i="20"/>
  <c r="S3" i="20"/>
  <c r="R3" i="20"/>
  <c r="Q3" i="20"/>
  <c r="P3" i="20"/>
  <c r="O3" i="20"/>
  <c r="N3" i="20"/>
  <c r="M3" i="20"/>
  <c r="L3" i="20"/>
  <c r="K3" i="20"/>
  <c r="J3" i="20"/>
  <c r="U4" i="26"/>
  <c r="T4" i="26"/>
  <c r="S4" i="26"/>
  <c r="R4" i="26"/>
  <c r="Q4" i="26"/>
  <c r="P4" i="26"/>
  <c r="O4" i="26"/>
  <c r="N4" i="26"/>
  <c r="M4" i="26"/>
  <c r="L4" i="26"/>
  <c r="K4" i="26"/>
  <c r="J4" i="26"/>
  <c r="U2" i="26"/>
  <c r="T2" i="26"/>
  <c r="S2" i="26"/>
  <c r="R2" i="26"/>
  <c r="Q2" i="26"/>
  <c r="P2" i="26"/>
  <c r="O2" i="26"/>
  <c r="N2" i="26"/>
  <c r="M2" i="26"/>
  <c r="L2" i="26"/>
  <c r="K2" i="26"/>
  <c r="J2" i="26"/>
  <c r="U4" i="23"/>
  <c r="T4" i="23"/>
  <c r="S4" i="23"/>
  <c r="R4" i="23"/>
  <c r="Q4" i="23"/>
  <c r="P4" i="23"/>
  <c r="O4" i="23"/>
  <c r="N4" i="23"/>
  <c r="M4" i="23"/>
  <c r="L4" i="23"/>
  <c r="K4" i="23"/>
  <c r="J4" i="23"/>
  <c r="U2" i="23"/>
  <c r="T2" i="23"/>
  <c r="S2" i="23"/>
  <c r="R2" i="23"/>
  <c r="Q2" i="23"/>
  <c r="P2" i="23"/>
  <c r="O2" i="23"/>
  <c r="N2" i="23"/>
  <c r="M2" i="23"/>
  <c r="L2" i="23"/>
  <c r="K2" i="23"/>
  <c r="J2" i="23"/>
  <c r="U4" i="22"/>
  <c r="T4" i="22"/>
  <c r="S4" i="22"/>
  <c r="R4" i="22"/>
  <c r="Q4" i="22"/>
  <c r="P4" i="22"/>
  <c r="O4" i="22"/>
  <c r="N4" i="22"/>
  <c r="M4" i="22"/>
  <c r="L4" i="22"/>
  <c r="K4" i="22"/>
  <c r="J4" i="22"/>
  <c r="U2" i="22"/>
  <c r="T2" i="22"/>
  <c r="S2" i="22"/>
  <c r="R2" i="22"/>
  <c r="Q2" i="22"/>
  <c r="P2" i="22"/>
  <c r="O2" i="22"/>
  <c r="N2" i="22"/>
  <c r="M2" i="22"/>
  <c r="L2" i="22"/>
  <c r="K2" i="22"/>
  <c r="J2" i="22"/>
  <c r="U16" i="22"/>
  <c r="T16" i="22"/>
  <c r="T17" i="22" s="1"/>
  <c r="S16" i="22"/>
  <c r="R16" i="22"/>
  <c r="Q16" i="22"/>
  <c r="P16" i="22"/>
  <c r="O16" i="22"/>
  <c r="N16" i="22"/>
  <c r="M16" i="22"/>
  <c r="L16" i="22"/>
  <c r="L17" i="22" s="1"/>
  <c r="K16" i="22"/>
  <c r="J16" i="22"/>
  <c r="I16" i="22"/>
  <c r="H16" i="22"/>
  <c r="G16" i="22"/>
  <c r="F16" i="22"/>
  <c r="E16" i="22"/>
  <c r="U4" i="21"/>
  <c r="T4" i="21"/>
  <c r="S4" i="21"/>
  <c r="R4" i="21"/>
  <c r="Q4" i="21"/>
  <c r="P4" i="21"/>
  <c r="O4" i="21"/>
  <c r="N4" i="21"/>
  <c r="M4" i="21"/>
  <c r="L4" i="21"/>
  <c r="K4" i="21"/>
  <c r="J4" i="21"/>
  <c r="U2" i="21"/>
  <c r="T2" i="21"/>
  <c r="S2" i="21"/>
  <c r="R2" i="21"/>
  <c r="Q2" i="21"/>
  <c r="P2" i="21"/>
  <c r="O2" i="21"/>
  <c r="N2" i="21"/>
  <c r="M2" i="21"/>
  <c r="L2" i="21"/>
  <c r="K2" i="21"/>
  <c r="J2" i="21"/>
  <c r="U4" i="20"/>
  <c r="T4" i="20"/>
  <c r="S4" i="20"/>
  <c r="R4" i="20"/>
  <c r="Q4" i="20"/>
  <c r="P4" i="20"/>
  <c r="O4" i="20"/>
  <c r="N4" i="20"/>
  <c r="M4" i="20"/>
  <c r="L4" i="20"/>
  <c r="K4" i="20"/>
  <c r="J4" i="20"/>
  <c r="U2" i="20"/>
  <c r="T2" i="20"/>
  <c r="S2" i="20"/>
  <c r="R2" i="20"/>
  <c r="Q2" i="20"/>
  <c r="P2" i="20"/>
  <c r="O2" i="20"/>
  <c r="N2" i="20"/>
  <c r="M2" i="20"/>
  <c r="L2" i="20"/>
  <c r="K2" i="20"/>
  <c r="J2" i="20"/>
  <c r="U9" i="20"/>
  <c r="T9" i="20"/>
  <c r="S9" i="20"/>
  <c r="R9" i="20"/>
  <c r="Q9" i="20"/>
  <c r="P9" i="20"/>
  <c r="O9" i="20"/>
  <c r="N9" i="20"/>
  <c r="M9" i="20"/>
  <c r="L9" i="20"/>
  <c r="K9" i="20"/>
  <c r="J9" i="20"/>
  <c r="I9" i="20"/>
  <c r="H9" i="20"/>
  <c r="G9" i="20"/>
  <c r="F9" i="20"/>
  <c r="E9" i="20"/>
  <c r="A1" i="28"/>
  <c r="A6" i="28"/>
  <c r="A8" i="28"/>
  <c r="A12" i="28"/>
  <c r="A14" i="28"/>
  <c r="A16" i="28"/>
  <c r="B17" i="28"/>
  <c r="A19" i="28"/>
  <c r="A1" i="27"/>
  <c r="F1" i="27"/>
  <c r="F3" i="27"/>
  <c r="K2" i="27" s="1"/>
  <c r="I4" i="27"/>
  <c r="F14" i="27" s="1"/>
  <c r="I5" i="27"/>
  <c r="I13" i="27" s="1"/>
  <c r="F6" i="27"/>
  <c r="I6" i="27" s="1"/>
  <c r="K7" i="27"/>
  <c r="L7" i="27"/>
  <c r="M7" i="27"/>
  <c r="F12" i="27"/>
  <c r="F13" i="27"/>
  <c r="F16" i="27"/>
  <c r="F17" i="27"/>
  <c r="K18" i="27"/>
  <c r="A1" i="26"/>
  <c r="F1" i="26"/>
  <c r="J3" i="26"/>
  <c r="K3" i="26"/>
  <c r="L3" i="26"/>
  <c r="M3" i="26"/>
  <c r="N3" i="26"/>
  <c r="O3" i="26"/>
  <c r="P3" i="26"/>
  <c r="Q3" i="26"/>
  <c r="R3" i="26"/>
  <c r="S3" i="26"/>
  <c r="T3" i="26"/>
  <c r="U3" i="26"/>
  <c r="H11" i="26"/>
  <c r="H12" i="26"/>
  <c r="A1" i="25"/>
  <c r="F1" i="25"/>
  <c r="A1" i="24"/>
  <c r="F1" i="24"/>
  <c r="J4" i="24"/>
  <c r="E11" i="24"/>
  <c r="F11" i="24"/>
  <c r="G11" i="24"/>
  <c r="H11" i="24"/>
  <c r="I11" i="24"/>
  <c r="J16" i="24"/>
  <c r="K16" i="24"/>
  <c r="L16" i="24" s="1"/>
  <c r="E22" i="24"/>
  <c r="F22" i="24"/>
  <c r="G22" i="24"/>
  <c r="H22" i="24"/>
  <c r="I22" i="24"/>
  <c r="J22" i="24"/>
  <c r="J23" i="24" s="1"/>
  <c r="J11" i="24" s="1"/>
  <c r="J12" i="24" s="1"/>
  <c r="J2" i="24" s="1"/>
  <c r="A1" i="23"/>
  <c r="F1" i="23"/>
  <c r="A1" i="22"/>
  <c r="F1" i="22"/>
  <c r="E9" i="22"/>
  <c r="F9" i="22"/>
  <c r="G9" i="22"/>
  <c r="H9" i="22"/>
  <c r="I9" i="22"/>
  <c r="J9" i="22"/>
  <c r="K9" i="22"/>
  <c r="P9" i="22"/>
  <c r="P10" i="22" s="1"/>
  <c r="Q9" i="22"/>
  <c r="Q10" i="22" s="1"/>
  <c r="R9" i="22"/>
  <c r="S9" i="22"/>
  <c r="J10" i="22"/>
  <c r="H10" i="22" s="1"/>
  <c r="K10" i="22"/>
  <c r="R10" i="22"/>
  <c r="S10" i="22"/>
  <c r="H17" i="22"/>
  <c r="J17" i="22"/>
  <c r="J22" i="22" s="1"/>
  <c r="J23" i="22" s="1"/>
  <c r="H23" i="22" s="1"/>
  <c r="K17" i="22"/>
  <c r="K22" i="22" s="1"/>
  <c r="K23" i="22" s="1"/>
  <c r="M17" i="22"/>
  <c r="M9" i="22" s="1"/>
  <c r="M10" i="22" s="1"/>
  <c r="N17" i="22"/>
  <c r="N9" i="22" s="1"/>
  <c r="N10" i="22" s="1"/>
  <c r="O17" i="22"/>
  <c r="O22" i="22" s="1"/>
  <c r="O23" i="22" s="1"/>
  <c r="P17" i="22"/>
  <c r="P22" i="22" s="1"/>
  <c r="P23" i="22" s="1"/>
  <c r="Q17" i="22"/>
  <c r="Q22" i="22" s="1"/>
  <c r="Q23" i="22" s="1"/>
  <c r="R17" i="22"/>
  <c r="R22" i="22" s="1"/>
  <c r="R23" i="22" s="1"/>
  <c r="S17" i="22"/>
  <c r="S22" i="22" s="1"/>
  <c r="S23" i="22" s="1"/>
  <c r="U17" i="22"/>
  <c r="U9" i="22" s="1"/>
  <c r="U10" i="22" s="1"/>
  <c r="E22" i="22"/>
  <c r="F22" i="22"/>
  <c r="G22" i="22"/>
  <c r="H22" i="22"/>
  <c r="I22" i="22"/>
  <c r="N22" i="22"/>
  <c r="N23" i="22" s="1"/>
  <c r="A1" i="21"/>
  <c r="F1" i="21"/>
  <c r="A1" i="20"/>
  <c r="F1" i="20"/>
  <c r="A1" i="19"/>
  <c r="F1" i="19"/>
  <c r="H2" i="18"/>
  <c r="J2" i="18"/>
  <c r="J5" i="18"/>
  <c r="K10" i="18"/>
  <c r="K11" i="18"/>
  <c r="K12" i="18"/>
  <c r="K13" i="18"/>
  <c r="H20" i="18"/>
  <c r="H21" i="18"/>
  <c r="A1" i="17"/>
  <c r="L9" i="22" l="1"/>
  <c r="L10" i="22" s="1"/>
  <c r="L22" i="22"/>
  <c r="L23" i="22" s="1"/>
  <c r="M16" i="24"/>
  <c r="L22" i="24"/>
  <c r="L23" i="24" s="1"/>
  <c r="L11" i="24" s="1"/>
  <c r="L12" i="24" s="1"/>
  <c r="L2" i="24" s="1"/>
  <c r="L4" i="24"/>
  <c r="T9" i="22"/>
  <c r="T10" i="22" s="1"/>
  <c r="T22" i="22"/>
  <c r="T23" i="22" s="1"/>
  <c r="U22" i="22"/>
  <c r="U23" i="22" s="1"/>
  <c r="M22" i="22"/>
  <c r="M23" i="22" s="1"/>
  <c r="K4" i="24"/>
  <c r="I16" i="27"/>
  <c r="F15" i="27"/>
  <c r="M2" i="27"/>
  <c r="I12" i="27"/>
  <c r="I18" i="27"/>
  <c r="I14" i="27"/>
  <c r="F7" i="27" s="1"/>
  <c r="L2" i="27"/>
  <c r="O9" i="22"/>
  <c r="O10" i="22" s="1"/>
  <c r="F18" i="27"/>
  <c r="I15" i="27"/>
  <c r="I17" i="27"/>
  <c r="K22" i="24"/>
  <c r="K23" i="24" s="1"/>
  <c r="K11" i="24" s="1"/>
  <c r="K12" i="24" s="1"/>
  <c r="K2" i="24" s="1"/>
  <c r="M4" i="24" l="1"/>
  <c r="N16" i="24"/>
  <c r="M22" i="24"/>
  <c r="M23" i="24" s="1"/>
  <c r="M11" i="24" s="1"/>
  <c r="M12" i="24" s="1"/>
  <c r="M2" i="24" s="1"/>
  <c r="N4" i="24" l="1"/>
  <c r="O16" i="24"/>
  <c r="N22" i="24"/>
  <c r="N23" i="24" s="1"/>
  <c r="N11" i="24" s="1"/>
  <c r="N12" i="24" s="1"/>
  <c r="N2" i="24" s="1"/>
  <c r="O4" i="24" l="1"/>
  <c r="P16" i="24"/>
  <c r="O22" i="24"/>
  <c r="O23" i="24" s="1"/>
  <c r="O11" i="24" s="1"/>
  <c r="O12" i="24" s="1"/>
  <c r="O2" i="24" s="1"/>
  <c r="Q16" i="24" l="1"/>
  <c r="P22" i="24"/>
  <c r="P23" i="24" s="1"/>
  <c r="P11" i="24" s="1"/>
  <c r="P12" i="24" s="1"/>
  <c r="P2" i="24" s="1"/>
  <c r="P4" i="24"/>
  <c r="Q4" i="24" l="1"/>
  <c r="R16" i="24"/>
  <c r="Q22" i="24"/>
  <c r="Q23" i="24" s="1"/>
  <c r="Q11" i="24" s="1"/>
  <c r="Q12" i="24" s="1"/>
  <c r="Q2" i="24" s="1"/>
  <c r="R22" i="24" l="1"/>
  <c r="R23" i="24" s="1"/>
  <c r="R11" i="24" s="1"/>
  <c r="R12" i="24" s="1"/>
  <c r="R2" i="24" s="1"/>
  <c r="R4" i="24"/>
  <c r="S16" i="24"/>
  <c r="T16" i="24" l="1"/>
  <c r="S22" i="24"/>
  <c r="S23" i="24" s="1"/>
  <c r="S11" i="24" s="1"/>
  <c r="S12" i="24" s="1"/>
  <c r="S2" i="24" s="1"/>
  <c r="S4" i="24"/>
  <c r="T4" i="24" l="1"/>
  <c r="U16" i="24"/>
  <c r="T22" i="24"/>
  <c r="T23" i="24" s="1"/>
  <c r="T11" i="24" s="1"/>
  <c r="T12" i="24" s="1"/>
  <c r="T2" i="24" s="1"/>
  <c r="U4" i="24" l="1"/>
  <c r="U22" i="24"/>
  <c r="U23" i="24" s="1"/>
  <c r="U11" i="24" s="1"/>
  <c r="U12" i="24" s="1"/>
  <c r="U2" i="24" s="1"/>
</calcChain>
</file>

<file path=xl/sharedStrings.xml><?xml version="1.0" encoding="utf-8"?>
<sst xmlns="http://schemas.openxmlformats.org/spreadsheetml/2006/main" count="171" uniqueCount="88">
  <si>
    <t>Percentage Calculation</t>
  </si>
  <si>
    <t>Raised by</t>
  </si>
  <si>
    <t>Report SubTotal</t>
  </si>
  <si>
    <t>[Contract year]</t>
  </si>
  <si>
    <t>Date Result</t>
  </si>
  <si>
    <t>[Modelling contact email address]</t>
  </si>
  <si>
    <t>Report Total</t>
  </si>
  <si>
    <t>Model period start</t>
  </si>
  <si>
    <t>[PROJECT NAME] FINANCIAL MODEL</t>
  </si>
  <si>
    <t>Scenario 2</t>
  </si>
  <si>
    <t>Case</t>
  </si>
  <si>
    <t>ID</t>
  </si>
  <si>
    <t>Date raised</t>
  </si>
  <si>
    <t>range end</t>
  </si>
  <si>
    <t>Input differences</t>
  </si>
  <si>
    <t>Base case 3</t>
  </si>
  <si>
    <t>Months</t>
  </si>
  <si>
    <t>[Timeline label]</t>
  </si>
  <si>
    <t>Section</t>
  </si>
  <si>
    <t>Output - Base case 1</t>
  </si>
  <si>
    <t>Source</t>
  </si>
  <si>
    <t>REPORTS</t>
  </si>
  <si>
    <t xml:space="preserve">Resolved by </t>
  </si>
  <si>
    <t>Comments</t>
  </si>
  <si>
    <t>Alerts</t>
  </si>
  <si>
    <t>KEY</t>
  </si>
  <si>
    <t>Percentage Input</t>
  </si>
  <si>
    <t>For enquiries please contact:</t>
  </si>
  <si>
    <t>Diff Pct</t>
  </si>
  <si>
    <t>Active scenario</t>
  </si>
  <si>
    <t>Sub-section</t>
  </si>
  <si>
    <t>Percentage Result</t>
  </si>
  <si>
    <t>Comparison scenario</t>
  </si>
  <si>
    <t>Scenario 3</t>
  </si>
  <si>
    <t>Error chks</t>
  </si>
  <si>
    <t>Time</t>
  </si>
  <si>
    <t>Resolved?</t>
  </si>
  <si>
    <t>Monthly Percentage Sales Increase</t>
  </si>
  <si>
    <t>Financial year end month</t>
  </si>
  <si>
    <t>Date Calculation</t>
  </si>
  <si>
    <t>&lt;INSERT LOGO HERE&gt;</t>
  </si>
  <si>
    <t>vw</t>
  </si>
  <si>
    <t>Base case</t>
  </si>
  <si>
    <t>Where</t>
  </si>
  <si>
    <t>Report Indent</t>
  </si>
  <si>
    <t>Headers</t>
  </si>
  <si>
    <t>Income</t>
  </si>
  <si>
    <t>[do not delete row]</t>
  </si>
  <si>
    <t>Months per period (Primary)</t>
  </si>
  <si>
    <t>Monthly Sales Income</t>
  </si>
  <si>
    <t>Currency Calculation</t>
  </si>
  <si>
    <t>Total</t>
  </si>
  <si>
    <t>Timeline label</t>
  </si>
  <si>
    <t>Difference</t>
  </si>
  <si>
    <t>date</t>
  </si>
  <si>
    <t>[Unit Cost]</t>
  </si>
  <si>
    <t>Monthly Sales Units</t>
  </si>
  <si>
    <t>Unit</t>
  </si>
  <si>
    <t>Comparison column label</t>
  </si>
  <si>
    <t>Base case 1</t>
  </si>
  <si>
    <t>Scenario 4</t>
  </si>
  <si>
    <t>Description</t>
  </si>
  <si>
    <t>Initial Sales</t>
  </si>
  <si>
    <t>Constant</t>
  </si>
  <si>
    <t>KEY OUTPUTS</t>
  </si>
  <si>
    <t>Sheet</t>
  </si>
  <si>
    <t>END</t>
  </si>
  <si>
    <t>Standard Input</t>
  </si>
  <si>
    <t>Currency Input</t>
  </si>
  <si>
    <t>Filename</t>
  </si>
  <si>
    <t>Monthly Purchase Units</t>
  </si>
  <si>
    <t>Counter</t>
  </si>
  <si>
    <t>Currency Result</t>
  </si>
  <si>
    <t>[Modelling contact]</t>
  </si>
  <si>
    <t>Date</t>
  </si>
  <si>
    <t>Unit Sale Price</t>
  </si>
  <si>
    <t>Standard Result</t>
  </si>
  <si>
    <t>Scenario 1</t>
  </si>
  <si>
    <t>Base case 2</t>
  </si>
  <si>
    <t>Period number</t>
  </si>
  <si>
    <t>this is the new format</t>
  </si>
  <si>
    <t>Start date</t>
  </si>
  <si>
    <t>Standard Calculation</t>
  </si>
  <si>
    <t>Date Input</t>
  </si>
  <si>
    <t>MODEL RUN INFO</t>
  </si>
  <si>
    <t>Model period end</t>
  </si>
  <si>
    <t>Financial year ending</t>
  </si>
  <si>
    <t>External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</si>
</sst>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dd/mm/yyyy;@"/>
    <numFmt numFmtId="165" formatCode="#,##0_);\(#,##0\);&quot;-  &quot;;&quot; &quot;@&quot; &quot;"/>
    <numFmt numFmtId="166" formatCode="#,##0_);\(#,##0\);&quot;-  &quot;;&quot; &quot;@"/>
    <numFmt numFmtId="167" formatCode="dd\ mmm\ yy_);\(###0\);&quot;-  &quot;;&quot; &quot;@&quot; &quot;"/>
    <numFmt numFmtId="168" formatCode="#,##0.0000_);\(#,##0.0000\);&quot;-  &quot;;&quot; &quot;@&quot; &quot;"/>
    <numFmt numFmtId="169" formatCode="0.00%_);\-0.00%_);&quot;-  &quot;;&quot; &quot;@&quot; &quot;"/>
    <numFmt numFmtId="170" formatCode="dd\ mmm\ yyyy_);\(###0\);&quot;-  &quot;;&quot; &quot;@&quot; &quot;"/>
    <numFmt numFmtId="171" formatCode="###0_);\(###0\);&quot;-  &quot;;&quot; &quot;@&quot; &quot;"/>
    <numFmt numFmtId="172" formatCode="[$-F400]h:mm:ss\ AM/PM"/>
    <numFmt numFmtId="173" formatCode="dd/mmm/yy_);;&quot;-  &quot;;&quot; &quot;@"/>
    <numFmt numFmtId="174" formatCode="&quot;tu&quot;;;&quot;vw&quot;"/>
    <numFmt numFmtId="175" formatCode="#,##0.000_);\(#,##0.000\);&quot;-  &quot;;&quot; &quot;@"/>
    <numFmt numFmtId="176" formatCode="0%_);\-0%_);&quot;-  &quot;;&quot; &quot;@&quot; &quot;"/>
    <numFmt numFmtId="177" formatCode="0;0;&quot;-&quot;"/>
    <numFmt numFmtId="178" formatCode="0.00%;\-0.00%_);&quot;-  &quot;;&quot; &quot;@&quot; &quot;"/>
    <numFmt numFmtId="179" formatCode="#,##0.0000;\(#,##0.0000\);&quot;-  &quot;;&quot; &quot;@&quot; &quot;"/>
  </numFmts>
  <fonts count="53">
    <font>
      <sz val="8"/>
      <color theme="1"/>
      <name val="Tahoma"/>
      <family val="2"/>
    </font>
    <font>
      <sz val="11"/>
      <color theme="1"/>
      <name val="Calibri"/>
      <family val="2"/>
      <scheme val="minor"/>
    </font>
    <font>
      <sz val="10"/>
      <name val="Arial"/>
      <family val="2"/>
    </font>
    <font>
      <sz val="11"/>
      <color theme="1"/>
      <name val="Calibri"/>
      <family val="2"/>
      <scheme val="minor"/>
    </font>
    <font>
      <u/>
      <sz val="8"/>
      <color theme="10"/>
      <name val="Tahoma"/>
      <family val="2"/>
    </font>
    <font>
      <sz val="10"/>
      <color rgb="FF000000"/>
      <name val="Arial"/>
      <family val="2"/>
    </font>
    <font>
      <i/>
      <sz val="8"/>
      <color theme="1"/>
      <name val="Tahoma"/>
      <family val="2"/>
    </font>
    <font>
      <b/>
      <sz val="14"/>
      <name val="Arial"/>
      <family val="2"/>
    </font>
    <font>
      <b/>
      <sz val="10"/>
      <name val="Arial"/>
      <family val="2"/>
    </font>
    <font>
      <sz val="10"/>
      <color rgb="FF0000FF"/>
      <name val="Arial"/>
      <family val="2"/>
    </font>
    <font>
      <sz val="10"/>
      <color rgb="FFFF0000"/>
      <name val="Arial"/>
      <family val="2"/>
    </font>
    <font>
      <b/>
      <sz val="10"/>
      <color rgb="FF000000"/>
      <name val="Arial"/>
      <family val="2"/>
    </font>
    <font>
      <sz val="16"/>
      <color indexed="12"/>
      <name val="Arial"/>
      <family val="2"/>
    </font>
    <font>
      <b/>
      <sz val="20"/>
      <name val="Arial"/>
      <family val="2"/>
    </font>
    <font>
      <sz val="8"/>
      <color theme="1"/>
      <name val="Times New Roman"/>
      <family val="1"/>
    </font>
    <font>
      <u/>
      <sz val="10"/>
      <name val="Arial"/>
      <family val="2"/>
    </font>
    <font>
      <sz val="20"/>
      <name val="Arial"/>
      <family val="2"/>
    </font>
    <font>
      <u/>
      <sz val="12"/>
      <color theme="10"/>
      <name val="Tahoma"/>
      <family val="2"/>
    </font>
    <font>
      <b/>
      <sz val="10"/>
      <color rgb="FF0000FF"/>
      <name val="Arial"/>
      <family val="2"/>
    </font>
    <font>
      <i/>
      <sz val="10"/>
      <name val="Arial"/>
      <family val="2"/>
    </font>
    <font>
      <sz val="10"/>
      <color theme="1"/>
      <name val="Arial"/>
      <family val="2"/>
    </font>
    <font>
      <u/>
      <sz val="10"/>
      <color rgb="FF00B050"/>
      <name val="Arial"/>
      <family val="2"/>
    </font>
    <font>
      <u/>
      <sz val="20"/>
      <name val="Arial"/>
      <family val="2"/>
    </font>
    <font>
      <u/>
      <sz val="10"/>
      <color rgb="FF000000"/>
      <name val="Arial"/>
      <family val="2"/>
    </font>
    <font>
      <sz val="10"/>
      <color theme="0" tint="-0.24994659260841701"/>
      <name val="Arial"/>
      <family val="2"/>
    </font>
    <font>
      <b/>
      <sz val="10"/>
      <color rgb="FFFF0000"/>
      <name val="Arial"/>
      <family val="2"/>
    </font>
    <font>
      <sz val="8"/>
      <color theme="1"/>
      <name val="Arial"/>
      <family val="2"/>
    </font>
    <font>
      <u/>
      <sz val="10"/>
      <color rgb="FF0000FF"/>
      <name val="Arial"/>
      <family val="2"/>
    </font>
    <font>
      <sz val="36"/>
      <color theme="0" tint="-0.24994659260841701"/>
      <name val="Wingdings 3"/>
      <family val="1"/>
      <charset val="2"/>
    </font>
    <font>
      <sz val="10"/>
      <color theme="0" tint="-0.24994659260841701"/>
      <name val="Wingdings 3"/>
      <family val="1"/>
      <charset val="2"/>
    </font>
    <font>
      <b/>
      <sz val="18"/>
      <name val="Circular Pro Black"/>
      <family val="2"/>
    </font>
    <font>
      <sz val="10"/>
      <color indexed="12"/>
      <name val="Arial"/>
      <family val="2"/>
    </font>
    <font>
      <b/>
      <u/>
      <sz val="12"/>
      <color rgb="FF00B050"/>
      <name val="Arial"/>
      <family val="2"/>
    </font>
    <font>
      <sz val="8"/>
      <name val="Arial"/>
      <family val="2"/>
    </font>
    <font>
      <u/>
      <sz val="10"/>
      <color rgb="FFFF0000"/>
      <name val="Arial"/>
      <family val="2"/>
    </font>
    <font>
      <sz val="12"/>
      <color theme="1"/>
      <name val="Times New Roman"/>
      <family val="1"/>
    </font>
    <font>
      <sz val="11"/>
      <color theme="1"/>
      <name val="Arial"/>
      <family val="2"/>
    </font>
    <font>
      <b/>
      <sz val="12"/>
      <name val="Arial"/>
      <family val="2"/>
    </font>
    <font>
      <sz val="10"/>
      <color rgb="FF00B050"/>
      <name val="Arial"/>
      <family val="2"/>
    </font>
    <font>
      <b/>
      <sz val="10"/>
      <color theme="1"/>
      <name val="Arial"/>
      <family val="2"/>
    </font>
    <font>
      <sz val="16"/>
      <color theme="0" tint="-0.24994659260841701"/>
      <name val="Arial"/>
      <family val="2"/>
    </font>
    <font>
      <sz val="10"/>
      <color theme="0" tint="-0.24991607409894101"/>
      <name val="Wingdings 3"/>
      <family val="1"/>
      <charset val="2"/>
    </font>
    <font>
      <u/>
      <sz val="10"/>
      <color theme="0" tint="-0.24994659260841701"/>
      <name val="Arial"/>
      <family val="2"/>
    </font>
    <font>
      <sz val="10"/>
      <name val="Circular Pro Bold"/>
      <family val="2"/>
    </font>
    <font>
      <sz val="10"/>
      <color indexed="10"/>
      <name val="Arial"/>
      <family val="2"/>
    </font>
    <font>
      <sz val="18"/>
      <name val="Arial"/>
      <family val="2"/>
    </font>
    <font>
      <b/>
      <u/>
      <sz val="14"/>
      <color theme="1"/>
      <name val="Times New Roman"/>
      <family val="1"/>
    </font>
    <font>
      <sz val="11"/>
      <name val="Calibri"/>
      <family val="2"/>
      <scheme val="minor"/>
    </font>
    <font>
      <sz val="10"/>
      <color theme="0" tint="-0.24991607409894101"/>
      <name val="Arial"/>
      <family val="2"/>
    </font>
    <font>
      <u/>
      <sz val="12"/>
      <color rgb="FF00B050"/>
      <name val="Arial"/>
      <family val="2"/>
    </font>
    <font>
      <u/>
      <sz val="12"/>
      <color rgb="FF0000FF"/>
      <name val="Arial"/>
      <family val="2"/>
    </font>
    <font>
      <sz val="10"/>
      <color theme="1"/>
      <name val="Times New Roman"/>
      <family val="1"/>
    </font>
    <font>
      <sz val="8"/>
      <color theme="1"/>
      <name val="Tahoma"/>
      <family val="2"/>
    </font>
  </fonts>
  <fills count="13">
    <fill>
      <patternFill patternType="none"/>
    </fill>
    <fill>
      <patternFill patternType="gray125"/>
    </fill>
    <fill>
      <patternFill patternType="solid">
        <fgColor rgb="FFFFFFE5"/>
        <bgColor indexed="64"/>
      </patternFill>
    </fill>
    <fill>
      <patternFill patternType="solid">
        <fgColor theme="8" tint="0.59996337778862885"/>
        <bgColor indexed="64"/>
      </patternFill>
    </fill>
    <fill>
      <patternFill patternType="solid">
        <fgColor rgb="FFC0C0C0"/>
        <bgColor indexed="64"/>
      </patternFill>
    </fill>
    <fill>
      <patternFill patternType="solid">
        <fgColor rgb="FFFFFF99"/>
        <bgColor indexed="64"/>
      </patternFill>
    </fill>
    <fill>
      <patternFill patternType="solid">
        <fgColor rgb="FFFFFF00"/>
        <bgColor indexed="64"/>
      </patternFill>
    </fill>
    <fill>
      <patternFill patternType="solid">
        <fgColor rgb="FFFFFFAF"/>
        <bgColor indexed="64"/>
      </patternFill>
    </fill>
    <fill>
      <patternFill patternType="solid">
        <fgColor rgb="FF92D050"/>
        <bgColor indexed="64"/>
      </patternFill>
    </fill>
    <fill>
      <patternFill patternType="solid">
        <fgColor indexed="41"/>
        <bgColor indexed="64"/>
      </patternFill>
    </fill>
    <fill>
      <patternFill patternType="solid">
        <fgColor rgb="FFD9D9D9"/>
        <bgColor indexed="64"/>
      </patternFill>
    </fill>
    <fill>
      <patternFill patternType="solid">
        <fgColor rgb="FFCCFFFF"/>
        <bgColor indexed="64"/>
      </patternFill>
    </fill>
    <fill>
      <patternFill patternType="solid">
        <fgColor rgb="FFE9F5DB"/>
        <bgColor indexed="64"/>
      </patternFill>
    </fill>
  </fills>
  <borders count="9">
    <border>
      <left/>
      <right/>
      <top/>
      <bottom/>
      <diagonal/>
    </border>
    <border>
      <left style="thin">
        <color theme="0" tint="-0.24991607409894101"/>
      </left>
      <right/>
      <top style="thin">
        <color theme="0" tint="-0.24991607409894101"/>
      </top>
      <bottom style="thin">
        <color theme="0" tint="-0.24991607409894101"/>
      </bottom>
      <diagonal/>
    </border>
    <border>
      <left/>
      <right/>
      <top style="medium">
        <color auto="1"/>
      </top>
      <bottom style="medium">
        <color auto="1"/>
      </bottom>
      <diagonal/>
    </border>
    <border>
      <left/>
      <right/>
      <top style="medium">
        <color auto="1"/>
      </top>
      <bottom style="double">
        <color auto="1"/>
      </bottom>
      <diagonal/>
    </border>
    <border>
      <left style="thin">
        <color theme="0" tint="-0.24991607409894101"/>
      </left>
      <right style="thin">
        <color theme="0" tint="-0.24991607409894101"/>
      </right>
      <top style="thin">
        <color theme="0" tint="-0.24991607409894101"/>
      </top>
      <bottom style="thin">
        <color theme="0" tint="-0.24991607409894101"/>
      </bottom>
      <diagonal/>
    </border>
    <border>
      <left style="thin">
        <color theme="0" tint="-0.24991607409894101"/>
      </left>
      <right style="thin">
        <color theme="0" tint="-0.24991607409894101"/>
      </right>
      <top/>
      <bottom style="thin">
        <color theme="0" tint="-0.24991607409894101"/>
      </bottom>
      <diagonal/>
    </border>
    <border>
      <left style="hair">
        <color theme="0" tint="-0.24991607409894101"/>
      </left>
      <right style="hair">
        <color indexed="64"/>
      </right>
      <top style="hair">
        <color theme="0" tint="-0.24991607409894101"/>
      </top>
      <bottom style="hair">
        <color theme="0" tint="-0.24991607409894101"/>
      </bottom>
      <diagonal/>
    </border>
    <border>
      <left style="thin">
        <color theme="0" tint="-0.24991607409894101"/>
      </left>
      <right style="thin">
        <color theme="0" tint="-0.24991607409894101"/>
      </right>
      <top style="thin">
        <color theme="0" tint="-0.24991607409894101"/>
      </top>
      <bottom/>
      <diagonal/>
    </border>
    <border>
      <left/>
      <right/>
      <top/>
      <bottom style="thin">
        <color indexed="64"/>
      </bottom>
      <diagonal/>
    </border>
  </borders>
  <cellStyleXfs count="37">
    <xf numFmtId="165" fontId="0" fillId="0" borderId="0" applyFont="0" applyFill="0" applyBorder="0" applyProtection="0">
      <alignment vertical="top"/>
    </xf>
    <xf numFmtId="165" fontId="2" fillId="0" borderId="0" applyBorder="0">
      <alignment vertical="top"/>
    </xf>
    <xf numFmtId="169" fontId="2" fillId="0" borderId="0" applyBorder="0">
      <alignment vertical="top"/>
    </xf>
    <xf numFmtId="165" fontId="2" fillId="0" borderId="0" applyBorder="0">
      <alignment vertical="top"/>
    </xf>
    <xf numFmtId="167" fontId="2" fillId="0" borderId="0" applyBorder="0">
      <alignment vertical="top"/>
    </xf>
    <xf numFmtId="166" fontId="2" fillId="0" borderId="0" applyFont="0" applyFill="0" applyBorder="0" applyProtection="0">
      <alignment vertical="top"/>
    </xf>
    <xf numFmtId="170" fontId="2" fillId="0" borderId="0" applyFont="0" applyFill="0" applyBorder="0" applyProtection="0">
      <alignment vertical="top"/>
    </xf>
    <xf numFmtId="170" fontId="2" fillId="0" borderId="0" applyFont="0" applyFill="0" applyBorder="0" applyProtection="0">
      <alignment vertical="top"/>
    </xf>
    <xf numFmtId="167" fontId="2" fillId="0" borderId="0" applyFont="0" applyFill="0" applyBorder="0" applyProtection="0">
      <alignment vertical="top"/>
    </xf>
    <xf numFmtId="167" fontId="2" fillId="0" borderId="0" applyFont="0" applyFill="0" applyBorder="0" applyProtection="0">
      <alignment vertical="top"/>
    </xf>
    <xf numFmtId="179" fontId="2" fillId="0" borderId="0" applyFont="0" applyFill="0" applyBorder="0" applyProtection="0">
      <alignment vertical="top"/>
    </xf>
    <xf numFmtId="168" fontId="3" fillId="0" borderId="0" applyFont="0" applyFill="0" applyBorder="0" applyProtection="0">
      <alignment vertical="top"/>
    </xf>
    <xf numFmtId="168" fontId="2" fillId="0" borderId="0" applyFont="0" applyFill="0" applyBorder="0" applyProtection="0">
      <alignment vertical="top"/>
    </xf>
    <xf numFmtId="0" fontId="4" fillId="0" borderId="0" applyNumberFormat="0" applyFill="0" applyBorder="0" applyAlignment="0" applyProtection="0"/>
    <xf numFmtId="169" fontId="5" fillId="2" borderId="1" applyProtection="0">
      <alignment vertical="top"/>
    </xf>
    <xf numFmtId="165" fontId="5" fillId="2" borderId="1" applyProtection="0">
      <alignment vertical="top"/>
    </xf>
    <xf numFmtId="164" fontId="5" fillId="2" borderId="1" applyProtection="0">
      <alignment vertical="top"/>
    </xf>
    <xf numFmtId="165" fontId="5" fillId="2" borderId="1" applyProtection="0">
      <alignment vertical="top"/>
    </xf>
    <xf numFmtId="165" fontId="2" fillId="0" borderId="0" applyFont="0" applyFill="0" applyBorder="0" applyProtection="0">
      <alignment vertical="top"/>
    </xf>
    <xf numFmtId="165" fontId="2" fillId="0" borderId="0" applyFont="0" applyFill="0" applyBorder="0" applyProtection="0">
      <alignment vertical="top"/>
    </xf>
    <xf numFmtId="165" fontId="3" fillId="0" borderId="0" applyFont="0" applyFill="0" applyBorder="0" applyProtection="0">
      <alignment vertical="top"/>
    </xf>
    <xf numFmtId="165" fontId="3" fillId="0" borderId="0" applyFont="0" applyFill="0" applyBorder="0" applyProtection="0">
      <alignment vertical="top"/>
    </xf>
    <xf numFmtId="165" fontId="2" fillId="0" borderId="0" applyFont="0" applyFill="0" applyBorder="0" applyProtection="0">
      <alignment vertical="top"/>
    </xf>
    <xf numFmtId="178" fontId="52" fillId="0" borderId="0" applyFont="0" applyFill="0" applyBorder="0" applyProtection="0">
      <alignment vertical="top"/>
    </xf>
    <xf numFmtId="169" fontId="2" fillId="0" borderId="0" applyFont="0" applyFill="0" applyBorder="0" applyProtection="0">
      <alignment vertical="top"/>
    </xf>
    <xf numFmtId="169" fontId="3" fillId="0" borderId="0" applyFont="0" applyFill="0" applyBorder="0" applyProtection="0">
      <alignment vertical="top"/>
    </xf>
    <xf numFmtId="169" fontId="2" fillId="0" borderId="0" applyFont="0" applyFill="0" applyBorder="0" applyProtection="0">
      <alignment vertical="top"/>
    </xf>
    <xf numFmtId="165" fontId="6" fillId="0" borderId="0" applyNumberFormat="0">
      <alignment horizontal="left" vertical="top" indent="4"/>
    </xf>
    <xf numFmtId="165" fontId="52" fillId="0" borderId="2" applyNumberFormat="0" applyFont="0" applyFill="0" applyAlignment="0">
      <alignment vertical="top"/>
    </xf>
    <xf numFmtId="165" fontId="52" fillId="0" borderId="3" applyNumberFormat="0" applyFont="0" applyFill="0" applyAlignment="0">
      <alignment vertical="top"/>
    </xf>
    <xf numFmtId="166" fontId="2" fillId="0" borderId="0" applyBorder="0">
      <alignment vertical="top"/>
    </xf>
    <xf numFmtId="9" fontId="2" fillId="0" borderId="0" applyBorder="0">
      <alignment vertical="top"/>
    </xf>
    <xf numFmtId="166" fontId="2" fillId="0" borderId="0" applyBorder="0">
      <alignment vertical="top"/>
    </xf>
    <xf numFmtId="167" fontId="5" fillId="0" borderId="0" applyBorder="0">
      <alignment vertical="top"/>
    </xf>
    <xf numFmtId="171" fontId="2" fillId="0" borderId="0" applyFont="0" applyFill="0" applyBorder="0" applyProtection="0">
      <alignment vertical="top"/>
    </xf>
    <xf numFmtId="171" fontId="2" fillId="0" borderId="0" applyFont="0" applyFill="0" applyBorder="0" applyProtection="0">
      <alignment vertical="top"/>
    </xf>
    <xf numFmtId="165" fontId="1" fillId="0" borderId="0" applyFont="0" applyFill="0" applyBorder="0" applyProtection="0">
      <alignment vertical="top"/>
    </xf>
  </cellStyleXfs>
  <cellXfs count="270">
    <xf numFmtId="165" fontId="0" fillId="0" borderId="0" xfId="0">
      <alignment vertical="top"/>
    </xf>
    <xf numFmtId="165" fontId="7" fillId="3" borderId="0" xfId="18" applyFont="1" applyFill="1" applyAlignment="1">
      <alignment vertical="center"/>
    </xf>
    <xf numFmtId="165" fontId="2" fillId="3" borderId="0" xfId="18" applyFont="1" applyFill="1">
      <alignment vertical="top"/>
    </xf>
    <xf numFmtId="167" fontId="8" fillId="0" borderId="0" xfId="9" applyFont="1">
      <alignment vertical="top"/>
    </xf>
    <xf numFmtId="166" fontId="2" fillId="4" borderId="0" xfId="5" applyFont="1" applyFill="1" applyAlignment="1">
      <alignment horizontal="right" vertical="top"/>
    </xf>
    <xf numFmtId="166" fontId="2" fillId="0" borderId="0" xfId="5" applyFont="1">
      <alignment vertical="top"/>
    </xf>
    <xf numFmtId="165" fontId="2" fillId="0" borderId="0" xfId="1">
      <alignment vertical="top"/>
    </xf>
    <xf numFmtId="165" fontId="5" fillId="0" borderId="0" xfId="18" applyFont="1">
      <alignment vertical="top"/>
    </xf>
    <xf numFmtId="165" fontId="8" fillId="0" borderId="0" xfId="18" applyFont="1">
      <alignment vertical="top"/>
    </xf>
    <xf numFmtId="167" fontId="2" fillId="0" borderId="0" xfId="4">
      <alignment vertical="top"/>
    </xf>
    <xf numFmtId="171" fontId="2" fillId="0" borderId="0" xfId="5" applyNumberFormat="1" applyFont="1">
      <alignment vertical="top"/>
    </xf>
    <xf numFmtId="165" fontId="5" fillId="5" borderId="1" xfId="17" applyFill="1" applyProtection="1">
      <alignment vertical="top"/>
      <protection locked="0"/>
    </xf>
    <xf numFmtId="171" fontId="2" fillId="0" borderId="0" xfId="1" applyNumberFormat="1">
      <alignment vertical="top"/>
    </xf>
    <xf numFmtId="171" fontId="9" fillId="0" borderId="0" xfId="1" applyNumberFormat="1" applyFont="1">
      <alignment vertical="top"/>
    </xf>
    <xf numFmtId="165" fontId="2" fillId="0" borderId="0" xfId="18" applyFont="1" applyFill="1" applyBorder="1">
      <alignment vertical="top"/>
    </xf>
    <xf numFmtId="165" fontId="2" fillId="0" borderId="0" xfId="18">
      <alignment vertical="top"/>
    </xf>
    <xf numFmtId="165" fontId="10" fillId="0" borderId="0" xfId="1" applyFont="1">
      <alignment vertical="top"/>
    </xf>
    <xf numFmtId="165" fontId="2" fillId="0" borderId="0" xfId="0" applyFont="1">
      <alignment vertical="top"/>
    </xf>
    <xf numFmtId="167" fontId="10" fillId="0" borderId="0" xfId="4" applyFont="1">
      <alignment vertical="top"/>
    </xf>
    <xf numFmtId="165" fontId="11" fillId="0" borderId="0" xfId="18" applyFont="1">
      <alignment vertical="top"/>
    </xf>
    <xf numFmtId="171" fontId="10" fillId="0" borderId="0" xfId="1" applyNumberFormat="1" applyFont="1">
      <alignment vertical="top"/>
    </xf>
    <xf numFmtId="165" fontId="2" fillId="0" borderId="0" xfId="30" applyNumberFormat="1">
      <alignment vertical="top"/>
    </xf>
    <xf numFmtId="165" fontId="8" fillId="0" borderId="0" xfId="0" applyFont="1">
      <alignment vertical="top"/>
    </xf>
    <xf numFmtId="171" fontId="5" fillId="0" borderId="0" xfId="34" applyFont="1">
      <alignment vertical="top"/>
    </xf>
    <xf numFmtId="165" fontId="10" fillId="6" borderId="1" xfId="17" applyFont="1" applyFill="1" applyProtection="1">
      <alignment vertical="top"/>
      <protection locked="0"/>
    </xf>
    <xf numFmtId="165" fontId="12" fillId="0" borderId="0" xfId="18" applyFont="1" applyAlignment="1">
      <alignment horizontal="left" vertical="top"/>
    </xf>
    <xf numFmtId="169" fontId="5" fillId="5" borderId="1" xfId="17" applyNumberFormat="1" applyFill="1" applyProtection="1">
      <alignment vertical="top"/>
      <protection locked="0"/>
    </xf>
    <xf numFmtId="165" fontId="2" fillId="0" borderId="0" xfId="18" applyFont="1">
      <alignment vertical="top"/>
    </xf>
    <xf numFmtId="165" fontId="8" fillId="0" borderId="0" xfId="18" applyFont="1" applyFill="1" applyBorder="1">
      <alignment vertical="top"/>
    </xf>
    <xf numFmtId="165" fontId="5" fillId="0" borderId="0" xfId="18" applyFont="1" applyFill="1">
      <alignment vertical="top"/>
    </xf>
    <xf numFmtId="165" fontId="14" fillId="0" borderId="0" xfId="0" applyFont="1">
      <alignment vertical="top"/>
    </xf>
    <xf numFmtId="166" fontId="2" fillId="7" borderId="4" xfId="5" applyFont="1" applyFill="1" applyBorder="1" applyAlignment="1">
      <alignment horizontal="center" vertical="top"/>
    </xf>
    <xf numFmtId="165" fontId="10" fillId="0" borderId="0" xfId="18" applyFont="1">
      <alignment vertical="top"/>
    </xf>
    <xf numFmtId="165" fontId="15" fillId="0" borderId="0" xfId="18" applyFont="1">
      <alignment vertical="top"/>
    </xf>
    <xf numFmtId="165" fontId="2" fillId="0" borderId="0" xfId="18" applyFont="1" applyFill="1">
      <alignment vertical="top"/>
    </xf>
    <xf numFmtId="165" fontId="16" fillId="0" borderId="0" xfId="18" applyFont="1">
      <alignment vertical="top"/>
    </xf>
    <xf numFmtId="165" fontId="17" fillId="0" borderId="0" xfId="13" applyNumberFormat="1" applyFont="1" applyAlignment="1">
      <alignment vertical="top"/>
    </xf>
    <xf numFmtId="169" fontId="2" fillId="0" borderId="0" xfId="26" applyFont="1" applyFill="1" applyBorder="1">
      <alignment vertical="top"/>
    </xf>
    <xf numFmtId="165" fontId="18" fillId="0" borderId="0" xfId="18" applyFont="1">
      <alignment vertical="top"/>
    </xf>
    <xf numFmtId="167" fontId="5" fillId="0" borderId="0" xfId="8" applyFont="1">
      <alignment vertical="top"/>
    </xf>
    <xf numFmtId="177" fontId="2" fillId="8" borderId="0" xfId="0" applyNumberFormat="1" applyFont="1" applyFill="1" applyBorder="1" applyAlignment="1">
      <alignment horizontal="center" vertical="top"/>
    </xf>
    <xf numFmtId="167" fontId="19" fillId="0" borderId="0" xfId="9" applyFont="1">
      <alignment vertical="top"/>
    </xf>
    <xf numFmtId="165" fontId="20" fillId="0" borderId="0" xfId="0" applyFont="1">
      <alignment vertical="top"/>
    </xf>
    <xf numFmtId="167" fontId="5" fillId="5" borderId="1" xfId="16" applyNumberFormat="1" applyFill="1" applyProtection="1">
      <alignment vertical="top"/>
      <protection locked="0"/>
    </xf>
    <xf numFmtId="165" fontId="5" fillId="6" borderId="1" xfId="17" applyFill="1" applyProtection="1">
      <alignment vertical="top"/>
      <protection locked="0"/>
    </xf>
    <xf numFmtId="167" fontId="8" fillId="7" borderId="4" xfId="9" applyFont="1" applyFill="1" applyBorder="1" applyAlignment="1">
      <alignment horizontal="center" vertical="center"/>
    </xf>
    <xf numFmtId="165" fontId="21" fillId="0" borderId="0" xfId="0" applyFont="1">
      <alignment vertical="top"/>
    </xf>
    <xf numFmtId="165" fontId="22" fillId="0" borderId="0" xfId="18" applyFont="1">
      <alignment vertical="top"/>
    </xf>
    <xf numFmtId="165" fontId="2" fillId="9" borderId="0" xfId="18" applyFont="1" applyFill="1">
      <alignment vertical="top"/>
    </xf>
    <xf numFmtId="165" fontId="2" fillId="0" borderId="0" xfId="22">
      <alignment vertical="top"/>
    </xf>
    <xf numFmtId="165" fontId="2" fillId="10" borderId="0" xfId="18" applyFont="1" applyFill="1">
      <alignment vertical="top"/>
    </xf>
    <xf numFmtId="165" fontId="13" fillId="0" borderId="0" xfId="18" applyFont="1">
      <alignment vertical="top"/>
    </xf>
    <xf numFmtId="165" fontId="9" fillId="0" borderId="0" xfId="1" applyFont="1">
      <alignment vertical="top"/>
    </xf>
    <xf numFmtId="165" fontId="23" fillId="0" borderId="0" xfId="18" applyFont="1">
      <alignment vertical="top"/>
    </xf>
    <xf numFmtId="169" fontId="2" fillId="9" borderId="0" xfId="26" applyFont="1" applyFill="1">
      <alignment vertical="top"/>
    </xf>
    <xf numFmtId="166" fontId="2" fillId="10" borderId="0" xfId="5" applyFont="1" applyFill="1">
      <alignment vertical="top"/>
    </xf>
    <xf numFmtId="169" fontId="9" fillId="0" borderId="0" xfId="26" applyFont="1" applyFill="1">
      <alignment vertical="top"/>
    </xf>
    <xf numFmtId="165" fontId="2" fillId="0" borderId="0" xfId="18" applyFont="1" applyFill="1" applyBorder="1" applyAlignment="1">
      <alignment horizontal="right" vertical="top"/>
    </xf>
    <xf numFmtId="169" fontId="2" fillId="10" borderId="0" xfId="26" applyFont="1" applyFill="1">
      <alignment vertical="top"/>
    </xf>
    <xf numFmtId="165" fontId="5" fillId="0" borderId="0" xfId="18" applyFont="1" applyAlignment="1">
      <alignment horizontal="right" vertical="top"/>
    </xf>
    <xf numFmtId="165" fontId="5" fillId="0" borderId="0" xfId="18" applyFont="1" applyFill="1" applyBorder="1">
      <alignment vertical="top"/>
    </xf>
    <xf numFmtId="165" fontId="2" fillId="0" borderId="0" xfId="18" applyFont="1" applyBorder="1">
      <alignment vertical="top"/>
    </xf>
    <xf numFmtId="165" fontId="10" fillId="6" borderId="0" xfId="18" applyFont="1" applyFill="1">
      <alignment vertical="top"/>
    </xf>
    <xf numFmtId="165" fontId="24" fillId="0" borderId="0" xfId="22" applyFont="1" applyFill="1">
      <alignment vertical="top"/>
    </xf>
    <xf numFmtId="165" fontId="25" fillId="0" borderId="0" xfId="18" applyFont="1">
      <alignment vertical="top"/>
    </xf>
    <xf numFmtId="169" fontId="0" fillId="0" borderId="0" xfId="26" applyFont="1">
      <alignment vertical="top"/>
    </xf>
    <xf numFmtId="165" fontId="15" fillId="0" borderId="0" xfId="0" applyFont="1">
      <alignment vertical="top"/>
    </xf>
    <xf numFmtId="170" fontId="2" fillId="7" borderId="4" xfId="7" applyFont="1" applyFill="1" applyBorder="1">
      <alignment vertical="top"/>
    </xf>
    <xf numFmtId="165" fontId="24" fillId="0" borderId="0" xfId="22" applyFont="1">
      <alignment vertical="top"/>
    </xf>
    <xf numFmtId="165" fontId="16" fillId="0" borderId="0" xfId="18" applyFont="1" applyAlignment="1">
      <alignment horizontal="right" vertical="top"/>
    </xf>
    <xf numFmtId="165" fontId="9" fillId="0" borderId="0" xfId="18" applyFont="1" applyAlignment="1">
      <alignment horizontal="right" vertical="top"/>
    </xf>
    <xf numFmtId="169" fontId="8" fillId="0" borderId="0" xfId="26" applyFont="1" applyFill="1" applyBorder="1">
      <alignment vertical="top"/>
    </xf>
    <xf numFmtId="165" fontId="5" fillId="0" borderId="0" xfId="0" applyFont="1">
      <alignment vertical="top"/>
    </xf>
    <xf numFmtId="167" fontId="2" fillId="0" borderId="0" xfId="9">
      <alignment vertical="top"/>
    </xf>
    <xf numFmtId="165" fontId="11" fillId="0" borderId="0" xfId="0" applyFont="1">
      <alignment vertical="top"/>
    </xf>
    <xf numFmtId="165" fontId="12" fillId="0" borderId="0" xfId="0" applyFont="1" applyAlignment="1">
      <alignment horizontal="left" vertical="top"/>
    </xf>
    <xf numFmtId="166" fontId="2" fillId="7" borderId="5" xfId="5" applyFont="1" applyFill="1" applyBorder="1" applyAlignment="1">
      <alignment horizontal="center" vertical="top"/>
    </xf>
    <xf numFmtId="165" fontId="26" fillId="0" borderId="0" xfId="0" applyFont="1">
      <alignment vertical="top"/>
    </xf>
    <xf numFmtId="165" fontId="2" fillId="0" borderId="0" xfId="18" applyAlignment="1">
      <alignment horizontal="right" vertical="top"/>
    </xf>
    <xf numFmtId="165" fontId="27" fillId="0" borderId="0" xfId="18" applyFont="1">
      <alignment vertical="top"/>
    </xf>
    <xf numFmtId="165" fontId="2" fillId="0" borderId="0" xfId="18" applyFont="1" applyAlignment="1">
      <alignment horizontal="right" vertical="top"/>
    </xf>
    <xf numFmtId="165" fontId="15" fillId="0" borderId="0" xfId="18" applyFont="1" applyFill="1" applyBorder="1">
      <alignment vertical="top"/>
    </xf>
    <xf numFmtId="173" fontId="2" fillId="11" borderId="4" xfId="18" applyNumberFormat="1" applyFont="1" applyFill="1" applyBorder="1" applyAlignment="1">
      <alignment horizontal="center" vertical="top"/>
    </xf>
    <xf numFmtId="166" fontId="2" fillId="0" borderId="0" xfId="18" applyNumberFormat="1" applyFont="1" applyFill="1">
      <alignment vertical="top"/>
    </xf>
    <xf numFmtId="168" fontId="9" fillId="0" borderId="0" xfId="12" applyFont="1" applyFill="1">
      <alignment vertical="top"/>
    </xf>
    <xf numFmtId="165" fontId="2" fillId="0" borderId="6" xfId="1" applyBorder="1">
      <alignment vertical="top"/>
    </xf>
    <xf numFmtId="168" fontId="2" fillId="0" borderId="0" xfId="12" applyFont="1" applyFill="1" applyBorder="1">
      <alignment vertical="top"/>
    </xf>
    <xf numFmtId="169" fontId="9" fillId="0" borderId="0" xfId="1" applyNumberFormat="1" applyFont="1">
      <alignment vertical="top"/>
    </xf>
    <xf numFmtId="165" fontId="5" fillId="9" borderId="0" xfId="18" applyFont="1" applyFill="1">
      <alignment vertical="top"/>
    </xf>
    <xf numFmtId="168" fontId="2" fillId="9" borderId="0" xfId="12" applyFont="1" applyFill="1">
      <alignment vertical="top"/>
    </xf>
    <xf numFmtId="165" fontId="8" fillId="0" borderId="0" xfId="18" applyFont="1" applyBorder="1">
      <alignment vertical="top"/>
    </xf>
    <xf numFmtId="165" fontId="5" fillId="11" borderId="0" xfId="18" applyFont="1" applyFill="1">
      <alignment vertical="top"/>
    </xf>
    <xf numFmtId="165" fontId="2" fillId="0" borderId="0" xfId="18" applyFont="1" applyBorder="1" applyAlignment="1">
      <alignment horizontal="right" vertical="top"/>
    </xf>
    <xf numFmtId="166" fontId="5" fillId="10" borderId="0" xfId="18" applyNumberFormat="1" applyFont="1" applyFill="1">
      <alignment vertical="top"/>
    </xf>
    <xf numFmtId="167" fontId="2" fillId="11" borderId="4" xfId="9" applyFont="1" applyFill="1" applyBorder="1" applyAlignment="1">
      <alignment horizontal="center" vertical="top"/>
    </xf>
    <xf numFmtId="172" fontId="5" fillId="9" borderId="0" xfId="9" applyNumberFormat="1" applyFont="1" applyFill="1">
      <alignment vertical="top"/>
    </xf>
    <xf numFmtId="165" fontId="5" fillId="9" borderId="0" xfId="18" applyFont="1" applyFill="1" applyBorder="1">
      <alignment vertical="top"/>
    </xf>
    <xf numFmtId="166" fontId="2" fillId="0" borderId="5" xfId="5" applyFont="1" applyFill="1" applyBorder="1" applyAlignment="1">
      <alignment horizontal="center" vertical="top"/>
    </xf>
    <xf numFmtId="167" fontId="9" fillId="0" borderId="0" xfId="4" applyFont="1">
      <alignment vertical="top"/>
    </xf>
    <xf numFmtId="0" fontId="28" fillId="0" borderId="0" xfId="5" applyNumberFormat="1" applyFont="1" applyAlignment="1">
      <alignment horizontal="center" vertical="center"/>
    </xf>
    <xf numFmtId="172" fontId="2" fillId="0" borderId="0" xfId="18" applyNumberFormat="1" applyFont="1" applyFill="1" applyBorder="1" applyAlignment="1">
      <alignment vertical="top" wrapText="1"/>
    </xf>
    <xf numFmtId="165" fontId="5" fillId="0" borderId="0" xfId="22" applyFont="1">
      <alignment vertical="top"/>
    </xf>
    <xf numFmtId="165" fontId="2" fillId="7" borderId="4" xfId="18" applyFont="1" applyFill="1" applyBorder="1" applyAlignment="1">
      <alignment horizontal="center" vertical="top"/>
    </xf>
    <xf numFmtId="166" fontId="8" fillId="10" borderId="0" xfId="18" applyNumberFormat="1" applyFont="1" applyFill="1" applyBorder="1">
      <alignment vertical="top"/>
    </xf>
    <xf numFmtId="165" fontId="5" fillId="0" borderId="0" xfId="22" applyFont="1" applyFill="1">
      <alignment vertical="top"/>
    </xf>
    <xf numFmtId="169" fontId="5" fillId="0" borderId="0" xfId="26" applyFont="1">
      <alignment vertical="top"/>
    </xf>
    <xf numFmtId="174" fontId="29" fillId="0" borderId="0" xfId="22" applyNumberFormat="1" applyFont="1" applyAlignment="1">
      <alignment horizontal="center" vertical="center"/>
    </xf>
    <xf numFmtId="166" fontId="2" fillId="0" borderId="0" xfId="30">
      <alignment vertical="top"/>
    </xf>
    <xf numFmtId="165" fontId="30" fillId="3" borderId="0" xfId="18" applyFont="1" applyFill="1">
      <alignment vertical="top"/>
    </xf>
    <xf numFmtId="165" fontId="15" fillId="0" borderId="0" xfId="22" applyFont="1" applyBorder="1">
      <alignment vertical="top"/>
    </xf>
    <xf numFmtId="168" fontId="2" fillId="10" borderId="0" xfId="12" applyFont="1" applyFill="1">
      <alignment vertical="top"/>
    </xf>
    <xf numFmtId="169" fontId="31" fillId="0" borderId="0" xfId="26" applyFont="1" applyFill="1">
      <alignment vertical="top"/>
    </xf>
    <xf numFmtId="165" fontId="16" fillId="0" borderId="0" xfId="18" applyFont="1" applyAlignment="1">
      <alignment horizontal="left" vertical="top"/>
    </xf>
    <xf numFmtId="167" fontId="2" fillId="10" borderId="0" xfId="9" applyFont="1" applyFill="1">
      <alignment vertical="top"/>
    </xf>
    <xf numFmtId="165" fontId="15" fillId="0" borderId="0" xfId="18" applyFont="1" applyBorder="1">
      <alignment vertical="top"/>
    </xf>
    <xf numFmtId="165" fontId="32" fillId="0" borderId="0" xfId="0" applyFont="1">
      <alignment vertical="top"/>
    </xf>
    <xf numFmtId="165" fontId="33" fillId="0" borderId="0" xfId="0" applyFont="1">
      <alignment vertical="top"/>
    </xf>
    <xf numFmtId="169" fontId="2" fillId="0" borderId="0" xfId="26">
      <alignment vertical="top"/>
    </xf>
    <xf numFmtId="165" fontId="16" fillId="0" borderId="0" xfId="0" applyFont="1" applyAlignment="1">
      <alignment horizontal="left" vertical="top"/>
    </xf>
    <xf numFmtId="165" fontId="22" fillId="0" borderId="0" xfId="0" applyFont="1">
      <alignment vertical="top"/>
    </xf>
    <xf numFmtId="165" fontId="0" fillId="0" borderId="0" xfId="0" applyAlignment="1">
      <alignment horizontal="left" vertical="top"/>
    </xf>
    <xf numFmtId="164" fontId="5" fillId="7" borderId="1" xfId="16" applyFill="1">
      <alignment vertical="top"/>
    </xf>
    <xf numFmtId="169" fontId="5" fillId="7" borderId="1" xfId="14" applyFill="1">
      <alignment vertical="top"/>
    </xf>
    <xf numFmtId="165" fontId="34" fillId="0" borderId="0" xfId="18" applyFont="1">
      <alignment vertical="top"/>
    </xf>
    <xf numFmtId="165" fontId="35" fillId="0" borderId="0" xfId="0" applyFont="1">
      <alignment vertical="top"/>
    </xf>
    <xf numFmtId="165" fontId="2" fillId="0" borderId="0" xfId="0" applyFont="1" applyAlignment="1">
      <alignment horizontal="left" vertical="top"/>
    </xf>
    <xf numFmtId="165" fontId="2" fillId="0" borderId="0" xfId="18" applyFont="1" applyFill="1" applyAlignment="1">
      <alignment horizontal="right" vertical="top"/>
    </xf>
    <xf numFmtId="165" fontId="2" fillId="0" borderId="0" xfId="22" applyFont="1">
      <alignment vertical="top"/>
    </xf>
    <xf numFmtId="170" fontId="2" fillId="10" borderId="0" xfId="7" applyFont="1" applyFill="1">
      <alignment vertical="top"/>
    </xf>
    <xf numFmtId="165" fontId="5" fillId="0" borderId="0" xfId="18" applyFont="1" applyFill="1" applyAlignment="1">
      <alignment horizontal="right" vertical="top"/>
    </xf>
    <xf numFmtId="9" fontId="2" fillId="0" borderId="0" xfId="31">
      <alignment vertical="top"/>
    </xf>
    <xf numFmtId="165" fontId="25" fillId="6" borderId="0" xfId="18" applyFont="1" applyFill="1">
      <alignment vertical="top"/>
    </xf>
    <xf numFmtId="165" fontId="2" fillId="0" borderId="0" xfId="18" applyFont="1" applyAlignment="1">
      <alignment horizontal="left" vertical="top"/>
    </xf>
    <xf numFmtId="167" fontId="5" fillId="0" borderId="0" xfId="33">
      <alignment vertical="top"/>
    </xf>
    <xf numFmtId="168" fontId="8" fillId="0" borderId="0" xfId="12" applyFont="1" applyFill="1" applyBorder="1">
      <alignment vertical="top"/>
    </xf>
    <xf numFmtId="165" fontId="16" fillId="0" borderId="0" xfId="0" applyFont="1">
      <alignment vertical="top"/>
    </xf>
    <xf numFmtId="166" fontId="2" fillId="0" borderId="0" xfId="32">
      <alignment vertical="top"/>
    </xf>
    <xf numFmtId="169" fontId="2" fillId="0" borderId="0" xfId="2">
      <alignment vertical="top"/>
    </xf>
    <xf numFmtId="167" fontId="8" fillId="10" borderId="0" xfId="9" applyFont="1" applyFill="1">
      <alignment vertical="top"/>
    </xf>
    <xf numFmtId="167" fontId="2" fillId="0" borderId="0" xfId="9" applyFont="1">
      <alignment vertical="top"/>
    </xf>
    <xf numFmtId="165" fontId="5" fillId="7" borderId="1" xfId="17" applyFill="1">
      <alignment vertical="top"/>
    </xf>
    <xf numFmtId="169" fontId="2" fillId="0" borderId="0" xfId="26" applyFont="1" applyFill="1">
      <alignment vertical="top"/>
    </xf>
    <xf numFmtId="166" fontId="8" fillId="0" borderId="0" xfId="18" applyNumberFormat="1" applyFont="1" applyFill="1" applyBorder="1">
      <alignment vertical="top"/>
    </xf>
    <xf numFmtId="171" fontId="2" fillId="10" borderId="0" xfId="35" applyFont="1" applyFill="1">
      <alignment vertical="top"/>
    </xf>
    <xf numFmtId="172" fontId="8" fillId="0" borderId="0" xfId="9" applyNumberFormat="1" applyFont="1" applyFill="1" applyBorder="1">
      <alignment vertical="top"/>
    </xf>
    <xf numFmtId="166" fontId="5" fillId="10" borderId="0" xfId="5" applyFont="1" applyFill="1" applyBorder="1">
      <alignment vertical="top"/>
    </xf>
    <xf numFmtId="165" fontId="2" fillId="3" borderId="0" xfId="18" applyFill="1">
      <alignment vertical="top"/>
    </xf>
    <xf numFmtId="165" fontId="24" fillId="10" borderId="0" xfId="22" applyFont="1" applyFill="1">
      <alignment vertical="top"/>
    </xf>
    <xf numFmtId="165" fontId="13" fillId="0" borderId="0" xfId="0" applyFont="1">
      <alignment vertical="top"/>
    </xf>
    <xf numFmtId="165" fontId="10" fillId="0" borderId="0" xfId="18" applyFont="1" applyAlignment="1">
      <alignment horizontal="right" vertical="top"/>
    </xf>
    <xf numFmtId="166" fontId="5" fillId="10" borderId="0" xfId="18" applyNumberFormat="1" applyFont="1" applyFill="1" applyAlignment="1">
      <alignment horizontal="left"/>
    </xf>
    <xf numFmtId="165" fontId="5" fillId="0" borderId="0" xfId="18" applyFont="1" applyAlignment="1">
      <alignment horizontal="left" vertical="top"/>
    </xf>
    <xf numFmtId="165" fontId="23" fillId="0" borderId="0" xfId="0" applyFont="1">
      <alignment vertical="top"/>
    </xf>
    <xf numFmtId="165" fontId="37" fillId="3" borderId="0" xfId="18" applyFont="1" applyFill="1" applyAlignment="1">
      <alignment vertical="center"/>
    </xf>
    <xf numFmtId="165" fontId="8" fillId="10" borderId="0" xfId="18" applyFont="1" applyFill="1" applyBorder="1">
      <alignment vertical="top"/>
    </xf>
    <xf numFmtId="166" fontId="5" fillId="10" borderId="0" xfId="5" applyFont="1" applyFill="1">
      <alignment vertical="top"/>
    </xf>
    <xf numFmtId="165" fontId="5" fillId="0" borderId="0" xfId="0" applyFont="1" applyAlignment="1">
      <alignment horizontal="left" vertical="top"/>
    </xf>
    <xf numFmtId="165" fontId="5" fillId="7" borderId="1" xfId="15" applyFill="1">
      <alignment vertical="top"/>
    </xf>
    <xf numFmtId="165" fontId="38" fillId="0" borderId="0" xfId="0" applyFont="1">
      <alignment vertical="top"/>
    </xf>
    <xf numFmtId="165" fontId="2" fillId="0" borderId="0" xfId="3">
      <alignment vertical="top"/>
    </xf>
    <xf numFmtId="169" fontId="15" fillId="0" borderId="0" xfId="26" applyFont="1" applyBorder="1">
      <alignment vertical="top"/>
    </xf>
    <xf numFmtId="169" fontId="5" fillId="0" borderId="0" xfId="26" applyFont="1" applyFill="1">
      <alignment vertical="top"/>
    </xf>
    <xf numFmtId="167" fontId="2" fillId="0" borderId="0" xfId="9" applyFont="1" applyBorder="1">
      <alignment vertical="top"/>
    </xf>
    <xf numFmtId="169" fontId="5" fillId="0" borderId="0" xfId="26" applyFont="1" applyBorder="1">
      <alignment vertical="top"/>
    </xf>
    <xf numFmtId="165" fontId="16" fillId="0" borderId="0" xfId="22" applyFont="1">
      <alignment vertical="top"/>
    </xf>
    <xf numFmtId="166" fontId="2" fillId="10" borderId="0" xfId="18" applyNumberFormat="1" applyFont="1" applyFill="1" applyBorder="1" applyAlignment="1">
      <alignment horizontal="right" vertical="top"/>
    </xf>
    <xf numFmtId="165" fontId="2" fillId="7" borderId="4" xfId="18" applyFont="1" applyFill="1" applyBorder="1" applyAlignment="1">
      <alignment horizontal="center" vertical="top" wrapText="1"/>
    </xf>
    <xf numFmtId="165" fontId="8" fillId="0" borderId="7" xfId="0" applyFont="1" applyBorder="1" applyAlignment="1">
      <alignment horizontal="center" vertical="center"/>
    </xf>
    <xf numFmtId="165" fontId="2" fillId="10" borderId="0" xfId="18" applyFont="1" applyFill="1" applyAlignment="1">
      <alignment horizontal="right" vertical="top"/>
    </xf>
    <xf numFmtId="165" fontId="40" fillId="0" borderId="0" xfId="22" applyFont="1" applyBorder="1">
      <alignment vertical="top"/>
    </xf>
    <xf numFmtId="169" fontId="41" fillId="0" borderId="0" xfId="35" applyNumberFormat="1" applyFont="1" applyAlignment="1">
      <alignment horizontal="center" vertical="top"/>
    </xf>
    <xf numFmtId="165" fontId="5" fillId="10" borderId="0" xfId="18" applyFont="1" applyFill="1">
      <alignment vertical="top"/>
    </xf>
    <xf numFmtId="167" fontId="15" fillId="0" borderId="0" xfId="9" applyFont="1">
      <alignment vertical="top"/>
    </xf>
    <xf numFmtId="166" fontId="2" fillId="0" borderId="0" xfId="18" applyNumberFormat="1" applyFont="1" applyFill="1" applyBorder="1" applyAlignment="1">
      <alignment horizontal="right" vertical="top"/>
    </xf>
    <xf numFmtId="166" fontId="15" fillId="10" borderId="0" xfId="18" applyNumberFormat="1" applyFont="1" applyFill="1" applyBorder="1">
      <alignment vertical="top"/>
    </xf>
    <xf numFmtId="165" fontId="8" fillId="0" borderId="8" xfId="18" applyFont="1" applyBorder="1">
      <alignment vertical="top"/>
    </xf>
    <xf numFmtId="166" fontId="2" fillId="0" borderId="0" xfId="18" applyNumberFormat="1" applyFont="1" applyFill="1" applyBorder="1">
      <alignment vertical="top"/>
    </xf>
    <xf numFmtId="165" fontId="42" fillId="0" borderId="0" xfId="22" applyFont="1" applyBorder="1">
      <alignment vertical="top"/>
    </xf>
    <xf numFmtId="165" fontId="2" fillId="10" borderId="0" xfId="22" applyFill="1">
      <alignment vertical="top"/>
    </xf>
    <xf numFmtId="166" fontId="8" fillId="0" borderId="0" xfId="5" applyFont="1">
      <alignment vertical="top"/>
    </xf>
    <xf numFmtId="165" fontId="22" fillId="0" borderId="0" xfId="18" applyFont="1" applyFill="1" applyBorder="1">
      <alignment vertical="top"/>
    </xf>
    <xf numFmtId="171" fontId="2" fillId="0" borderId="0" xfId="35" applyFont="1" applyAlignment="1">
      <alignment horizontal="center" vertical="top"/>
    </xf>
    <xf numFmtId="172" fontId="2" fillId="0" borderId="0" xfId="9" applyNumberFormat="1" applyFont="1" applyFill="1" applyBorder="1">
      <alignment vertical="top"/>
    </xf>
    <xf numFmtId="166" fontId="15" fillId="0" borderId="0" xfId="18" applyNumberFormat="1" applyFont="1" applyFill="1" applyBorder="1">
      <alignment vertical="top"/>
    </xf>
    <xf numFmtId="175" fontId="31" fillId="0" borderId="0" xfId="18" applyNumberFormat="1" applyFont="1" applyFill="1">
      <alignment vertical="top"/>
    </xf>
    <xf numFmtId="165" fontId="24" fillId="12" borderId="4" xfId="22" applyFont="1" applyFill="1" applyBorder="1">
      <alignment vertical="top"/>
    </xf>
    <xf numFmtId="165" fontId="2" fillId="10" borderId="0" xfId="18" applyFont="1" applyFill="1" applyBorder="1" applyAlignment="1">
      <alignment horizontal="right" vertical="top"/>
    </xf>
    <xf numFmtId="165" fontId="24" fillId="0" borderId="0" xfId="22" applyFont="1" applyBorder="1">
      <alignment vertical="top"/>
    </xf>
    <xf numFmtId="167" fontId="2" fillId="0" borderId="6" xfId="4" applyBorder="1">
      <alignment vertical="top"/>
    </xf>
    <xf numFmtId="165" fontId="8" fillId="0" borderId="0" xfId="18" applyFont="1" applyFill="1">
      <alignment vertical="top"/>
    </xf>
    <xf numFmtId="166" fontId="2" fillId="0" borderId="0" xfId="5" applyFont="1" applyFill="1">
      <alignment vertical="top"/>
    </xf>
    <xf numFmtId="168" fontId="31" fillId="0" borderId="0" xfId="12" applyFont="1" applyFill="1">
      <alignment vertical="top"/>
    </xf>
    <xf numFmtId="165" fontId="5" fillId="0" borderId="0" xfId="22" applyFont="1" applyBorder="1">
      <alignment vertical="top"/>
    </xf>
    <xf numFmtId="166" fontId="19" fillId="0" borderId="0" xfId="18" applyNumberFormat="1" applyFont="1" applyBorder="1" applyAlignment="1">
      <alignment horizontal="left" vertical="top"/>
    </xf>
    <xf numFmtId="166" fontId="5" fillId="10" borderId="0" xfId="18" applyNumberFormat="1" applyFont="1" applyFill="1" applyAlignment="1">
      <alignment horizontal="right"/>
    </xf>
    <xf numFmtId="165" fontId="43" fillId="3" borderId="0" xfId="18" applyFont="1" applyFill="1">
      <alignment vertical="top"/>
    </xf>
    <xf numFmtId="165" fontId="44" fillId="0" borderId="0" xfId="18" applyFont="1" applyFill="1">
      <alignment vertical="top"/>
    </xf>
    <xf numFmtId="165" fontId="6" fillId="0" borderId="0" xfId="0" applyFont="1" applyAlignment="1">
      <alignment horizontal="left" vertical="top" indent="4"/>
    </xf>
    <xf numFmtId="167" fontId="2" fillId="0" borderId="0" xfId="9" applyAlignment="1">
      <alignment horizontal="left" vertical="top"/>
    </xf>
    <xf numFmtId="165" fontId="15" fillId="10" borderId="0" xfId="18" applyFont="1" applyFill="1" applyBorder="1">
      <alignment vertical="top"/>
    </xf>
    <xf numFmtId="171" fontId="41" fillId="0" borderId="0" xfId="35" applyFont="1" applyAlignment="1">
      <alignment horizontal="center" vertical="top"/>
    </xf>
    <xf numFmtId="165" fontId="45" fillId="3" borderId="0" xfId="18" applyFont="1" applyFill="1">
      <alignment vertical="top"/>
    </xf>
    <xf numFmtId="164" fontId="2" fillId="0" borderId="0" xfId="0" applyNumberFormat="1" applyFont="1">
      <alignment vertical="top"/>
    </xf>
    <xf numFmtId="169" fontId="2" fillId="0" borderId="0" xfId="1" applyNumberFormat="1">
      <alignment vertical="top"/>
    </xf>
    <xf numFmtId="165" fontId="13" fillId="0" borderId="0" xfId="18" applyFont="1" applyFill="1" applyBorder="1">
      <alignment vertical="top"/>
    </xf>
    <xf numFmtId="169" fontId="2" fillId="0" borderId="0" xfId="26" applyFont="1">
      <alignment vertical="top"/>
    </xf>
    <xf numFmtId="172" fontId="15" fillId="0" borderId="0" xfId="9" applyNumberFormat="1" applyFont="1" applyFill="1" applyBorder="1">
      <alignment vertical="top"/>
    </xf>
    <xf numFmtId="165" fontId="16" fillId="0" borderId="0" xfId="18" applyFont="1" applyBorder="1" applyAlignment="1">
      <alignment horizontal="right" vertical="top"/>
    </xf>
    <xf numFmtId="173" fontId="2" fillId="0" borderId="4" xfId="18" applyNumberFormat="1" applyFont="1" applyFill="1" applyBorder="1" applyAlignment="1">
      <alignment horizontal="center" vertical="top"/>
    </xf>
    <xf numFmtId="168" fontId="2" fillId="0" borderId="0" xfId="12">
      <alignment vertical="top"/>
    </xf>
    <xf numFmtId="167" fontId="5" fillId="0" borderId="0" xfId="9" applyFont="1">
      <alignment vertical="top"/>
    </xf>
    <xf numFmtId="172" fontId="5" fillId="0" borderId="0" xfId="9" applyNumberFormat="1" applyFont="1">
      <alignment vertical="top"/>
    </xf>
    <xf numFmtId="165" fontId="2" fillId="0" borderId="0" xfId="22" applyFill="1">
      <alignment vertical="top"/>
    </xf>
    <xf numFmtId="165" fontId="2" fillId="0" borderId="0" xfId="22" applyFont="1" applyFill="1">
      <alignment vertical="top"/>
    </xf>
    <xf numFmtId="165" fontId="46" fillId="0" borderId="0" xfId="0" applyFont="1">
      <alignment vertical="top"/>
    </xf>
    <xf numFmtId="169" fontId="5" fillId="10" borderId="0" xfId="26" applyFont="1" applyFill="1">
      <alignment vertical="top"/>
    </xf>
    <xf numFmtId="165" fontId="10" fillId="6" borderId="0" xfId="18" applyFont="1" applyFill="1" applyAlignment="1">
      <alignment horizontal="left" vertical="top"/>
    </xf>
    <xf numFmtId="165" fontId="8" fillId="10" borderId="0" xfId="18" applyFont="1" applyFill="1">
      <alignment vertical="top"/>
    </xf>
    <xf numFmtId="171" fontId="48" fillId="0" borderId="4" xfId="35" applyFont="1" applyFill="1" applyBorder="1" applyAlignment="1">
      <alignment horizontal="center" vertical="top"/>
    </xf>
    <xf numFmtId="165" fontId="11" fillId="10" borderId="0" xfId="18" applyFont="1" applyFill="1">
      <alignment vertical="top"/>
    </xf>
    <xf numFmtId="165" fontId="49" fillId="0" borderId="0" xfId="0" applyFont="1">
      <alignment vertical="top"/>
    </xf>
    <xf numFmtId="165" fontId="11" fillId="0" borderId="0" xfId="18" applyFont="1" applyFill="1">
      <alignment vertical="top"/>
    </xf>
    <xf numFmtId="166" fontId="13" fillId="0" borderId="0" xfId="5" applyFont="1" applyFill="1">
      <alignment vertical="top"/>
    </xf>
    <xf numFmtId="165" fontId="8" fillId="7" borderId="4" xfId="0" applyFont="1" applyFill="1" applyBorder="1" applyAlignment="1">
      <alignment horizontal="center" vertical="top"/>
    </xf>
    <xf numFmtId="165" fontId="5" fillId="0" borderId="4" xfId="18" applyFont="1" applyFill="1" applyBorder="1" applyAlignment="1">
      <alignment horizontal="right" vertical="top"/>
    </xf>
    <xf numFmtId="166" fontId="50" fillId="0" borderId="0" xfId="18" applyNumberFormat="1" applyFont="1" applyFill="1">
      <alignment vertical="top"/>
    </xf>
    <xf numFmtId="165" fontId="20" fillId="0" borderId="7" xfId="0" applyFont="1" applyBorder="1" applyAlignment="1">
      <alignment horizontal="center" vertical="top"/>
    </xf>
    <xf numFmtId="165" fontId="51" fillId="0" borderId="0" xfId="0" applyFont="1">
      <alignment vertical="top"/>
    </xf>
    <xf numFmtId="169" fontId="16" fillId="0" borderId="0" xfId="26" applyFont="1">
      <alignment vertical="top"/>
    </xf>
    <xf numFmtId="176" fontId="2" fillId="0" borderId="0" xfId="26" applyNumberFormat="1" applyFont="1" applyFill="1">
      <alignment vertical="top"/>
    </xf>
    <xf numFmtId="165" fontId="34" fillId="6" borderId="0" xfId="18" applyFont="1" applyFill="1">
      <alignment vertical="top"/>
    </xf>
    <xf numFmtId="168" fontId="0" fillId="0" borderId="0" xfId="12" applyFont="1">
      <alignment vertical="top"/>
    </xf>
    <xf numFmtId="165" fontId="2" fillId="0" borderId="0" xfId="22" applyFont="1" applyFill="1" applyBorder="1">
      <alignment vertical="top"/>
    </xf>
    <xf numFmtId="165" fontId="0" fillId="0" borderId="3" xfId="0" applyBorder="1">
      <alignment vertical="top"/>
    </xf>
    <xf numFmtId="167" fontId="2" fillId="0" borderId="7" xfId="9" applyFill="1" applyBorder="1" applyAlignment="1">
      <alignment horizontal="center" vertical="top"/>
    </xf>
    <xf numFmtId="165" fontId="8" fillId="7" borderId="5" xfId="0" applyFont="1" applyFill="1" applyBorder="1" applyAlignment="1">
      <alignment horizontal="center" vertical="top"/>
    </xf>
    <xf numFmtId="165" fontId="2" fillId="10" borderId="0" xfId="22" applyFont="1" applyFill="1">
      <alignment vertical="top"/>
    </xf>
    <xf numFmtId="165" fontId="5" fillId="10" borderId="0" xfId="22" applyFont="1" applyFill="1">
      <alignment vertical="top"/>
    </xf>
    <xf numFmtId="169" fontId="2" fillId="0" borderId="6" xfId="1" applyNumberFormat="1" applyBorder="1">
      <alignment vertical="top"/>
    </xf>
    <xf numFmtId="165" fontId="5" fillId="12" borderId="4" xfId="0" applyFont="1" applyFill="1" applyBorder="1" applyAlignment="1">
      <alignment horizontal="center" vertical="top"/>
    </xf>
    <xf numFmtId="172" fontId="5" fillId="0" borderId="4" xfId="9" applyNumberFormat="1" applyFont="1" applyFill="1" applyBorder="1" applyAlignment="1">
      <alignment horizontal="right" vertical="top"/>
    </xf>
    <xf numFmtId="165" fontId="0" fillId="0" borderId="2" xfId="28" applyFont="1">
      <alignment vertical="top"/>
    </xf>
    <xf numFmtId="165" fontId="16" fillId="0" borderId="0" xfId="18" applyFont="1" applyFill="1">
      <alignment vertical="top"/>
    </xf>
    <xf numFmtId="165" fontId="13" fillId="0" borderId="0" xfId="36" applyFont="1">
      <alignment vertical="top"/>
    </xf>
    <xf numFmtId="165" fontId="1" fillId="0" borderId="0" xfId="36">
      <alignment vertical="top"/>
    </xf>
    <xf numFmtId="165" fontId="1" fillId="10" borderId="0" xfId="36" applyFill="1">
      <alignment vertical="top"/>
    </xf>
    <xf numFmtId="165" fontId="47" fillId="0" borderId="0" xfId="36" applyFont="1">
      <alignment vertical="top"/>
    </xf>
    <xf numFmtId="165" fontId="36" fillId="0" borderId="0" xfId="36" applyFont="1">
      <alignment vertical="top"/>
    </xf>
    <xf numFmtId="165" fontId="36" fillId="0" borderId="0" xfId="36" applyFont="1" applyAlignment="1">
      <alignment horizontal="left" vertical="top"/>
    </xf>
    <xf numFmtId="165" fontId="39" fillId="0" borderId="0" xfId="36" applyFont="1">
      <alignment vertical="top"/>
    </xf>
    <xf numFmtId="165" fontId="1" fillId="6" borderId="0" xfId="36" applyFill="1">
      <alignment vertical="top"/>
    </xf>
    <xf numFmtId="165" fontId="20" fillId="6" borderId="0" xfId="36" applyFont="1" applyFill="1">
      <alignment vertical="top"/>
    </xf>
    <xf numFmtId="165" fontId="36" fillId="6" borderId="0" xfId="36" applyFont="1" applyFill="1" applyAlignment="1">
      <alignment horizontal="left" vertical="top"/>
    </xf>
    <xf numFmtId="165" fontId="36" fillId="6" borderId="0" xfId="36" applyFont="1" applyFill="1">
      <alignment vertical="top"/>
    </xf>
    <xf numFmtId="165" fontId="39" fillId="6" borderId="0" xfId="36" applyFont="1" applyFill="1">
      <alignment vertical="top"/>
    </xf>
    <xf numFmtId="165" fontId="20" fillId="0" borderId="0" xfId="36" applyFont="1">
      <alignment vertical="top"/>
    </xf>
    <xf numFmtId="167" fontId="1" fillId="10" borderId="0" xfId="36" applyNumberFormat="1" applyFill="1">
      <alignment vertical="top"/>
    </xf>
    <xf numFmtId="167" fontId="1" fillId="0" borderId="0" xfId="36" applyNumberFormat="1">
      <alignment vertical="top"/>
    </xf>
    <xf numFmtId="167" fontId="20" fillId="0" borderId="0" xfId="36" applyNumberFormat="1" applyFont="1">
      <alignment vertical="top"/>
    </xf>
    <xf numFmtId="165" fontId="2" fillId="10" borderId="0" xfId="36" applyFont="1" applyFill="1">
      <alignment vertical="top"/>
    </xf>
    <xf numFmtId="165" fontId="2" fillId="0" borderId="0" xfId="36" applyFont="1">
      <alignment vertical="top"/>
    </xf>
    <xf numFmtId="165" fontId="2" fillId="0" borderId="0" xfId="36" applyFont="1" applyAlignment="1">
      <alignment horizontal="left" vertical="top"/>
    </xf>
    <xf numFmtId="165" fontId="15" fillId="0" borderId="0" xfId="36" applyFont="1">
      <alignment vertical="top"/>
    </xf>
    <xf numFmtId="165" fontId="8" fillId="0" borderId="0" xfId="36" applyFont="1">
      <alignment vertical="top"/>
    </xf>
    <xf numFmtId="169" fontId="2" fillId="10" borderId="0" xfId="36" applyNumberFormat="1" applyFont="1" applyFill="1">
      <alignment vertical="top"/>
    </xf>
    <xf numFmtId="169" fontId="2" fillId="0" borderId="0" xfId="36" applyNumberFormat="1" applyFont="1">
      <alignment vertical="top"/>
    </xf>
    <xf numFmtId="165" fontId="2" fillId="0" borderId="0" xfId="36" applyFont="1" applyAlignment="1">
      <alignment horizontal="left" vertical="top" wrapText="1"/>
    </xf>
    <xf numFmtId="165" fontId="15" fillId="0" borderId="0" xfId="36" applyFont="1" applyAlignment="1">
      <alignment vertical="top" wrapText="1"/>
    </xf>
    <xf numFmtId="165" fontId="8" fillId="0" borderId="0" xfId="36" applyFont="1" applyAlignment="1">
      <alignment vertical="top" wrapText="1"/>
    </xf>
    <xf numFmtId="165" fontId="20" fillId="10" borderId="0" xfId="36" applyFont="1" applyFill="1">
      <alignment vertical="top"/>
    </xf>
  </cellXfs>
  <cellStyles count="37">
    <cellStyle name="Calcs" xfId="1" xr:uid="{00000000-0005-0000-0000-000000000000}"/>
    <cellStyle name="Calcs%" xfId="2" xr:uid="{00000000-0005-0000-0000-000001000000}"/>
    <cellStyle name="CalcsCurrency" xfId="3" xr:uid="{00000000-0005-0000-0000-000002000000}"/>
    <cellStyle name="CalcsDate" xfId="4" xr:uid="{00000000-0005-0000-0000-000003000000}"/>
    <cellStyle name="Comma 2" xfId="5" xr:uid="{00000000-0005-0000-0000-000004000000}"/>
    <cellStyle name="DateLong" xfId="6" xr:uid="{00000000-0005-0000-0000-000005000000}"/>
    <cellStyle name="DateLong 2" xfId="7" xr:uid="{00000000-0005-0000-0000-000006000000}"/>
    <cellStyle name="DateShort" xfId="8" xr:uid="{00000000-0005-0000-0000-000007000000}"/>
    <cellStyle name="DateShort 2" xfId="9" xr:uid="{00000000-0005-0000-0000-000008000000}"/>
    <cellStyle name="Factor" xfId="10" xr:uid="{00000000-0005-0000-0000-000009000000}"/>
    <cellStyle name="Factor 2" xfId="11" xr:uid="{00000000-0005-0000-0000-00000A000000}"/>
    <cellStyle name="Factor 3" xfId="12" xr:uid="{00000000-0005-0000-0000-00000B000000}"/>
    <cellStyle name="Hyperlink" xfId="13" builtinId="8"/>
    <cellStyle name="Input%" xfId="14" xr:uid="{00000000-0005-0000-0000-00000D000000}"/>
    <cellStyle name="InputCurrency" xfId="15" xr:uid="{00000000-0005-0000-0000-00000E000000}"/>
    <cellStyle name="InputDate" xfId="16" xr:uid="{00000000-0005-0000-0000-00000F000000}"/>
    <cellStyle name="InputStyle" xfId="17" xr:uid="{00000000-0005-0000-0000-000010000000}"/>
    <cellStyle name="Normal" xfId="0" builtinId="0" customBuiltin="1"/>
    <cellStyle name="Normal 2" xfId="18" xr:uid="{00000000-0005-0000-0000-000012000000}"/>
    <cellStyle name="Normal 3" xfId="19" xr:uid="{00000000-0005-0000-0000-000013000000}"/>
    <cellStyle name="Normal 4" xfId="20" xr:uid="{00000000-0005-0000-0000-000014000000}"/>
    <cellStyle name="Normal 4 2" xfId="36" xr:uid="{8EB91186-B5A3-4760-B4A6-9D0E5EEF33D3}"/>
    <cellStyle name="Normal 5" xfId="21" xr:uid="{00000000-0005-0000-0000-000015000000}"/>
    <cellStyle name="Normal 6" xfId="22" xr:uid="{00000000-0005-0000-0000-000016000000}"/>
    <cellStyle name="Percent" xfId="23" builtinId="5" customBuiltin="1"/>
    <cellStyle name="Percent 2" xfId="24" xr:uid="{00000000-0005-0000-0000-000018000000}"/>
    <cellStyle name="Percent 3" xfId="25" xr:uid="{00000000-0005-0000-0000-000019000000}"/>
    <cellStyle name="Percent 4" xfId="26" xr:uid="{00000000-0005-0000-0000-00001A000000}"/>
    <cellStyle name="Report Indent" xfId="27" xr:uid="{00000000-0005-0000-0000-00001B000000}"/>
    <cellStyle name="ReportSubTotal" xfId="28" xr:uid="{00000000-0005-0000-0000-00001C000000}"/>
    <cellStyle name="ReportTotal" xfId="29" xr:uid="{00000000-0005-0000-0000-00001D000000}"/>
    <cellStyle name="Result" xfId="30" xr:uid="{00000000-0005-0000-0000-00001E000000}"/>
    <cellStyle name="Result%" xfId="31" xr:uid="{00000000-0005-0000-0000-00001F000000}"/>
    <cellStyle name="ResultCurrency" xfId="32" xr:uid="{00000000-0005-0000-0000-000020000000}"/>
    <cellStyle name="ResultDate" xfId="33" xr:uid="{00000000-0005-0000-0000-000021000000}"/>
    <cellStyle name="Year" xfId="34" xr:uid="{00000000-0005-0000-0000-000022000000}"/>
    <cellStyle name="Year 2" xfId="35" xr:uid="{00000000-0005-0000-0000-000023000000}"/>
  </cellStyles>
  <dxfs count="59">
    <dxf>
      <font>
        <color rgb="FFFFCC00"/>
      </font>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theme="0"/>
        </patternFill>
      </fill>
    </dxf>
    <dxf>
      <font>
        <color rgb="FFFFCC00"/>
      </font>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
      <fill>
        <patternFill>
          <bgColor indexed="44"/>
        </patternFill>
      </fill>
    </dxf>
    <dxf>
      <fill>
        <patternFill>
          <bgColor indexed="47"/>
        </patternFill>
      </fill>
    </dxf>
    <dxf>
      <fill>
        <patternFill>
          <bgColor theme="7" tint="0.39994506668294322"/>
        </patternFill>
      </fill>
    </dxf>
    <dxf>
      <fill>
        <patternFill>
          <bgColor theme="9" tint="-0.24991607409894101"/>
        </patternFill>
      </fill>
    </dxf>
    <dxf>
      <fill>
        <patternFill>
          <bgColor theme="8"/>
        </patternFill>
      </fill>
    </dxf>
    <dxf>
      <fill>
        <patternFill>
          <bgColor indexed="51"/>
        </patternFill>
      </fill>
    </dxf>
    <dxf>
      <fill>
        <patternFill>
          <bgColor indexed="5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638175</xdr:colOff>
      <xdr:row>15</xdr:row>
      <xdr:rowOff>28575</xdr:rowOff>
    </xdr:from>
    <xdr:to>
      <xdr:col>8</xdr:col>
      <xdr:colOff>531050</xdr:colOff>
      <xdr:row>34</xdr:row>
      <xdr:rowOff>156129</xdr:rowOff>
    </xdr:to>
    <xdr:sp macro="" textlink="">
      <xdr:nvSpPr>
        <xdr:cNvPr id="2" name="TextBox 2">
          <a:extLst>
            <a:ext uri="{FF2B5EF4-FFF2-40B4-BE49-F238E27FC236}">
              <a16:creationId xmlns:a16="http://schemas.microsoft.com/office/drawing/2014/main" id="{CB011992-C8DE-40B8-A5F2-3A8196020887}"/>
            </a:ext>
          </a:extLst>
        </xdr:cNvPr>
        <xdr:cNvSpPr txBox="1"/>
      </xdr:nvSpPr>
      <xdr:spPr>
        <a:xfrm>
          <a:off x="609600" y="2457450"/>
          <a:ext cx="8579675" cy="3208891"/>
        </a:xfrm>
        <a:prstGeom prst="rect">
          <a:avLst/>
        </a:prstGeom>
        <a:noFill/>
        <a:ln>
          <a:noFill/>
        </a:ln>
      </xdr:spPr>
      <xdr:txBody>
        <a:bodyPr lIns="27432" tIns="22860" rIns="0" bIns="0" rtlCol="0"/>
        <a:lstStyle/>
        <a:p>
          <a:pPr algn="l"/>
          <a:r>
            <a:rPr lang="en-US" sz="1000" b="1">
              <a:solidFill>
                <a:srgbClr val="000000"/>
              </a:solidFill>
              <a:latin typeface="Circular Pro Book"/>
            </a:rPr>
            <a:t>Disclaimer</a:t>
          </a:r>
        </a:p>
        <a:p>
          <a:pPr algn="l"/>
          <a:endParaRPr lang="en-US" sz="900">
            <a:solidFill>
              <a:srgbClr val="000000"/>
            </a:solidFill>
            <a:latin typeface="Circular Pro Book"/>
          </a:endParaRPr>
        </a:p>
        <a:p>
          <a:pPr algn="l"/>
          <a:r>
            <a:rPr lang="en-US" sz="900">
              <a:solidFill>
                <a:srgbClr val="000000"/>
              </a:solidFill>
              <a:latin typeface="Circular Pro Book"/>
            </a:rPr>
            <a:t>This Financial Model (‘the Model’) has been constructed for a specific purpose and is not intended for distribution to third parties. Third parties who obtain copies of the Model should be aware of the following:</a:t>
          </a:r>
        </a:p>
        <a:p>
          <a:pPr algn="l"/>
          <a:endParaRPr lang="en-US" sz="900">
            <a:solidFill>
              <a:srgbClr val="000000"/>
            </a:solidFill>
            <a:latin typeface="Circular Pro Book"/>
          </a:endParaRPr>
        </a:p>
        <a:p>
          <a:pPr algn="l"/>
          <a:r>
            <a:rPr lang="en-US" sz="900">
              <a:solidFill>
                <a:srgbClr val="000000"/>
              </a:solidFill>
              <a:latin typeface="Circular Pro Book"/>
            </a:rPr>
            <a:t>-  the Model may not be suitable for purposes, other than the specific purpose for which it was designed, and the interests of third parties may not have been anticipated;</a:t>
          </a:r>
        </a:p>
        <a:p>
          <a:pPr algn="l"/>
          <a:endParaRPr lang="en-US" sz="900">
            <a:solidFill>
              <a:srgbClr val="000000"/>
            </a:solidFill>
            <a:latin typeface="Circular Pro Book"/>
          </a:endParaRPr>
        </a:p>
        <a:p>
          <a:pPr algn="l"/>
          <a:r>
            <a:rPr lang="en-US" sz="900">
              <a:solidFill>
                <a:srgbClr val="000000"/>
              </a:solidFill>
              <a:latin typeface="Circular Pro Book"/>
            </a:rPr>
            <a:t>-  the Model was not intended for use by third parties and may not be designed so that it can be readily operated in a correct manner by such parties;</a:t>
          </a:r>
        </a:p>
        <a:p>
          <a:pPr algn="l"/>
          <a:endParaRPr lang="en-US" sz="900">
            <a:solidFill>
              <a:srgbClr val="000000"/>
            </a:solidFill>
            <a:latin typeface="Circular Pro Book"/>
          </a:endParaRPr>
        </a:p>
        <a:p>
          <a:pPr algn="l"/>
          <a:r>
            <a:rPr lang="en-US" sz="900">
              <a:solidFill>
                <a:srgbClr val="000000"/>
              </a:solidFill>
              <a:latin typeface="Circular Pro Book"/>
            </a:rPr>
            <a:t>-  the Model may be development version and may not be complete or, in the event that development of the Model has concluded, material events may have occurred since completion, which are not reflected in the Model;</a:t>
          </a:r>
        </a:p>
        <a:p>
          <a:pPr algn="l"/>
          <a:endParaRPr lang="en-US" sz="900">
            <a:solidFill>
              <a:srgbClr val="000000"/>
            </a:solidFill>
            <a:latin typeface="Circular Pro Book"/>
          </a:endParaRPr>
        </a:p>
        <a:p>
          <a:pPr algn="l"/>
          <a:r>
            <a:rPr lang="en-US" sz="900">
              <a:solidFill>
                <a:srgbClr val="000000"/>
              </a:solidFill>
              <a:latin typeface="Circular Pro Book"/>
            </a:rPr>
            <a:t>-  the Model may not have been subject to independent testing and where it has been tested, this may not provide an appropriate degree of assurance for all possible uses of the Model.</a:t>
          </a:r>
        </a:p>
        <a:p>
          <a:pPr algn="l"/>
          <a:endParaRPr lang="en-US" sz="900">
            <a:solidFill>
              <a:srgbClr val="000000"/>
            </a:solidFill>
            <a:latin typeface="Circular Pro Book"/>
          </a:endParaRPr>
        </a:p>
        <a:p>
          <a:pPr algn="l"/>
          <a:r>
            <a:rPr lang="en-US" sz="900">
              <a:solidFill>
                <a:srgbClr val="000000"/>
              </a:solidFill>
              <a:latin typeface="Circular Pro Book"/>
            </a:rPr>
            <a:t>Accordingly, third party recipients of this Model use it entirely at their own risk and, in the absence of express written consent, no responsibility is taken or accepted for any losses which may result therefrom, including direct or indirect consequences of computer viruses.</a:t>
          </a:r>
        </a:p>
        <a:p>
          <a:pPr algn="l"/>
          <a:endParaRPr lang="en-US" sz="900" i="1">
            <a:solidFill>
              <a:srgbClr val="000000"/>
            </a:solidFill>
            <a:latin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ashboard%20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12bc092b9f26f63/Documents/tmp89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mp8977"/>
      <sheetName val="Issues"/>
      <sheetName val="Results Table"/>
      <sheetName val="PandL"/>
      <sheetName val="Model Checks and Alerts"/>
      <sheetName val="Basics"/>
      <sheetName val="Unallocated"/>
      <sheetName val="Time"/>
      <sheetName val="InpT"/>
      <sheetName val="InpS"/>
      <sheetName val="InpC"/>
      <sheetName val="Cont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3.bin"/><Relationship Id="rId2" Type="http://schemas.openxmlformats.org/officeDocument/2006/relationships/customProperty" Target="../customProperty2.bin"/><Relationship Id="rId1"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3" Type="http://schemas.openxmlformats.org/officeDocument/2006/relationships/customProperty" Target="../customProperty17.bin"/><Relationship Id="rId2" Type="http://schemas.openxmlformats.org/officeDocument/2006/relationships/customProperty" Target="../customProperty16.bin"/><Relationship Id="rId1" Type="http://schemas.openxmlformats.org/officeDocument/2006/relationships/customProperty" Target="../customProperty15.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customProperty" Target="../customProperty18.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20.bin"/></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21.bin"/></Relationships>
</file>

<file path=xl/worksheets/_rels/sheet14.xml.rels><?xml version="1.0" encoding="UTF-8" standalone="yes"?>
<Relationships xmlns="http://schemas.openxmlformats.org/package/2006/relationships"><Relationship Id="rId1" Type="http://schemas.openxmlformats.org/officeDocument/2006/relationships/customProperty" Target="../customProperty22.bin"/></Relationships>
</file>

<file path=xl/worksheets/_rels/sheet15.xml.rels><?xml version="1.0" encoding="UTF-8" standalone="yes"?>
<Relationships xmlns="http://schemas.openxmlformats.org/package/2006/relationships"><Relationship Id="rId1" Type="http://schemas.openxmlformats.org/officeDocument/2006/relationships/customProperty" Target="../customProperty23.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6.bin"/><Relationship Id="rId2" Type="http://schemas.openxmlformats.org/officeDocument/2006/relationships/customProperty" Target="../customProperty5.bin"/><Relationship Id="rId1" Type="http://schemas.openxmlformats.org/officeDocument/2006/relationships/customProperty" Target="../customProperty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8.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4.bin"/><Relationship Id="rId2" Type="http://schemas.openxmlformats.org/officeDocument/2006/relationships/customProperty" Target="../customProperty13.bin"/><Relationship Id="rId1" Type="http://schemas.openxmlformats.org/officeDocument/2006/relationships/customProperty" Target="../customProperty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ADBAD-4BDE-4DB7-B9F0-F17F40FFD226}">
  <sheetPr>
    <outlinePr summaryBelow="0" summaryRight="0"/>
  </sheetPr>
  <dimension ref="A1:U9"/>
  <sheetViews>
    <sheetView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15"/>
  <cols>
    <col min="1" max="2" width="1.453125" style="8" customWidth="1"/>
    <col min="3" max="3" width="1.453125" style="33" customWidth="1"/>
    <col min="4" max="4" width="1.453125" style="78" customWidth="1"/>
    <col min="5" max="5" width="26.6328125" style="15" bestFit="1" customWidth="1"/>
    <col min="6" max="6" width="22.453125" style="15" bestFit="1" customWidth="1"/>
    <col min="7" max="7" width="15.7265625" style="15" bestFit="1" customWidth="1"/>
    <col min="8" max="8" width="9" style="15" bestFit="1" customWidth="1"/>
    <col min="9" max="9" width="3.453125" style="15" customWidth="1"/>
    <col min="10" max="10" width="14.26953125" style="15" bestFit="1" customWidth="1"/>
    <col min="11" max="11" width="13.90625" style="15" bestFit="1" customWidth="1"/>
    <col min="12" max="12" width="13.36328125" style="15" bestFit="1" customWidth="1"/>
    <col min="13" max="14" width="13.7265625" style="15" bestFit="1" customWidth="1"/>
    <col min="15" max="15" width="13.54296875" style="15" bestFit="1" customWidth="1"/>
    <col min="16" max="16" width="13.7265625" style="15" bestFit="1" customWidth="1"/>
    <col min="17" max="17" width="13.90625" style="15" bestFit="1" customWidth="1"/>
    <col min="18" max="18" width="13.7265625" style="15" bestFit="1" customWidth="1"/>
    <col min="19" max="19" width="14.26953125" style="15" bestFit="1" customWidth="1"/>
    <col min="20" max="20" width="13.7265625" style="15" bestFit="1" customWidth="1"/>
    <col min="21" max="21" width="12.81640625" style="15" bestFit="1" customWidth="1"/>
    <col min="22" max="22" width="15.1796875" style="15" hidden="1" customWidth="1"/>
    <col min="23" max="16384" width="15.1796875" style="15" hidden="1"/>
  </cols>
  <sheetData>
    <row r="1" spans="1:21" s="35" customFormat="1" ht="25.15">
      <c r="A1" s="243" t="str">
        <f ca="1" xml:space="preserve"> RIGHT(CELL("filename", A1), LEN(CELL("filename", A1)) - SEARCH("]", CELL("filename", A1)))</f>
        <v>Model Checks and Alerts</v>
      </c>
      <c r="B1" s="51"/>
      <c r="C1" s="47"/>
      <c r="D1" s="69"/>
      <c r="F1" s="36" t="str">
        <f>HYPERLINK("#Contents!A1","Go to contents")</f>
        <v>Go to contents</v>
      </c>
      <c r="H1" s="25"/>
      <c r="J1" s="25"/>
    </row>
    <row r="2" spans="1:21" s="39" customFormat="1">
      <c r="A2" s="19"/>
      <c r="B2" s="19"/>
      <c r="C2" s="53"/>
      <c r="D2" s="59"/>
      <c r="E2" s="7" t="s">
        <v>85</v>
      </c>
      <c r="F2" s="40">
        <v>0</v>
      </c>
      <c r="G2" s="41" t="s">
        <v>34</v>
      </c>
      <c r="H2" s="7"/>
      <c r="I2" s="7"/>
      <c r="J2" s="3" t="e">
        <f xml:space="preserve"> [2]Time!J$12</f>
        <v>#REF!</v>
      </c>
      <c r="K2" s="3" t="e">
        <f xml:space="preserve"> [2]Time!K$12</f>
        <v>#REF!</v>
      </c>
      <c r="L2" s="3" t="e">
        <f xml:space="preserve"> [2]Time!L$12</f>
        <v>#REF!</v>
      </c>
      <c r="M2" s="3" t="e">
        <f xml:space="preserve"> [2]Time!M$12</f>
        <v>#REF!</v>
      </c>
      <c r="N2" s="3" t="e">
        <f xml:space="preserve"> [2]Time!N$12</f>
        <v>#REF!</v>
      </c>
      <c r="O2" s="3" t="e">
        <f xml:space="preserve"> [2]Time!O$12</f>
        <v>#REF!</v>
      </c>
      <c r="P2" s="3" t="e">
        <f xml:space="preserve"> [2]Time!P$12</f>
        <v>#REF!</v>
      </c>
      <c r="Q2" s="3" t="e">
        <f xml:space="preserve"> [2]Time!Q$12</f>
        <v>#REF!</v>
      </c>
      <c r="R2" s="3" t="e">
        <f xml:space="preserve"> [2]Time!R$12</f>
        <v>#REF!</v>
      </c>
      <c r="S2" s="3" t="e">
        <f xml:space="preserve"> [2]Time!S$12</f>
        <v>#REF!</v>
      </c>
      <c r="T2" s="3" t="e">
        <f xml:space="preserve"> [2]Time!T$12</f>
        <v>#REF!</v>
      </c>
      <c r="U2" s="3" t="e">
        <f xml:space="preserve"> [2]Time!U$12</f>
        <v>#REF!</v>
      </c>
    </row>
    <row r="3" spans="1:21" s="23" customFormat="1">
      <c r="A3" s="19"/>
      <c r="B3" s="19"/>
      <c r="C3" s="53"/>
      <c r="D3" s="59"/>
      <c r="E3" s="27" t="s">
        <v>52</v>
      </c>
      <c r="F3" s="40"/>
      <c r="G3" s="41" t="s">
        <v>24</v>
      </c>
      <c r="H3" s="7"/>
      <c r="I3" s="7"/>
      <c r="J3" s="4" t="e">
        <f xml:space="preserve"> [2]InpS!J$11</f>
        <v>#REF!</v>
      </c>
      <c r="K3" s="4" t="e">
        <f xml:space="preserve"> [2]InpS!K$11</f>
        <v>#REF!</v>
      </c>
      <c r="L3" s="4" t="e">
        <f xml:space="preserve"> [2]InpS!L$11</f>
        <v>#REF!</v>
      </c>
      <c r="M3" s="4" t="e">
        <f xml:space="preserve"> [2]InpS!M$11</f>
        <v>#REF!</v>
      </c>
      <c r="N3" s="4" t="e">
        <f xml:space="preserve"> [2]InpS!N$11</f>
        <v>#REF!</v>
      </c>
      <c r="O3" s="4" t="e">
        <f xml:space="preserve"> [2]InpS!O$11</f>
        <v>#REF!</v>
      </c>
      <c r="P3" s="4" t="e">
        <f xml:space="preserve"> [2]InpS!P$11</f>
        <v>#REF!</v>
      </c>
      <c r="Q3" s="4" t="e">
        <f xml:space="preserve"> [2]InpS!Q$11</f>
        <v>#REF!</v>
      </c>
      <c r="R3" s="4" t="e">
        <f xml:space="preserve"> [2]InpS!R$11</f>
        <v>#REF!</v>
      </c>
      <c r="S3" s="4" t="e">
        <f xml:space="preserve"> [2]InpS!S$11</f>
        <v>#REF!</v>
      </c>
      <c r="T3" s="4" t="e">
        <f xml:space="preserve"> [2]InpS!T$11</f>
        <v>#REF!</v>
      </c>
      <c r="U3" s="4" t="e">
        <f xml:space="preserve"> [2]InpS!U$11</f>
        <v>#REF!</v>
      </c>
    </row>
    <row r="4" spans="1:21" s="10" customFormat="1">
      <c r="A4" s="19"/>
      <c r="B4" s="19"/>
      <c r="C4" s="53"/>
      <c r="D4" s="59"/>
      <c r="E4" s="7" t="s">
        <v>86</v>
      </c>
      <c r="F4" s="8"/>
      <c r="G4" s="7"/>
      <c r="H4" s="7"/>
      <c r="I4" s="7"/>
      <c r="J4" s="10" t="e">
        <f xml:space="preserve"> [2]Time!J$16</f>
        <v>#REF!</v>
      </c>
      <c r="K4" s="10" t="e">
        <f xml:space="preserve"> [2]Time!K$16</f>
        <v>#REF!</v>
      </c>
      <c r="L4" s="10" t="e">
        <f xml:space="preserve"> [2]Time!L$16</f>
        <v>#REF!</v>
      </c>
      <c r="M4" s="10" t="e">
        <f xml:space="preserve"> [2]Time!M$16</f>
        <v>#REF!</v>
      </c>
      <c r="N4" s="10" t="e">
        <f xml:space="preserve"> [2]Time!N$16</f>
        <v>#REF!</v>
      </c>
      <c r="O4" s="10" t="e">
        <f xml:space="preserve"> [2]Time!O$16</f>
        <v>#REF!</v>
      </c>
      <c r="P4" s="10" t="e">
        <f xml:space="preserve"> [2]Time!P$16</f>
        <v>#REF!</v>
      </c>
      <c r="Q4" s="10" t="e">
        <f xml:space="preserve"> [2]Time!Q$16</f>
        <v>#REF!</v>
      </c>
      <c r="R4" s="10" t="e">
        <f xml:space="preserve"> [2]Time!R$16</f>
        <v>#REF!</v>
      </c>
      <c r="S4" s="10" t="e">
        <f xml:space="preserve"> [2]Time!S$16</f>
        <v>#REF!</v>
      </c>
      <c r="T4" s="10" t="e">
        <f xml:space="preserve"> [2]Time!T$16</f>
        <v>#REF!</v>
      </c>
      <c r="U4" s="10" t="e">
        <f xml:space="preserve"> [2]Time!U$16</f>
        <v>#REF!</v>
      </c>
    </row>
    <row r="5" spans="1:21" s="23" customFormat="1">
      <c r="A5" s="19"/>
      <c r="B5" s="19"/>
      <c r="C5" s="53"/>
      <c r="D5" s="59"/>
      <c r="E5" s="7" t="s">
        <v>79</v>
      </c>
      <c r="F5" s="8" t="s">
        <v>63</v>
      </c>
      <c r="G5" s="8" t="s">
        <v>57</v>
      </c>
      <c r="H5" s="8" t="s">
        <v>51</v>
      </c>
      <c r="I5" s="7"/>
      <c r="J5" s="5"/>
      <c r="K5" s="5"/>
      <c r="L5" s="5"/>
      <c r="M5" s="5"/>
      <c r="N5" s="5"/>
      <c r="O5" s="5"/>
    </row>
    <row r="6" spans="1:21" s="27" customFormat="1">
      <c r="A6" s="8"/>
      <c r="B6" s="8"/>
      <c r="C6" s="33"/>
      <c r="D6" s="80"/>
      <c r="F6" s="8"/>
      <c r="G6" s="8"/>
      <c r="H6" s="8"/>
    </row>
    <row r="9" spans="1:21">
      <c r="B9" s="8" t="s">
        <v>66</v>
      </c>
    </row>
  </sheetData>
  <conditionalFormatting sqref="F2:F3">
    <cfRule type="cellIs" dxfId="58" priority="1" stopIfTrue="1" operator="notEqual">
      <formula>0</formula>
    </cfRule>
    <cfRule type="cellIs" dxfId="57" priority="2" stopIfTrue="1" operator="equal">
      <formula>""</formula>
    </cfRule>
  </conditionalFormatting>
  <conditionalFormatting sqref="J3:U3">
    <cfRule type="cellIs" dxfId="56" priority="3" operator="equal">
      <formula>"PPA ext."</formula>
    </cfRule>
    <cfRule type="cellIs" dxfId="55" priority="4" operator="equal">
      <formula>"Delay"</formula>
    </cfRule>
    <cfRule type="cellIs" dxfId="54" priority="5" operator="equal">
      <formula>"Fin Close"</formula>
    </cfRule>
    <cfRule type="cellIs" dxfId="53" priority="6" stopIfTrue="1" operator="equal">
      <formula>"Construction"</formula>
    </cfRule>
    <cfRule type="cellIs" dxfId="52" priority="7"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06B46-DBF8-416E-A2A0-B4E7EE2E45FB}">
  <sheetPr>
    <outlinePr summaryBelow="0" summaryRight="0"/>
  </sheetPr>
  <dimension ref="A1:U26"/>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15" outlineLevelRow="1"/>
  <cols>
    <col min="1" max="2" width="1.453125" style="8" customWidth="1"/>
    <col min="3" max="3" width="1.453125" style="33" customWidth="1"/>
    <col min="4" max="4" width="1.453125" style="78" customWidth="1"/>
    <col min="5" max="5" width="42.81640625" style="15" bestFit="1" customWidth="1"/>
    <col min="6" max="6" width="22.453125" style="15" bestFit="1" customWidth="1"/>
    <col min="7" max="7" width="15.7265625" style="15" bestFit="1" customWidth="1"/>
    <col min="8" max="8" width="9" style="15" bestFit="1" customWidth="1"/>
    <col min="9" max="9" width="3.453125" style="15" customWidth="1"/>
    <col min="10" max="10" width="14.26953125" style="15" bestFit="1" customWidth="1"/>
    <col min="11" max="11" width="13.90625" style="15" bestFit="1" customWidth="1"/>
    <col min="12" max="12" width="13.36328125" style="15" bestFit="1" customWidth="1"/>
    <col min="13" max="14" width="13.7265625" style="15" bestFit="1" customWidth="1"/>
    <col min="15" max="15" width="13.54296875" style="15" bestFit="1" customWidth="1"/>
    <col min="16" max="16" width="13.7265625" style="15" bestFit="1" customWidth="1"/>
    <col min="17" max="17" width="13.90625" style="15" bestFit="1" customWidth="1"/>
    <col min="18" max="18" width="13.7265625" style="15" bestFit="1" customWidth="1"/>
    <col min="19" max="19" width="14.26953125" style="15" bestFit="1" customWidth="1"/>
    <col min="20" max="20" width="13.7265625" style="15" bestFit="1" customWidth="1"/>
    <col min="21" max="21" width="12.81640625" style="15" bestFit="1" customWidth="1"/>
    <col min="22" max="22" width="15.1796875" style="15" hidden="1" customWidth="1"/>
    <col min="23" max="16384" width="15.1796875" style="15" hidden="1"/>
  </cols>
  <sheetData>
    <row r="1" spans="1:21" s="35" customFormat="1" ht="25.15">
      <c r="A1" s="243" t="str">
        <f ca="1" xml:space="preserve"> RIGHT(CELL("filename", A1), LEN(CELL("filename", A1)) - SEARCH("]", CELL("filename", A1)))</f>
        <v>Basics</v>
      </c>
      <c r="B1" s="51"/>
      <c r="C1" s="47"/>
      <c r="D1" s="69"/>
      <c r="F1" s="36" t="str">
        <f>HYPERLINK("#Contents!A1","Go to contents")</f>
        <v>Go to contents</v>
      </c>
      <c r="H1" s="25"/>
      <c r="J1" s="25"/>
    </row>
    <row r="2" spans="1:21" s="39" customFormat="1">
      <c r="A2" s="19"/>
      <c r="B2" s="19"/>
      <c r="C2" s="53"/>
      <c r="D2" s="59"/>
      <c r="E2" s="7" t="s">
        <v>85</v>
      </c>
      <c r="F2" s="40">
        <v>0</v>
      </c>
      <c r="G2" s="41" t="s">
        <v>34</v>
      </c>
      <c r="H2" s="7"/>
      <c r="I2" s="7"/>
      <c r="J2" s="3" t="e">
        <f xml:space="preserve"> [2]Time!J$12</f>
        <v>#REF!</v>
      </c>
      <c r="K2" s="3" t="e">
        <f xml:space="preserve"> [2]Time!K$12</f>
        <v>#REF!</v>
      </c>
      <c r="L2" s="3" t="e">
        <f xml:space="preserve"> [2]Time!L$12</f>
        <v>#REF!</v>
      </c>
      <c r="M2" s="3" t="e">
        <f xml:space="preserve"> [2]Time!M$12</f>
        <v>#REF!</v>
      </c>
      <c r="N2" s="3" t="e">
        <f xml:space="preserve"> [2]Time!N$12</f>
        <v>#REF!</v>
      </c>
      <c r="O2" s="3" t="e">
        <f xml:space="preserve"> [2]Time!O$12</f>
        <v>#REF!</v>
      </c>
      <c r="P2" s="3" t="e">
        <f xml:space="preserve"> [2]Time!P$12</f>
        <v>#REF!</v>
      </c>
      <c r="Q2" s="3" t="e">
        <f xml:space="preserve"> [2]Time!Q$12</f>
        <v>#REF!</v>
      </c>
      <c r="R2" s="3" t="e">
        <f xml:space="preserve"> [2]Time!R$12</f>
        <v>#REF!</v>
      </c>
      <c r="S2" s="3" t="e">
        <f xml:space="preserve"> [2]Time!S$12</f>
        <v>#REF!</v>
      </c>
      <c r="T2" s="3" t="e">
        <f xml:space="preserve"> [2]Time!T$12</f>
        <v>#REF!</v>
      </c>
      <c r="U2" s="3" t="e">
        <f xml:space="preserve"> [2]Time!U$12</f>
        <v>#REF!</v>
      </c>
    </row>
    <row r="3" spans="1:21" s="23" customFormat="1">
      <c r="A3" s="19"/>
      <c r="B3" s="19"/>
      <c r="C3" s="53"/>
      <c r="D3" s="59"/>
      <c r="E3" s="27" t="s">
        <v>52</v>
      </c>
      <c r="F3" s="40"/>
      <c r="G3" s="41" t="s">
        <v>24</v>
      </c>
      <c r="H3" s="7"/>
      <c r="I3" s="7"/>
      <c r="J3" s="4" t="e">
        <f xml:space="preserve"> [2]InpS!J$11</f>
        <v>#REF!</v>
      </c>
      <c r="K3" s="4" t="e">
        <f xml:space="preserve"> [2]InpS!K$11</f>
        <v>#REF!</v>
      </c>
      <c r="L3" s="4" t="e">
        <f xml:space="preserve"> [2]InpS!L$11</f>
        <v>#REF!</v>
      </c>
      <c r="M3" s="4" t="e">
        <f xml:space="preserve"> [2]InpS!M$11</f>
        <v>#REF!</v>
      </c>
      <c r="N3" s="4" t="e">
        <f xml:space="preserve"> [2]InpS!N$11</f>
        <v>#REF!</v>
      </c>
      <c r="O3" s="4" t="e">
        <f xml:space="preserve"> [2]InpS!O$11</f>
        <v>#REF!</v>
      </c>
      <c r="P3" s="4" t="e">
        <f xml:space="preserve"> [2]InpS!P$11</f>
        <v>#REF!</v>
      </c>
      <c r="Q3" s="4" t="e">
        <f xml:space="preserve"> [2]InpS!Q$11</f>
        <v>#REF!</v>
      </c>
      <c r="R3" s="4" t="e">
        <f xml:space="preserve"> [2]InpS!R$11</f>
        <v>#REF!</v>
      </c>
      <c r="S3" s="4" t="e">
        <f xml:space="preserve"> [2]InpS!S$11</f>
        <v>#REF!</v>
      </c>
      <c r="T3" s="4" t="e">
        <f xml:space="preserve"> [2]InpS!T$11</f>
        <v>#REF!</v>
      </c>
      <c r="U3" s="4" t="e">
        <f xml:space="preserve"> [2]InpS!U$11</f>
        <v>#REF!</v>
      </c>
    </row>
    <row r="4" spans="1:21" s="10" customFormat="1">
      <c r="A4" s="19"/>
      <c r="B4" s="19"/>
      <c r="C4" s="53"/>
      <c r="D4" s="59"/>
      <c r="E4" s="7" t="s">
        <v>86</v>
      </c>
      <c r="F4" s="8"/>
      <c r="G4" s="7"/>
      <c r="H4" s="7"/>
      <c r="I4" s="7"/>
      <c r="J4" s="10" t="e">
        <f xml:space="preserve"> [2]Time!J$16</f>
        <v>#REF!</v>
      </c>
      <c r="K4" s="10" t="e">
        <f xml:space="preserve"> [2]Time!K$16</f>
        <v>#REF!</v>
      </c>
      <c r="L4" s="10" t="e">
        <f xml:space="preserve"> [2]Time!L$16</f>
        <v>#REF!</v>
      </c>
      <c r="M4" s="10" t="e">
        <f xml:space="preserve"> [2]Time!M$16</f>
        <v>#REF!</v>
      </c>
      <c r="N4" s="10" t="e">
        <f xml:space="preserve"> [2]Time!N$16</f>
        <v>#REF!</v>
      </c>
      <c r="O4" s="10" t="e">
        <f xml:space="preserve"> [2]Time!O$16</f>
        <v>#REF!</v>
      </c>
      <c r="P4" s="10" t="e">
        <f xml:space="preserve"> [2]Time!P$16</f>
        <v>#REF!</v>
      </c>
      <c r="Q4" s="10" t="e">
        <f xml:space="preserve"> [2]Time!Q$16</f>
        <v>#REF!</v>
      </c>
      <c r="R4" s="10" t="e">
        <f xml:space="preserve"> [2]Time!R$16</f>
        <v>#REF!</v>
      </c>
      <c r="S4" s="10" t="e">
        <f xml:space="preserve"> [2]Time!S$16</f>
        <v>#REF!</v>
      </c>
      <c r="T4" s="10" t="e">
        <f xml:space="preserve"> [2]Time!T$16</f>
        <v>#REF!</v>
      </c>
      <c r="U4" s="10" t="e">
        <f xml:space="preserve"> [2]Time!U$16</f>
        <v>#REF!</v>
      </c>
    </row>
    <row r="5" spans="1:21" s="23" customFormat="1">
      <c r="A5" s="19"/>
      <c r="B5" s="19"/>
      <c r="C5" s="53"/>
      <c r="D5" s="59"/>
      <c r="E5" s="7" t="s">
        <v>79</v>
      </c>
      <c r="F5" s="8" t="s">
        <v>63</v>
      </c>
      <c r="G5" s="8" t="s">
        <v>57</v>
      </c>
      <c r="H5" s="8" t="s">
        <v>51</v>
      </c>
      <c r="I5" s="7"/>
      <c r="J5" s="5"/>
      <c r="K5" s="5"/>
      <c r="L5" s="5"/>
      <c r="M5" s="5"/>
      <c r="N5" s="5"/>
      <c r="O5" s="5"/>
    </row>
    <row r="6" spans="1:21" s="27" customFormat="1">
      <c r="A6" s="8"/>
      <c r="B6" s="8"/>
      <c r="C6" s="33"/>
      <c r="D6" s="80"/>
      <c r="F6" s="8"/>
      <c r="G6" s="8"/>
      <c r="H6" s="8"/>
    </row>
    <row r="8" spans="1:21">
      <c r="B8" s="8" t="s">
        <v>70</v>
      </c>
    </row>
    <row r="9" spans="1:21" outlineLevel="1">
      <c r="E9" s="6" t="str">
        <f xml:space="preserve">  E$17</f>
        <v>Monthly Sales Units</v>
      </c>
      <c r="F9" s="6">
        <f xml:space="preserve">  F$17</f>
        <v>0</v>
      </c>
      <c r="G9" s="6">
        <f xml:space="preserve">  G$17</f>
        <v>0</v>
      </c>
      <c r="H9" s="6" t="e">
        <f xml:space="preserve">  H$17</f>
        <v>#REF!</v>
      </c>
      <c r="I9" s="6">
        <f xml:space="preserve">  I$17</f>
        <v>0</v>
      </c>
      <c r="J9" s="6" t="e">
        <f xml:space="preserve">  J$17</f>
        <v>#REF!</v>
      </c>
      <c r="K9" s="6" t="e">
        <f xml:space="preserve">  K$17</f>
        <v>#REF!</v>
      </c>
      <c r="L9" s="6" t="e">
        <f xml:space="preserve">  L$17</f>
        <v>#REF!</v>
      </c>
      <c r="M9" s="6" t="e">
        <f xml:space="preserve">  M$17</f>
        <v>#REF!</v>
      </c>
      <c r="N9" s="6" t="e">
        <f xml:space="preserve">  N$17</f>
        <v>#REF!</v>
      </c>
      <c r="O9" s="6" t="e">
        <f xml:space="preserve">  O$17</f>
        <v>#REF!</v>
      </c>
      <c r="P9" s="6" t="e">
        <f xml:space="preserve">  P$17</f>
        <v>#REF!</v>
      </c>
      <c r="Q9" s="6" t="e">
        <f xml:space="preserve">  Q$17</f>
        <v>#REF!</v>
      </c>
      <c r="R9" s="6" t="e">
        <f xml:space="preserve">  R$17</f>
        <v>#REF!</v>
      </c>
      <c r="S9" s="6" t="e">
        <f xml:space="preserve">  S$17</f>
        <v>#REF!</v>
      </c>
      <c r="T9" s="6" t="e">
        <f xml:space="preserve">  T$17</f>
        <v>#REF!</v>
      </c>
      <c r="U9" s="6" t="e">
        <f xml:space="preserve">  U$17</f>
        <v>#REF!</v>
      </c>
    </row>
    <row r="10" spans="1:21" outlineLevel="1">
      <c r="E10" s="15" t="s">
        <v>70</v>
      </c>
      <c r="H10" s="6" t="e">
        <f xml:space="preserve"> SUM( J10:U10 )</f>
        <v>#REF!</v>
      </c>
      <c r="J10" s="6" t="e">
        <f xml:space="preserve">  J9</f>
        <v>#REF!</v>
      </c>
      <c r="K10" s="6" t="e">
        <f xml:space="preserve">  K9</f>
        <v>#REF!</v>
      </c>
      <c r="L10" s="6" t="e">
        <f xml:space="preserve">  L9</f>
        <v>#REF!</v>
      </c>
      <c r="M10" s="6" t="e">
        <f xml:space="preserve">  M9</f>
        <v>#REF!</v>
      </c>
      <c r="N10" s="6" t="e">
        <f xml:space="preserve">  N9</f>
        <v>#REF!</v>
      </c>
      <c r="O10" s="6" t="e">
        <f xml:space="preserve">  O9</f>
        <v>#REF!</v>
      </c>
      <c r="P10" s="6" t="e">
        <f xml:space="preserve">  P9</f>
        <v>#REF!</v>
      </c>
      <c r="Q10" s="6" t="e">
        <f xml:space="preserve">  Q9</f>
        <v>#REF!</v>
      </c>
      <c r="R10" s="6" t="e">
        <f xml:space="preserve">  R9</f>
        <v>#REF!</v>
      </c>
      <c r="S10" s="6" t="e">
        <f xml:space="preserve">  S9</f>
        <v>#REF!</v>
      </c>
      <c r="T10" s="6" t="e">
        <f xml:space="preserve">  T9</f>
        <v>#REF!</v>
      </c>
      <c r="U10" s="6" t="e">
        <f xml:space="preserve">  U9</f>
        <v>#REF!</v>
      </c>
    </row>
    <row r="13" spans="1:21">
      <c r="B13" s="8" t="s">
        <v>56</v>
      </c>
    </row>
    <row r="14" spans="1:21" outlineLevel="1">
      <c r="A14" s="38"/>
      <c r="B14" s="38"/>
      <c r="C14" s="79"/>
      <c r="D14" s="70"/>
      <c r="E14" s="52" t="e">
        <f xml:space="preserve">  [2]InpC!E$12</f>
        <v>#REF!</v>
      </c>
      <c r="F14" s="52" t="e">
        <f xml:space="preserve">  [2]InpC!F$12</f>
        <v>#REF!</v>
      </c>
      <c r="G14" s="52" t="e">
        <f xml:space="preserve">  [2]InpC!G$12</f>
        <v>#REF!</v>
      </c>
      <c r="M14" s="6"/>
    </row>
    <row r="15" spans="1:21" outlineLevel="1">
      <c r="A15" s="38"/>
      <c r="B15" s="38"/>
      <c r="C15" s="79"/>
      <c r="D15" s="70"/>
      <c r="E15" s="87" t="e">
        <f xml:space="preserve">  [2]InpC!E$13</f>
        <v>#REF!</v>
      </c>
      <c r="F15" s="87" t="e">
        <f xml:space="preserve">  [2]InpC!F$13</f>
        <v>#REF!</v>
      </c>
      <c r="G15" s="87" t="e">
        <f xml:space="preserve">  [2]InpC!G$13</f>
        <v>#REF!</v>
      </c>
      <c r="M15" s="203"/>
    </row>
    <row r="16" spans="1:21" outlineLevel="1">
      <c r="A16" s="38"/>
      <c r="B16" s="38"/>
      <c r="C16" s="79"/>
      <c r="D16" s="70"/>
      <c r="E16" s="13" t="e">
        <f xml:space="preserve">  [2]Time!E$16</f>
        <v>#REF!</v>
      </c>
      <c r="F16" s="13" t="e">
        <f xml:space="preserve">  [2]Time!F$16</f>
        <v>#REF!</v>
      </c>
      <c r="G16" s="13" t="e">
        <f xml:space="preserve">  [2]Time!G$16</f>
        <v>#REF!</v>
      </c>
      <c r="H16" s="13" t="e">
        <f xml:space="preserve">  [2]Time!H$16</f>
        <v>#REF!</v>
      </c>
      <c r="I16" s="13" t="e">
        <f xml:space="preserve">  [2]Time!I$16</f>
        <v>#REF!</v>
      </c>
      <c r="J16" s="13" t="e">
        <f xml:space="preserve">  [2]Time!J$16</f>
        <v>#REF!</v>
      </c>
      <c r="K16" s="13" t="e">
        <f xml:space="preserve">  [2]Time!K$16</f>
        <v>#REF!</v>
      </c>
      <c r="L16" s="13" t="e">
        <f xml:space="preserve">  [2]Time!L$16</f>
        <v>#REF!</v>
      </c>
      <c r="M16" s="13" t="e">
        <f xml:space="preserve">  [2]Time!M$16</f>
        <v>#REF!</v>
      </c>
      <c r="N16" s="13" t="e">
        <f xml:space="preserve">  [2]Time!N$16</f>
        <v>#REF!</v>
      </c>
      <c r="O16" s="13" t="e">
        <f xml:space="preserve">  [2]Time!O$16</f>
        <v>#REF!</v>
      </c>
      <c r="P16" s="13" t="e">
        <f xml:space="preserve">  [2]Time!P$16</f>
        <v>#REF!</v>
      </c>
      <c r="Q16" s="13" t="e">
        <f xml:space="preserve">  [2]Time!Q$16</f>
        <v>#REF!</v>
      </c>
      <c r="R16" s="13" t="e">
        <f xml:space="preserve">  [2]Time!R$16</f>
        <v>#REF!</v>
      </c>
      <c r="S16" s="13" t="e">
        <f xml:space="preserve">  [2]Time!S$16</f>
        <v>#REF!</v>
      </c>
      <c r="T16" s="13" t="e">
        <f xml:space="preserve">  [2]Time!T$16</f>
        <v>#REF!</v>
      </c>
      <c r="U16" s="13" t="e">
        <f xml:space="preserve">  [2]Time!U$16</f>
        <v>#REF!</v>
      </c>
    </row>
    <row r="17" spans="1:21" outlineLevel="1">
      <c r="E17" s="15" t="s">
        <v>56</v>
      </c>
      <c r="H17" s="6" t="e">
        <f xml:space="preserve"> SUM( J17:U17 )</f>
        <v>#REF!</v>
      </c>
      <c r="J17" s="6" t="e">
        <f xml:space="preserve">  IF( J16 = 1, $F14, I17 * ( 1 + $F15 ) )</f>
        <v>#REF!</v>
      </c>
      <c r="K17" s="6" t="e">
        <f xml:space="preserve">  IF( K16 = 1, $F14, J17 * ( 1 + $F15 ) )</f>
        <v>#REF!</v>
      </c>
      <c r="L17" s="6" t="e">
        <f xml:space="preserve">  IF( L16 = 1, $F14, K17 * ( 1 + $F15 ) )</f>
        <v>#REF!</v>
      </c>
      <c r="M17" s="6" t="e">
        <f xml:space="preserve">  IF( M16 = 1, $F14, L17 * ( 1 + $F15 ) )</f>
        <v>#REF!</v>
      </c>
      <c r="N17" s="6" t="e">
        <f xml:space="preserve">  IF( N16 = 1, $F14, M17 * ( 1 + $F15 ) )</f>
        <v>#REF!</v>
      </c>
      <c r="O17" s="6" t="e">
        <f xml:space="preserve">  IF( O16 = 1, $F14, N17 * ( 1 + $F15 ) )</f>
        <v>#REF!</v>
      </c>
      <c r="P17" s="6" t="e">
        <f xml:space="preserve">  IF( P16 = 1, $F14, O17 * ( 1 + $F15 ) )</f>
        <v>#REF!</v>
      </c>
      <c r="Q17" s="6" t="e">
        <f xml:space="preserve">  IF( Q16 = 1, $F14, P17 * ( 1 + $F15 ) )</f>
        <v>#REF!</v>
      </c>
      <c r="R17" s="6" t="e">
        <f xml:space="preserve">  IF( R16 = 1, $F14, Q17 * ( 1 + $F15 ) )</f>
        <v>#REF!</v>
      </c>
      <c r="S17" s="6" t="e">
        <f xml:space="preserve">  IF( S16 = 1, $F14, R17 * ( 1 + $F15 ) )</f>
        <v>#REF!</v>
      </c>
      <c r="T17" s="6" t="e">
        <f xml:space="preserve">  IF( T16 = 1, $F14, S17 * ( 1 + $F15 ) )</f>
        <v>#REF!</v>
      </c>
      <c r="U17" s="6" t="e">
        <f xml:space="preserve">  IF( U16 = 1, $F14, T17 * ( 1 + $F15 ) )</f>
        <v>#REF!</v>
      </c>
    </row>
    <row r="20" spans="1:21">
      <c r="B20" s="8" t="s">
        <v>49</v>
      </c>
    </row>
    <row r="21" spans="1:21" outlineLevel="1">
      <c r="A21" s="38"/>
      <c r="B21" s="38"/>
      <c r="C21" s="79"/>
      <c r="D21" s="70"/>
      <c r="E21" s="52" t="e">
        <f xml:space="preserve">  [2]InpC!E$14</f>
        <v>#REF!</v>
      </c>
      <c r="F21" s="52" t="e">
        <f xml:space="preserve">  [2]InpC!F$14</f>
        <v>#REF!</v>
      </c>
      <c r="G21" s="52" t="e">
        <f xml:space="preserve">  [2]InpC!G$14</f>
        <v>#REF!</v>
      </c>
      <c r="M21" s="6"/>
    </row>
    <row r="22" spans="1:21" outlineLevel="1">
      <c r="E22" s="6" t="str">
        <f xml:space="preserve">  E$17</f>
        <v>Monthly Sales Units</v>
      </c>
      <c r="F22" s="6">
        <f xml:space="preserve">  F$17</f>
        <v>0</v>
      </c>
      <c r="G22" s="6">
        <f xml:space="preserve">  G$17</f>
        <v>0</v>
      </c>
      <c r="H22" s="6" t="e">
        <f xml:space="preserve">  H$17</f>
        <v>#REF!</v>
      </c>
      <c r="I22" s="6">
        <f xml:space="preserve">  I$17</f>
        <v>0</v>
      </c>
      <c r="J22" s="6" t="e">
        <f xml:space="preserve">  J$17</f>
        <v>#REF!</v>
      </c>
      <c r="K22" s="6" t="e">
        <f xml:space="preserve">  K$17</f>
        <v>#REF!</v>
      </c>
      <c r="L22" s="6" t="e">
        <f xml:space="preserve">  L$17</f>
        <v>#REF!</v>
      </c>
      <c r="M22" s="6" t="e">
        <f xml:space="preserve">  M$17</f>
        <v>#REF!</v>
      </c>
      <c r="N22" s="6" t="e">
        <f xml:space="preserve">  N$17</f>
        <v>#REF!</v>
      </c>
      <c r="O22" s="6" t="e">
        <f xml:space="preserve">  O$17</f>
        <v>#REF!</v>
      </c>
      <c r="P22" s="6" t="e">
        <f xml:space="preserve">  P$17</f>
        <v>#REF!</v>
      </c>
      <c r="Q22" s="6" t="e">
        <f xml:space="preserve">  Q$17</f>
        <v>#REF!</v>
      </c>
      <c r="R22" s="6" t="e">
        <f xml:space="preserve">  R$17</f>
        <v>#REF!</v>
      </c>
      <c r="S22" s="6" t="e">
        <f xml:space="preserve">  S$17</f>
        <v>#REF!</v>
      </c>
      <c r="T22" s="6" t="e">
        <f xml:space="preserve">  T$17</f>
        <v>#REF!</v>
      </c>
      <c r="U22" s="6" t="e">
        <f xml:space="preserve">  U$17</f>
        <v>#REF!</v>
      </c>
    </row>
    <row r="23" spans="1:21" outlineLevel="1">
      <c r="A23" s="64"/>
      <c r="B23" s="64"/>
      <c r="C23" s="123"/>
      <c r="D23" s="149"/>
      <c r="E23" s="32" t="s">
        <v>49</v>
      </c>
      <c r="F23" s="32"/>
      <c r="G23" s="32"/>
      <c r="H23" s="16" t="e">
        <f xml:space="preserve"> SUM( J23:U23 )</f>
        <v>#REF!</v>
      </c>
      <c r="I23" s="32"/>
      <c r="J23" s="16" t="e">
        <f xml:space="preserve">  J22 * $F21</f>
        <v>#REF!</v>
      </c>
      <c r="K23" s="16" t="e">
        <f xml:space="preserve">  K22 * $F21</f>
        <v>#REF!</v>
      </c>
      <c r="L23" s="16" t="e">
        <f xml:space="preserve">  L22 * $F21</f>
        <v>#REF!</v>
      </c>
      <c r="M23" s="16" t="e">
        <f xml:space="preserve">  M22 * $F21</f>
        <v>#REF!</v>
      </c>
      <c r="N23" s="16" t="e">
        <f xml:space="preserve">  N22 * $F21</f>
        <v>#REF!</v>
      </c>
      <c r="O23" s="16" t="e">
        <f xml:space="preserve">  O22 * $F21</f>
        <v>#REF!</v>
      </c>
      <c r="P23" s="16" t="e">
        <f xml:space="preserve">  P22 * $F21</f>
        <v>#REF!</v>
      </c>
      <c r="Q23" s="16" t="e">
        <f xml:space="preserve">  Q22 * $F21</f>
        <v>#REF!</v>
      </c>
      <c r="R23" s="16" t="e">
        <f xml:space="preserve">  R22 * $F21</f>
        <v>#REF!</v>
      </c>
      <c r="S23" s="16" t="e">
        <f xml:space="preserve">  S22 * $F21</f>
        <v>#REF!</v>
      </c>
      <c r="T23" s="16" t="e">
        <f xml:space="preserve">  T22 * $F21</f>
        <v>#REF!</v>
      </c>
      <c r="U23" s="16" t="e">
        <f xml:space="preserve">  U22 * $F21</f>
        <v>#REF!</v>
      </c>
    </row>
    <row r="26" spans="1:21">
      <c r="B26" s="8" t="s">
        <v>66</v>
      </c>
    </row>
  </sheetData>
  <conditionalFormatting sqref="F2:F3">
    <cfRule type="cellIs" dxfId="21" priority="1" stopIfTrue="1" operator="notEqual">
      <formula>0</formula>
    </cfRule>
    <cfRule type="cellIs" dxfId="20" priority="2" stopIfTrue="1" operator="equal">
      <formula>""</formula>
    </cfRule>
  </conditionalFormatting>
  <conditionalFormatting sqref="J3:U3">
    <cfRule type="cellIs" dxfId="19" priority="3" operator="equal">
      <formula>"PPA ext."</formula>
    </cfRule>
    <cfRule type="cellIs" dxfId="18" priority="4" operator="equal">
      <formula>"Delay"</formula>
    </cfRule>
    <cfRule type="cellIs" dxfId="17" priority="5" operator="equal">
      <formula>"Fin Close"</formula>
    </cfRule>
    <cfRule type="cellIs" dxfId="16" priority="6" stopIfTrue="1" operator="equal">
      <formula>"Construction"</formula>
    </cfRule>
    <cfRule type="cellIs" dxfId="15" priority="7"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9529E-BBAB-4BDD-B99B-A28190BB38C8}">
  <sheetPr>
    <tabColor rgb="FF4F81BD"/>
    <outlinePr summaryBelow="0" summaryRight="0"/>
  </sheetPr>
  <dimension ref="A1:U9"/>
  <sheetViews>
    <sheetView showGridLines="0"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15"/>
  <cols>
    <col min="1" max="2" width="1.453125" style="22" customWidth="1"/>
    <col min="3" max="3" width="1.453125" style="66" customWidth="1"/>
    <col min="4" max="4" width="1.453125" style="120" customWidth="1"/>
    <col min="5" max="5" width="27.26953125" bestFit="1" customWidth="1"/>
    <col min="6" max="6" width="22.453125" bestFit="1" customWidth="1"/>
    <col min="7" max="7" width="15.7265625" bestFit="1" customWidth="1"/>
    <col min="8" max="8" width="9" style="17" bestFit="1" customWidth="1"/>
    <col min="9" max="9" width="3.453125" customWidth="1"/>
    <col min="10" max="10" width="14.26953125" bestFit="1" customWidth="1"/>
    <col min="11" max="11" width="13.90625" bestFit="1" customWidth="1"/>
    <col min="12" max="12" width="13.36328125" bestFit="1" customWidth="1"/>
    <col min="13" max="14" width="13.7265625" bestFit="1" customWidth="1"/>
    <col min="15" max="15" width="13.54296875" bestFit="1" customWidth="1"/>
    <col min="16" max="16" width="13.7265625" bestFit="1" customWidth="1"/>
    <col min="17" max="17" width="13.90625" bestFit="1" customWidth="1"/>
    <col min="18" max="18" width="13.7265625" bestFit="1" customWidth="1"/>
    <col min="19" max="19" width="14.26953125" bestFit="1" customWidth="1"/>
    <col min="20" max="20" width="13.7265625" bestFit="1" customWidth="1"/>
    <col min="21" max="21" width="12.81640625" bestFit="1" customWidth="1"/>
    <col min="22" max="22" width="15.1796875" hidden="1" customWidth="1"/>
    <col min="23" max="16384" width="15.1796875" hidden="1"/>
  </cols>
  <sheetData>
    <row r="1" spans="1:21" s="135" customFormat="1" ht="25.15">
      <c r="A1" s="243" t="str">
        <f ca="1" xml:space="preserve"> RIGHT(CELL("filename", A1), LEN(CELL("filename", A1)) - SEARCH("]", CELL("filename", A1)))</f>
        <v>PandL</v>
      </c>
      <c r="B1" s="148"/>
      <c r="C1" s="119"/>
      <c r="D1" s="118"/>
      <c r="F1" s="36" t="str">
        <f>HYPERLINK("#Contents!A1","Go to contents")</f>
        <v>Go to contents</v>
      </c>
      <c r="H1" s="75"/>
      <c r="J1" s="75"/>
    </row>
    <row r="2" spans="1:21" s="39" customFormat="1">
      <c r="A2" s="74"/>
      <c r="B2" s="74"/>
      <c r="C2" s="152"/>
      <c r="D2" s="156"/>
      <c r="E2" s="7" t="s">
        <v>85</v>
      </c>
      <c r="F2" s="40">
        <v>0</v>
      </c>
      <c r="G2" s="41" t="s">
        <v>34</v>
      </c>
      <c r="H2" s="72"/>
      <c r="I2" s="72"/>
      <c r="J2" s="3" t="e">
        <f xml:space="preserve"> [2]Time!J$12</f>
        <v>#REF!</v>
      </c>
      <c r="K2" s="3" t="e">
        <f xml:space="preserve"> [2]Time!K$12</f>
        <v>#REF!</v>
      </c>
      <c r="L2" s="3" t="e">
        <f xml:space="preserve"> [2]Time!L$12</f>
        <v>#REF!</v>
      </c>
      <c r="M2" s="3" t="e">
        <f xml:space="preserve"> [2]Time!M$12</f>
        <v>#REF!</v>
      </c>
      <c r="N2" s="3" t="e">
        <f xml:space="preserve"> [2]Time!N$12</f>
        <v>#REF!</v>
      </c>
      <c r="O2" s="3" t="e">
        <f xml:space="preserve"> [2]Time!O$12</f>
        <v>#REF!</v>
      </c>
      <c r="P2" s="3" t="e">
        <f xml:space="preserve"> [2]Time!P$12</f>
        <v>#REF!</v>
      </c>
      <c r="Q2" s="3" t="e">
        <f xml:space="preserve"> [2]Time!Q$12</f>
        <v>#REF!</v>
      </c>
      <c r="R2" s="3" t="e">
        <f xml:space="preserve"> [2]Time!R$12</f>
        <v>#REF!</v>
      </c>
      <c r="S2" s="3" t="e">
        <f xml:space="preserve"> [2]Time!S$12</f>
        <v>#REF!</v>
      </c>
      <c r="T2" s="3" t="e">
        <f xml:space="preserve"> [2]Time!T$12</f>
        <v>#REF!</v>
      </c>
      <c r="U2" s="3" t="e">
        <f xml:space="preserve"> [2]Time!U$12</f>
        <v>#REF!</v>
      </c>
    </row>
    <row r="3" spans="1:21" s="23" customFormat="1">
      <c r="A3" s="74"/>
      <c r="B3" s="74"/>
      <c r="C3" s="152"/>
      <c r="D3" s="156"/>
      <c r="E3" s="27" t="s">
        <v>52</v>
      </c>
      <c r="F3" s="40"/>
      <c r="G3" s="41" t="s">
        <v>24</v>
      </c>
      <c r="H3" s="72"/>
      <c r="I3" s="72"/>
      <c r="J3" s="4" t="e">
        <f xml:space="preserve"> [2]InpS!J$11</f>
        <v>#REF!</v>
      </c>
      <c r="K3" s="4" t="e">
        <f xml:space="preserve"> [2]InpS!K$11</f>
        <v>#REF!</v>
      </c>
      <c r="L3" s="4" t="e">
        <f xml:space="preserve"> [2]InpS!L$11</f>
        <v>#REF!</v>
      </c>
      <c r="M3" s="4" t="e">
        <f xml:space="preserve"> [2]InpS!M$11</f>
        <v>#REF!</v>
      </c>
      <c r="N3" s="4" t="e">
        <f xml:space="preserve"> [2]InpS!N$11</f>
        <v>#REF!</v>
      </c>
      <c r="O3" s="4" t="e">
        <f xml:space="preserve"> [2]InpS!O$11</f>
        <v>#REF!</v>
      </c>
      <c r="P3" s="4" t="e">
        <f xml:space="preserve"> [2]InpS!P$11</f>
        <v>#REF!</v>
      </c>
      <c r="Q3" s="4" t="e">
        <f xml:space="preserve"> [2]InpS!Q$11</f>
        <v>#REF!</v>
      </c>
      <c r="R3" s="4" t="e">
        <f xml:space="preserve"> [2]InpS!R$11</f>
        <v>#REF!</v>
      </c>
      <c r="S3" s="4" t="e">
        <f xml:space="preserve"> [2]InpS!S$11</f>
        <v>#REF!</v>
      </c>
      <c r="T3" s="4" t="e">
        <f xml:space="preserve"> [2]InpS!T$11</f>
        <v>#REF!</v>
      </c>
      <c r="U3" s="4" t="e">
        <f xml:space="preserve"> [2]InpS!U$11</f>
        <v>#REF!</v>
      </c>
    </row>
    <row r="4" spans="1:21" s="10" customFormat="1">
      <c r="A4" s="74"/>
      <c r="B4" s="74"/>
      <c r="C4" s="152"/>
      <c r="D4" s="156"/>
      <c r="E4" s="7" t="s">
        <v>86</v>
      </c>
      <c r="F4"/>
      <c r="G4"/>
      <c r="H4" s="72"/>
      <c r="I4" s="72"/>
      <c r="J4" s="10" t="e">
        <f xml:space="preserve"> [2]Time!J$16</f>
        <v>#REF!</v>
      </c>
      <c r="K4" s="10" t="e">
        <f xml:space="preserve"> [2]Time!K$16</f>
        <v>#REF!</v>
      </c>
      <c r="L4" s="10" t="e">
        <f xml:space="preserve"> [2]Time!L$16</f>
        <v>#REF!</v>
      </c>
      <c r="M4" s="10" t="e">
        <f xml:space="preserve"> [2]Time!M$16</f>
        <v>#REF!</v>
      </c>
      <c r="N4" s="10" t="e">
        <f xml:space="preserve"> [2]Time!N$16</f>
        <v>#REF!</v>
      </c>
      <c r="O4" s="10" t="e">
        <f xml:space="preserve"> [2]Time!O$16</f>
        <v>#REF!</v>
      </c>
      <c r="P4" s="10" t="e">
        <f xml:space="preserve"> [2]Time!P$16</f>
        <v>#REF!</v>
      </c>
      <c r="Q4" s="10" t="e">
        <f xml:space="preserve"> [2]Time!Q$16</f>
        <v>#REF!</v>
      </c>
      <c r="R4" s="10" t="e">
        <f xml:space="preserve"> [2]Time!R$16</f>
        <v>#REF!</v>
      </c>
      <c r="S4" s="10" t="e">
        <f xml:space="preserve"> [2]Time!S$16</f>
        <v>#REF!</v>
      </c>
      <c r="T4" s="10" t="e">
        <f xml:space="preserve"> [2]Time!T$16</f>
        <v>#REF!</v>
      </c>
      <c r="U4" s="10" t="e">
        <f xml:space="preserve"> [2]Time!U$16</f>
        <v>#REF!</v>
      </c>
    </row>
    <row r="5" spans="1:21" s="23" customFormat="1">
      <c r="A5" s="74"/>
      <c r="B5" s="74"/>
      <c r="C5" s="152"/>
      <c r="D5" s="156"/>
      <c r="E5" s="7" t="s">
        <v>79</v>
      </c>
      <c r="F5" s="22" t="s">
        <v>63</v>
      </c>
      <c r="G5" s="22" t="s">
        <v>57</v>
      </c>
      <c r="H5" s="22" t="s">
        <v>51</v>
      </c>
      <c r="I5" s="72"/>
      <c r="J5" s="5"/>
      <c r="K5" s="5"/>
      <c r="L5" s="5"/>
      <c r="M5" s="5"/>
      <c r="N5" s="5"/>
      <c r="O5" s="5"/>
      <c r="P5" s="5"/>
    </row>
    <row r="6" spans="1:21" s="17" customFormat="1">
      <c r="A6" s="22"/>
      <c r="B6" s="22"/>
      <c r="C6" s="66"/>
      <c r="D6" s="125"/>
      <c r="F6" s="22"/>
      <c r="G6" s="22"/>
      <c r="H6" s="22"/>
    </row>
    <row r="8" spans="1:21">
      <c r="B8" s="22" t="s">
        <v>46</v>
      </c>
    </row>
    <row r="9" spans="1:21">
      <c r="E9" s="42" t="e">
        <f xml:space="preserve"> [2]Basics!E$23</f>
        <v>#REF!</v>
      </c>
      <c r="F9" s="42" t="e">
        <f xml:space="preserve"> [2]Basics!F$23</f>
        <v>#REF!</v>
      </c>
      <c r="G9" s="42" t="e">
        <f xml:space="preserve"> [2]Basics!G$23</f>
        <v>#REF!</v>
      </c>
      <c r="H9" s="17" t="e">
        <f xml:space="preserve"> [2]Basics!H$23</f>
        <v>#REF!</v>
      </c>
      <c r="I9" s="42" t="e">
        <f xml:space="preserve"> [2]Basics!I$23</f>
        <v>#REF!</v>
      </c>
      <c r="J9" s="21" t="e">
        <f xml:space="preserve"> [2]Basics!J$23</f>
        <v>#REF!</v>
      </c>
      <c r="K9" s="21" t="e">
        <f xml:space="preserve"> [2]Basics!K$23</f>
        <v>#REF!</v>
      </c>
      <c r="L9" s="21" t="e">
        <f xml:space="preserve"> [2]Basics!L$23</f>
        <v>#REF!</v>
      </c>
      <c r="M9" s="21" t="e">
        <f xml:space="preserve"> [2]Basics!M$23</f>
        <v>#REF!</v>
      </c>
      <c r="N9" s="21" t="e">
        <f xml:space="preserve"> [2]Basics!N$23</f>
        <v>#REF!</v>
      </c>
      <c r="O9" s="21" t="e">
        <f xml:space="preserve"> [2]Basics!O$23</f>
        <v>#REF!</v>
      </c>
      <c r="P9" s="21" t="e">
        <f xml:space="preserve"> [2]Basics!P$23</f>
        <v>#REF!</v>
      </c>
      <c r="Q9" s="21" t="e">
        <f xml:space="preserve"> [2]Basics!Q$23</f>
        <v>#REF!</v>
      </c>
      <c r="R9" s="21" t="e">
        <f xml:space="preserve"> [2]Basics!R$23</f>
        <v>#REF!</v>
      </c>
      <c r="S9" s="21" t="e">
        <f xml:space="preserve"> [2]Basics!S$23</f>
        <v>#REF!</v>
      </c>
      <c r="T9" s="21" t="e">
        <f xml:space="preserve"> [2]Basics!T$23</f>
        <v>#REF!</v>
      </c>
      <c r="U9" s="21" t="e">
        <f xml:space="preserve"> [2]Basics!U$23</f>
        <v>#REF!</v>
      </c>
    </row>
  </sheetData>
  <conditionalFormatting sqref="F2:F3">
    <cfRule type="cellIs" dxfId="14" priority="1" stopIfTrue="1" operator="notEqual">
      <formula>0</formula>
    </cfRule>
    <cfRule type="cellIs" dxfId="13" priority="2" stopIfTrue="1" operator="equal">
      <formula>""</formula>
    </cfRule>
  </conditionalFormatting>
  <conditionalFormatting sqref="J3:U3">
    <cfRule type="cellIs" dxfId="12" priority="3" operator="equal">
      <formula>"PPA ext."</formula>
    </cfRule>
    <cfRule type="cellIs" dxfId="11" priority="4" operator="equal">
      <formula>"Delay"</formula>
    </cfRule>
    <cfRule type="cellIs" dxfId="10" priority="5" operator="equal">
      <formula>"Fin Close"</formula>
    </cfRule>
    <cfRule type="cellIs" dxfId="9" priority="6" stopIfTrue="1" operator="equal">
      <formula>"Construction"</formula>
    </cfRule>
    <cfRule type="cellIs" dxfId="8" priority="7" stopIfTrue="1" operator="equal">
      <formula>"Operations"</formula>
    </cfRule>
  </conditionalFormatting>
  <pageMargins left="0.7" right="0.7" top="0.75" bottom="0.75" header="0.3" footer="0.3"/>
  <customProperties>
    <customPr name="MMGroup" r:id="rId1"/>
    <customPr name="MMSheetType"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104D-8596-4E55-B6AA-5CF19B2F773D}">
  <sheetPr>
    <tabColor rgb="FF4F81BD"/>
    <outlinePr summaryBelow="0" summaryRight="0"/>
  </sheetPr>
  <dimension ref="A1:P6"/>
  <sheetViews>
    <sheetView showGridLines="0" zoomScale="80" workbookViewId="0">
      <selection activeCell="E2" sqref="E2:E5"/>
    </sheetView>
  </sheetViews>
  <sheetFormatPr defaultColWidth="0" defaultRowHeight="13.15"/>
  <cols>
    <col min="1" max="2" width="1.453125" style="22" customWidth="1"/>
    <col min="3" max="3" width="1.453125" style="66" customWidth="1"/>
    <col min="4" max="4" width="1.453125" style="120" customWidth="1"/>
    <col min="5" max="5" width="71.453125" customWidth="1"/>
    <col min="6" max="6" width="16.36328125" customWidth="1"/>
    <col min="7" max="7" width="15.1796875" customWidth="1"/>
    <col min="8" max="8" width="15.1796875" style="17" customWidth="1"/>
    <col min="9" max="9" width="3.453125" customWidth="1"/>
    <col min="10" max="16" width="15.1796875" customWidth="1"/>
    <col min="17" max="17" width="15.1796875" hidden="1" customWidth="1"/>
    <col min="18" max="16384" width="15.1796875" hidden="1"/>
  </cols>
  <sheetData>
    <row r="1" spans="1:16" s="135" customFormat="1" ht="25.15">
      <c r="A1" s="243" t="str">
        <f ca="1" xml:space="preserve"> RIGHT(CELL("filename", A1), LEN(CELL("filename", A1)) - SEARCH("]", CELL("filename", A1)))</f>
        <v>Results Table</v>
      </c>
      <c r="B1" s="148"/>
      <c r="C1" s="119"/>
      <c r="D1" s="118"/>
      <c r="F1" s="36" t="str">
        <f>HYPERLINK("#Contents!A1","Go to contents")</f>
        <v>Go to contents</v>
      </c>
      <c r="H1" s="75"/>
      <c r="J1" s="75"/>
    </row>
    <row r="2" spans="1:16" s="39" customFormat="1">
      <c r="A2" s="74"/>
      <c r="B2" s="74"/>
      <c r="C2" s="152"/>
      <c r="D2" s="156"/>
      <c r="E2" s="7" t="s">
        <v>85</v>
      </c>
      <c r="F2" s="40">
        <v>0</v>
      </c>
      <c r="G2" s="41" t="s">
        <v>34</v>
      </c>
      <c r="H2" s="72"/>
      <c r="I2" s="72"/>
      <c r="J2" s="3"/>
      <c r="K2" s="3"/>
      <c r="L2" s="3"/>
      <c r="M2" s="3"/>
      <c r="N2" s="3"/>
      <c r="O2" s="3"/>
      <c r="P2" s="3"/>
    </row>
    <row r="3" spans="1:16" s="23" customFormat="1">
      <c r="A3" s="74"/>
      <c r="B3" s="74"/>
      <c r="C3" s="152"/>
      <c r="D3" s="156"/>
      <c r="E3" s="27" t="s">
        <v>52</v>
      </c>
      <c r="F3" s="40"/>
      <c r="G3" s="41" t="s">
        <v>24</v>
      </c>
      <c r="H3" s="72"/>
      <c r="I3" s="72"/>
      <c r="J3" s="4"/>
      <c r="K3" s="4"/>
      <c r="L3" s="4"/>
      <c r="M3" s="4"/>
      <c r="N3" s="4"/>
      <c r="O3" s="4"/>
      <c r="P3" s="4"/>
    </row>
    <row r="4" spans="1:16" s="10" customFormat="1">
      <c r="A4" s="74"/>
      <c r="B4" s="74"/>
      <c r="C4" s="152"/>
      <c r="D4" s="156"/>
      <c r="E4" s="7" t="s">
        <v>86</v>
      </c>
      <c r="F4"/>
      <c r="G4"/>
      <c r="H4" s="72"/>
      <c r="I4" s="72"/>
    </row>
    <row r="5" spans="1:16" s="23" customFormat="1">
      <c r="A5" s="74"/>
      <c r="B5" s="74"/>
      <c r="C5" s="152"/>
      <c r="D5" s="156"/>
      <c r="E5" s="7" t="s">
        <v>79</v>
      </c>
      <c r="F5" s="22"/>
      <c r="G5" s="22" t="s">
        <v>57</v>
      </c>
      <c r="H5" s="22"/>
      <c r="I5" s="72"/>
      <c r="J5" s="5"/>
      <c r="K5" s="5"/>
      <c r="L5" s="5"/>
      <c r="M5" s="5"/>
      <c r="N5" s="5"/>
      <c r="O5" s="5"/>
      <c r="P5" s="5"/>
    </row>
    <row r="6" spans="1:16" s="17" customFormat="1">
      <c r="A6" s="22"/>
      <c r="B6" s="22"/>
      <c r="C6" s="66"/>
      <c r="D6" s="125"/>
      <c r="F6" s="22"/>
      <c r="G6" s="22"/>
      <c r="H6" s="22"/>
    </row>
  </sheetData>
  <conditionalFormatting sqref="F2:F3">
    <cfRule type="cellIs" dxfId="7" priority="1" stopIfTrue="1" operator="notEqual">
      <formula>0</formula>
    </cfRule>
    <cfRule type="cellIs" dxfId="6" priority="2" stopIfTrue="1" operator="equal">
      <formula>""</formula>
    </cfRule>
  </conditionalFormatting>
  <conditionalFormatting sqref="J3:P3">
    <cfRule type="cellIs" dxfId="5" priority="3" operator="equal">
      <formula>"PPA ext."</formula>
    </cfRule>
    <cfRule type="cellIs" dxfId="4" priority="4" operator="equal">
      <formula>"Delay"</formula>
    </cfRule>
    <cfRule type="cellIs" dxfId="3" priority="5" operator="equal">
      <formula>"Fin Close"</formula>
    </cfRule>
    <cfRule type="cellIs" dxfId="2" priority="6" stopIfTrue="1" operator="equal">
      <formula>"Construction"</formula>
    </cfRule>
    <cfRule type="cellIs" dxfId="1" priority="7" stopIfTrue="1" operator="equal">
      <formula>"Operations"</formula>
    </cfRule>
  </conditionalFormatting>
  <pageMargins left="0.7" right="0.7" top="0.75" bottom="0.75" header="0.3" footer="0.3"/>
  <customProperties>
    <customPr name="MMSheetType" r:id="rId1"/>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C8283-973A-4770-94A2-92DD26186EB9}">
  <sheetPr>
    <tabColor rgb="FF4F81BD"/>
    <outlinePr summaryBelow="0" summaryRight="0"/>
  </sheetPr>
  <dimension ref="A1:R25"/>
  <sheetViews>
    <sheetView showGridLines="0" defaultGridColor="0" colorId="22" zoomScale="110" workbookViewId="0">
      <pane xSplit="9" ySplit="5" topLeftCell="J6" activePane="bottomRight" state="frozen"/>
      <selection activeCell="J6" sqref="J6"/>
      <selection pane="topRight" activeCell="J6" sqref="J6"/>
      <selection pane="bottomLeft" activeCell="J6" sqref="J6"/>
      <selection pane="bottomRight" activeCell="J2" sqref="J2"/>
    </sheetView>
  </sheetViews>
  <sheetFormatPr defaultColWidth="0" defaultRowHeight="13.15" outlineLevelRow="1"/>
  <cols>
    <col min="1" max="2" width="1.453125" style="90" customWidth="1"/>
    <col min="3" max="3" width="1.453125" style="114" customWidth="1"/>
    <col min="4" max="4" width="1.453125" style="92" customWidth="1"/>
    <col min="5" max="5" width="47.36328125" style="15" customWidth="1"/>
    <col min="6" max="6" width="14.6328125" style="15" customWidth="1"/>
    <col min="7" max="7" width="13.453125" style="15" customWidth="1"/>
    <col min="8" max="8" width="14.6328125" style="15" customWidth="1"/>
    <col min="9" max="9" width="3" style="34" customWidth="1"/>
    <col min="10" max="10" width="5.36328125" style="68" customWidth="1"/>
    <col min="11" max="11" width="13.453125" style="127" customWidth="1"/>
    <col min="12" max="12" width="13.453125" style="205" customWidth="1"/>
    <col min="13" max="13" width="0.453125" style="55" customWidth="1"/>
    <col min="14" max="16" width="14.6328125" style="27" customWidth="1"/>
    <col min="17" max="17" width="0.453125" style="55" customWidth="1"/>
    <col min="18" max="18" width="9.1796875" style="49" hidden="1" customWidth="1"/>
    <col min="19" max="19" width="10.453125" style="49" hidden="1" customWidth="1"/>
    <col min="20" max="16384" width="10.453125" style="49" hidden="1"/>
  </cols>
  <sheetData>
    <row r="1" spans="1:17" ht="25.15">
      <c r="A1" s="222" t="s">
        <v>19</v>
      </c>
      <c r="B1" s="204"/>
      <c r="C1" s="180"/>
      <c r="D1" s="207"/>
      <c r="E1" s="35"/>
      <c r="F1" s="225"/>
      <c r="G1" s="35"/>
      <c r="H1" s="35"/>
      <c r="I1" s="242"/>
      <c r="J1" s="169"/>
      <c r="K1" s="164"/>
      <c r="L1" s="228"/>
      <c r="N1" s="100"/>
      <c r="O1" s="100"/>
      <c r="P1" s="100"/>
    </row>
    <row r="2" spans="1:17">
      <c r="A2" s="176"/>
      <c r="B2" s="28"/>
      <c r="C2" s="81"/>
      <c r="E2" s="162"/>
      <c r="F2" s="49"/>
      <c r="G2" s="49" t="s">
        <v>74</v>
      </c>
      <c r="H2" s="234">
        <f ca="1" xml:space="preserve"> TODAY()</f>
        <v>45161</v>
      </c>
      <c r="J2" s="185">
        <f xml:space="preserve"> COUNTIF(J6:J24, "tu")</f>
        <v>0</v>
      </c>
      <c r="N2" s="94"/>
      <c r="O2" s="94"/>
      <c r="P2" s="94"/>
    </row>
    <row r="3" spans="1:17" s="127" customFormat="1" ht="12.75">
      <c r="A3" s="14"/>
      <c r="B3" s="14"/>
      <c r="C3" s="81"/>
      <c r="D3" s="92"/>
      <c r="E3" s="162"/>
      <c r="G3" s="127" t="s">
        <v>10</v>
      </c>
      <c r="H3" s="208" t="s">
        <v>59</v>
      </c>
      <c r="I3" s="81"/>
      <c r="J3" s="177"/>
      <c r="K3" s="109"/>
      <c r="L3" s="160"/>
      <c r="M3" s="113"/>
      <c r="N3" s="82"/>
      <c r="O3" s="82"/>
      <c r="P3" s="82"/>
      <c r="Q3" s="113"/>
    </row>
    <row r="4" spans="1:17">
      <c r="A4" s="28"/>
      <c r="B4" s="28"/>
      <c r="C4" s="81"/>
      <c r="E4" s="61"/>
      <c r="F4" s="49"/>
      <c r="G4" s="49"/>
      <c r="H4" s="193"/>
      <c r="I4" s="81"/>
      <c r="J4" s="177"/>
      <c r="N4" s="61"/>
      <c r="O4" s="61"/>
      <c r="P4" s="61"/>
    </row>
    <row r="5" spans="1:17">
      <c r="A5" s="28"/>
      <c r="B5" s="28"/>
      <c r="C5" s="81"/>
      <c r="D5" s="61"/>
      <c r="E5" s="14" t="s">
        <v>58</v>
      </c>
      <c r="F5" s="57"/>
      <c r="G5" s="175" t="s">
        <v>57</v>
      </c>
      <c r="H5" s="166">
        <v>1</v>
      </c>
      <c r="I5" s="14"/>
      <c r="J5" s="63">
        <f xml:space="preserve"> MATCH($H$5, M5:Q5, 0)</f>
        <v>2</v>
      </c>
      <c r="K5" s="109" t="s">
        <v>53</v>
      </c>
      <c r="L5" s="160" t="s">
        <v>28</v>
      </c>
      <c r="N5" s="102">
        <v>1</v>
      </c>
      <c r="O5" s="102">
        <v>2</v>
      </c>
      <c r="P5" s="102">
        <v>3</v>
      </c>
    </row>
    <row r="6" spans="1:17" s="178" customFormat="1">
      <c r="A6" s="154"/>
      <c r="B6" s="154"/>
      <c r="C6" s="199"/>
      <c r="D6" s="186"/>
      <c r="E6" s="217" t="s">
        <v>47</v>
      </c>
      <c r="F6" s="168"/>
      <c r="G6" s="50"/>
      <c r="H6" s="50"/>
      <c r="I6" s="50"/>
      <c r="J6" s="147"/>
      <c r="K6" s="236"/>
      <c r="L6" s="58"/>
      <c r="M6" s="55"/>
      <c r="N6" s="50"/>
      <c r="O6" s="50"/>
      <c r="P6" s="50"/>
      <c r="Q6" s="55"/>
    </row>
    <row r="7" spans="1:17" s="212" customFormat="1">
      <c r="A7" s="28"/>
      <c r="B7" s="28"/>
      <c r="C7" s="81"/>
      <c r="D7" s="57"/>
      <c r="E7" s="189"/>
      <c r="F7" s="126"/>
      <c r="G7" s="34"/>
      <c r="H7" s="34"/>
      <c r="I7" s="34"/>
      <c r="J7" s="63"/>
      <c r="K7" s="213"/>
      <c r="L7" s="141"/>
      <c r="M7" s="55"/>
      <c r="N7" s="34"/>
      <c r="O7" s="34"/>
      <c r="P7" s="34"/>
      <c r="Q7" s="55"/>
    </row>
    <row r="8" spans="1:17" s="212" customFormat="1">
      <c r="A8" s="28" t="s">
        <v>64</v>
      </c>
      <c r="B8" s="28"/>
      <c r="C8" s="81"/>
      <c r="D8" s="57"/>
      <c r="E8" s="34"/>
      <c r="F8" s="126"/>
      <c r="G8" s="34"/>
      <c r="H8" s="34"/>
      <c r="I8" s="34"/>
      <c r="J8" s="106"/>
      <c r="K8" s="232"/>
      <c r="L8" s="37"/>
      <c r="M8" s="55"/>
      <c r="N8" s="14"/>
      <c r="O8" s="14"/>
      <c r="P8" s="14"/>
      <c r="Q8" s="190"/>
    </row>
    <row r="9" spans="1:17" outlineLevel="1">
      <c r="A9" s="28"/>
      <c r="B9" s="28"/>
      <c r="C9" s="81"/>
      <c r="D9" s="57"/>
      <c r="L9" s="65"/>
      <c r="N9" s="48"/>
      <c r="O9" s="48"/>
      <c r="P9" s="48"/>
    </row>
    <row r="10" spans="1:17" s="65" customFormat="1" outlineLevel="1">
      <c r="A10" s="71"/>
      <c r="B10" s="71"/>
      <c r="C10" s="37"/>
      <c r="D10" s="37"/>
      <c r="E10" s="56"/>
      <c r="F10" s="117"/>
      <c r="G10" s="56"/>
      <c r="H10" s="56"/>
      <c r="I10" s="111"/>
      <c r="J10" s="106" t="s">
        <v>41</v>
      </c>
      <c r="K10" s="37">
        <f xml:space="preserve"> H10 - INDEX(M10:Q10, $J$5)</f>
        <v>0</v>
      </c>
      <c r="L10" s="37">
        <v>0</v>
      </c>
      <c r="M10" s="58"/>
      <c r="N10" s="54"/>
      <c r="O10" s="54"/>
      <c r="P10" s="54"/>
      <c r="Q10" s="58"/>
    </row>
    <row r="11" spans="1:17" s="231" customFormat="1" outlineLevel="1">
      <c r="A11" s="134"/>
      <c r="B11" s="134"/>
      <c r="C11" s="86"/>
      <c r="D11" s="86"/>
      <c r="E11" s="84"/>
      <c r="F11" s="209"/>
      <c r="G11" s="84"/>
      <c r="H11" s="84"/>
      <c r="I11" s="191"/>
      <c r="J11" s="106" t="s">
        <v>41</v>
      </c>
      <c r="K11" s="86">
        <f xml:space="preserve"> H11 - INDEX(M11:Q11, $J$5)</f>
        <v>0</v>
      </c>
      <c r="L11" s="37">
        <v>0</v>
      </c>
      <c r="M11" s="110"/>
      <c r="N11" s="89"/>
      <c r="O11" s="89"/>
      <c r="P11" s="89"/>
      <c r="Q11" s="110"/>
    </row>
    <row r="12" spans="1:17" s="231" customFormat="1" outlineLevel="1">
      <c r="A12" s="134"/>
      <c r="B12" s="134"/>
      <c r="C12" s="86"/>
      <c r="D12" s="86"/>
      <c r="E12" s="84"/>
      <c r="F12" s="209"/>
      <c r="G12" s="84"/>
      <c r="H12" s="84"/>
      <c r="I12" s="191"/>
      <c r="J12" s="106" t="s">
        <v>41</v>
      </c>
      <c r="K12" s="86">
        <f xml:space="preserve"> H12 - INDEX(M12:Q12, $J$5)</f>
        <v>0</v>
      </c>
      <c r="L12" s="37">
        <v>0</v>
      </c>
      <c r="M12" s="110"/>
      <c r="N12" s="89"/>
      <c r="O12" s="89"/>
      <c r="P12" s="89"/>
      <c r="Q12" s="110"/>
    </row>
    <row r="13" spans="1:17" s="65" customFormat="1" outlineLevel="1">
      <c r="A13" s="71"/>
      <c r="B13" s="71"/>
      <c r="C13" s="37"/>
      <c r="D13" s="37"/>
      <c r="E13" s="56"/>
      <c r="F13" s="117"/>
      <c r="G13" s="56"/>
      <c r="H13" s="56"/>
      <c r="I13" s="111"/>
      <c r="J13" s="106" t="s">
        <v>41</v>
      </c>
      <c r="K13" s="37">
        <f xml:space="preserve"> H13 - INDEX(M13:Q13, $J$5)</f>
        <v>0</v>
      </c>
      <c r="L13" s="37">
        <v>0</v>
      </c>
      <c r="M13" s="58"/>
      <c r="N13" s="54"/>
      <c r="O13" s="54"/>
      <c r="P13" s="54"/>
      <c r="Q13" s="58"/>
    </row>
    <row r="14" spans="1:17" outlineLevel="1">
      <c r="A14" s="28"/>
      <c r="B14" s="28"/>
      <c r="C14" s="14"/>
      <c r="D14" s="57"/>
      <c r="E14" s="34"/>
      <c r="F14" s="126"/>
      <c r="G14" s="196"/>
      <c r="H14" s="141"/>
      <c r="I14" s="184"/>
      <c r="L14" s="65"/>
      <c r="M14" s="128"/>
      <c r="N14" s="48"/>
      <c r="O14" s="48"/>
      <c r="P14" s="48"/>
      <c r="Q14" s="128"/>
    </row>
    <row r="15" spans="1:17">
      <c r="A15" s="142"/>
      <c r="B15" s="142"/>
      <c r="C15" s="183"/>
      <c r="D15" s="173"/>
      <c r="E15" s="83"/>
      <c r="F15" s="83"/>
      <c r="G15" s="83"/>
      <c r="H15" s="229"/>
      <c r="I15" s="14"/>
      <c r="L15" s="65"/>
      <c r="M15" s="143"/>
      <c r="N15" s="48"/>
      <c r="O15" s="48"/>
      <c r="P15" s="48"/>
      <c r="Q15" s="143"/>
    </row>
    <row r="16" spans="1:17">
      <c r="A16" s="142"/>
      <c r="B16" s="142"/>
      <c r="C16" s="183"/>
      <c r="D16" s="173"/>
      <c r="E16" s="83"/>
      <c r="F16" s="83"/>
      <c r="G16" s="83"/>
      <c r="H16" s="229"/>
      <c r="I16" s="14"/>
      <c r="L16" s="65"/>
      <c r="M16" s="143"/>
      <c r="N16" s="48"/>
      <c r="O16" s="48"/>
      <c r="P16" s="48"/>
      <c r="Q16" s="143"/>
    </row>
    <row r="17" spans="1:17" s="192" customFormat="1" outlineLevel="1">
      <c r="A17" s="57"/>
      <c r="B17" s="142"/>
      <c r="C17" s="14"/>
      <c r="D17" s="14"/>
      <c r="E17" s="60"/>
      <c r="F17" s="60"/>
      <c r="G17" s="60"/>
      <c r="H17" s="60"/>
      <c r="I17" s="60"/>
      <c r="J17" s="187"/>
      <c r="L17" s="163"/>
      <c r="M17" s="145"/>
      <c r="N17" s="96"/>
      <c r="O17" s="96"/>
      <c r="P17" s="96"/>
      <c r="Q17" s="145"/>
    </row>
    <row r="18" spans="1:17" s="101" customFormat="1">
      <c r="A18" s="57"/>
      <c r="B18" s="142"/>
      <c r="C18" s="14"/>
      <c r="D18" s="14"/>
      <c r="E18" s="60"/>
      <c r="F18" s="60"/>
      <c r="G18" s="60"/>
      <c r="H18" s="60"/>
      <c r="I18" s="60"/>
      <c r="J18" s="68"/>
      <c r="L18" s="105"/>
      <c r="M18" s="155"/>
      <c r="N18" s="96"/>
      <c r="O18" s="96"/>
      <c r="P18" s="96"/>
      <c r="Q18" s="155"/>
    </row>
    <row r="19" spans="1:17" s="104" customFormat="1">
      <c r="A19" s="28" t="s">
        <v>84</v>
      </c>
      <c r="B19" s="14"/>
      <c r="C19" s="14"/>
      <c r="D19" s="14"/>
      <c r="E19" s="29"/>
      <c r="F19" s="129"/>
      <c r="G19" s="29"/>
      <c r="H19" s="29"/>
      <c r="I19" s="29"/>
      <c r="J19" s="63"/>
      <c r="L19" s="161"/>
      <c r="M19" s="155"/>
      <c r="N19" s="91"/>
      <c r="O19" s="91"/>
      <c r="P19" s="91"/>
      <c r="Q19" s="155"/>
    </row>
    <row r="20" spans="1:17" s="101" customFormat="1" outlineLevel="1">
      <c r="A20" s="144"/>
      <c r="B20" s="144"/>
      <c r="C20" s="206"/>
      <c r="D20" s="182"/>
      <c r="E20" s="210" t="s">
        <v>35</v>
      </c>
      <c r="F20" s="59"/>
      <c r="G20" s="211"/>
      <c r="H20" s="240">
        <f ca="1" xml:space="preserve"> NOW()</f>
        <v>45161.822088194443</v>
      </c>
      <c r="I20" s="29"/>
      <c r="J20" s="68"/>
      <c r="K20" s="104"/>
      <c r="L20" s="161"/>
      <c r="M20" s="155"/>
      <c r="N20" s="95"/>
      <c r="O20" s="95"/>
      <c r="P20" s="95"/>
      <c r="Q20" s="155"/>
    </row>
    <row r="21" spans="1:17" s="101" customFormat="1" outlineLevel="1">
      <c r="A21" s="28"/>
      <c r="B21" s="28"/>
      <c r="C21" s="81"/>
      <c r="D21" s="14"/>
      <c r="E21" s="7" t="s">
        <v>69</v>
      </c>
      <c r="F21" s="59"/>
      <c r="G21" s="7"/>
      <c r="H21" s="224" t="str">
        <f ca="1" xml:space="preserve"> MID(CELL("filename",$A$1), SEARCH("[", CELL("filename",$A$1)) + 1, SEARCH("]", CELL("filename",$A$1)) - SEARCH("[", CELL("filename",$A$1)) - 1)</f>
        <v>tmp8977.xlsx</v>
      </c>
      <c r="I21" s="29"/>
      <c r="J21" s="68"/>
      <c r="K21" s="104"/>
      <c r="L21" s="161"/>
      <c r="M21" s="155"/>
      <c r="N21" s="88"/>
      <c r="O21" s="88"/>
      <c r="P21" s="88"/>
      <c r="Q21" s="155"/>
    </row>
    <row r="22" spans="1:17" s="101" customFormat="1" outlineLevel="1">
      <c r="A22" s="28"/>
      <c r="B22" s="28"/>
      <c r="C22" s="81"/>
      <c r="D22" s="57"/>
      <c r="E22" s="221"/>
      <c r="F22" s="129"/>
      <c r="G22" s="29"/>
      <c r="H22" s="29"/>
      <c r="I22" s="29"/>
      <c r="J22" s="63"/>
      <c r="K22" s="104"/>
      <c r="L22" s="161"/>
      <c r="M22" s="155"/>
      <c r="N22" s="29"/>
      <c r="O22" s="29"/>
      <c r="P22" s="29"/>
      <c r="Q22" s="155"/>
    </row>
    <row r="23" spans="1:17" s="101" customFormat="1">
      <c r="A23" s="28"/>
      <c r="B23" s="28"/>
      <c r="C23" s="81"/>
      <c r="D23" s="57"/>
      <c r="E23" s="221"/>
      <c r="F23" s="129"/>
      <c r="G23" s="29"/>
      <c r="H23" s="29"/>
      <c r="I23" s="29"/>
      <c r="J23" s="63"/>
      <c r="K23" s="104"/>
      <c r="L23" s="161"/>
      <c r="M23" s="155"/>
      <c r="N23" s="29"/>
      <c r="O23" s="29"/>
      <c r="P23" s="29"/>
      <c r="Q23" s="155"/>
    </row>
    <row r="24" spans="1:17" s="237" customFormat="1">
      <c r="A24" s="103"/>
      <c r="B24" s="103"/>
      <c r="C24" s="174"/>
      <c r="D24" s="165"/>
      <c r="E24" s="219" t="s">
        <v>47</v>
      </c>
      <c r="F24" s="194"/>
      <c r="G24" s="150"/>
      <c r="H24" s="150"/>
      <c r="I24" s="171"/>
      <c r="J24" s="147" t="s">
        <v>13</v>
      </c>
      <c r="L24" s="215"/>
      <c r="M24" s="155"/>
      <c r="N24" s="93"/>
      <c r="O24" s="93"/>
      <c r="P24" s="93"/>
      <c r="Q24" s="155"/>
    </row>
    <row r="25" spans="1:17" s="101" customFormat="1">
      <c r="A25" s="90"/>
      <c r="B25" s="90"/>
      <c r="C25" s="114"/>
      <c r="D25" s="92"/>
      <c r="E25" s="7"/>
      <c r="F25" s="7"/>
      <c r="G25" s="7"/>
      <c r="H25" s="7"/>
      <c r="I25" s="29"/>
      <c r="J25" s="68"/>
      <c r="L25" s="105"/>
      <c r="M25" s="155"/>
      <c r="N25" s="7"/>
      <c r="O25" s="7"/>
      <c r="P25" s="7"/>
      <c r="Q25" s="155"/>
    </row>
  </sheetData>
  <conditionalFormatting sqref="J8 J10:J13">
    <cfRule type="cellIs" dxfId="0" priority="1" operator="equal">
      <formula>"tu"</formula>
    </cfRule>
  </conditionalFormatting>
  <printOptions gridLines="1"/>
  <pageMargins left="0.74803149606299213" right="0.74803149606299213" top="0.98425196850393704" bottom="0.98425196850393704" header="0.51181102362204722" footer="0.51181102362204722"/>
  <pageSetup paperSize="9" scale="55" orientation="landscape" blackAndWhite="1"/>
  <headerFooter>
    <oddHeader>&amp;LPROJECT YAHSAT&amp;CSheet:&amp;A&amp;RSTRICTLY CONFIDENTIAL</oddHeader>
    <oddFooter>&amp;L&amp;F ( Printed on &amp;D at &amp;T )&amp;RPage &amp;P of &amp;N</oddFooter>
  </headerFooter>
  <customProperties>
    <customPr name="MMSheetType" r:id="rId1"/>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69A4-98C8-49C2-8C83-B189D569E32E}">
  <sheetPr>
    <outlinePr summaryBelow="0" summaryRight="0"/>
  </sheetPr>
  <dimension ref="A1:BC338"/>
  <sheetViews>
    <sheetView showGridLines="0" workbookViewId="0">
      <selection activeCell="G11" sqref="G11"/>
    </sheetView>
  </sheetViews>
  <sheetFormatPr defaultColWidth="0" defaultRowHeight="10.15"/>
  <cols>
    <col min="1" max="1" width="19.453125" style="77" customWidth="1"/>
    <col min="2" max="2" width="42.36328125" style="77" customWidth="1"/>
    <col min="3" max="3" width="47.81640625" style="77" customWidth="1"/>
    <col min="4" max="4" width="21" style="77" bestFit="1" customWidth="1"/>
    <col min="5" max="5" width="18.6328125" style="77" bestFit="1" customWidth="1"/>
    <col min="6" max="6" width="19.81640625" style="77" bestFit="1" customWidth="1"/>
    <col min="7" max="7" width="23.453125" style="77" bestFit="1" customWidth="1"/>
    <col min="8" max="8" width="104" style="77" customWidth="1"/>
    <col min="9" max="26" width="9.36328125" style="77" customWidth="1"/>
    <col min="27" max="55" width="9.1796875" style="77" hidden="1" customWidth="1"/>
    <col min="56" max="56" width="9.36328125" style="77" hidden="1" customWidth="1"/>
    <col min="57" max="16384" width="9.36328125" style="77" hidden="1"/>
  </cols>
  <sheetData>
    <row r="1" spans="1:55" ht="25.15">
      <c r="A1" s="243" t="str">
        <f ca="1" xml:space="preserve"> RIGHT(CELL("filename", A1), LEN(CELL("filename", A1)) - SEARCH("]", CELL("filename", A1)))</f>
        <v>Issues</v>
      </c>
    </row>
    <row r="5" spans="1:55" ht="17.649999999999999">
      <c r="A5" s="1" t="s">
        <v>11</v>
      </c>
      <c r="B5" s="1" t="s">
        <v>43</v>
      </c>
      <c r="C5" s="1" t="s">
        <v>61</v>
      </c>
      <c r="D5" s="1" t="s">
        <v>12</v>
      </c>
      <c r="E5" s="1" t="s">
        <v>1</v>
      </c>
      <c r="F5" s="1" t="s">
        <v>36</v>
      </c>
      <c r="G5" s="1" t="s">
        <v>22</v>
      </c>
      <c r="H5" s="1" t="s">
        <v>23</v>
      </c>
      <c r="I5" s="1"/>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row>
    <row r="6" spans="1:55" ht="12.75">
      <c r="A6" s="17"/>
      <c r="B6" s="17"/>
      <c r="C6" s="17"/>
      <c r="D6" s="202"/>
      <c r="E6" s="17"/>
      <c r="F6" s="17"/>
      <c r="G6" s="17"/>
      <c r="H6" s="17"/>
      <c r="I6" s="116"/>
      <c r="J6" s="116"/>
    </row>
    <row r="7" spans="1:55" ht="12.75">
      <c r="A7" s="17"/>
      <c r="B7" s="17"/>
      <c r="C7" s="17"/>
      <c r="D7" s="17"/>
      <c r="E7" s="17"/>
      <c r="F7" s="17"/>
      <c r="G7" s="17"/>
      <c r="H7" s="17"/>
      <c r="I7" s="116"/>
      <c r="J7" s="116"/>
    </row>
    <row r="8" spans="1:55" ht="12.75">
      <c r="A8" s="17"/>
      <c r="B8" s="17"/>
      <c r="C8" s="17"/>
      <c r="D8" s="17"/>
      <c r="E8" s="17"/>
      <c r="F8" s="17"/>
      <c r="G8" s="17"/>
      <c r="H8" s="17"/>
      <c r="I8" s="116"/>
      <c r="J8" s="116"/>
    </row>
    <row r="9" spans="1:55" ht="12.75">
      <c r="A9" s="17"/>
      <c r="B9" s="17"/>
      <c r="C9" s="17"/>
      <c r="D9" s="17"/>
      <c r="E9" s="17"/>
      <c r="F9" s="17"/>
      <c r="G9" s="17"/>
      <c r="H9" s="17"/>
      <c r="I9" s="116"/>
      <c r="J9" s="116"/>
    </row>
    <row r="10" spans="1:55" ht="12.75">
      <c r="A10" s="17"/>
      <c r="B10" s="17"/>
      <c r="C10" s="17"/>
      <c r="D10" s="17"/>
      <c r="E10" s="17"/>
      <c r="F10" s="17"/>
      <c r="G10" s="17"/>
      <c r="H10" s="17"/>
      <c r="I10" s="116"/>
      <c r="J10" s="116"/>
    </row>
    <row r="11" spans="1:55" ht="12.75">
      <c r="A11" s="17"/>
      <c r="B11" s="17"/>
      <c r="C11" s="17"/>
      <c r="D11" s="17"/>
      <c r="E11" s="17"/>
      <c r="F11" s="17"/>
      <c r="G11" s="17"/>
      <c r="H11" s="17"/>
      <c r="I11" s="116"/>
      <c r="J11" s="116"/>
    </row>
    <row r="12" spans="1:55" ht="12.75">
      <c r="A12" s="17"/>
      <c r="B12" s="17"/>
      <c r="C12" s="17"/>
      <c r="D12" s="17"/>
      <c r="E12" s="17"/>
      <c r="F12" s="17"/>
      <c r="G12" s="17"/>
      <c r="H12" s="17"/>
      <c r="I12" s="116"/>
      <c r="J12" s="116"/>
    </row>
    <row r="13" spans="1:55" ht="12.75">
      <c r="A13" s="17"/>
      <c r="B13" s="17"/>
      <c r="C13" s="17"/>
      <c r="D13" s="17"/>
      <c r="E13" s="17"/>
      <c r="F13" s="17"/>
      <c r="G13" s="17"/>
      <c r="H13" s="17"/>
      <c r="I13" s="116"/>
      <c r="J13" s="116"/>
    </row>
    <row r="14" spans="1:55" ht="12.75">
      <c r="A14" s="17"/>
      <c r="B14" s="17"/>
      <c r="C14" s="17"/>
      <c r="D14" s="17"/>
      <c r="E14" s="17"/>
      <c r="F14" s="17"/>
      <c r="G14" s="17"/>
      <c r="H14" s="17"/>
      <c r="I14" s="116"/>
      <c r="J14" s="116"/>
    </row>
    <row r="15" spans="1:55" ht="12.75">
      <c r="A15" s="17"/>
      <c r="B15" s="17"/>
      <c r="C15" s="17"/>
      <c r="D15" s="17"/>
      <c r="E15" s="17"/>
      <c r="F15" s="17"/>
      <c r="G15" s="17"/>
      <c r="H15" s="17"/>
      <c r="I15" s="116"/>
      <c r="J15" s="116"/>
    </row>
    <row r="16" spans="1:55" ht="12.75">
      <c r="A16" s="17"/>
      <c r="B16" s="17"/>
      <c r="C16" s="17"/>
      <c r="D16" s="17"/>
      <c r="E16" s="17"/>
      <c r="F16" s="17"/>
      <c r="G16" s="17"/>
      <c r="H16" s="17"/>
      <c r="I16" s="116"/>
      <c r="J16" s="116"/>
    </row>
    <row r="17" spans="1:10" ht="12.75">
      <c r="A17" s="17"/>
      <c r="B17" s="17"/>
      <c r="C17" s="17"/>
      <c r="D17" s="17"/>
      <c r="E17" s="17"/>
      <c r="F17" s="17"/>
      <c r="G17" s="17"/>
      <c r="H17" s="17"/>
      <c r="I17" s="116"/>
      <c r="J17" s="116"/>
    </row>
    <row r="18" spans="1:10" ht="12.75">
      <c r="A18" s="17"/>
      <c r="B18" s="17"/>
      <c r="C18" s="17"/>
      <c r="D18" s="17"/>
      <c r="E18" s="17"/>
      <c r="F18" s="17"/>
      <c r="G18" s="17"/>
      <c r="H18" s="17"/>
      <c r="I18" s="116"/>
      <c r="J18" s="116"/>
    </row>
    <row r="19" spans="1:10" ht="12.75">
      <c r="A19" s="17"/>
      <c r="B19" s="17"/>
      <c r="C19" s="17"/>
      <c r="D19" s="17"/>
      <c r="E19" s="17"/>
      <c r="F19" s="17"/>
      <c r="G19" s="17"/>
      <c r="H19" s="17"/>
      <c r="I19" s="116"/>
      <c r="J19" s="116"/>
    </row>
    <row r="20" spans="1:10" ht="12.75">
      <c r="A20" s="17"/>
      <c r="B20" s="17"/>
      <c r="C20" s="17"/>
      <c r="D20" s="17"/>
      <c r="E20" s="17"/>
      <c r="F20" s="17"/>
      <c r="G20" s="17"/>
      <c r="H20" s="17"/>
      <c r="I20" s="116"/>
      <c r="J20" s="116"/>
    </row>
    <row r="21" spans="1:10" ht="12.75">
      <c r="A21" s="17"/>
      <c r="B21" s="17"/>
      <c r="C21" s="17"/>
      <c r="D21" s="17"/>
      <c r="E21" s="17"/>
      <c r="F21" s="17"/>
      <c r="G21" s="17"/>
      <c r="H21" s="17"/>
      <c r="I21" s="116"/>
      <c r="J21" s="116"/>
    </row>
    <row r="22" spans="1:10" ht="12.75">
      <c r="A22" s="17"/>
      <c r="B22" s="17"/>
      <c r="C22" s="17"/>
      <c r="D22" s="17"/>
      <c r="E22" s="17"/>
      <c r="F22" s="17"/>
      <c r="G22" s="17"/>
      <c r="H22" s="17"/>
      <c r="I22" s="116"/>
      <c r="J22" s="116"/>
    </row>
    <row r="23" spans="1:10" ht="12.75">
      <c r="A23" s="17"/>
      <c r="B23" s="17"/>
      <c r="C23" s="17"/>
      <c r="D23" s="17"/>
      <c r="E23" s="17"/>
      <c r="F23" s="17"/>
      <c r="G23" s="17"/>
      <c r="H23" s="17"/>
      <c r="I23" s="116"/>
      <c r="J23" s="116"/>
    </row>
    <row r="24" spans="1:10" ht="12.75">
      <c r="A24" s="17"/>
      <c r="B24" s="17"/>
      <c r="C24" s="17"/>
      <c r="D24" s="17"/>
      <c r="E24" s="17"/>
      <c r="F24" s="17"/>
      <c r="G24" s="17"/>
      <c r="H24" s="17"/>
      <c r="I24" s="116"/>
      <c r="J24" s="116"/>
    </row>
    <row r="25" spans="1:10" ht="12.75">
      <c r="A25" s="17"/>
      <c r="B25" s="17"/>
      <c r="C25" s="17"/>
      <c r="D25" s="17"/>
      <c r="E25" s="17"/>
      <c r="F25" s="17"/>
      <c r="G25" s="17"/>
      <c r="H25" s="17"/>
      <c r="I25" s="116"/>
      <c r="J25" s="116"/>
    </row>
    <row r="26" spans="1:10" ht="12.75">
      <c r="A26" s="17"/>
      <c r="B26" s="17"/>
      <c r="C26" s="17"/>
      <c r="D26" s="17"/>
      <c r="E26" s="17"/>
      <c r="F26" s="17"/>
      <c r="G26" s="17"/>
      <c r="H26" s="17"/>
      <c r="I26" s="116"/>
      <c r="J26" s="116"/>
    </row>
    <row r="27" spans="1:10" ht="12.75">
      <c r="A27" s="17"/>
      <c r="B27" s="17"/>
      <c r="C27" s="17"/>
      <c r="D27" s="17"/>
      <c r="E27" s="17"/>
      <c r="F27" s="17"/>
      <c r="G27" s="17"/>
      <c r="H27" s="17"/>
      <c r="I27" s="116"/>
      <c r="J27" s="116"/>
    </row>
    <row r="28" spans="1:10" ht="12.75">
      <c r="A28" s="17"/>
      <c r="B28" s="17"/>
      <c r="C28" s="17"/>
      <c r="D28" s="17"/>
      <c r="E28" s="17"/>
      <c r="F28" s="17"/>
      <c r="G28" s="17"/>
      <c r="H28" s="17"/>
      <c r="I28" s="116"/>
      <c r="J28" s="116"/>
    </row>
    <row r="29" spans="1:10" ht="12.75">
      <c r="A29" s="17"/>
      <c r="B29" s="17"/>
      <c r="C29" s="17"/>
      <c r="D29" s="17"/>
      <c r="E29" s="17"/>
      <c r="F29" s="17"/>
      <c r="G29" s="17"/>
      <c r="H29" s="17"/>
      <c r="I29" s="116"/>
      <c r="J29" s="116"/>
    </row>
    <row r="30" spans="1:10" ht="12.75">
      <c r="A30" s="17"/>
      <c r="B30" s="17"/>
      <c r="C30" s="17"/>
      <c r="D30" s="17"/>
      <c r="E30" s="17"/>
      <c r="F30" s="17"/>
      <c r="G30" s="17"/>
      <c r="H30" s="17"/>
      <c r="I30" s="116"/>
      <c r="J30" s="116"/>
    </row>
    <row r="31" spans="1:10" ht="12.75">
      <c r="A31" s="17"/>
      <c r="B31" s="17"/>
      <c r="C31" s="17"/>
      <c r="D31" s="17"/>
      <c r="E31" s="17"/>
      <c r="F31" s="17"/>
      <c r="G31" s="17"/>
      <c r="H31" s="17"/>
      <c r="I31" s="116"/>
      <c r="J31" s="116"/>
    </row>
    <row r="32" spans="1:10" ht="12.75">
      <c r="A32" s="17"/>
      <c r="B32" s="17"/>
      <c r="C32" s="17"/>
      <c r="D32" s="17"/>
      <c r="E32" s="17"/>
      <c r="F32" s="17"/>
      <c r="G32" s="17"/>
      <c r="H32" s="17"/>
      <c r="I32" s="116"/>
      <c r="J32" s="116"/>
    </row>
    <row r="33" spans="1:10" ht="12.75">
      <c r="A33" s="17"/>
      <c r="B33" s="17"/>
      <c r="C33" s="17"/>
      <c r="D33" s="17"/>
      <c r="E33" s="17"/>
      <c r="F33" s="17"/>
      <c r="G33" s="17"/>
      <c r="H33" s="17"/>
      <c r="I33" s="116"/>
      <c r="J33" s="116"/>
    </row>
    <row r="34" spans="1:10" ht="12.75">
      <c r="A34" s="17"/>
      <c r="B34" s="17"/>
      <c r="C34" s="17"/>
      <c r="D34" s="17"/>
      <c r="E34" s="17"/>
      <c r="F34" s="17"/>
      <c r="G34" s="17"/>
      <c r="H34" s="17"/>
      <c r="I34" s="116"/>
      <c r="J34" s="116"/>
    </row>
    <row r="35" spans="1:10" ht="12.75">
      <c r="A35" s="17"/>
      <c r="B35" s="17"/>
      <c r="C35" s="17"/>
      <c r="D35" s="17"/>
      <c r="E35" s="17"/>
      <c r="F35" s="17"/>
      <c r="G35" s="17"/>
      <c r="H35" s="17"/>
      <c r="I35" s="116"/>
      <c r="J35" s="116"/>
    </row>
    <row r="36" spans="1:10" ht="12.75">
      <c r="A36" s="17"/>
      <c r="B36" s="17"/>
      <c r="C36" s="17"/>
      <c r="D36" s="17"/>
      <c r="E36" s="17"/>
      <c r="F36" s="17"/>
      <c r="G36" s="17"/>
      <c r="H36" s="17"/>
      <c r="I36" s="116"/>
      <c r="J36" s="116"/>
    </row>
    <row r="37" spans="1:10" ht="12.75">
      <c r="A37" s="17"/>
      <c r="B37" s="17"/>
      <c r="C37" s="17"/>
      <c r="D37" s="17"/>
      <c r="E37" s="17"/>
      <c r="F37" s="17"/>
      <c r="G37" s="17"/>
      <c r="H37" s="17"/>
      <c r="I37" s="116"/>
      <c r="J37" s="116"/>
    </row>
    <row r="38" spans="1:10" ht="12.75">
      <c r="A38" s="17"/>
      <c r="B38" s="17"/>
      <c r="C38" s="17"/>
      <c r="D38" s="17"/>
      <c r="E38" s="17"/>
      <c r="F38" s="17"/>
      <c r="G38" s="17"/>
      <c r="H38" s="17"/>
      <c r="I38" s="116"/>
      <c r="J38" s="116"/>
    </row>
    <row r="39" spans="1:10" ht="12.75">
      <c r="A39" s="17"/>
      <c r="B39" s="17"/>
      <c r="C39" s="17"/>
      <c r="D39" s="17"/>
      <c r="E39" s="17"/>
      <c r="F39" s="17"/>
      <c r="G39" s="17"/>
      <c r="H39" s="17"/>
      <c r="I39" s="116"/>
      <c r="J39" s="116"/>
    </row>
    <row r="40" spans="1:10" ht="12.75">
      <c r="A40" s="17"/>
      <c r="B40" s="17"/>
      <c r="C40" s="17"/>
      <c r="D40" s="17"/>
      <c r="E40" s="17"/>
      <c r="F40" s="17"/>
      <c r="G40" s="17"/>
      <c r="H40" s="17"/>
      <c r="I40" s="116"/>
      <c r="J40" s="116"/>
    </row>
    <row r="41" spans="1:10" ht="12.75">
      <c r="A41" s="17"/>
      <c r="B41" s="17"/>
      <c r="C41" s="17"/>
      <c r="D41" s="17"/>
      <c r="E41" s="17"/>
      <c r="F41" s="17"/>
      <c r="G41" s="17"/>
      <c r="H41" s="17"/>
      <c r="I41" s="116"/>
      <c r="J41" s="116"/>
    </row>
    <row r="42" spans="1:10" ht="12.75">
      <c r="A42" s="17"/>
      <c r="B42" s="17"/>
      <c r="C42" s="17"/>
      <c r="D42" s="17"/>
      <c r="E42" s="17"/>
      <c r="F42" s="17"/>
      <c r="G42" s="17"/>
      <c r="H42" s="17"/>
      <c r="I42" s="116"/>
      <c r="J42" s="116"/>
    </row>
    <row r="43" spans="1:10" ht="12.75">
      <c r="A43" s="17"/>
      <c r="B43" s="17"/>
      <c r="C43" s="17"/>
      <c r="D43" s="17"/>
      <c r="E43" s="17"/>
      <c r="F43" s="17"/>
      <c r="G43" s="17"/>
      <c r="H43" s="17"/>
      <c r="I43" s="116"/>
      <c r="J43" s="116"/>
    </row>
    <row r="44" spans="1:10" ht="12.75">
      <c r="A44" s="17"/>
      <c r="B44" s="17"/>
      <c r="C44" s="17"/>
      <c r="D44" s="17"/>
      <c r="E44" s="17"/>
      <c r="F44" s="17"/>
      <c r="G44" s="17"/>
      <c r="H44" s="17"/>
      <c r="I44" s="116"/>
      <c r="J44" s="116"/>
    </row>
    <row r="45" spans="1:10" ht="12.75">
      <c r="A45" s="17"/>
      <c r="B45" s="17"/>
      <c r="C45" s="17"/>
      <c r="D45" s="17"/>
      <c r="E45" s="17"/>
      <c r="F45" s="17"/>
      <c r="G45" s="17"/>
      <c r="H45" s="17"/>
      <c r="I45" s="116"/>
      <c r="J45" s="116"/>
    </row>
    <row r="46" spans="1:10" ht="12.75">
      <c r="A46" s="17"/>
      <c r="B46" s="17"/>
      <c r="C46" s="17"/>
      <c r="D46" s="17"/>
      <c r="E46" s="17"/>
      <c r="F46" s="17"/>
      <c r="G46" s="17"/>
      <c r="H46" s="17"/>
      <c r="I46" s="116"/>
      <c r="J46" s="116"/>
    </row>
    <row r="47" spans="1:10" ht="12.75">
      <c r="A47" s="17"/>
      <c r="B47" s="17"/>
      <c r="C47" s="17"/>
      <c r="D47" s="17"/>
      <c r="E47" s="17"/>
      <c r="F47" s="17"/>
      <c r="G47" s="17"/>
      <c r="H47" s="17"/>
      <c r="I47" s="116"/>
      <c r="J47" s="116"/>
    </row>
    <row r="48" spans="1:10" ht="12.75">
      <c r="A48" s="17"/>
      <c r="B48" s="17"/>
      <c r="C48" s="17"/>
      <c r="D48" s="17"/>
      <c r="E48" s="17"/>
      <c r="F48" s="17"/>
      <c r="G48" s="17"/>
      <c r="H48" s="17"/>
      <c r="I48" s="116"/>
      <c r="J48" s="116"/>
    </row>
    <row r="49" spans="1:10" ht="12.75">
      <c r="A49" s="17"/>
      <c r="B49" s="17"/>
      <c r="C49" s="17"/>
      <c r="D49" s="17"/>
      <c r="E49" s="17"/>
      <c r="F49" s="17"/>
      <c r="G49" s="17"/>
      <c r="H49" s="17"/>
      <c r="I49" s="116"/>
      <c r="J49" s="116"/>
    </row>
    <row r="50" spans="1:10" ht="12.75">
      <c r="A50" s="17"/>
      <c r="B50" s="17"/>
      <c r="C50" s="17"/>
      <c r="D50" s="17"/>
      <c r="E50" s="17"/>
      <c r="F50" s="17"/>
      <c r="G50" s="17"/>
      <c r="H50" s="17"/>
      <c r="I50" s="116"/>
      <c r="J50" s="116"/>
    </row>
    <row r="51" spans="1:10" ht="12.75">
      <c r="A51" s="17"/>
      <c r="B51" s="17"/>
      <c r="C51" s="17"/>
      <c r="D51" s="17"/>
      <c r="E51" s="17"/>
      <c r="F51" s="17"/>
      <c r="G51" s="17"/>
      <c r="H51" s="17"/>
      <c r="I51" s="116"/>
      <c r="J51" s="116"/>
    </row>
    <row r="52" spans="1:10" ht="12.75">
      <c r="A52" s="17"/>
      <c r="B52" s="17"/>
      <c r="C52" s="17"/>
      <c r="D52" s="17"/>
      <c r="E52" s="17"/>
      <c r="F52" s="17"/>
      <c r="G52" s="17"/>
      <c r="H52" s="17"/>
      <c r="I52" s="116"/>
      <c r="J52" s="116"/>
    </row>
    <row r="53" spans="1:10" ht="12.75">
      <c r="A53" s="17"/>
      <c r="B53" s="17"/>
      <c r="C53" s="17"/>
      <c r="D53" s="17"/>
      <c r="E53" s="17"/>
      <c r="F53" s="17"/>
      <c r="G53" s="17"/>
      <c r="H53" s="17"/>
      <c r="I53" s="116"/>
      <c r="J53" s="116"/>
    </row>
    <row r="54" spans="1:10" ht="12.75">
      <c r="A54" s="17"/>
      <c r="B54" s="17"/>
      <c r="C54" s="17"/>
      <c r="D54" s="17"/>
      <c r="E54" s="17"/>
      <c r="F54" s="17"/>
      <c r="G54" s="17"/>
      <c r="H54" s="17"/>
      <c r="I54" s="116"/>
      <c r="J54" s="116"/>
    </row>
    <row r="55" spans="1:10" ht="12.75">
      <c r="A55" s="17"/>
      <c r="B55" s="17"/>
      <c r="C55" s="17"/>
      <c r="D55" s="17"/>
      <c r="E55" s="17"/>
      <c r="F55" s="17"/>
      <c r="G55" s="17"/>
      <c r="H55" s="17"/>
      <c r="I55" s="116"/>
      <c r="J55" s="116"/>
    </row>
    <row r="56" spans="1:10" ht="12.75">
      <c r="A56" s="17"/>
      <c r="B56" s="17"/>
      <c r="C56" s="17"/>
      <c r="D56" s="17"/>
      <c r="E56" s="17"/>
      <c r="F56" s="17"/>
      <c r="G56" s="17"/>
      <c r="H56" s="17"/>
      <c r="I56" s="116"/>
      <c r="J56" s="116"/>
    </row>
    <row r="57" spans="1:10" ht="12.75">
      <c r="A57" s="17"/>
      <c r="B57" s="17"/>
      <c r="C57" s="17"/>
      <c r="D57" s="17"/>
      <c r="E57" s="17"/>
      <c r="F57" s="17"/>
      <c r="G57" s="17"/>
      <c r="H57" s="17"/>
      <c r="I57" s="116"/>
      <c r="J57" s="116"/>
    </row>
    <row r="58" spans="1:10" ht="12.75">
      <c r="A58" s="17"/>
      <c r="B58" s="17"/>
      <c r="C58" s="17"/>
      <c r="D58" s="17"/>
      <c r="E58" s="17"/>
      <c r="F58" s="17"/>
      <c r="G58" s="17"/>
      <c r="H58" s="17"/>
      <c r="I58" s="116"/>
      <c r="J58" s="116"/>
    </row>
    <row r="59" spans="1:10" ht="12.75">
      <c r="A59" s="17"/>
      <c r="B59" s="17"/>
      <c r="C59" s="17"/>
      <c r="D59" s="17"/>
      <c r="E59" s="17"/>
      <c r="F59" s="17"/>
      <c r="G59" s="17"/>
      <c r="H59" s="17"/>
      <c r="I59" s="116"/>
      <c r="J59" s="116"/>
    </row>
    <row r="60" spans="1:10" ht="12.75">
      <c r="A60" s="17"/>
      <c r="B60" s="17"/>
      <c r="C60" s="17"/>
      <c r="D60" s="17"/>
      <c r="E60" s="17"/>
      <c r="F60" s="17"/>
      <c r="G60" s="17"/>
      <c r="H60" s="17"/>
      <c r="I60" s="116"/>
      <c r="J60" s="116"/>
    </row>
    <row r="61" spans="1:10" ht="12.75">
      <c r="A61" s="17"/>
      <c r="B61" s="17"/>
      <c r="C61" s="17"/>
      <c r="D61" s="17"/>
      <c r="E61" s="17"/>
      <c r="F61" s="17"/>
      <c r="G61" s="17"/>
      <c r="H61" s="17"/>
      <c r="I61" s="116"/>
      <c r="J61" s="116"/>
    </row>
    <row r="62" spans="1:10" ht="12.75">
      <c r="A62" s="17"/>
      <c r="B62" s="17"/>
      <c r="C62" s="17"/>
      <c r="D62" s="17"/>
      <c r="E62" s="17"/>
      <c r="F62" s="17"/>
      <c r="G62" s="17"/>
      <c r="H62" s="17"/>
      <c r="I62" s="116"/>
      <c r="J62" s="116"/>
    </row>
    <row r="63" spans="1:10" ht="12.75">
      <c r="A63" s="17"/>
      <c r="B63" s="17"/>
      <c r="C63" s="17"/>
      <c r="D63" s="17"/>
      <c r="E63" s="17"/>
      <c r="F63" s="17"/>
      <c r="G63" s="17"/>
      <c r="H63" s="17"/>
      <c r="I63" s="116"/>
      <c r="J63" s="116"/>
    </row>
    <row r="64" spans="1:10" ht="12.75">
      <c r="A64" s="17"/>
      <c r="B64" s="17"/>
      <c r="C64" s="17"/>
      <c r="D64" s="17"/>
      <c r="E64" s="17"/>
      <c r="F64" s="17"/>
      <c r="G64" s="17"/>
      <c r="H64" s="17"/>
      <c r="I64" s="116"/>
      <c r="J64" s="116"/>
    </row>
    <row r="65" spans="1:10" ht="12.75">
      <c r="A65" s="17"/>
      <c r="B65" s="17"/>
      <c r="C65" s="17"/>
      <c r="D65" s="17"/>
      <c r="E65" s="17"/>
      <c r="F65" s="17"/>
      <c r="G65" s="17"/>
      <c r="H65" s="17"/>
      <c r="I65" s="116"/>
      <c r="J65" s="116"/>
    </row>
    <row r="66" spans="1:10" ht="12.75">
      <c r="A66" s="17"/>
      <c r="B66" s="17"/>
      <c r="C66" s="17"/>
      <c r="D66" s="17"/>
      <c r="E66" s="17"/>
      <c r="F66" s="17"/>
      <c r="G66" s="17"/>
      <c r="H66" s="17"/>
      <c r="I66" s="116"/>
      <c r="J66" s="116"/>
    </row>
    <row r="67" spans="1:10" ht="12.75">
      <c r="A67" s="17"/>
      <c r="B67" s="17"/>
      <c r="C67" s="17"/>
      <c r="D67" s="17"/>
      <c r="E67" s="17"/>
      <c r="F67" s="17"/>
      <c r="G67" s="17"/>
      <c r="H67" s="17"/>
      <c r="I67" s="116"/>
      <c r="J67" s="116"/>
    </row>
    <row r="68" spans="1:10" ht="12.75">
      <c r="A68" s="17"/>
      <c r="B68" s="17"/>
      <c r="C68" s="17"/>
      <c r="D68" s="17"/>
      <c r="E68" s="17"/>
      <c r="F68" s="17"/>
      <c r="G68" s="17"/>
      <c r="H68" s="17"/>
      <c r="I68" s="116"/>
      <c r="J68" s="116"/>
    </row>
    <row r="69" spans="1:10" ht="12.75">
      <c r="A69" s="17"/>
      <c r="B69" s="17"/>
      <c r="C69" s="17"/>
      <c r="D69" s="17"/>
      <c r="E69" s="17"/>
      <c r="F69" s="17"/>
      <c r="G69" s="17"/>
      <c r="H69" s="17"/>
      <c r="I69" s="116"/>
      <c r="J69" s="116"/>
    </row>
    <row r="70" spans="1:10" ht="12.75">
      <c r="A70" s="17"/>
      <c r="B70" s="17"/>
      <c r="C70" s="17"/>
      <c r="D70" s="17"/>
      <c r="E70" s="17"/>
      <c r="F70" s="17"/>
      <c r="G70" s="17"/>
      <c r="H70" s="17"/>
      <c r="I70" s="116"/>
      <c r="J70" s="116"/>
    </row>
    <row r="71" spans="1:10" ht="12.75">
      <c r="A71" s="17"/>
      <c r="B71" s="17"/>
      <c r="C71" s="17"/>
      <c r="D71" s="17"/>
      <c r="E71" s="17"/>
      <c r="F71" s="17"/>
      <c r="G71" s="17"/>
      <c r="H71" s="17"/>
      <c r="I71" s="116"/>
      <c r="J71" s="116"/>
    </row>
    <row r="72" spans="1:10" ht="12.75">
      <c r="A72" s="17"/>
      <c r="B72" s="17"/>
      <c r="C72" s="17"/>
      <c r="D72" s="17"/>
      <c r="E72" s="17"/>
      <c r="F72" s="17"/>
      <c r="G72" s="17"/>
      <c r="H72" s="17"/>
      <c r="I72" s="116"/>
      <c r="J72" s="116"/>
    </row>
    <row r="73" spans="1:10" ht="12.75">
      <c r="A73" s="17"/>
      <c r="B73" s="17"/>
      <c r="C73" s="17"/>
      <c r="D73" s="17"/>
      <c r="E73" s="17"/>
      <c r="F73" s="17"/>
      <c r="G73" s="17"/>
      <c r="H73" s="17"/>
      <c r="I73" s="116"/>
      <c r="J73" s="116"/>
    </row>
    <row r="74" spans="1:10" ht="12.75">
      <c r="A74" s="46"/>
      <c r="B74" s="46"/>
      <c r="C74" s="46"/>
      <c r="D74" s="42"/>
      <c r="E74" s="42"/>
      <c r="F74" s="42"/>
      <c r="G74" s="42"/>
      <c r="H74" s="42"/>
    </row>
    <row r="75" spans="1:10" ht="12.75">
      <c r="A75" s="46"/>
      <c r="B75" s="46"/>
      <c r="C75" s="46"/>
      <c r="D75" s="42"/>
      <c r="E75" s="42"/>
      <c r="F75" s="42"/>
      <c r="G75" s="42"/>
      <c r="H75" s="42"/>
    </row>
    <row r="76" spans="1:10" ht="12.75">
      <c r="A76" s="46"/>
      <c r="B76" s="46"/>
      <c r="C76" s="46"/>
      <c r="D76" s="42"/>
      <c r="E76" s="42"/>
      <c r="F76" s="42"/>
      <c r="G76" s="42"/>
      <c r="H76" s="42"/>
    </row>
    <row r="77" spans="1:10" ht="12.75">
      <c r="A77" s="46"/>
      <c r="B77" s="46"/>
      <c r="C77" s="46"/>
      <c r="D77" s="42"/>
      <c r="E77" s="42"/>
      <c r="F77" s="42"/>
      <c r="G77" s="42"/>
      <c r="H77" s="42"/>
    </row>
    <row r="78" spans="1:10" ht="12.75">
      <c r="A78" s="46"/>
      <c r="B78" s="46"/>
      <c r="C78" s="46"/>
      <c r="D78" s="42"/>
      <c r="E78" s="42"/>
      <c r="F78" s="42"/>
      <c r="G78" s="42"/>
      <c r="H78" s="42"/>
    </row>
    <row r="79" spans="1:10" ht="12.75">
      <c r="A79" s="46"/>
      <c r="B79" s="46"/>
      <c r="C79" s="46"/>
      <c r="D79" s="42"/>
      <c r="E79" s="42"/>
      <c r="F79" s="42"/>
      <c r="G79" s="42"/>
      <c r="H79" s="42"/>
    </row>
    <row r="80" spans="1:10" ht="12.75">
      <c r="A80" s="46"/>
      <c r="B80" s="46"/>
      <c r="C80" s="46"/>
      <c r="D80" s="42"/>
      <c r="E80" s="42"/>
      <c r="F80" s="42"/>
      <c r="G80" s="42"/>
      <c r="H80" s="42"/>
    </row>
    <row r="81" spans="1:8" ht="12.75">
      <c r="A81" s="46"/>
      <c r="B81" s="46"/>
      <c r="C81" s="46"/>
      <c r="D81" s="42"/>
      <c r="E81" s="42"/>
      <c r="F81" s="42"/>
      <c r="G81" s="42"/>
      <c r="H81" s="42"/>
    </row>
    <row r="82" spans="1:8" ht="12.75">
      <c r="A82" s="46"/>
      <c r="B82" s="46"/>
      <c r="C82" s="46"/>
      <c r="D82" s="42"/>
      <c r="E82" s="42"/>
      <c r="F82" s="42"/>
      <c r="G82" s="42"/>
      <c r="H82" s="42"/>
    </row>
    <row r="83" spans="1:8" ht="12.75">
      <c r="A83" s="46"/>
      <c r="B83" s="46"/>
      <c r="C83" s="46"/>
      <c r="D83" s="42"/>
      <c r="E83" s="42"/>
      <c r="F83" s="42"/>
      <c r="G83" s="42"/>
      <c r="H83" s="42"/>
    </row>
    <row r="84" spans="1:8" ht="12.75">
      <c r="A84" s="46"/>
      <c r="B84" s="46"/>
      <c r="C84" s="46"/>
      <c r="D84" s="42"/>
      <c r="E84" s="42"/>
      <c r="F84" s="42"/>
      <c r="G84" s="42"/>
      <c r="H84" s="42"/>
    </row>
    <row r="85" spans="1:8" ht="12.75">
      <c r="A85" s="46"/>
      <c r="B85" s="46"/>
      <c r="C85" s="46"/>
      <c r="D85" s="42"/>
      <c r="E85" s="42"/>
      <c r="F85" s="42"/>
      <c r="G85" s="42"/>
      <c r="H85" s="42"/>
    </row>
    <row r="86" spans="1:8" ht="12.75">
      <c r="A86" s="46"/>
      <c r="B86" s="46"/>
      <c r="C86" s="46"/>
      <c r="D86" s="42"/>
      <c r="E86" s="42"/>
      <c r="F86" s="42"/>
      <c r="G86" s="42"/>
      <c r="H86" s="42"/>
    </row>
    <row r="87" spans="1:8" ht="12.75">
      <c r="A87" s="46"/>
      <c r="B87" s="46"/>
      <c r="C87" s="46"/>
      <c r="D87" s="42"/>
      <c r="E87" s="42"/>
      <c r="F87" s="42"/>
      <c r="G87" s="42"/>
      <c r="H87" s="42"/>
    </row>
    <row r="88" spans="1:8" ht="12.75">
      <c r="A88" s="46"/>
      <c r="B88" s="46"/>
      <c r="C88" s="46"/>
      <c r="D88" s="42"/>
      <c r="E88" s="42"/>
      <c r="F88" s="42"/>
      <c r="G88" s="42"/>
      <c r="H88" s="42"/>
    </row>
    <row r="89" spans="1:8" ht="12.75">
      <c r="A89" s="46"/>
      <c r="B89" s="46"/>
      <c r="C89" s="46"/>
      <c r="D89" s="42"/>
      <c r="E89" s="42"/>
      <c r="F89" s="42"/>
      <c r="G89" s="42"/>
      <c r="H89" s="42"/>
    </row>
    <row r="90" spans="1:8" ht="12.75">
      <c r="A90" s="46"/>
      <c r="B90" s="46"/>
      <c r="C90" s="46"/>
      <c r="D90" s="42"/>
      <c r="E90" s="42"/>
      <c r="F90" s="42"/>
      <c r="G90" s="42"/>
      <c r="H90" s="42"/>
    </row>
    <row r="91" spans="1:8" ht="12.75">
      <c r="A91" s="46"/>
      <c r="B91" s="46"/>
      <c r="C91" s="46"/>
      <c r="D91" s="42"/>
      <c r="E91" s="42"/>
      <c r="F91" s="42"/>
      <c r="G91" s="42"/>
      <c r="H91" s="42"/>
    </row>
    <row r="92" spans="1:8" ht="12.75">
      <c r="A92" s="46"/>
      <c r="B92" s="46"/>
      <c r="C92" s="46"/>
      <c r="D92" s="42"/>
      <c r="E92" s="42"/>
      <c r="F92" s="42"/>
      <c r="G92" s="42"/>
      <c r="H92" s="42"/>
    </row>
    <row r="93" spans="1:8" ht="12.75">
      <c r="A93" s="46"/>
      <c r="B93" s="46"/>
      <c r="C93" s="46"/>
      <c r="D93" s="42"/>
      <c r="E93" s="42"/>
      <c r="F93" s="42"/>
      <c r="G93" s="42"/>
      <c r="H93" s="42"/>
    </row>
    <row r="94" spans="1:8" ht="12.75">
      <c r="A94" s="46"/>
      <c r="B94" s="46"/>
      <c r="C94" s="46"/>
      <c r="D94" s="42"/>
      <c r="E94" s="42"/>
      <c r="F94" s="42"/>
      <c r="G94" s="42"/>
      <c r="H94" s="42"/>
    </row>
    <row r="95" spans="1:8" ht="12.75">
      <c r="A95" s="46"/>
      <c r="B95" s="46"/>
      <c r="C95" s="46"/>
      <c r="D95" s="42"/>
      <c r="E95" s="42"/>
      <c r="F95" s="42"/>
      <c r="G95" s="42"/>
      <c r="H95" s="42"/>
    </row>
    <row r="96" spans="1:8" ht="12.75">
      <c r="A96" s="46"/>
      <c r="B96" s="46"/>
      <c r="C96" s="46"/>
      <c r="D96" s="42"/>
      <c r="E96" s="42"/>
      <c r="F96" s="42"/>
      <c r="G96" s="42"/>
      <c r="H96" s="42"/>
    </row>
    <row r="97" spans="1:8" ht="12.75">
      <c r="A97" s="46"/>
      <c r="B97" s="46"/>
      <c r="C97" s="46"/>
      <c r="D97" s="42"/>
      <c r="E97" s="42"/>
      <c r="F97" s="42"/>
      <c r="G97" s="42"/>
      <c r="H97" s="42"/>
    </row>
    <row r="98" spans="1:8" ht="12.75">
      <c r="A98" s="46"/>
      <c r="B98" s="46"/>
      <c r="C98" s="46"/>
      <c r="D98" s="42"/>
      <c r="E98" s="42"/>
      <c r="F98" s="42"/>
      <c r="G98" s="42"/>
      <c r="H98" s="42"/>
    </row>
    <row r="99" spans="1:8" ht="12.75">
      <c r="A99" s="46"/>
      <c r="B99" s="46"/>
      <c r="C99" s="46"/>
      <c r="D99" s="42"/>
      <c r="E99" s="42"/>
      <c r="F99" s="42"/>
      <c r="G99" s="42"/>
      <c r="H99" s="42"/>
    </row>
    <row r="100" spans="1:8" ht="12.75">
      <c r="A100" s="46"/>
      <c r="B100" s="46"/>
      <c r="C100" s="46"/>
      <c r="D100" s="42"/>
      <c r="E100" s="42"/>
      <c r="F100" s="42"/>
      <c r="G100" s="42"/>
      <c r="H100" s="42"/>
    </row>
    <row r="101" spans="1:8" ht="12.75">
      <c r="A101" s="46"/>
      <c r="B101" s="46"/>
      <c r="C101" s="46"/>
      <c r="D101" s="42"/>
      <c r="E101" s="42"/>
      <c r="F101" s="42"/>
      <c r="G101" s="42"/>
      <c r="H101" s="42"/>
    </row>
    <row r="102" spans="1:8" ht="12.75">
      <c r="A102" s="46"/>
      <c r="B102" s="46"/>
      <c r="C102" s="46"/>
      <c r="D102" s="42"/>
      <c r="E102" s="42"/>
      <c r="F102" s="42"/>
      <c r="G102" s="42"/>
      <c r="H102" s="42"/>
    </row>
    <row r="103" spans="1:8" ht="12.75">
      <c r="A103" s="46"/>
      <c r="B103" s="46"/>
      <c r="C103" s="46"/>
      <c r="D103" s="42"/>
      <c r="E103" s="42"/>
      <c r="F103" s="42"/>
      <c r="G103" s="42"/>
      <c r="H103" s="42"/>
    </row>
    <row r="104" spans="1:8" ht="12.75">
      <c r="A104" s="46"/>
      <c r="B104" s="46"/>
      <c r="C104" s="46"/>
      <c r="D104" s="42"/>
      <c r="E104" s="42"/>
      <c r="F104" s="42"/>
      <c r="G104" s="42"/>
      <c r="H104" s="42"/>
    </row>
    <row r="105" spans="1:8" ht="12.75">
      <c r="A105" s="46"/>
      <c r="B105" s="46"/>
      <c r="C105" s="46"/>
      <c r="D105" s="42"/>
      <c r="E105" s="42"/>
      <c r="F105" s="42"/>
      <c r="G105" s="42"/>
      <c r="H105" s="42"/>
    </row>
    <row r="106" spans="1:8" ht="12.75">
      <c r="A106" s="46"/>
      <c r="B106" s="46"/>
      <c r="C106" s="46"/>
      <c r="D106" s="42"/>
      <c r="E106" s="42"/>
      <c r="F106" s="42"/>
      <c r="G106" s="42"/>
      <c r="H106" s="42"/>
    </row>
    <row r="107" spans="1:8" ht="12.75">
      <c r="A107" s="46"/>
      <c r="B107" s="46"/>
      <c r="C107" s="46"/>
      <c r="D107" s="42"/>
      <c r="E107" s="42"/>
      <c r="F107" s="42"/>
      <c r="G107" s="42"/>
      <c r="H107" s="42"/>
    </row>
    <row r="108" spans="1:8" ht="12.75">
      <c r="A108" s="46"/>
      <c r="B108" s="46"/>
      <c r="C108" s="46"/>
      <c r="D108" s="42"/>
      <c r="E108" s="42"/>
      <c r="F108" s="42"/>
      <c r="G108" s="42"/>
      <c r="H108" s="42"/>
    </row>
    <row r="109" spans="1:8" ht="12.75">
      <c r="A109" s="46"/>
      <c r="B109" s="46"/>
      <c r="C109" s="46"/>
      <c r="D109" s="42"/>
      <c r="E109" s="42"/>
      <c r="F109" s="42"/>
      <c r="G109" s="42"/>
      <c r="H109" s="42"/>
    </row>
    <row r="110" spans="1:8" ht="12.75">
      <c r="A110" s="46"/>
      <c r="B110" s="46"/>
      <c r="C110" s="46"/>
      <c r="D110" s="42"/>
      <c r="E110" s="42"/>
      <c r="F110" s="42"/>
      <c r="G110" s="42"/>
      <c r="H110" s="42"/>
    </row>
    <row r="111" spans="1:8" ht="12.75">
      <c r="A111" s="46"/>
      <c r="B111" s="46"/>
      <c r="C111" s="46"/>
      <c r="D111" s="42"/>
      <c r="E111" s="42"/>
      <c r="F111" s="42"/>
      <c r="G111" s="42"/>
      <c r="H111" s="42"/>
    </row>
    <row r="112" spans="1:8" ht="12.75">
      <c r="A112" s="46"/>
      <c r="B112" s="46"/>
      <c r="C112" s="46"/>
      <c r="D112" s="42"/>
      <c r="E112" s="42"/>
      <c r="F112" s="42"/>
      <c r="G112" s="42"/>
      <c r="H112" s="42"/>
    </row>
    <row r="113" spans="1:8" ht="12.75">
      <c r="A113" s="46"/>
      <c r="B113" s="46"/>
      <c r="C113" s="46"/>
      <c r="D113" s="42"/>
      <c r="E113" s="42"/>
      <c r="F113" s="42"/>
      <c r="G113" s="42"/>
      <c r="H113" s="42"/>
    </row>
    <row r="114" spans="1:8" ht="12.75">
      <c r="A114" s="46"/>
      <c r="B114" s="46"/>
      <c r="C114" s="46"/>
      <c r="D114" s="42"/>
      <c r="E114" s="42"/>
      <c r="F114" s="42"/>
      <c r="G114" s="42"/>
      <c r="H114" s="42"/>
    </row>
    <row r="115" spans="1:8" ht="12.75">
      <c r="A115" s="46"/>
      <c r="B115" s="46"/>
      <c r="C115" s="46"/>
      <c r="D115" s="42"/>
      <c r="E115" s="42"/>
      <c r="F115" s="42"/>
      <c r="G115" s="42"/>
      <c r="H115" s="42"/>
    </row>
    <row r="116" spans="1:8" ht="12.75">
      <c r="A116" s="46"/>
      <c r="B116" s="46"/>
      <c r="C116" s="46"/>
      <c r="D116" s="42"/>
      <c r="E116" s="42"/>
      <c r="F116" s="42"/>
      <c r="G116" s="42"/>
      <c r="H116" s="42"/>
    </row>
    <row r="117" spans="1:8" ht="12.75">
      <c r="A117" s="46"/>
      <c r="B117" s="46"/>
      <c r="C117" s="46"/>
      <c r="D117" s="42"/>
      <c r="E117" s="42"/>
      <c r="F117" s="42"/>
      <c r="G117" s="42"/>
      <c r="H117" s="42"/>
    </row>
    <row r="118" spans="1:8" ht="12.75">
      <c r="A118" s="46"/>
      <c r="B118" s="46"/>
      <c r="C118" s="46"/>
      <c r="D118" s="42"/>
      <c r="E118" s="42"/>
      <c r="F118" s="42"/>
      <c r="G118" s="42"/>
      <c r="H118" s="42"/>
    </row>
    <row r="119" spans="1:8" ht="12.75">
      <c r="A119" s="46"/>
      <c r="B119" s="46"/>
      <c r="C119" s="46"/>
      <c r="D119" s="42"/>
      <c r="E119" s="42"/>
      <c r="F119" s="42"/>
      <c r="G119" s="42"/>
      <c r="H119" s="42"/>
    </row>
    <row r="120" spans="1:8" ht="12.75">
      <c r="A120" s="46"/>
      <c r="B120" s="46"/>
      <c r="C120" s="46"/>
      <c r="D120" s="42"/>
      <c r="E120" s="42"/>
      <c r="F120" s="42"/>
      <c r="G120" s="42"/>
      <c r="H120" s="42"/>
    </row>
    <row r="121" spans="1:8" ht="12.75">
      <c r="A121" s="46"/>
      <c r="B121" s="46"/>
      <c r="C121" s="46"/>
      <c r="D121" s="42"/>
      <c r="E121" s="42"/>
      <c r="F121" s="42"/>
      <c r="G121" s="42"/>
      <c r="H121" s="42"/>
    </row>
    <row r="122" spans="1:8" ht="12.75">
      <c r="A122" s="46"/>
      <c r="B122" s="46"/>
      <c r="C122" s="46"/>
      <c r="D122" s="42"/>
      <c r="E122" s="42"/>
      <c r="F122" s="42"/>
      <c r="G122" s="42"/>
      <c r="H122" s="42"/>
    </row>
    <row r="123" spans="1:8" ht="12.75">
      <c r="A123" s="46"/>
      <c r="B123" s="46"/>
      <c r="C123" s="46"/>
      <c r="D123" s="42"/>
      <c r="E123" s="42"/>
      <c r="F123" s="42"/>
      <c r="G123" s="42"/>
      <c r="H123" s="42"/>
    </row>
    <row r="124" spans="1:8" ht="12.75">
      <c r="A124" s="46"/>
      <c r="B124" s="46"/>
      <c r="C124" s="46"/>
      <c r="D124" s="42"/>
      <c r="E124" s="42"/>
      <c r="F124" s="42"/>
      <c r="G124" s="42"/>
      <c r="H124" s="42"/>
    </row>
    <row r="125" spans="1:8" ht="12.75">
      <c r="A125" s="46"/>
      <c r="B125" s="46"/>
      <c r="C125" s="46"/>
      <c r="D125" s="42"/>
      <c r="E125" s="42"/>
      <c r="F125" s="42"/>
      <c r="G125" s="42"/>
      <c r="H125" s="42"/>
    </row>
    <row r="126" spans="1:8" ht="12.75">
      <c r="A126" s="46"/>
      <c r="B126" s="46"/>
      <c r="C126" s="46"/>
      <c r="D126" s="42"/>
      <c r="E126" s="42"/>
      <c r="F126" s="42"/>
      <c r="G126" s="42"/>
      <c r="H126" s="42"/>
    </row>
    <row r="127" spans="1:8" ht="12.75">
      <c r="A127" s="46"/>
      <c r="B127" s="46"/>
      <c r="C127" s="46"/>
      <c r="D127" s="42"/>
      <c r="E127" s="42"/>
      <c r="F127" s="42"/>
      <c r="G127" s="42"/>
      <c r="H127" s="42"/>
    </row>
    <row r="128" spans="1:8" ht="12.75">
      <c r="A128" s="46"/>
      <c r="B128" s="46"/>
      <c r="C128" s="46"/>
      <c r="D128" s="42"/>
      <c r="E128" s="42"/>
      <c r="F128" s="42"/>
      <c r="G128" s="42"/>
      <c r="H128" s="42"/>
    </row>
    <row r="129" spans="1:8" ht="12.75">
      <c r="A129" s="46"/>
      <c r="B129" s="46"/>
      <c r="C129" s="46"/>
      <c r="D129" s="42"/>
      <c r="E129" s="42"/>
      <c r="F129" s="42"/>
      <c r="G129" s="42"/>
      <c r="H129" s="42"/>
    </row>
    <row r="130" spans="1:8" ht="12.75">
      <c r="A130" s="46"/>
      <c r="B130" s="46"/>
      <c r="C130" s="46"/>
      <c r="D130" s="42"/>
      <c r="E130" s="42"/>
      <c r="F130" s="42"/>
      <c r="G130" s="42"/>
      <c r="H130" s="42"/>
    </row>
    <row r="131" spans="1:8" ht="12.75">
      <c r="A131" s="46"/>
      <c r="B131" s="46"/>
      <c r="C131" s="46"/>
      <c r="D131" s="42"/>
      <c r="E131" s="42"/>
      <c r="F131" s="42"/>
      <c r="G131" s="42"/>
      <c r="H131" s="42"/>
    </row>
    <row r="132" spans="1:8" ht="12.75">
      <c r="A132" s="46"/>
      <c r="B132" s="46"/>
      <c r="C132" s="46"/>
      <c r="D132" s="42"/>
      <c r="E132" s="42"/>
      <c r="F132" s="42"/>
      <c r="G132" s="42"/>
      <c r="H132" s="42"/>
    </row>
    <row r="133" spans="1:8" ht="12.75">
      <c r="A133" s="46"/>
      <c r="B133" s="46"/>
      <c r="C133" s="46"/>
      <c r="D133" s="42"/>
      <c r="E133" s="42"/>
      <c r="F133" s="42"/>
      <c r="G133" s="42"/>
      <c r="H133" s="42"/>
    </row>
    <row r="134" spans="1:8" ht="12.75">
      <c r="A134" s="46"/>
      <c r="B134" s="46"/>
      <c r="C134" s="46"/>
      <c r="D134" s="42"/>
      <c r="E134" s="42"/>
      <c r="F134" s="42"/>
      <c r="G134" s="42"/>
      <c r="H134" s="42"/>
    </row>
    <row r="135" spans="1:8" ht="12.75">
      <c r="A135" s="46"/>
      <c r="B135" s="46"/>
      <c r="C135" s="46"/>
      <c r="D135" s="42"/>
      <c r="E135" s="42"/>
      <c r="F135" s="42"/>
      <c r="G135" s="42"/>
      <c r="H135" s="42"/>
    </row>
    <row r="136" spans="1:8" ht="12.75">
      <c r="A136" s="46"/>
      <c r="B136" s="46"/>
      <c r="C136" s="46"/>
      <c r="D136" s="42"/>
      <c r="E136" s="42"/>
      <c r="F136" s="42"/>
      <c r="G136" s="42"/>
      <c r="H136" s="42"/>
    </row>
    <row r="137" spans="1:8" ht="12.75">
      <c r="A137" s="46"/>
      <c r="B137" s="46"/>
      <c r="C137" s="46"/>
      <c r="D137" s="42"/>
      <c r="E137" s="42"/>
      <c r="F137" s="42"/>
      <c r="G137" s="42"/>
      <c r="H137" s="42"/>
    </row>
    <row r="138" spans="1:8" ht="12.75">
      <c r="A138" s="46"/>
      <c r="B138" s="46"/>
      <c r="C138" s="46"/>
      <c r="D138" s="42"/>
      <c r="E138" s="42"/>
      <c r="F138" s="42"/>
      <c r="G138" s="42"/>
      <c r="H138" s="42"/>
    </row>
    <row r="139" spans="1:8" ht="12.75">
      <c r="A139" s="42"/>
      <c r="B139" s="42"/>
      <c r="C139" s="42"/>
      <c r="D139" s="42"/>
      <c r="E139" s="42"/>
      <c r="F139" s="42"/>
      <c r="G139" s="42"/>
      <c r="H139" s="42"/>
    </row>
    <row r="140" spans="1:8" ht="12.75">
      <c r="A140" s="42"/>
      <c r="B140" s="42"/>
      <c r="C140" s="42"/>
      <c r="D140" s="42"/>
      <c r="E140" s="42"/>
      <c r="F140" s="42"/>
      <c r="G140" s="42"/>
      <c r="H140" s="42"/>
    </row>
    <row r="141" spans="1:8" ht="12.75">
      <c r="A141" s="42"/>
      <c r="B141" s="42"/>
      <c r="C141" s="42"/>
      <c r="D141" s="42"/>
      <c r="E141" s="42"/>
      <c r="F141" s="42"/>
      <c r="G141" s="42"/>
      <c r="H141" s="42"/>
    </row>
    <row r="142" spans="1:8" ht="12.75">
      <c r="A142" s="42"/>
      <c r="B142" s="42"/>
      <c r="C142" s="42"/>
      <c r="D142" s="42"/>
      <c r="E142" s="42"/>
      <c r="F142" s="42"/>
      <c r="G142" s="42"/>
      <c r="H142" s="42"/>
    </row>
    <row r="143" spans="1:8" ht="12.75">
      <c r="A143" s="42"/>
      <c r="B143" s="42"/>
      <c r="C143" s="42"/>
      <c r="D143" s="42"/>
      <c r="E143" s="42"/>
      <c r="F143" s="42"/>
      <c r="G143" s="42"/>
      <c r="H143" s="42"/>
    </row>
    <row r="144" spans="1:8" ht="12.75">
      <c r="A144" s="42"/>
      <c r="B144" s="42"/>
      <c r="C144" s="42"/>
      <c r="D144" s="42"/>
      <c r="E144" s="42"/>
      <c r="F144" s="42"/>
      <c r="G144" s="42"/>
      <c r="H144" s="42"/>
    </row>
    <row r="145" spans="1:8" ht="12.75">
      <c r="A145" s="42"/>
      <c r="B145" s="42"/>
      <c r="C145" s="42"/>
      <c r="D145" s="42"/>
      <c r="E145" s="42"/>
      <c r="F145" s="42"/>
      <c r="G145" s="42"/>
      <c r="H145" s="42"/>
    </row>
    <row r="146" spans="1:8" ht="12.75">
      <c r="A146" s="42"/>
      <c r="B146" s="42"/>
      <c r="C146" s="42"/>
      <c r="D146" s="42"/>
      <c r="E146" s="42"/>
      <c r="F146" s="42"/>
      <c r="G146" s="42"/>
      <c r="H146" s="42"/>
    </row>
    <row r="147" spans="1:8" ht="12.75">
      <c r="A147" s="42"/>
      <c r="B147" s="42"/>
      <c r="C147" s="42"/>
      <c r="D147" s="42"/>
      <c r="E147" s="42"/>
      <c r="F147" s="42"/>
      <c r="G147" s="42"/>
      <c r="H147" s="42"/>
    </row>
    <row r="148" spans="1:8" ht="12.75">
      <c r="A148" s="42"/>
      <c r="B148" s="42"/>
      <c r="C148" s="42"/>
      <c r="D148" s="42"/>
      <c r="E148" s="42"/>
      <c r="F148" s="42"/>
      <c r="G148" s="42"/>
      <c r="H148" s="42"/>
    </row>
    <row r="149" spans="1:8" ht="12.75">
      <c r="A149" s="42"/>
      <c r="B149" s="42"/>
      <c r="C149" s="42"/>
      <c r="D149" s="42"/>
      <c r="E149" s="42"/>
      <c r="F149" s="42"/>
      <c r="G149" s="42"/>
      <c r="H149" s="42"/>
    </row>
    <row r="150" spans="1:8" ht="12.75">
      <c r="A150" s="42"/>
      <c r="B150" s="42"/>
      <c r="C150" s="42"/>
      <c r="D150" s="42"/>
      <c r="E150" s="42"/>
      <c r="F150" s="42"/>
      <c r="G150" s="42"/>
      <c r="H150" s="42"/>
    </row>
    <row r="151" spans="1:8" ht="12.75">
      <c r="A151" s="42"/>
      <c r="B151" s="42"/>
      <c r="C151" s="42"/>
      <c r="D151" s="42"/>
      <c r="E151" s="42"/>
      <c r="F151" s="42"/>
      <c r="G151" s="42"/>
      <c r="H151" s="42"/>
    </row>
    <row r="152" spans="1:8" ht="12.75">
      <c r="A152" s="42"/>
      <c r="B152" s="42"/>
      <c r="C152" s="42"/>
      <c r="D152" s="42"/>
      <c r="E152" s="42"/>
      <c r="F152" s="42"/>
      <c r="G152" s="42"/>
      <c r="H152" s="42"/>
    </row>
    <row r="153" spans="1:8" ht="12.75">
      <c r="A153" s="42"/>
      <c r="B153" s="42"/>
      <c r="C153" s="42"/>
      <c r="D153" s="42"/>
      <c r="E153" s="42"/>
      <c r="F153" s="42"/>
      <c r="G153" s="42"/>
      <c r="H153" s="42"/>
    </row>
    <row r="154" spans="1:8" ht="12.75">
      <c r="A154" s="42"/>
      <c r="B154" s="42"/>
      <c r="C154" s="42"/>
      <c r="D154" s="42"/>
      <c r="E154" s="42"/>
      <c r="F154" s="42"/>
      <c r="G154" s="42"/>
      <c r="H154" s="42"/>
    </row>
    <row r="155" spans="1:8" ht="12.75">
      <c r="A155" s="42"/>
      <c r="B155" s="42"/>
      <c r="C155" s="42"/>
      <c r="D155" s="42"/>
      <c r="E155" s="42"/>
      <c r="F155" s="42"/>
      <c r="G155" s="42"/>
      <c r="H155" s="42"/>
    </row>
    <row r="156" spans="1:8" ht="12.75">
      <c r="A156" s="42"/>
      <c r="B156" s="42"/>
      <c r="C156" s="42"/>
      <c r="D156" s="42"/>
      <c r="E156" s="42"/>
      <c r="F156" s="42"/>
      <c r="G156" s="42"/>
      <c r="H156" s="42"/>
    </row>
    <row r="157" spans="1:8" ht="12.75">
      <c r="A157" s="42"/>
      <c r="B157" s="42"/>
      <c r="C157" s="42"/>
      <c r="D157" s="42"/>
      <c r="E157" s="42"/>
      <c r="F157" s="42"/>
      <c r="G157" s="42"/>
      <c r="H157" s="42"/>
    </row>
    <row r="158" spans="1:8" ht="12.75">
      <c r="A158" s="42"/>
      <c r="B158" s="42"/>
      <c r="C158" s="42"/>
      <c r="D158" s="42"/>
      <c r="E158" s="42"/>
      <c r="F158" s="42"/>
      <c r="G158" s="42"/>
      <c r="H158" s="42"/>
    </row>
    <row r="159" spans="1:8" ht="12.75">
      <c r="A159" s="42"/>
      <c r="B159" s="42"/>
      <c r="C159" s="42"/>
      <c r="D159" s="42"/>
      <c r="E159" s="42"/>
      <c r="F159" s="42"/>
      <c r="G159" s="42"/>
      <c r="H159" s="42"/>
    </row>
    <row r="160" spans="1:8" ht="12.75">
      <c r="A160" s="42"/>
      <c r="B160" s="42"/>
      <c r="C160" s="42"/>
      <c r="D160" s="42"/>
      <c r="E160" s="42"/>
      <c r="F160" s="42"/>
      <c r="G160" s="42"/>
      <c r="H160" s="42"/>
    </row>
    <row r="161" spans="1:8" ht="12.75">
      <c r="A161" s="42"/>
      <c r="B161" s="42"/>
      <c r="C161" s="42"/>
      <c r="D161" s="42"/>
      <c r="E161" s="42"/>
      <c r="F161" s="42"/>
      <c r="G161" s="42"/>
      <c r="H161" s="42"/>
    </row>
    <row r="162" spans="1:8" ht="12.75">
      <c r="A162" s="42"/>
      <c r="B162" s="42"/>
      <c r="C162" s="42"/>
      <c r="D162" s="42"/>
      <c r="E162" s="42"/>
      <c r="F162" s="42"/>
      <c r="G162" s="42"/>
      <c r="H162" s="42"/>
    </row>
    <row r="163" spans="1:8" ht="12.75">
      <c r="A163" s="42"/>
      <c r="B163" s="42"/>
      <c r="C163" s="42"/>
      <c r="D163" s="42"/>
      <c r="E163" s="42"/>
      <c r="F163" s="42"/>
      <c r="G163" s="42"/>
      <c r="H163" s="42"/>
    </row>
    <row r="164" spans="1:8" ht="12.75">
      <c r="A164" s="42"/>
      <c r="B164" s="42"/>
      <c r="C164" s="42"/>
      <c r="D164" s="42"/>
      <c r="E164" s="42"/>
      <c r="F164" s="42"/>
      <c r="G164" s="42"/>
      <c r="H164" s="42"/>
    </row>
    <row r="165" spans="1:8" ht="12.75">
      <c r="A165" s="42"/>
      <c r="B165" s="42"/>
      <c r="C165" s="42"/>
      <c r="D165" s="42"/>
      <c r="E165" s="42"/>
      <c r="F165" s="42"/>
      <c r="G165" s="42"/>
      <c r="H165" s="42"/>
    </row>
    <row r="166" spans="1:8" ht="12.75">
      <c r="A166" s="42"/>
      <c r="B166" s="42"/>
      <c r="C166" s="42"/>
      <c r="D166" s="42"/>
      <c r="E166" s="42"/>
      <c r="F166" s="42"/>
      <c r="G166" s="42"/>
      <c r="H166" s="42"/>
    </row>
    <row r="167" spans="1:8" ht="12.75">
      <c r="A167" s="42"/>
      <c r="B167" s="42"/>
      <c r="C167" s="42"/>
      <c r="D167" s="42"/>
      <c r="E167" s="42"/>
      <c r="F167" s="42"/>
      <c r="G167" s="42"/>
      <c r="H167" s="42"/>
    </row>
    <row r="168" spans="1:8" ht="12.75">
      <c r="A168" s="42"/>
      <c r="B168" s="42"/>
      <c r="C168" s="42"/>
      <c r="D168" s="42"/>
      <c r="E168" s="42"/>
      <c r="F168" s="42"/>
      <c r="G168" s="42"/>
      <c r="H168" s="42"/>
    </row>
    <row r="169" spans="1:8" ht="12.75">
      <c r="A169" s="42"/>
      <c r="B169" s="42"/>
      <c r="C169" s="42"/>
      <c r="D169" s="42"/>
      <c r="E169" s="42"/>
      <c r="F169" s="42"/>
      <c r="G169" s="42"/>
      <c r="H169" s="42"/>
    </row>
    <row r="170" spans="1:8" ht="12.75">
      <c r="A170" s="42"/>
      <c r="B170" s="42"/>
      <c r="C170" s="42"/>
      <c r="D170" s="42"/>
      <c r="E170" s="42"/>
      <c r="F170" s="42"/>
      <c r="G170" s="42"/>
      <c r="H170" s="42"/>
    </row>
    <row r="171" spans="1:8" ht="12.75">
      <c r="A171" s="42"/>
      <c r="B171" s="42"/>
      <c r="C171" s="42"/>
      <c r="D171" s="42"/>
      <c r="E171" s="42"/>
      <c r="F171" s="42"/>
      <c r="G171" s="42"/>
      <c r="H171" s="42"/>
    </row>
    <row r="172" spans="1:8" ht="12.75">
      <c r="A172" s="42"/>
      <c r="B172" s="42"/>
      <c r="C172" s="42"/>
      <c r="D172" s="42"/>
      <c r="E172" s="42"/>
      <c r="F172" s="42"/>
      <c r="G172" s="42"/>
      <c r="H172" s="42"/>
    </row>
    <row r="173" spans="1:8" ht="12.75">
      <c r="A173" s="42"/>
      <c r="B173" s="42"/>
      <c r="C173" s="42"/>
      <c r="D173" s="42"/>
      <c r="E173" s="42"/>
      <c r="F173" s="42"/>
      <c r="G173" s="42"/>
      <c r="H173" s="42"/>
    </row>
    <row r="174" spans="1:8" ht="12.75">
      <c r="A174" s="42"/>
      <c r="B174" s="42"/>
      <c r="C174" s="42"/>
      <c r="D174" s="42"/>
      <c r="E174" s="42"/>
      <c r="F174" s="42"/>
      <c r="G174" s="42"/>
      <c r="H174" s="42"/>
    </row>
    <row r="175" spans="1:8" ht="12.75">
      <c r="A175" s="42"/>
      <c r="B175" s="42"/>
      <c r="C175" s="42"/>
      <c r="D175" s="42"/>
      <c r="E175" s="42"/>
      <c r="F175" s="42"/>
      <c r="G175" s="42"/>
      <c r="H175" s="42"/>
    </row>
    <row r="176" spans="1:8" ht="12.75">
      <c r="A176" s="42"/>
      <c r="B176" s="42"/>
      <c r="C176" s="42"/>
      <c r="D176" s="42"/>
      <c r="E176" s="42"/>
      <c r="F176" s="42"/>
      <c r="G176" s="42"/>
      <c r="H176" s="42"/>
    </row>
    <row r="177" spans="1:8" ht="12.75">
      <c r="A177" s="42"/>
      <c r="B177" s="42"/>
      <c r="C177" s="42"/>
      <c r="D177" s="42"/>
      <c r="E177" s="42"/>
      <c r="F177" s="42"/>
      <c r="G177" s="42"/>
      <c r="H177" s="42"/>
    </row>
    <row r="178" spans="1:8" ht="12.75">
      <c r="A178" s="42"/>
      <c r="B178" s="42"/>
      <c r="C178" s="42"/>
      <c r="D178" s="42"/>
      <c r="E178" s="42"/>
      <c r="F178" s="42"/>
      <c r="G178" s="42"/>
      <c r="H178" s="42"/>
    </row>
    <row r="179" spans="1:8" ht="12.75">
      <c r="A179" s="42"/>
      <c r="B179" s="42"/>
      <c r="C179" s="42"/>
      <c r="D179" s="42"/>
      <c r="E179" s="42"/>
      <c r="F179" s="42"/>
      <c r="G179" s="42"/>
      <c r="H179" s="42"/>
    </row>
    <row r="180" spans="1:8" ht="12.75">
      <c r="A180" s="42"/>
      <c r="B180" s="42"/>
      <c r="C180" s="42"/>
      <c r="D180" s="42"/>
      <c r="E180" s="42"/>
      <c r="F180" s="42"/>
      <c r="G180" s="42"/>
      <c r="H180" s="42"/>
    </row>
    <row r="181" spans="1:8" ht="12.75">
      <c r="A181" s="42"/>
      <c r="B181" s="42"/>
      <c r="C181" s="42"/>
      <c r="D181" s="42"/>
      <c r="E181" s="42"/>
      <c r="F181" s="42"/>
      <c r="G181" s="42"/>
      <c r="H181" s="42"/>
    </row>
    <row r="182" spans="1:8" ht="12.75">
      <c r="A182" s="42"/>
      <c r="B182" s="42"/>
      <c r="C182" s="42"/>
      <c r="D182" s="42"/>
      <c r="E182" s="42"/>
      <c r="F182" s="42"/>
      <c r="G182" s="42"/>
      <c r="H182" s="42"/>
    </row>
    <row r="183" spans="1:8" ht="12.75">
      <c r="A183" s="42"/>
      <c r="B183" s="42"/>
      <c r="C183" s="42"/>
      <c r="D183" s="42"/>
      <c r="E183" s="42"/>
      <c r="F183" s="42"/>
      <c r="G183" s="42"/>
      <c r="H183" s="42"/>
    </row>
    <row r="184" spans="1:8" ht="12.75">
      <c r="A184" s="42"/>
      <c r="B184" s="42"/>
      <c r="C184" s="42"/>
      <c r="D184" s="42"/>
      <c r="E184" s="42"/>
      <c r="F184" s="42"/>
      <c r="G184" s="42"/>
      <c r="H184" s="42"/>
    </row>
    <row r="185" spans="1:8" ht="12.75">
      <c r="A185" s="42"/>
      <c r="B185" s="42"/>
      <c r="C185" s="42"/>
      <c r="D185" s="42"/>
      <c r="E185" s="42"/>
      <c r="F185" s="42"/>
      <c r="G185" s="42"/>
      <c r="H185" s="42"/>
    </row>
    <row r="186" spans="1:8" ht="12.75">
      <c r="A186" s="42"/>
      <c r="B186" s="42"/>
      <c r="C186" s="42"/>
      <c r="D186" s="42"/>
      <c r="E186" s="42"/>
      <c r="F186" s="42"/>
      <c r="G186" s="42"/>
      <c r="H186" s="42"/>
    </row>
    <row r="187" spans="1:8" ht="12.75">
      <c r="A187" s="42"/>
      <c r="B187" s="42"/>
      <c r="C187" s="42"/>
      <c r="D187" s="42"/>
      <c r="E187" s="42"/>
      <c r="F187" s="42"/>
      <c r="G187" s="42"/>
      <c r="H187" s="42"/>
    </row>
    <row r="188" spans="1:8" ht="12.75">
      <c r="A188" s="42"/>
      <c r="B188" s="42"/>
      <c r="C188" s="42"/>
      <c r="D188" s="42"/>
      <c r="E188" s="42"/>
      <c r="F188" s="42"/>
      <c r="G188" s="42"/>
      <c r="H188" s="42"/>
    </row>
    <row r="189" spans="1:8" ht="12.75">
      <c r="A189" s="42"/>
      <c r="B189" s="42"/>
      <c r="C189" s="42"/>
      <c r="D189" s="42"/>
      <c r="E189" s="42"/>
      <c r="F189" s="42"/>
      <c r="G189" s="42"/>
      <c r="H189" s="42"/>
    </row>
    <row r="190" spans="1:8" ht="12.75">
      <c r="A190" s="42"/>
      <c r="B190" s="42"/>
      <c r="C190" s="42"/>
      <c r="D190" s="42"/>
      <c r="E190" s="42"/>
      <c r="F190" s="42"/>
      <c r="G190" s="42"/>
      <c r="H190" s="42"/>
    </row>
    <row r="191" spans="1:8" ht="12.75">
      <c r="A191" s="42"/>
      <c r="B191" s="42"/>
      <c r="C191" s="42"/>
      <c r="D191" s="42"/>
      <c r="E191" s="42"/>
      <c r="F191" s="42"/>
      <c r="G191" s="42"/>
      <c r="H191" s="42"/>
    </row>
    <row r="192" spans="1:8" ht="12.75">
      <c r="A192" s="42"/>
      <c r="B192" s="42"/>
      <c r="C192" s="42"/>
      <c r="D192" s="42"/>
      <c r="E192" s="42"/>
      <c r="F192" s="42"/>
      <c r="G192" s="42"/>
      <c r="H192" s="42"/>
    </row>
    <row r="193" spans="1:8" ht="12.75">
      <c r="A193" s="42"/>
      <c r="B193" s="42"/>
      <c r="C193" s="42"/>
      <c r="D193" s="42"/>
      <c r="E193" s="42"/>
      <c r="F193" s="42"/>
      <c r="G193" s="42"/>
      <c r="H193" s="42"/>
    </row>
    <row r="194" spans="1:8" ht="12.75">
      <c r="A194" s="42"/>
      <c r="B194" s="42"/>
      <c r="C194" s="42"/>
      <c r="D194" s="42"/>
      <c r="E194" s="42"/>
      <c r="F194" s="42"/>
      <c r="G194" s="42"/>
      <c r="H194" s="42"/>
    </row>
    <row r="195" spans="1:8" ht="12.75">
      <c r="A195" s="42"/>
      <c r="B195" s="42"/>
      <c r="C195" s="42"/>
      <c r="D195" s="42"/>
      <c r="E195" s="42"/>
      <c r="F195" s="42"/>
      <c r="G195" s="42"/>
      <c r="H195" s="42"/>
    </row>
    <row r="196" spans="1:8" ht="12.75">
      <c r="A196" s="42"/>
      <c r="B196" s="42"/>
      <c r="C196" s="42"/>
      <c r="D196" s="42"/>
      <c r="E196" s="42"/>
      <c r="F196" s="42"/>
      <c r="G196" s="42"/>
      <c r="H196" s="42"/>
    </row>
    <row r="197" spans="1:8" ht="12.75">
      <c r="A197" s="42"/>
      <c r="B197" s="42"/>
      <c r="C197" s="42"/>
      <c r="D197" s="42"/>
      <c r="E197" s="42"/>
      <c r="F197" s="42"/>
      <c r="G197" s="42"/>
      <c r="H197" s="42"/>
    </row>
    <row r="198" spans="1:8" ht="12.75">
      <c r="A198" s="42"/>
      <c r="B198" s="42"/>
      <c r="C198" s="42"/>
      <c r="D198" s="42"/>
      <c r="E198" s="42"/>
      <c r="F198" s="42"/>
      <c r="G198" s="42"/>
      <c r="H198" s="42"/>
    </row>
    <row r="199" spans="1:8" ht="12.75">
      <c r="A199" s="42"/>
      <c r="B199" s="42"/>
      <c r="C199" s="42"/>
      <c r="D199" s="42"/>
      <c r="E199" s="42"/>
      <c r="F199" s="42"/>
      <c r="G199" s="42"/>
      <c r="H199" s="42"/>
    </row>
    <row r="200" spans="1:8" ht="12.75">
      <c r="A200" s="42"/>
      <c r="B200" s="42"/>
      <c r="C200" s="42"/>
      <c r="D200" s="42"/>
      <c r="E200" s="42"/>
      <c r="F200" s="42"/>
      <c r="G200" s="42"/>
      <c r="H200" s="42"/>
    </row>
    <row r="201" spans="1:8" ht="12.75">
      <c r="A201" s="42"/>
      <c r="B201" s="42"/>
      <c r="C201" s="42"/>
      <c r="D201" s="42"/>
      <c r="E201" s="42"/>
      <c r="F201" s="42"/>
      <c r="G201" s="42"/>
      <c r="H201" s="42"/>
    </row>
    <row r="202" spans="1:8" ht="12.75">
      <c r="A202" s="42"/>
      <c r="B202" s="42"/>
      <c r="C202" s="42"/>
      <c r="D202" s="42"/>
      <c r="E202" s="42"/>
      <c r="F202" s="42"/>
      <c r="G202" s="42"/>
      <c r="H202" s="42"/>
    </row>
    <row r="203" spans="1:8" ht="12.75">
      <c r="A203" s="42"/>
      <c r="B203" s="42"/>
      <c r="C203" s="42"/>
      <c r="D203" s="42"/>
      <c r="E203" s="42"/>
      <c r="F203" s="42"/>
      <c r="G203" s="42"/>
      <c r="H203" s="42"/>
    </row>
    <row r="204" spans="1:8" ht="12.75">
      <c r="A204" s="42"/>
      <c r="B204" s="42"/>
      <c r="C204" s="42"/>
      <c r="D204" s="42"/>
      <c r="E204" s="42"/>
      <c r="F204" s="42"/>
      <c r="G204" s="42"/>
      <c r="H204" s="42"/>
    </row>
    <row r="205" spans="1:8" ht="12.75">
      <c r="A205" s="42"/>
      <c r="B205" s="42"/>
      <c r="C205" s="42"/>
      <c r="D205" s="42"/>
      <c r="E205" s="42"/>
      <c r="F205" s="42"/>
      <c r="G205" s="42"/>
      <c r="H205" s="42"/>
    </row>
    <row r="206" spans="1:8" ht="12.75">
      <c r="A206" s="42"/>
      <c r="B206" s="42"/>
      <c r="C206" s="42"/>
      <c r="D206" s="42"/>
      <c r="E206" s="42"/>
      <c r="F206" s="42"/>
      <c r="G206" s="42"/>
      <c r="H206" s="42"/>
    </row>
    <row r="207" spans="1:8" ht="12.75">
      <c r="A207" s="42"/>
      <c r="B207" s="42"/>
      <c r="C207" s="42"/>
      <c r="D207" s="42"/>
      <c r="E207" s="42"/>
      <c r="F207" s="42"/>
      <c r="G207" s="42"/>
      <c r="H207" s="42"/>
    </row>
    <row r="208" spans="1:8" ht="12.75">
      <c r="A208" s="42"/>
      <c r="B208" s="42"/>
      <c r="C208" s="42"/>
      <c r="D208" s="42"/>
      <c r="E208" s="42"/>
      <c r="F208" s="42"/>
      <c r="G208" s="42"/>
      <c r="H208" s="42"/>
    </row>
    <row r="209" spans="1:8" ht="12.75">
      <c r="A209" s="42"/>
      <c r="B209" s="42"/>
      <c r="C209" s="42"/>
      <c r="D209" s="42"/>
      <c r="E209" s="42"/>
      <c r="F209" s="42"/>
      <c r="G209" s="42"/>
      <c r="H209" s="42"/>
    </row>
    <row r="210" spans="1:8" ht="12.75">
      <c r="A210" s="42"/>
      <c r="B210" s="42"/>
      <c r="C210" s="42"/>
      <c r="D210" s="42"/>
      <c r="E210" s="42"/>
      <c r="F210" s="42"/>
      <c r="G210" s="42"/>
      <c r="H210" s="42"/>
    </row>
    <row r="211" spans="1:8" ht="12.75">
      <c r="A211" s="42"/>
      <c r="B211" s="42"/>
      <c r="C211" s="42"/>
      <c r="D211" s="42"/>
      <c r="E211" s="42"/>
      <c r="F211" s="42"/>
      <c r="G211" s="42"/>
      <c r="H211" s="42"/>
    </row>
    <row r="212" spans="1:8" ht="12.75">
      <c r="A212" s="42"/>
      <c r="B212" s="42"/>
      <c r="C212" s="42"/>
      <c r="D212" s="42"/>
      <c r="E212" s="42"/>
      <c r="F212" s="42"/>
      <c r="G212" s="42"/>
      <c r="H212" s="42"/>
    </row>
    <row r="213" spans="1:8" ht="12.75">
      <c r="A213" s="42"/>
      <c r="B213" s="42"/>
      <c r="C213" s="42"/>
      <c r="D213" s="42"/>
      <c r="E213" s="42"/>
      <c r="F213" s="42"/>
      <c r="G213" s="42"/>
      <c r="H213" s="42"/>
    </row>
    <row r="214" spans="1:8" ht="12.75">
      <c r="A214" s="42"/>
      <c r="B214" s="42"/>
      <c r="C214" s="42"/>
      <c r="D214" s="42"/>
      <c r="E214" s="42"/>
      <c r="F214" s="42"/>
      <c r="G214" s="42"/>
      <c r="H214" s="42"/>
    </row>
    <row r="215" spans="1:8" ht="12.75">
      <c r="A215" s="42"/>
      <c r="B215" s="42"/>
      <c r="C215" s="42"/>
      <c r="D215" s="42"/>
      <c r="E215" s="42"/>
      <c r="F215" s="42"/>
      <c r="G215" s="42"/>
      <c r="H215" s="42"/>
    </row>
    <row r="216" spans="1:8" ht="12.75">
      <c r="A216" s="42"/>
      <c r="B216" s="42"/>
      <c r="C216" s="42"/>
      <c r="D216" s="42"/>
      <c r="E216" s="42"/>
      <c r="F216" s="42"/>
      <c r="G216" s="42"/>
      <c r="H216" s="42"/>
    </row>
    <row r="217" spans="1:8" ht="12.75">
      <c r="A217" s="42"/>
      <c r="B217" s="42"/>
      <c r="C217" s="42"/>
      <c r="D217" s="42"/>
      <c r="E217" s="42"/>
      <c r="F217" s="42"/>
      <c r="G217" s="42"/>
      <c r="H217" s="42"/>
    </row>
    <row r="218" spans="1:8" ht="12.75">
      <c r="A218" s="42"/>
      <c r="B218" s="42"/>
      <c r="C218" s="42"/>
      <c r="D218" s="42"/>
      <c r="E218" s="42"/>
      <c r="F218" s="42"/>
      <c r="G218" s="42"/>
      <c r="H218" s="42"/>
    </row>
    <row r="219" spans="1:8" ht="12.75">
      <c r="A219" s="42"/>
      <c r="B219" s="42"/>
      <c r="C219" s="42"/>
      <c r="D219" s="42"/>
      <c r="E219" s="42"/>
      <c r="F219" s="42"/>
      <c r="G219" s="42"/>
      <c r="H219" s="42"/>
    </row>
    <row r="220" spans="1:8" ht="12.75">
      <c r="A220" s="42"/>
      <c r="B220" s="42"/>
      <c r="C220" s="42"/>
      <c r="D220" s="42"/>
      <c r="E220" s="42"/>
      <c r="F220" s="42"/>
      <c r="G220" s="42"/>
      <c r="H220" s="42"/>
    </row>
    <row r="221" spans="1:8" ht="12.75">
      <c r="A221" s="42"/>
      <c r="B221" s="42"/>
      <c r="C221" s="42"/>
      <c r="D221" s="42"/>
      <c r="E221" s="42"/>
      <c r="F221" s="42"/>
      <c r="G221" s="42"/>
      <c r="H221" s="42"/>
    </row>
    <row r="222" spans="1:8" ht="12.75">
      <c r="A222" s="42"/>
      <c r="B222" s="42"/>
      <c r="C222" s="42"/>
      <c r="D222" s="42"/>
      <c r="E222" s="42"/>
      <c r="F222" s="42"/>
      <c r="G222" s="42"/>
      <c r="H222" s="42"/>
    </row>
    <row r="223" spans="1:8" ht="12.75">
      <c r="A223" s="42"/>
      <c r="B223" s="42"/>
      <c r="C223" s="42"/>
      <c r="D223" s="42"/>
      <c r="E223" s="42"/>
      <c r="F223" s="42"/>
      <c r="G223" s="42"/>
      <c r="H223" s="42"/>
    </row>
    <row r="224" spans="1:8" ht="12.75">
      <c r="A224" s="42"/>
      <c r="B224" s="42"/>
      <c r="C224" s="42"/>
      <c r="D224" s="42"/>
      <c r="E224" s="42"/>
      <c r="F224" s="42"/>
      <c r="G224" s="42"/>
      <c r="H224" s="42"/>
    </row>
    <row r="225" spans="1:8" ht="12.75">
      <c r="A225" s="42"/>
      <c r="B225" s="42"/>
      <c r="C225" s="42"/>
      <c r="D225" s="42"/>
      <c r="E225" s="42"/>
      <c r="F225" s="42"/>
      <c r="G225" s="42"/>
      <c r="H225" s="42"/>
    </row>
    <row r="226" spans="1:8" ht="12.75">
      <c r="A226" s="42"/>
      <c r="B226" s="42"/>
      <c r="C226" s="42"/>
      <c r="D226" s="42"/>
      <c r="E226" s="42"/>
      <c r="F226" s="42"/>
      <c r="G226" s="42"/>
      <c r="H226" s="42"/>
    </row>
    <row r="227" spans="1:8" ht="12.75">
      <c r="A227" s="42"/>
      <c r="B227" s="42"/>
      <c r="C227" s="42"/>
      <c r="D227" s="42"/>
      <c r="E227" s="42"/>
      <c r="F227" s="42"/>
      <c r="G227" s="42"/>
      <c r="H227" s="42"/>
    </row>
    <row r="228" spans="1:8" ht="12.75">
      <c r="A228" s="42"/>
      <c r="B228" s="42"/>
      <c r="C228" s="42"/>
      <c r="D228" s="42"/>
      <c r="E228" s="42"/>
      <c r="F228" s="42"/>
      <c r="G228" s="42"/>
      <c r="H228" s="42"/>
    </row>
    <row r="229" spans="1:8" ht="12.75">
      <c r="A229" s="42"/>
      <c r="B229" s="42"/>
      <c r="C229" s="42"/>
      <c r="D229" s="42"/>
      <c r="E229" s="42"/>
      <c r="F229" s="42"/>
      <c r="G229" s="42"/>
      <c r="H229" s="42"/>
    </row>
    <row r="230" spans="1:8" ht="12.75">
      <c r="A230" s="42"/>
      <c r="B230" s="42"/>
      <c r="C230" s="42"/>
      <c r="D230" s="42"/>
      <c r="E230" s="42"/>
      <c r="F230" s="42"/>
      <c r="G230" s="42"/>
      <c r="H230" s="42"/>
    </row>
    <row r="231" spans="1:8" ht="12.75">
      <c r="A231" s="42"/>
      <c r="B231" s="42"/>
      <c r="C231" s="42"/>
      <c r="D231" s="42"/>
      <c r="E231" s="42"/>
      <c r="F231" s="42"/>
      <c r="G231" s="42"/>
      <c r="H231" s="42"/>
    </row>
    <row r="232" spans="1:8" ht="12.75">
      <c r="A232" s="42"/>
      <c r="B232" s="42"/>
      <c r="C232" s="42"/>
      <c r="D232" s="42"/>
      <c r="E232" s="42"/>
      <c r="F232" s="42"/>
      <c r="G232" s="42"/>
      <c r="H232" s="42"/>
    </row>
    <row r="233" spans="1:8" ht="12.75">
      <c r="A233" s="42"/>
      <c r="B233" s="42"/>
      <c r="C233" s="42"/>
      <c r="D233" s="42"/>
      <c r="E233" s="42"/>
      <c r="F233" s="42"/>
      <c r="G233" s="42"/>
      <c r="H233" s="42"/>
    </row>
    <row r="234" spans="1:8" ht="12.75">
      <c r="A234" s="42"/>
      <c r="B234" s="42"/>
      <c r="C234" s="42"/>
      <c r="D234" s="42"/>
      <c r="E234" s="42"/>
      <c r="F234" s="42"/>
      <c r="G234" s="42"/>
      <c r="H234" s="42"/>
    </row>
    <row r="235" spans="1:8" ht="12.75">
      <c r="A235" s="42"/>
      <c r="B235" s="42"/>
      <c r="C235" s="42"/>
      <c r="D235" s="42"/>
      <c r="E235" s="42"/>
      <c r="F235" s="42"/>
      <c r="G235" s="42"/>
      <c r="H235" s="42"/>
    </row>
    <row r="236" spans="1:8" ht="12.75">
      <c r="A236" s="42"/>
      <c r="B236" s="42"/>
      <c r="C236" s="42"/>
      <c r="D236" s="42"/>
      <c r="E236" s="42"/>
      <c r="F236" s="42"/>
      <c r="G236" s="42"/>
      <c r="H236" s="42"/>
    </row>
    <row r="237" spans="1:8" ht="12.75">
      <c r="A237" s="42"/>
      <c r="B237" s="42"/>
      <c r="C237" s="42"/>
      <c r="D237" s="42"/>
      <c r="E237" s="42"/>
      <c r="F237" s="42"/>
      <c r="G237" s="42"/>
      <c r="H237" s="42"/>
    </row>
    <row r="238" spans="1:8" ht="12.75">
      <c r="A238" s="42"/>
      <c r="B238" s="42"/>
      <c r="C238" s="42"/>
      <c r="D238" s="42"/>
      <c r="E238" s="42"/>
      <c r="F238" s="42"/>
      <c r="G238" s="42"/>
      <c r="H238" s="42"/>
    </row>
    <row r="239" spans="1:8" ht="12.75">
      <c r="A239" s="42"/>
      <c r="B239" s="42"/>
      <c r="C239" s="42"/>
      <c r="D239" s="42"/>
      <c r="E239" s="42"/>
      <c r="F239" s="42"/>
      <c r="G239" s="42"/>
      <c r="H239" s="42"/>
    </row>
    <row r="240" spans="1:8" ht="12.75">
      <c r="A240" s="42"/>
      <c r="B240" s="42"/>
      <c r="C240" s="42"/>
      <c r="D240" s="42"/>
      <c r="E240" s="42"/>
      <c r="F240" s="42"/>
      <c r="G240" s="42"/>
      <c r="H240" s="42"/>
    </row>
    <row r="241" spans="1:8" ht="12.75">
      <c r="A241" s="42"/>
      <c r="B241" s="42"/>
      <c r="C241" s="42"/>
      <c r="D241" s="42"/>
      <c r="E241" s="42"/>
      <c r="F241" s="42"/>
      <c r="G241" s="42"/>
      <c r="H241" s="42"/>
    </row>
    <row r="242" spans="1:8" ht="12.75">
      <c r="A242" s="42"/>
      <c r="B242" s="42"/>
      <c r="C242" s="42"/>
      <c r="D242" s="42"/>
      <c r="E242" s="42"/>
      <c r="F242" s="42"/>
      <c r="G242" s="42"/>
      <c r="H242" s="42"/>
    </row>
    <row r="243" spans="1:8" ht="12.75">
      <c r="A243" s="42"/>
      <c r="B243" s="42"/>
      <c r="C243" s="42"/>
      <c r="D243" s="42"/>
      <c r="E243" s="42"/>
      <c r="F243" s="42"/>
      <c r="G243" s="42"/>
      <c r="H243" s="42"/>
    </row>
    <row r="244" spans="1:8" ht="12.75">
      <c r="A244" s="42"/>
      <c r="B244" s="42"/>
      <c r="C244" s="42"/>
      <c r="D244" s="42"/>
      <c r="E244" s="42"/>
      <c r="F244" s="42"/>
      <c r="G244" s="42"/>
      <c r="H244" s="42"/>
    </row>
    <row r="245" spans="1:8" ht="12.75">
      <c r="A245" s="42"/>
      <c r="B245" s="42"/>
      <c r="C245" s="42"/>
      <c r="D245" s="42"/>
      <c r="E245" s="42"/>
      <c r="F245" s="42"/>
      <c r="G245" s="42"/>
      <c r="H245" s="42"/>
    </row>
    <row r="246" spans="1:8" ht="12.75">
      <c r="A246" s="42"/>
      <c r="B246" s="42"/>
      <c r="C246" s="42"/>
      <c r="D246" s="42"/>
      <c r="E246" s="42"/>
      <c r="F246" s="42"/>
      <c r="G246" s="42"/>
      <c r="H246" s="42"/>
    </row>
    <row r="247" spans="1:8" ht="12.75">
      <c r="A247" s="42"/>
      <c r="B247" s="42"/>
      <c r="C247" s="42"/>
      <c r="D247" s="42"/>
      <c r="E247" s="42"/>
      <c r="F247" s="42"/>
      <c r="G247" s="42"/>
      <c r="H247" s="42"/>
    </row>
    <row r="248" spans="1:8" ht="12.75">
      <c r="A248" s="42"/>
      <c r="B248" s="42"/>
      <c r="C248" s="42"/>
      <c r="D248" s="42"/>
      <c r="E248" s="42"/>
      <c r="F248" s="42"/>
      <c r="G248" s="42"/>
      <c r="H248" s="42"/>
    </row>
    <row r="249" spans="1:8" ht="12.75">
      <c r="A249" s="42"/>
      <c r="B249" s="42"/>
      <c r="C249" s="42"/>
      <c r="D249" s="42"/>
      <c r="E249" s="42"/>
      <c r="F249" s="42"/>
      <c r="G249" s="42"/>
      <c r="H249" s="42"/>
    </row>
    <row r="250" spans="1:8" ht="12.75">
      <c r="A250" s="42"/>
      <c r="B250" s="42"/>
      <c r="C250" s="42"/>
      <c r="D250" s="42"/>
      <c r="E250" s="42"/>
      <c r="F250" s="42"/>
      <c r="G250" s="42"/>
      <c r="H250" s="42"/>
    </row>
    <row r="251" spans="1:8" ht="12.75">
      <c r="A251" s="42"/>
      <c r="B251" s="42"/>
      <c r="C251" s="42"/>
      <c r="D251" s="42"/>
      <c r="E251" s="42"/>
      <c r="F251" s="42"/>
      <c r="G251" s="42"/>
      <c r="H251" s="42"/>
    </row>
    <row r="252" spans="1:8" ht="12.75">
      <c r="A252" s="42"/>
      <c r="B252" s="42"/>
      <c r="C252" s="42"/>
      <c r="D252" s="42"/>
      <c r="E252" s="42"/>
      <c r="F252" s="42"/>
      <c r="G252" s="42"/>
      <c r="H252" s="42"/>
    </row>
    <row r="253" spans="1:8" ht="12.75">
      <c r="A253" s="42"/>
      <c r="B253" s="42"/>
      <c r="C253" s="42"/>
      <c r="D253" s="42"/>
      <c r="E253" s="42"/>
      <c r="F253" s="42"/>
      <c r="G253" s="42"/>
      <c r="H253" s="42"/>
    </row>
    <row r="254" spans="1:8" ht="12.75">
      <c r="A254" s="42"/>
      <c r="B254" s="42"/>
      <c r="C254" s="42"/>
      <c r="D254" s="42"/>
      <c r="E254" s="42"/>
      <c r="F254" s="42"/>
      <c r="G254" s="42"/>
      <c r="H254" s="42"/>
    </row>
    <row r="255" spans="1:8" ht="12.75">
      <c r="A255" s="42"/>
      <c r="B255" s="42"/>
      <c r="C255" s="42"/>
      <c r="D255" s="42"/>
      <c r="E255" s="42"/>
      <c r="F255" s="42"/>
      <c r="G255" s="42"/>
      <c r="H255" s="42"/>
    </row>
    <row r="256" spans="1:8" ht="12.75">
      <c r="A256" s="42"/>
      <c r="B256" s="42"/>
      <c r="C256" s="42"/>
      <c r="D256" s="42"/>
      <c r="E256" s="42"/>
      <c r="F256" s="42"/>
      <c r="G256" s="42"/>
      <c r="H256" s="42"/>
    </row>
    <row r="257" spans="1:8" ht="12.75">
      <c r="A257" s="42"/>
      <c r="B257" s="42"/>
      <c r="C257" s="42"/>
      <c r="D257" s="42"/>
      <c r="E257" s="42"/>
      <c r="F257" s="42"/>
      <c r="G257" s="42"/>
      <c r="H257" s="42"/>
    </row>
    <row r="258" spans="1:8" ht="12.75">
      <c r="A258" s="42"/>
      <c r="B258" s="42"/>
      <c r="C258" s="42"/>
      <c r="D258" s="42"/>
      <c r="E258" s="42"/>
      <c r="F258" s="42"/>
      <c r="G258" s="42"/>
      <c r="H258" s="42"/>
    </row>
    <row r="259" spans="1:8" ht="12.75">
      <c r="A259" s="42"/>
      <c r="B259" s="42"/>
      <c r="C259" s="42"/>
      <c r="D259" s="42"/>
      <c r="E259" s="42"/>
      <c r="F259" s="42"/>
      <c r="G259" s="42"/>
      <c r="H259" s="42"/>
    </row>
    <row r="260" spans="1:8" ht="12.75">
      <c r="A260" s="42"/>
      <c r="B260" s="42"/>
      <c r="C260" s="42"/>
      <c r="D260" s="42"/>
      <c r="E260" s="42"/>
      <c r="F260" s="42"/>
      <c r="G260" s="42"/>
      <c r="H260" s="42"/>
    </row>
    <row r="261" spans="1:8" ht="12.75">
      <c r="A261" s="42"/>
      <c r="B261" s="42"/>
      <c r="C261" s="42"/>
      <c r="D261" s="42"/>
      <c r="E261" s="42"/>
      <c r="F261" s="42"/>
      <c r="G261" s="42"/>
      <c r="H261" s="42"/>
    </row>
    <row r="262" spans="1:8" ht="12.75">
      <c r="A262" s="42"/>
      <c r="B262" s="42"/>
      <c r="C262" s="42"/>
      <c r="D262" s="42"/>
      <c r="E262" s="42"/>
      <c r="F262" s="42"/>
      <c r="G262" s="42"/>
      <c r="H262" s="42"/>
    </row>
    <row r="263" spans="1:8" ht="12.75">
      <c r="A263" s="42"/>
      <c r="B263" s="42"/>
      <c r="C263" s="42"/>
      <c r="D263" s="42"/>
      <c r="E263" s="42"/>
      <c r="F263" s="42"/>
      <c r="G263" s="42"/>
      <c r="H263" s="42"/>
    </row>
    <row r="264" spans="1:8" ht="12.75">
      <c r="A264" s="42"/>
      <c r="B264" s="42"/>
      <c r="C264" s="42"/>
      <c r="D264" s="42"/>
      <c r="E264" s="42"/>
      <c r="F264" s="42"/>
      <c r="G264" s="42"/>
      <c r="H264" s="42"/>
    </row>
    <row r="265" spans="1:8" ht="12.75">
      <c r="A265" s="42"/>
      <c r="B265" s="42"/>
      <c r="C265" s="42"/>
      <c r="D265" s="42"/>
      <c r="E265" s="42"/>
      <c r="F265" s="42"/>
      <c r="G265" s="42"/>
      <c r="H265" s="42"/>
    </row>
    <row r="266" spans="1:8" ht="12.75">
      <c r="A266" s="42"/>
      <c r="B266" s="42"/>
      <c r="C266" s="42"/>
      <c r="D266" s="42"/>
      <c r="E266" s="42"/>
      <c r="F266" s="42"/>
      <c r="G266" s="42"/>
      <c r="H266" s="42"/>
    </row>
    <row r="267" spans="1:8" ht="12.75">
      <c r="A267" s="42"/>
      <c r="B267" s="42"/>
      <c r="C267" s="42"/>
      <c r="D267" s="42"/>
      <c r="E267" s="42"/>
      <c r="F267" s="42"/>
      <c r="G267" s="42"/>
      <c r="H267" s="42"/>
    </row>
    <row r="268" spans="1:8" ht="12.75">
      <c r="A268" s="42"/>
      <c r="B268" s="42"/>
      <c r="C268" s="42"/>
      <c r="D268" s="42"/>
      <c r="E268" s="42"/>
      <c r="F268" s="42"/>
      <c r="G268" s="42"/>
      <c r="H268" s="42"/>
    </row>
    <row r="269" spans="1:8" ht="12.75">
      <c r="A269" s="42"/>
      <c r="B269" s="42"/>
      <c r="C269" s="42"/>
      <c r="D269" s="42"/>
      <c r="E269" s="42"/>
      <c r="F269" s="42"/>
      <c r="G269" s="42"/>
      <c r="H269" s="42"/>
    </row>
    <row r="270" spans="1:8" ht="12.75">
      <c r="A270" s="42"/>
      <c r="B270" s="42"/>
      <c r="C270" s="42"/>
      <c r="D270" s="42"/>
      <c r="E270" s="42"/>
      <c r="F270" s="42"/>
      <c r="G270" s="42"/>
      <c r="H270" s="42"/>
    </row>
    <row r="271" spans="1:8" ht="12.75">
      <c r="A271" s="42"/>
      <c r="B271" s="42"/>
      <c r="C271" s="42"/>
      <c r="D271" s="42"/>
      <c r="E271" s="42"/>
      <c r="F271" s="42"/>
      <c r="G271" s="42"/>
      <c r="H271" s="42"/>
    </row>
    <row r="272" spans="1:8" ht="12.75">
      <c r="A272" s="42"/>
      <c r="B272" s="42"/>
      <c r="C272" s="42"/>
      <c r="D272" s="42"/>
      <c r="E272" s="42"/>
      <c r="F272" s="42"/>
      <c r="G272" s="42"/>
      <c r="H272" s="42"/>
    </row>
    <row r="273" spans="1:8" ht="12.75">
      <c r="A273" s="42"/>
      <c r="B273" s="42"/>
      <c r="C273" s="42"/>
      <c r="D273" s="42"/>
      <c r="E273" s="42"/>
      <c r="F273" s="42"/>
      <c r="G273" s="42"/>
      <c r="H273" s="42"/>
    </row>
    <row r="274" spans="1:8" ht="12.75">
      <c r="A274" s="42"/>
      <c r="B274" s="42"/>
      <c r="C274" s="42"/>
      <c r="D274" s="42"/>
      <c r="E274" s="42"/>
      <c r="F274" s="42"/>
      <c r="G274" s="42"/>
      <c r="H274" s="42"/>
    </row>
    <row r="275" spans="1:8" ht="12.75">
      <c r="A275" s="42"/>
      <c r="B275" s="42"/>
      <c r="C275" s="42"/>
      <c r="D275" s="42"/>
      <c r="E275" s="42"/>
      <c r="F275" s="42"/>
      <c r="G275" s="42"/>
      <c r="H275" s="42"/>
    </row>
    <row r="276" spans="1:8" ht="12.75">
      <c r="A276" s="42"/>
      <c r="B276" s="42"/>
      <c r="C276" s="42"/>
      <c r="D276" s="42"/>
      <c r="E276" s="42"/>
      <c r="F276" s="42"/>
      <c r="G276" s="42"/>
      <c r="H276" s="42"/>
    </row>
    <row r="277" spans="1:8" ht="12.75">
      <c r="A277" s="42"/>
      <c r="B277" s="42"/>
      <c r="C277" s="42"/>
      <c r="D277" s="42"/>
      <c r="E277" s="42"/>
      <c r="F277" s="42"/>
      <c r="G277" s="42"/>
      <c r="H277" s="42"/>
    </row>
    <row r="278" spans="1:8" ht="12.75">
      <c r="A278" s="42"/>
      <c r="B278" s="42"/>
      <c r="C278" s="42"/>
      <c r="D278" s="42"/>
      <c r="E278" s="42"/>
      <c r="F278" s="42"/>
      <c r="G278" s="42"/>
      <c r="H278" s="42"/>
    </row>
    <row r="279" spans="1:8" ht="12.75">
      <c r="A279" s="42"/>
      <c r="B279" s="42"/>
      <c r="C279" s="42"/>
      <c r="D279" s="42"/>
      <c r="E279" s="42"/>
      <c r="F279" s="42"/>
      <c r="G279" s="42"/>
      <c r="H279" s="42"/>
    </row>
    <row r="280" spans="1:8" ht="12.75">
      <c r="A280" s="42"/>
      <c r="B280" s="42"/>
      <c r="C280" s="42"/>
      <c r="D280" s="42"/>
      <c r="E280" s="42"/>
      <c r="F280" s="42"/>
      <c r="G280" s="42"/>
      <c r="H280" s="42"/>
    </row>
    <row r="281" spans="1:8" ht="12.75">
      <c r="A281" s="42"/>
      <c r="B281" s="42"/>
      <c r="C281" s="42"/>
      <c r="D281" s="42"/>
      <c r="E281" s="42"/>
      <c r="F281" s="42"/>
      <c r="G281" s="42"/>
      <c r="H281" s="42"/>
    </row>
    <row r="282" spans="1:8" ht="12.75">
      <c r="A282" s="42"/>
      <c r="B282" s="42"/>
      <c r="C282" s="42"/>
      <c r="D282" s="42"/>
      <c r="E282" s="42"/>
      <c r="F282" s="42"/>
      <c r="G282" s="42"/>
      <c r="H282" s="42"/>
    </row>
    <row r="283" spans="1:8" ht="12.75">
      <c r="A283" s="42"/>
      <c r="B283" s="42"/>
      <c r="C283" s="42"/>
      <c r="D283" s="42"/>
      <c r="E283" s="42"/>
      <c r="F283" s="42"/>
      <c r="G283" s="42"/>
      <c r="H283" s="42"/>
    </row>
    <row r="284" spans="1:8" ht="12.75">
      <c r="A284" s="42"/>
      <c r="B284" s="42"/>
      <c r="C284" s="42"/>
      <c r="D284" s="42"/>
      <c r="E284" s="42"/>
      <c r="F284" s="42"/>
      <c r="G284" s="42"/>
      <c r="H284" s="42"/>
    </row>
    <row r="285" spans="1:8" ht="12.75">
      <c r="A285" s="42"/>
      <c r="B285" s="42"/>
      <c r="C285" s="42"/>
      <c r="D285" s="42"/>
      <c r="E285" s="42"/>
      <c r="F285" s="42"/>
      <c r="G285" s="42"/>
      <c r="H285" s="42"/>
    </row>
    <row r="286" spans="1:8" ht="12.75">
      <c r="A286" s="42"/>
      <c r="B286" s="42"/>
      <c r="C286" s="42"/>
      <c r="D286" s="42"/>
      <c r="E286" s="42"/>
      <c r="F286" s="42"/>
      <c r="G286" s="42"/>
      <c r="H286" s="42"/>
    </row>
    <row r="287" spans="1:8" ht="12.75">
      <c r="A287" s="42"/>
      <c r="B287" s="42"/>
      <c r="C287" s="42"/>
      <c r="D287" s="42"/>
      <c r="E287" s="42"/>
      <c r="F287" s="42"/>
      <c r="G287" s="42"/>
      <c r="H287" s="42"/>
    </row>
    <row r="288" spans="1:8" ht="12.75">
      <c r="A288" s="42"/>
      <c r="B288" s="42"/>
      <c r="C288" s="42"/>
      <c r="D288" s="42"/>
      <c r="E288" s="42"/>
      <c r="F288" s="42"/>
      <c r="G288" s="42"/>
      <c r="H288" s="42"/>
    </row>
    <row r="289" spans="1:8" ht="12.75">
      <c r="A289" s="42"/>
      <c r="B289" s="42"/>
      <c r="C289" s="42"/>
      <c r="D289" s="42"/>
      <c r="E289" s="42"/>
      <c r="F289" s="42"/>
      <c r="G289" s="42"/>
      <c r="H289" s="42"/>
    </row>
    <row r="290" spans="1:8" ht="12.75">
      <c r="A290" s="42"/>
      <c r="B290" s="42"/>
      <c r="C290" s="42"/>
      <c r="D290" s="42"/>
      <c r="E290" s="42"/>
      <c r="F290" s="42"/>
      <c r="G290" s="42"/>
      <c r="H290" s="42"/>
    </row>
    <row r="291" spans="1:8" ht="12.75">
      <c r="A291" s="42"/>
      <c r="B291" s="42"/>
      <c r="C291" s="42"/>
      <c r="D291" s="42"/>
      <c r="E291" s="42"/>
      <c r="F291" s="42"/>
      <c r="G291" s="42"/>
      <c r="H291" s="42"/>
    </row>
    <row r="292" spans="1:8" ht="12.75">
      <c r="A292" s="42"/>
      <c r="B292" s="42"/>
      <c r="C292" s="42"/>
      <c r="D292" s="42"/>
      <c r="E292" s="42"/>
      <c r="F292" s="42"/>
      <c r="G292" s="42"/>
      <c r="H292" s="42"/>
    </row>
    <row r="293" spans="1:8" ht="12.75">
      <c r="A293" s="42"/>
      <c r="B293" s="42"/>
      <c r="C293" s="42"/>
      <c r="D293" s="42"/>
      <c r="E293" s="42"/>
      <c r="F293" s="42"/>
      <c r="G293" s="42"/>
      <c r="H293" s="42"/>
    </row>
    <row r="294" spans="1:8" ht="12.75">
      <c r="A294" s="42"/>
      <c r="B294" s="42"/>
      <c r="C294" s="42"/>
      <c r="D294" s="42"/>
      <c r="E294" s="42"/>
      <c r="F294" s="42"/>
      <c r="G294" s="42"/>
      <c r="H294" s="42"/>
    </row>
    <row r="295" spans="1:8" ht="12.75">
      <c r="A295" s="42"/>
      <c r="B295" s="42"/>
      <c r="C295" s="42"/>
      <c r="D295" s="42"/>
      <c r="E295" s="42"/>
      <c r="F295" s="42"/>
      <c r="G295" s="42"/>
      <c r="H295" s="42"/>
    </row>
    <row r="296" spans="1:8" ht="12.75">
      <c r="A296" s="42"/>
      <c r="B296" s="42"/>
      <c r="C296" s="42"/>
      <c r="D296" s="42"/>
      <c r="E296" s="42"/>
      <c r="F296" s="42"/>
      <c r="G296" s="42"/>
      <c r="H296" s="42"/>
    </row>
    <row r="297" spans="1:8" ht="12.75">
      <c r="A297" s="42"/>
      <c r="B297" s="42"/>
      <c r="C297" s="42"/>
      <c r="D297" s="42"/>
      <c r="E297" s="42"/>
      <c r="F297" s="42"/>
      <c r="G297" s="42"/>
      <c r="H297" s="42"/>
    </row>
    <row r="298" spans="1:8" ht="12.75">
      <c r="A298" s="42"/>
      <c r="B298" s="42"/>
      <c r="C298" s="42"/>
      <c r="D298" s="42"/>
      <c r="E298" s="42"/>
      <c r="F298" s="42"/>
      <c r="G298" s="42"/>
      <c r="H298" s="42"/>
    </row>
    <row r="299" spans="1:8" ht="12.75">
      <c r="A299" s="42"/>
      <c r="B299" s="42"/>
      <c r="C299" s="42"/>
      <c r="D299" s="42"/>
      <c r="E299" s="42"/>
      <c r="F299" s="42"/>
      <c r="G299" s="42"/>
      <c r="H299" s="42"/>
    </row>
    <row r="300" spans="1:8" ht="12.75">
      <c r="A300" s="42"/>
      <c r="B300" s="42"/>
      <c r="C300" s="42"/>
      <c r="D300" s="42"/>
      <c r="E300" s="42"/>
      <c r="F300" s="42"/>
      <c r="G300" s="42"/>
      <c r="H300" s="42"/>
    </row>
    <row r="301" spans="1:8" ht="12.75">
      <c r="A301" s="42"/>
      <c r="B301" s="42"/>
      <c r="C301" s="42"/>
      <c r="D301" s="42"/>
      <c r="E301" s="42"/>
      <c r="F301" s="42"/>
      <c r="G301" s="42"/>
      <c r="H301" s="42"/>
    </row>
    <row r="302" spans="1:8" ht="12.75">
      <c r="A302" s="42"/>
      <c r="B302" s="42"/>
      <c r="C302" s="42"/>
      <c r="D302" s="42"/>
      <c r="E302" s="42"/>
      <c r="F302" s="42"/>
      <c r="G302" s="42"/>
      <c r="H302" s="42"/>
    </row>
    <row r="303" spans="1:8" ht="12.75">
      <c r="A303" s="42"/>
      <c r="B303" s="42"/>
      <c r="C303" s="42"/>
      <c r="D303" s="42"/>
      <c r="E303" s="42"/>
      <c r="F303" s="42"/>
      <c r="G303" s="42"/>
      <c r="H303" s="42"/>
    </row>
    <row r="304" spans="1:8" ht="12.75">
      <c r="A304" s="42"/>
      <c r="B304" s="42"/>
      <c r="C304" s="42"/>
      <c r="D304" s="42"/>
      <c r="E304" s="42"/>
      <c r="F304" s="42"/>
      <c r="G304" s="42"/>
      <c r="H304" s="42"/>
    </row>
    <row r="305" spans="1:8" ht="12.75">
      <c r="A305" s="42"/>
      <c r="B305" s="42"/>
      <c r="C305" s="42"/>
      <c r="D305" s="42"/>
      <c r="E305" s="42"/>
      <c r="F305" s="42"/>
      <c r="G305" s="42"/>
      <c r="H305" s="42"/>
    </row>
    <row r="306" spans="1:8" ht="12.75">
      <c r="A306" s="42"/>
      <c r="B306" s="42"/>
      <c r="C306" s="42"/>
      <c r="D306" s="42"/>
      <c r="E306" s="42"/>
      <c r="F306" s="42"/>
      <c r="G306" s="42"/>
      <c r="H306" s="42"/>
    </row>
    <row r="307" spans="1:8" ht="12.75">
      <c r="A307" s="42"/>
      <c r="B307" s="42"/>
      <c r="C307" s="42"/>
      <c r="D307" s="42"/>
      <c r="E307" s="42"/>
      <c r="F307" s="42"/>
      <c r="G307" s="42"/>
      <c r="H307" s="42"/>
    </row>
    <row r="308" spans="1:8" ht="12.75">
      <c r="A308" s="42"/>
      <c r="B308" s="42"/>
      <c r="C308" s="42"/>
      <c r="D308" s="42"/>
      <c r="E308" s="42"/>
      <c r="F308" s="42"/>
      <c r="G308" s="42"/>
      <c r="H308" s="42"/>
    </row>
    <row r="309" spans="1:8" ht="12.75">
      <c r="A309" s="42"/>
      <c r="B309" s="42"/>
      <c r="C309" s="42"/>
      <c r="D309" s="42"/>
      <c r="E309" s="42"/>
      <c r="F309" s="42"/>
      <c r="G309" s="42"/>
      <c r="H309" s="42"/>
    </row>
    <row r="310" spans="1:8" ht="12.75">
      <c r="A310" s="42"/>
      <c r="B310" s="42"/>
      <c r="C310" s="42"/>
      <c r="D310" s="42"/>
      <c r="E310" s="42"/>
      <c r="F310" s="42"/>
      <c r="G310" s="42"/>
      <c r="H310" s="42"/>
    </row>
    <row r="311" spans="1:8" ht="12.75">
      <c r="A311" s="42"/>
      <c r="B311" s="42"/>
      <c r="C311" s="42"/>
      <c r="D311" s="42"/>
      <c r="E311" s="42"/>
      <c r="F311" s="42"/>
      <c r="G311" s="42"/>
      <c r="H311" s="42"/>
    </row>
    <row r="312" spans="1:8" ht="12.75">
      <c r="A312" s="42"/>
      <c r="B312" s="42"/>
      <c r="C312" s="42"/>
      <c r="D312" s="42"/>
      <c r="E312" s="42"/>
      <c r="F312" s="42"/>
      <c r="G312" s="42"/>
      <c r="H312" s="42"/>
    </row>
    <row r="313" spans="1:8" ht="12.75">
      <c r="A313" s="42"/>
      <c r="B313" s="42"/>
      <c r="C313" s="42"/>
      <c r="D313" s="42"/>
      <c r="E313" s="42"/>
      <c r="F313" s="42"/>
      <c r="G313" s="42"/>
      <c r="H313" s="42"/>
    </row>
    <row r="314" spans="1:8" ht="12.75">
      <c r="A314" s="42"/>
      <c r="B314" s="42"/>
      <c r="C314" s="42"/>
      <c r="D314" s="42"/>
      <c r="E314" s="42"/>
      <c r="F314" s="42"/>
      <c r="G314" s="42"/>
      <c r="H314" s="42"/>
    </row>
    <row r="315" spans="1:8" ht="12.75">
      <c r="A315" s="42"/>
      <c r="B315" s="42"/>
      <c r="C315" s="42"/>
      <c r="D315" s="42"/>
      <c r="E315" s="42"/>
      <c r="F315" s="42"/>
      <c r="G315" s="42"/>
      <c r="H315" s="42"/>
    </row>
    <row r="316" spans="1:8" ht="12.75">
      <c r="A316" s="42"/>
      <c r="B316" s="42"/>
      <c r="C316" s="42"/>
      <c r="D316" s="42"/>
      <c r="E316" s="42"/>
      <c r="F316" s="42"/>
      <c r="G316" s="42"/>
      <c r="H316" s="42"/>
    </row>
    <row r="317" spans="1:8" ht="12.75">
      <c r="A317" s="42"/>
      <c r="B317" s="42"/>
      <c r="C317" s="42"/>
      <c r="D317" s="42"/>
      <c r="E317" s="42"/>
      <c r="F317" s="42"/>
      <c r="G317" s="42"/>
      <c r="H317" s="42"/>
    </row>
    <row r="318" spans="1:8" ht="12.75">
      <c r="A318" s="42"/>
      <c r="B318" s="42"/>
      <c r="C318" s="42"/>
      <c r="D318" s="42"/>
      <c r="E318" s="42"/>
      <c r="F318" s="42"/>
      <c r="G318" s="42"/>
      <c r="H318" s="42"/>
    </row>
    <row r="319" spans="1:8" ht="12.75">
      <c r="A319" s="42"/>
      <c r="B319" s="42"/>
      <c r="C319" s="42"/>
      <c r="D319" s="42"/>
      <c r="E319" s="42"/>
      <c r="F319" s="42"/>
      <c r="G319" s="42"/>
      <c r="H319" s="42"/>
    </row>
    <row r="320" spans="1:8" ht="12.75">
      <c r="A320" s="42"/>
      <c r="B320" s="42"/>
      <c r="C320" s="42"/>
      <c r="D320" s="42"/>
      <c r="E320" s="42"/>
      <c r="F320" s="42"/>
      <c r="G320" s="42"/>
      <c r="H320" s="42"/>
    </row>
    <row r="321" spans="1:8" ht="12.75">
      <c r="A321" s="42"/>
      <c r="B321" s="42"/>
      <c r="C321" s="42"/>
      <c r="D321" s="42"/>
      <c r="E321" s="42"/>
      <c r="F321" s="42"/>
      <c r="G321" s="42"/>
      <c r="H321" s="42"/>
    </row>
    <row r="322" spans="1:8" ht="12.75">
      <c r="A322" s="42"/>
      <c r="B322" s="42"/>
      <c r="C322" s="42"/>
      <c r="D322" s="42"/>
      <c r="E322" s="42"/>
      <c r="F322" s="42"/>
      <c r="G322" s="42"/>
      <c r="H322" s="42"/>
    </row>
    <row r="323" spans="1:8" ht="12.75">
      <c r="A323" s="42"/>
      <c r="B323" s="42"/>
      <c r="C323" s="42"/>
      <c r="D323" s="42"/>
      <c r="E323" s="42"/>
      <c r="F323" s="42"/>
      <c r="G323" s="42"/>
      <c r="H323" s="42"/>
    </row>
    <row r="324" spans="1:8" ht="12.75">
      <c r="A324" s="42"/>
      <c r="B324" s="42"/>
      <c r="C324" s="42"/>
      <c r="D324" s="42"/>
      <c r="E324" s="42"/>
      <c r="F324" s="42"/>
      <c r="G324" s="42"/>
      <c r="H324" s="42"/>
    </row>
    <row r="325" spans="1:8" ht="12.75">
      <c r="A325" s="42"/>
      <c r="B325" s="42"/>
      <c r="C325" s="42"/>
      <c r="D325" s="42"/>
      <c r="E325" s="42"/>
      <c r="F325" s="42"/>
      <c r="G325" s="42"/>
      <c r="H325" s="42"/>
    </row>
    <row r="326" spans="1:8" ht="12.75">
      <c r="A326" s="42"/>
      <c r="B326" s="42"/>
      <c r="C326" s="42"/>
      <c r="D326" s="42"/>
      <c r="E326" s="42"/>
      <c r="F326" s="42"/>
      <c r="G326" s="42"/>
      <c r="H326" s="42"/>
    </row>
    <row r="327" spans="1:8" ht="12.75">
      <c r="A327" s="42"/>
      <c r="B327" s="42"/>
      <c r="C327" s="42"/>
      <c r="D327" s="42"/>
      <c r="E327" s="42"/>
      <c r="F327" s="42"/>
      <c r="G327" s="42"/>
      <c r="H327" s="42"/>
    </row>
    <row r="328" spans="1:8" ht="12.75">
      <c r="A328" s="42"/>
      <c r="B328" s="42"/>
      <c r="C328" s="42"/>
      <c r="D328" s="42"/>
      <c r="E328" s="42"/>
      <c r="F328" s="42"/>
      <c r="G328" s="42"/>
      <c r="H328" s="42"/>
    </row>
    <row r="329" spans="1:8" ht="12.75">
      <c r="A329" s="42"/>
      <c r="B329" s="42"/>
      <c r="C329" s="42"/>
      <c r="D329" s="42"/>
      <c r="E329" s="42"/>
      <c r="F329" s="42"/>
      <c r="G329" s="42"/>
      <c r="H329" s="42"/>
    </row>
    <row r="330" spans="1:8" ht="12.75">
      <c r="A330" s="42"/>
      <c r="B330" s="42"/>
      <c r="C330" s="42"/>
      <c r="D330" s="42"/>
      <c r="E330" s="42"/>
      <c r="F330" s="42"/>
      <c r="G330" s="42"/>
      <c r="H330" s="42"/>
    </row>
    <row r="331" spans="1:8" ht="12.75">
      <c r="A331" s="42"/>
      <c r="B331" s="42"/>
      <c r="C331" s="42"/>
      <c r="D331" s="42"/>
      <c r="E331" s="42"/>
      <c r="F331" s="42"/>
      <c r="G331" s="42"/>
      <c r="H331" s="42"/>
    </row>
    <row r="332" spans="1:8" ht="12.75">
      <c r="A332" s="42"/>
      <c r="B332" s="42"/>
      <c r="C332" s="42"/>
      <c r="D332" s="42"/>
      <c r="E332" s="42"/>
      <c r="F332" s="42"/>
      <c r="G332" s="42"/>
      <c r="H332" s="42"/>
    </row>
    <row r="333" spans="1:8" ht="12.75">
      <c r="A333" s="42"/>
      <c r="B333" s="42"/>
      <c r="C333" s="42"/>
      <c r="D333" s="42"/>
      <c r="E333" s="42"/>
      <c r="F333" s="42"/>
      <c r="G333" s="42"/>
      <c r="H333" s="42"/>
    </row>
    <row r="334" spans="1:8" ht="12.75">
      <c r="A334" s="42"/>
      <c r="B334" s="42"/>
      <c r="C334" s="42"/>
      <c r="D334" s="42"/>
      <c r="E334" s="42"/>
      <c r="F334" s="42"/>
      <c r="G334" s="42"/>
      <c r="H334" s="42"/>
    </row>
    <row r="335" spans="1:8" ht="12.75">
      <c r="A335" s="42"/>
      <c r="B335" s="42"/>
      <c r="C335" s="42"/>
      <c r="D335" s="42"/>
      <c r="E335" s="42"/>
      <c r="F335" s="42"/>
      <c r="G335" s="42"/>
      <c r="H335" s="42"/>
    </row>
    <row r="336" spans="1:8" ht="12.75">
      <c r="A336" s="42"/>
      <c r="B336" s="42"/>
      <c r="C336" s="42"/>
      <c r="D336" s="42"/>
      <c r="E336" s="42"/>
      <c r="F336" s="42"/>
      <c r="G336" s="42"/>
      <c r="H336" s="42"/>
    </row>
    <row r="337" spans="1:8" ht="12.75">
      <c r="A337" s="42"/>
      <c r="B337" s="42"/>
      <c r="C337" s="42"/>
      <c r="D337" s="42"/>
      <c r="E337" s="42"/>
      <c r="F337" s="42"/>
      <c r="G337" s="42"/>
      <c r="H337" s="42"/>
    </row>
    <row r="338" spans="1:8" ht="12.75">
      <c r="A338" s="42"/>
      <c r="B338" s="42"/>
      <c r="C338" s="42"/>
      <c r="D338" s="42"/>
      <c r="E338" s="42"/>
      <c r="F338" s="42"/>
      <c r="G338" s="42"/>
      <c r="H338" s="42"/>
    </row>
  </sheetData>
  <autoFilter ref="A5:H138" xr:uid="{00000000-0009-0000-0000-00000C000000}"/>
  <dataValidations count="1">
    <dataValidation type="list" allowBlank="1" showInputMessage="1" showErrorMessage="1" sqref="F6" xr:uid="{00000000-0002-0000-0C00-000000000000}">
      <formula1>"yes,no"</formula1>
    </dataValidation>
  </dataValidations>
  <pageMargins left="0.7" right="0.7" top="0.75" bottom="0.75" header="0.3" footer="0.3"/>
  <pageSetup orientation="portrait"/>
  <customProperties>
    <customPr name="MMSheetType" r:id="rId1"/>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2179A-BF10-4BA2-B9FD-7D7ACEF7F9DB}">
  <sheetPr>
    <outlinePr summaryBelow="0" summaryRight="0"/>
  </sheetPr>
  <dimension ref="A1:D145"/>
  <sheetViews>
    <sheetView showGridLines="0" zoomScale="90" workbookViewId="0">
      <selection activeCell="B32" sqref="B32"/>
    </sheetView>
  </sheetViews>
  <sheetFormatPr defaultColWidth="0" defaultRowHeight="9.75" zeroHeight="1"/>
  <cols>
    <col min="1" max="1" width="30.81640625" customWidth="1"/>
    <col min="2" max="2" width="20.453125" customWidth="1"/>
    <col min="3" max="3" width="139.453125" customWidth="1"/>
    <col min="4" max="4" width="8.81640625" customWidth="1"/>
    <col min="5" max="13" width="8.81640625" hidden="1" customWidth="1"/>
    <col min="14" max="16384" width="8.81640625" hidden="1"/>
  </cols>
  <sheetData>
    <row r="1" spans="1:3"/>
    <row r="2" spans="1:3"/>
    <row r="3" spans="1:3"/>
    <row r="4" spans="1:3"/>
    <row r="5" spans="1:3"/>
    <row r="6" spans="1:3"/>
    <row r="7" spans="1:3"/>
    <row r="8" spans="1:3"/>
    <row r="9" spans="1:3" ht="17.25">
      <c r="A9" s="214" t="s">
        <v>25</v>
      </c>
      <c r="B9" s="30"/>
      <c r="C9" s="30"/>
    </row>
    <row r="10" spans="1:3" ht="10.15">
      <c r="A10" s="30"/>
      <c r="B10" s="30"/>
      <c r="C10" s="30"/>
    </row>
    <row r="11" spans="1:3" ht="10.15">
      <c r="A11" s="30"/>
      <c r="B11" s="30"/>
      <c r="C11" s="30"/>
    </row>
    <row r="12" spans="1:3" ht="15.4">
      <c r="A12" s="124" t="s">
        <v>67</v>
      </c>
      <c r="B12" s="140">
        <v>14000</v>
      </c>
      <c r="C12" s="140">
        <v>14000</v>
      </c>
    </row>
    <row r="13" spans="1:3" ht="15.4">
      <c r="A13" s="124" t="s">
        <v>26</v>
      </c>
      <c r="B13" s="122">
        <v>0.2</v>
      </c>
      <c r="C13" s="122">
        <v>0.2</v>
      </c>
    </row>
    <row r="14" spans="1:3" ht="15.4">
      <c r="A14" s="124" t="s">
        <v>68</v>
      </c>
      <c r="B14" s="157">
        <v>14000</v>
      </c>
      <c r="C14" s="157">
        <v>14000</v>
      </c>
    </row>
    <row r="15" spans="1:3" ht="15.4">
      <c r="A15" s="124" t="s">
        <v>83</v>
      </c>
      <c r="B15" s="121">
        <v>40179</v>
      </c>
      <c r="C15" s="121">
        <v>40179</v>
      </c>
    </row>
    <row r="16" spans="1:3" ht="15.4">
      <c r="A16" s="124"/>
      <c r="B16" s="30"/>
      <c r="C16" s="30"/>
    </row>
    <row r="17" spans="1:3" ht="15.4">
      <c r="A17" s="124" t="s">
        <v>82</v>
      </c>
      <c r="B17" s="6">
        <v>0</v>
      </c>
      <c r="C17" s="6">
        <v>0</v>
      </c>
    </row>
    <row r="18" spans="1:3" ht="15.4">
      <c r="A18" s="124" t="s">
        <v>50</v>
      </c>
      <c r="B18" s="159">
        <v>0</v>
      </c>
      <c r="C18" s="159">
        <v>0</v>
      </c>
    </row>
    <row r="19" spans="1:3" ht="15.4">
      <c r="A19" s="124" t="s">
        <v>0</v>
      </c>
      <c r="B19" s="137">
        <v>0.2</v>
      </c>
      <c r="C19" s="137">
        <v>0.2</v>
      </c>
    </row>
    <row r="20" spans="1:3" ht="15.4">
      <c r="A20" s="124" t="s">
        <v>39</v>
      </c>
      <c r="B20" s="9">
        <v>42095</v>
      </c>
      <c r="C20" s="9">
        <v>42095</v>
      </c>
    </row>
    <row r="21" spans="1:3" ht="15.4">
      <c r="A21" s="124"/>
      <c r="B21" s="30"/>
      <c r="C21" s="30"/>
    </row>
    <row r="22" spans="1:3" ht="15.4">
      <c r="A22" s="124" t="s">
        <v>76</v>
      </c>
      <c r="B22" s="107">
        <v>0</v>
      </c>
      <c r="C22" s="107">
        <v>0</v>
      </c>
    </row>
    <row r="23" spans="1:3" ht="15.4">
      <c r="A23" s="124" t="s">
        <v>72</v>
      </c>
      <c r="B23" s="136">
        <v>0</v>
      </c>
      <c r="C23" s="136">
        <v>0</v>
      </c>
    </row>
    <row r="24" spans="1:3" ht="15.4">
      <c r="A24" s="124" t="s">
        <v>31</v>
      </c>
      <c r="B24" s="130">
        <v>0</v>
      </c>
      <c r="C24" s="130">
        <v>0</v>
      </c>
    </row>
    <row r="25" spans="1:3" ht="13.15">
      <c r="A25" s="227" t="s">
        <v>4</v>
      </c>
      <c r="B25" s="133">
        <v>41455</v>
      </c>
      <c r="C25" s="133">
        <v>41455</v>
      </c>
    </row>
    <row r="26" spans="1:3" ht="10.5" thickBot="1">
      <c r="A26" s="30"/>
      <c r="B26" s="30"/>
      <c r="C26" s="30"/>
    </row>
    <row r="27" spans="1:3" ht="15.75" thickBot="1">
      <c r="A27" s="124" t="s">
        <v>2</v>
      </c>
      <c r="B27" s="241"/>
    </row>
    <row r="28" spans="1:3" ht="10.15" thickBot="1"/>
    <row r="29" spans="1:3" ht="10.15" thickBot="1">
      <c r="A29" t="s">
        <v>6</v>
      </c>
      <c r="B29" s="233"/>
    </row>
    <row r="30" spans="1:3" ht="10.15" thickTop="1"/>
    <row r="31" spans="1:3"/>
    <row r="32" spans="1:3">
      <c r="A32" t="s">
        <v>44</v>
      </c>
      <c r="B32" s="197" t="s">
        <v>80</v>
      </c>
    </row>
    <row r="33" customFormat="1"/>
    <row r="34" customFormat="1"/>
    <row r="35" customFormat="1"/>
    <row r="36" customFormat="1"/>
    <row r="37" customFormat="1"/>
    <row r="38" customFormat="1"/>
    <row r="39" customFormat="1"/>
    <row r="40" customFormat="1"/>
    <row r="41" customFormat="1"/>
    <row r="42" customFormat="1"/>
    <row r="43" customFormat="1"/>
    <row r="44" customFormat="1" hidden="1"/>
    <row r="45" customFormat="1" hidden="1"/>
    <row r="46" customFormat="1" hidden="1"/>
    <row r="47" customFormat="1" hidden="1"/>
    <row r="48" customFormat="1" hidden="1"/>
    <row r="49" customFormat="1" hidden="1"/>
    <row r="50" customFormat="1" hidden="1"/>
    <row r="51" customFormat="1" hidden="1"/>
    <row r="52" customFormat="1" hidden="1"/>
    <row r="53" customFormat="1" hidden="1"/>
    <row r="54" customFormat="1" hidden="1"/>
    <row r="55" customFormat="1" hidden="1"/>
    <row r="56" customFormat="1" hidden="1"/>
    <row r="57" customFormat="1" hidden="1"/>
    <row r="58" customFormat="1" hidden="1"/>
    <row r="59" customFormat="1" hidden="1"/>
    <row r="60" customFormat="1" hidden="1"/>
    <row r="61" customFormat="1" hidden="1"/>
    <row r="62" customFormat="1" hidden="1"/>
    <row r="63" customFormat="1" hidden="1"/>
    <row r="64" customFormat="1" hidden="1"/>
    <row r="65" customFormat="1" hidden="1"/>
    <row r="66" customFormat="1" hidden="1"/>
    <row r="67" customFormat="1" hidden="1"/>
    <row r="68" customFormat="1" hidden="1"/>
    <row r="69" customFormat="1" hidden="1"/>
    <row r="70" customFormat="1" hidden="1"/>
    <row r="71" customFormat="1" hidden="1"/>
    <row r="72" customFormat="1" hidden="1"/>
    <row r="73" customFormat="1" hidden="1"/>
    <row r="74" customFormat="1" hidden="1"/>
    <row r="75" customFormat="1" hidden="1"/>
    <row r="76" customFormat="1" hidden="1"/>
    <row r="77" customFormat="1" hidden="1"/>
    <row r="78" customFormat="1" hidden="1"/>
    <row r="79" customFormat="1" hidden="1"/>
    <row r="80" customFormat="1" hidden="1"/>
    <row r="81" customFormat="1" hidden="1"/>
    <row r="82" customFormat="1" hidden="1"/>
    <row r="83" customFormat="1" hidden="1"/>
    <row r="84" customFormat="1" hidden="1"/>
    <row r="85" customFormat="1" hidden="1"/>
    <row r="86" customFormat="1" hidden="1"/>
    <row r="87" customFormat="1" hidden="1"/>
    <row r="88" customFormat="1" hidden="1"/>
    <row r="89" customFormat="1" hidden="1"/>
    <row r="90" customFormat="1" hidden="1"/>
    <row r="91" customFormat="1" hidden="1"/>
    <row r="92" customFormat="1" hidden="1"/>
    <row r="93" customFormat="1" hidden="1"/>
    <row r="94" customFormat="1" hidden="1"/>
    <row r="95" customFormat="1" hidden="1"/>
    <row r="96" customFormat="1" hidden="1"/>
    <row r="97" customFormat="1" hidden="1"/>
    <row r="98" customFormat="1" hidden="1"/>
    <row r="99" customFormat="1" hidden="1"/>
    <row r="100" customFormat="1" hidden="1"/>
    <row r="101" customFormat="1" hidden="1"/>
    <row r="102" customFormat="1" hidden="1"/>
    <row r="103" customFormat="1" hidden="1"/>
    <row r="104" customFormat="1" hidden="1"/>
    <row r="105" customFormat="1" hidden="1"/>
    <row r="106" customFormat="1" hidden="1"/>
    <row r="107" customFormat="1" hidden="1"/>
    <row r="108" customFormat="1" hidden="1"/>
    <row r="109" customFormat="1" hidden="1"/>
    <row r="110" customFormat="1" hidden="1"/>
    <row r="111" customFormat="1" hidden="1"/>
    <row r="112" customFormat="1" hidden="1"/>
    <row r="113" customFormat="1" hidden="1"/>
    <row r="114" customFormat="1" hidden="1"/>
    <row r="115" customFormat="1" hidden="1"/>
    <row r="116" customFormat="1" hidden="1"/>
    <row r="117" customFormat="1" hidden="1"/>
    <row r="118" customFormat="1" hidden="1"/>
    <row r="119" customFormat="1" hidden="1"/>
    <row r="120" customFormat="1" hidden="1"/>
    <row r="121" customFormat="1" hidden="1"/>
    <row r="122" customFormat="1" hidden="1"/>
    <row r="123" customFormat="1" hidden="1"/>
    <row r="124" customFormat="1" hidden="1"/>
    <row r="125" customFormat="1" hidden="1"/>
    <row r="126" customFormat="1" hidden="1"/>
    <row r="127" customFormat="1" hidden="1"/>
    <row r="128" customFormat="1" hidden="1"/>
    <row r="129" customFormat="1" hidden="1"/>
    <row r="130" customFormat="1" hidden="1"/>
    <row r="131" customFormat="1" hidden="1"/>
    <row r="132" customFormat="1" hidden="1"/>
    <row r="133" customFormat="1" hidden="1"/>
    <row r="134" customFormat="1" hidden="1"/>
    <row r="135" customFormat="1" hidden="1"/>
    <row r="136" customFormat="1" hidden="1"/>
    <row r="137" customFormat="1" hidden="1"/>
    <row r="138" customFormat="1" hidden="1"/>
    <row r="139" customFormat="1" hidden="1"/>
    <row r="140" customFormat="1" hidden="1"/>
    <row r="141" customFormat="1" hidden="1"/>
    <row r="142" customFormat="1" hidden="1"/>
    <row r="143" customFormat="1" hidden="1"/>
    <row r="144" customFormat="1" hidden="1"/>
    <row r="145" customFormat="1" hidden="1"/>
  </sheetData>
  <pageMargins left="0.7" right="0.7" top="0.75" bottom="0.75" header="0.3" footer="0.3"/>
  <pageSetup paperSize="9" orientation="portrait"/>
  <customProperties>
    <customPr name="MMSheetType"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C3DD-8BFB-48DE-A342-8960B31112D7}">
  <sheetPr>
    <outlinePr summaryBelow="0" summaryRight="0"/>
  </sheetPr>
  <dimension ref="A1:U9"/>
  <sheetViews>
    <sheetView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15"/>
  <cols>
    <col min="1" max="2" width="1.453125" style="8" customWidth="1"/>
    <col min="3" max="3" width="1.453125" style="33" customWidth="1"/>
    <col min="4" max="4" width="1.453125" style="78" customWidth="1"/>
    <col min="5" max="5" width="26.6328125" style="15" bestFit="1" customWidth="1"/>
    <col min="6" max="6" width="22.453125" style="15" bestFit="1" customWidth="1"/>
    <col min="7" max="7" width="15.7265625" style="15" bestFit="1" customWidth="1"/>
    <col min="8" max="8" width="9" style="15" bestFit="1" customWidth="1"/>
    <col min="9" max="9" width="3.453125" style="15" customWidth="1"/>
    <col min="10" max="10" width="14.26953125" style="15" bestFit="1" customWidth="1"/>
    <col min="11" max="11" width="13.90625" style="15" bestFit="1" customWidth="1"/>
    <col min="12" max="12" width="13.36328125" style="15" bestFit="1" customWidth="1"/>
    <col min="13" max="14" width="13.7265625" style="15" bestFit="1" customWidth="1"/>
    <col min="15" max="15" width="13.54296875" style="15" bestFit="1" customWidth="1"/>
    <col min="16" max="16" width="13.7265625" style="15" bestFit="1" customWidth="1"/>
    <col min="17" max="17" width="13.90625" style="15" bestFit="1" customWidth="1"/>
    <col min="18" max="18" width="13.7265625" style="15" bestFit="1" customWidth="1"/>
    <col min="19" max="19" width="14.26953125" style="15" bestFit="1" customWidth="1"/>
    <col min="20" max="20" width="13.7265625" style="15" bestFit="1" customWidth="1"/>
    <col min="21" max="21" width="12.81640625" style="15" bestFit="1" customWidth="1"/>
    <col min="22" max="22" width="15.1796875" style="15" hidden="1" customWidth="1"/>
    <col min="23" max="16384" width="15.1796875" style="15" hidden="1"/>
  </cols>
  <sheetData>
    <row r="1" spans="1:21" s="35" customFormat="1" ht="25.15">
      <c r="A1" s="243" t="str">
        <f ca="1" xml:space="preserve"> RIGHT(CELL("filename", A1), LEN(CELL("filename", A1)) - SEARCH("]", CELL("filename", A1)))</f>
        <v>Unallocated</v>
      </c>
      <c r="B1" s="51"/>
      <c r="C1" s="47"/>
      <c r="D1" s="69"/>
      <c r="F1" s="36" t="str">
        <f>HYPERLINK("#Contents!A1","Go to contents")</f>
        <v>Go to contents</v>
      </c>
      <c r="H1" s="25"/>
      <c r="J1" s="25"/>
    </row>
    <row r="2" spans="1:21" s="39" customFormat="1">
      <c r="A2" s="19"/>
      <c r="B2" s="19"/>
      <c r="C2" s="53"/>
      <c r="D2" s="59"/>
      <c r="E2" s="7" t="s">
        <v>85</v>
      </c>
      <c r="F2" s="40">
        <v>0</v>
      </c>
      <c r="G2" s="41" t="s">
        <v>34</v>
      </c>
      <c r="H2" s="7"/>
      <c r="I2" s="7"/>
      <c r="J2" s="3" t="e">
        <f xml:space="preserve"> [2]Time!J$12</f>
        <v>#REF!</v>
      </c>
      <c r="K2" s="3" t="e">
        <f xml:space="preserve"> [2]Time!K$12</f>
        <v>#REF!</v>
      </c>
      <c r="L2" s="3" t="e">
        <f xml:space="preserve"> [2]Time!L$12</f>
        <v>#REF!</v>
      </c>
      <c r="M2" s="3" t="e">
        <f xml:space="preserve"> [2]Time!M$12</f>
        <v>#REF!</v>
      </c>
      <c r="N2" s="3" t="e">
        <f xml:space="preserve"> [2]Time!N$12</f>
        <v>#REF!</v>
      </c>
      <c r="O2" s="3" t="e">
        <f xml:space="preserve"> [2]Time!O$12</f>
        <v>#REF!</v>
      </c>
      <c r="P2" s="3" t="e">
        <f xml:space="preserve"> [2]Time!P$12</f>
        <v>#REF!</v>
      </c>
      <c r="Q2" s="3" t="e">
        <f xml:space="preserve"> [2]Time!Q$12</f>
        <v>#REF!</v>
      </c>
      <c r="R2" s="3" t="e">
        <f xml:space="preserve"> [2]Time!R$12</f>
        <v>#REF!</v>
      </c>
      <c r="S2" s="3" t="e">
        <f xml:space="preserve"> [2]Time!S$12</f>
        <v>#REF!</v>
      </c>
      <c r="T2" s="3" t="e">
        <f xml:space="preserve"> [2]Time!T$12</f>
        <v>#REF!</v>
      </c>
      <c r="U2" s="3" t="e">
        <f xml:space="preserve"> [2]Time!U$12</f>
        <v>#REF!</v>
      </c>
    </row>
    <row r="3" spans="1:21" s="23" customFormat="1">
      <c r="A3" s="19"/>
      <c r="B3" s="19"/>
      <c r="C3" s="53"/>
      <c r="D3" s="59"/>
      <c r="E3" s="27" t="s">
        <v>52</v>
      </c>
      <c r="F3" s="40"/>
      <c r="G3" s="41" t="s">
        <v>24</v>
      </c>
      <c r="H3" s="7"/>
      <c r="I3" s="7"/>
      <c r="J3" s="4" t="e">
        <f xml:space="preserve"> [2]InpS!J$11</f>
        <v>#REF!</v>
      </c>
      <c r="K3" s="4" t="e">
        <f xml:space="preserve"> [2]InpS!K$11</f>
        <v>#REF!</v>
      </c>
      <c r="L3" s="4" t="e">
        <f xml:space="preserve"> [2]InpS!L$11</f>
        <v>#REF!</v>
      </c>
      <c r="M3" s="4" t="e">
        <f xml:space="preserve"> [2]InpS!M$11</f>
        <v>#REF!</v>
      </c>
      <c r="N3" s="4" t="e">
        <f xml:space="preserve"> [2]InpS!N$11</f>
        <v>#REF!</v>
      </c>
      <c r="O3" s="4" t="e">
        <f xml:space="preserve"> [2]InpS!O$11</f>
        <v>#REF!</v>
      </c>
      <c r="P3" s="4" t="e">
        <f xml:space="preserve"> [2]InpS!P$11</f>
        <v>#REF!</v>
      </c>
      <c r="Q3" s="4" t="e">
        <f xml:space="preserve"> [2]InpS!Q$11</f>
        <v>#REF!</v>
      </c>
      <c r="R3" s="4" t="e">
        <f xml:space="preserve"> [2]InpS!R$11</f>
        <v>#REF!</v>
      </c>
      <c r="S3" s="4" t="e">
        <f xml:space="preserve"> [2]InpS!S$11</f>
        <v>#REF!</v>
      </c>
      <c r="T3" s="4" t="e">
        <f xml:space="preserve"> [2]InpS!T$11</f>
        <v>#REF!</v>
      </c>
      <c r="U3" s="4" t="e">
        <f xml:space="preserve"> [2]InpS!U$11</f>
        <v>#REF!</v>
      </c>
    </row>
    <row r="4" spans="1:21" s="10" customFormat="1">
      <c r="A4" s="19"/>
      <c r="B4" s="19"/>
      <c r="C4" s="53"/>
      <c r="D4" s="59"/>
      <c r="E4" s="7" t="s">
        <v>86</v>
      </c>
      <c r="F4" s="8"/>
      <c r="G4" s="7"/>
      <c r="H4" s="7"/>
      <c r="I4" s="7"/>
      <c r="J4" s="10" t="e">
        <f xml:space="preserve"> [2]Time!J$16</f>
        <v>#REF!</v>
      </c>
      <c r="K4" s="10" t="e">
        <f xml:space="preserve"> [2]Time!K$16</f>
        <v>#REF!</v>
      </c>
      <c r="L4" s="10" t="e">
        <f xml:space="preserve"> [2]Time!L$16</f>
        <v>#REF!</v>
      </c>
      <c r="M4" s="10" t="e">
        <f xml:space="preserve"> [2]Time!M$16</f>
        <v>#REF!</v>
      </c>
      <c r="N4" s="10" t="e">
        <f xml:space="preserve"> [2]Time!N$16</f>
        <v>#REF!</v>
      </c>
      <c r="O4" s="10" t="e">
        <f xml:space="preserve"> [2]Time!O$16</f>
        <v>#REF!</v>
      </c>
      <c r="P4" s="10" t="e">
        <f xml:space="preserve"> [2]Time!P$16</f>
        <v>#REF!</v>
      </c>
      <c r="Q4" s="10" t="e">
        <f xml:space="preserve"> [2]Time!Q$16</f>
        <v>#REF!</v>
      </c>
      <c r="R4" s="10" t="e">
        <f xml:space="preserve"> [2]Time!R$16</f>
        <v>#REF!</v>
      </c>
      <c r="S4" s="10" t="e">
        <f xml:space="preserve"> [2]Time!S$16</f>
        <v>#REF!</v>
      </c>
      <c r="T4" s="10" t="e">
        <f xml:space="preserve"> [2]Time!T$16</f>
        <v>#REF!</v>
      </c>
      <c r="U4" s="10" t="e">
        <f xml:space="preserve"> [2]Time!U$16</f>
        <v>#REF!</v>
      </c>
    </row>
    <row r="5" spans="1:21" s="23" customFormat="1">
      <c r="A5" s="19"/>
      <c r="B5" s="19"/>
      <c r="C5" s="53"/>
      <c r="D5" s="59"/>
      <c r="E5" s="7" t="s">
        <v>79</v>
      </c>
      <c r="F5" s="8" t="s">
        <v>63</v>
      </c>
      <c r="G5" s="8" t="s">
        <v>57</v>
      </c>
      <c r="H5" s="8" t="s">
        <v>51</v>
      </c>
      <c r="I5" s="7"/>
      <c r="J5" s="5"/>
      <c r="K5" s="5"/>
      <c r="L5" s="5"/>
      <c r="M5" s="5"/>
      <c r="N5" s="5"/>
      <c r="O5" s="5"/>
    </row>
    <row r="6" spans="1:21" s="27" customFormat="1">
      <c r="A6" s="8"/>
      <c r="B6" s="8"/>
      <c r="C6" s="33"/>
      <c r="D6" s="80"/>
      <c r="F6" s="8"/>
      <c r="G6" s="8"/>
      <c r="H6" s="8"/>
    </row>
    <row r="9" spans="1:21">
      <c r="B9" s="8" t="s">
        <v>66</v>
      </c>
    </row>
  </sheetData>
  <conditionalFormatting sqref="F2:F3">
    <cfRule type="cellIs" dxfId="51" priority="1" stopIfTrue="1" operator="notEqual">
      <formula>0</formula>
    </cfRule>
    <cfRule type="cellIs" dxfId="50" priority="2" stopIfTrue="1" operator="equal">
      <formula>""</formula>
    </cfRule>
  </conditionalFormatting>
  <conditionalFormatting sqref="J3:U3">
    <cfRule type="cellIs" dxfId="49" priority="3" operator="equal">
      <formula>"PPA ext."</formula>
    </cfRule>
    <cfRule type="cellIs" dxfId="48" priority="4" operator="equal">
      <formula>"Delay"</formula>
    </cfRule>
    <cfRule type="cellIs" dxfId="47" priority="5" operator="equal">
      <formula>"Fin Close"</formula>
    </cfRule>
    <cfRule type="cellIs" dxfId="46" priority="6" stopIfTrue="1" operator="equal">
      <formula>"Construction"</formula>
    </cfRule>
    <cfRule type="cellIs" dxfId="45" priority="7"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086D4-2DA3-4D6A-B901-ABDD1138291D}">
  <sheetPr>
    <tabColor rgb="FFFFFF99"/>
    <outlinePr summaryBelow="0" summaryRight="0"/>
  </sheetPr>
  <dimension ref="A1:O5"/>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15"/>
  <cols>
    <col min="1" max="2" width="1.453125" style="8" customWidth="1"/>
    <col min="3" max="3" width="1.453125" style="33" customWidth="1"/>
    <col min="4" max="4" width="1.453125" style="132" customWidth="1"/>
    <col min="5" max="5" width="71.453125" style="15" customWidth="1"/>
    <col min="6" max="6" width="16.36328125" style="15" customWidth="1"/>
    <col min="7" max="8" width="15.1796875" style="15" customWidth="1"/>
    <col min="9" max="9" width="3.453125" style="15" customWidth="1"/>
    <col min="10" max="15" width="15.1796875" style="15" customWidth="1"/>
    <col min="16" max="16" width="15.1796875" style="15" hidden="1" customWidth="1"/>
    <col min="17" max="16384" width="15.1796875" style="15" hidden="1"/>
  </cols>
  <sheetData>
    <row r="1" spans="1:15" s="35" customFormat="1" ht="25.15">
      <c r="A1" s="243" t="str">
        <f ca="1" xml:space="preserve"> RIGHT(CELL("filename", A1), LEN(CELL("filename", A1)) - SEARCH("]", CELL("filename", A1)))</f>
        <v>InpT</v>
      </c>
      <c r="B1" s="51"/>
      <c r="C1" s="47"/>
      <c r="D1" s="112"/>
      <c r="F1" s="36" t="str">
        <f>HYPERLINK("#Contents!A1","Go to contents")</f>
        <v>Go to contents</v>
      </c>
      <c r="H1" s="25"/>
      <c r="J1" s="25"/>
    </row>
    <row r="2" spans="1:15" s="39" customFormat="1">
      <c r="A2" s="19"/>
      <c r="B2" s="19"/>
      <c r="C2" s="53"/>
      <c r="D2" s="151"/>
      <c r="E2" s="139" t="s">
        <v>85</v>
      </c>
      <c r="F2" s="40">
        <v>0</v>
      </c>
      <c r="G2" s="41" t="s">
        <v>34</v>
      </c>
      <c r="H2" s="7"/>
      <c r="I2" s="7"/>
      <c r="J2" s="3"/>
      <c r="K2" s="3"/>
      <c r="L2" s="3"/>
      <c r="M2" s="3"/>
      <c r="N2" s="3"/>
      <c r="O2" s="3"/>
    </row>
    <row r="3" spans="1:15" s="39" customFormat="1">
      <c r="A3" s="19"/>
      <c r="B3" s="19"/>
      <c r="C3" s="53"/>
      <c r="D3" s="151"/>
      <c r="E3" s="5" t="s">
        <v>52</v>
      </c>
      <c r="F3" s="40"/>
      <c r="G3" s="41" t="s">
        <v>24</v>
      </c>
      <c r="H3" s="7"/>
      <c r="I3" s="7"/>
      <c r="J3" s="4"/>
      <c r="K3" s="4"/>
      <c r="L3" s="4"/>
      <c r="M3" s="4"/>
      <c r="N3" s="4"/>
      <c r="O3" s="4"/>
    </row>
    <row r="4" spans="1:15" s="39" customFormat="1">
      <c r="A4" s="19"/>
      <c r="B4" s="19"/>
      <c r="C4" s="53"/>
      <c r="D4" s="151"/>
      <c r="E4" s="10" t="s">
        <v>86</v>
      </c>
      <c r="F4" s="15"/>
      <c r="G4" s="15"/>
      <c r="H4" s="7"/>
      <c r="I4" s="7"/>
      <c r="J4" s="10"/>
      <c r="K4" s="10"/>
      <c r="L4" s="10"/>
      <c r="M4" s="10"/>
      <c r="N4" s="10"/>
      <c r="O4" s="10"/>
    </row>
    <row r="5" spans="1:15" s="39" customFormat="1">
      <c r="A5" s="19"/>
      <c r="B5" s="19"/>
      <c r="C5" s="53"/>
      <c r="D5" s="151"/>
      <c r="E5" s="5" t="s">
        <v>79</v>
      </c>
      <c r="F5" s="8"/>
      <c r="G5" s="8" t="s">
        <v>57</v>
      </c>
      <c r="H5" s="8"/>
      <c r="I5" s="7"/>
      <c r="J5" s="5"/>
      <c r="K5" s="5"/>
      <c r="L5" s="5"/>
      <c r="M5" s="5"/>
      <c r="N5" s="5"/>
      <c r="O5" s="5"/>
    </row>
  </sheetData>
  <conditionalFormatting sqref="F2:F3">
    <cfRule type="cellIs" dxfId="44" priority="1" stopIfTrue="1" operator="notEqual">
      <formula>0</formula>
    </cfRule>
    <cfRule type="cellIs" dxfId="43" priority="2" stopIfTrue="1" operator="equal">
      <formula>""</formula>
    </cfRule>
  </conditionalFormatting>
  <conditionalFormatting sqref="J3:O3">
    <cfRule type="cellIs" dxfId="42" priority="3" operator="equal">
      <formula>"PPA ext."</formula>
    </cfRule>
    <cfRule type="cellIs" dxfId="41" priority="4" operator="equal">
      <formula>"Delay"</formula>
    </cfRule>
    <cfRule type="cellIs" dxfId="40" priority="5" operator="equal">
      <formula>"Fin Close"</formula>
    </cfRule>
    <cfRule type="cellIs" dxfId="39" priority="6" stopIfTrue="1" operator="equal">
      <formula>"Construction"</formula>
    </cfRule>
    <cfRule type="cellIs" dxfId="38" priority="7" stopIfTrue="1" operator="equal">
      <formula>"Operations"</formula>
    </cfRule>
  </conditionalFormatting>
  <printOptions headings="1"/>
  <pageMargins left="0.75" right="0.75" top="1" bottom="1" header="0.5" footer="0.5"/>
  <pageSetup paperSize="9" scale="55" orientation="landscape" blackAndWhite="1"/>
  <headerFooter>
    <oddHeader>&amp;LPROJECT [XXX]&amp;CSheet:&amp;A&amp;RSTRICTLY CONFIDENTIAL</oddHeader>
    <oddFooter>&amp;L&amp;F ( Printed on &amp;D at &amp;T )&amp;RPage &amp;P of &amp;N</oddFooter>
  </headerFooter>
  <customProperties>
    <customPr name="MMSheetTyp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498F-5B5C-41FE-AC2D-433C50C890F4}">
  <sheetPr>
    <tabColor rgb="FFFFFF99"/>
  </sheetPr>
  <dimension ref="C4:E4"/>
  <sheetViews>
    <sheetView tabSelected="1" workbookViewId="0">
      <selection activeCell="E4" sqref="E4"/>
    </sheetView>
  </sheetViews>
  <sheetFormatPr defaultRowHeight="9.75"/>
  <sheetData>
    <row r="4" spans="3:5">
      <c r="C4" t="s">
        <v>87</v>
      </c>
      <c r="E4">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0ABA-FA90-414F-AEBA-E8FE064E759C}">
  <sheetPr>
    <tabColor theme="3" tint="0.59999389629810485"/>
    <outlinePr summaryBelow="0" summaryRight="0"/>
  </sheetPr>
  <dimension ref="A1:J41"/>
  <sheetViews>
    <sheetView showGridLines="0" workbookViewId="0"/>
  </sheetViews>
  <sheetFormatPr defaultColWidth="0" defaultRowHeight="12.75" customHeight="1" zeroHeight="1"/>
  <cols>
    <col min="1" max="1" width="11.6328125" style="146" customWidth="1"/>
    <col min="2" max="2" width="83.81640625" style="146" bestFit="1" customWidth="1"/>
    <col min="3" max="10" width="11.6328125" style="146" customWidth="1"/>
    <col min="11" max="14" width="11.6328125" style="146" hidden="1" customWidth="1"/>
    <col min="15" max="16384" width="11.6328125" style="146" hidden="1"/>
  </cols>
  <sheetData>
    <row r="1" spans="2:2" s="146" customFormat="1"/>
    <row r="2" spans="2:2" s="146" customFormat="1"/>
    <row r="3" spans="2:2" s="146" customFormat="1"/>
    <row r="4" spans="2:2" s="146" customFormat="1"/>
    <row r="5" spans="2:2" s="146" customFormat="1" ht="22.5">
      <c r="B5" s="108" t="s">
        <v>40</v>
      </c>
    </row>
    <row r="6" spans="2:2" s="146" customFormat="1"/>
    <row r="7" spans="2:2" s="146" customFormat="1"/>
    <row r="8" spans="2:2" s="146" customFormat="1"/>
    <row r="9" spans="2:2" s="201" customFormat="1" ht="22.5">
      <c r="B9" s="108" t="s">
        <v>8</v>
      </c>
    </row>
    <row r="10" spans="2:2" s="146" customFormat="1"/>
    <row r="11" spans="2:2" s="146" customFormat="1">
      <c r="B11" s="195" t="s">
        <v>27</v>
      </c>
    </row>
    <row r="12" spans="2:2" s="146" customFormat="1">
      <c r="B12" s="195" t="s">
        <v>73</v>
      </c>
    </row>
    <row r="13" spans="2:2" s="146" customFormat="1">
      <c r="B13" s="195" t="s">
        <v>5</v>
      </c>
    </row>
    <row r="14" spans="2:2" s="146" customFormat="1"/>
    <row r="15" spans="2:2" s="146" customFormat="1"/>
    <row r="16" spans="2:2" s="146" customFormat="1"/>
    <row r="17" s="146" customFormat="1"/>
    <row r="18" s="146" customFormat="1"/>
    <row r="19" s="146" customFormat="1"/>
    <row r="20" s="146" customFormat="1"/>
    <row r="21" s="146" customFormat="1"/>
    <row r="22" s="146" customFormat="1"/>
    <row r="23" s="146" customFormat="1"/>
    <row r="24" s="146" customFormat="1"/>
    <row r="25" s="146" customFormat="1"/>
    <row r="26" s="146" customFormat="1"/>
    <row r="27" s="146" customFormat="1"/>
    <row r="28" s="146" customFormat="1"/>
    <row r="29" s="146" customFormat="1"/>
    <row r="30" s="146" customFormat="1"/>
    <row r="31" s="146" customFormat="1"/>
    <row r="32" s="146" customFormat="1"/>
    <row r="33" s="146" customFormat="1"/>
    <row r="34" s="146" customFormat="1"/>
    <row r="35" s="146" customFormat="1"/>
    <row r="36" s="146" customFormat="1"/>
    <row r="37" s="146" customFormat="1"/>
    <row r="38" s="146" customFormat="1"/>
    <row r="39" s="146" customFormat="1"/>
    <row r="40" s="146" customFormat="1"/>
    <row r="41" s="146" customFormat="1"/>
  </sheetData>
  <pageMargins left="0.7" right="0.7" top="0.75" bottom="0.75" header="0.3" footer="0.3"/>
  <customProperties>
    <customPr name="MMSheetType" r:id="rId1"/>
  </customPropertie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C305-9E48-42DB-AC26-DD1DF1F465B1}">
  <sheetPr>
    <outlinePr summaryBelow="0" summaryRight="0"/>
  </sheetPr>
  <dimension ref="A1:CW138"/>
  <sheetViews>
    <sheetView showGridLines="0" workbookViewId="0"/>
  </sheetViews>
  <sheetFormatPr defaultColWidth="0" defaultRowHeight="10.15"/>
  <cols>
    <col min="1" max="1" width="36.81640625" style="77" customWidth="1"/>
    <col min="2" max="2" width="28.1796875" style="77" customWidth="1"/>
    <col min="3" max="3" width="23.1796875" style="77" customWidth="1"/>
    <col min="4" max="26" width="9.36328125" style="77" customWidth="1"/>
    <col min="27" max="55" width="9.1796875" style="77" hidden="1" customWidth="1"/>
    <col min="56" max="102" width="9.36328125" style="77" hidden="1" customWidth="1"/>
    <col min="103" max="16384" width="9.36328125" style="77" hidden="1"/>
  </cols>
  <sheetData>
    <row r="1" spans="1:101" ht="25.15">
      <c r="A1" s="243" t="str">
        <f ca="1" xml:space="preserve"> RIGHT(CELL("filename", A1), LEN(CELL("filename", A1)) - SEARCH("]", CELL("filename", A1)))</f>
        <v>Contents</v>
      </c>
    </row>
    <row r="5" spans="1:101" ht="17.649999999999999">
      <c r="A5" s="1" t="s">
        <v>21</v>
      </c>
      <c r="B5" s="153"/>
      <c r="C5" s="153"/>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row>
    <row r="6" spans="1:101" ht="15">
      <c r="A6" s="115" t="str">
        <f>HYPERLINK("#TOCrepobxPandL_Month","1.PandL")</f>
        <v>1.PandL</v>
      </c>
      <c r="B6" s="46"/>
      <c r="C6" s="158"/>
    </row>
    <row r="7" spans="1:101" ht="15">
      <c r="A7" s="115"/>
      <c r="B7" s="46"/>
      <c r="C7" s="158"/>
    </row>
    <row r="8" spans="1:101" ht="15">
      <c r="A8" s="115" t="str">
        <f>HYPERLINK("#TOCrepobxDashboard_Month","2.Dashboard")</f>
        <v>2.Dashboard</v>
      </c>
      <c r="B8" s="46"/>
      <c r="C8" s="158"/>
    </row>
    <row r="9" spans="1:101" ht="15">
      <c r="A9" s="115"/>
      <c r="B9" s="46"/>
      <c r="C9" s="158"/>
    </row>
    <row r="10" spans="1:101" ht="15">
      <c r="A10" s="115"/>
      <c r="B10" s="46"/>
      <c r="C10" s="158"/>
    </row>
    <row r="11" spans="1:101" ht="17.649999999999999">
      <c r="A11" s="1" t="s">
        <v>65</v>
      </c>
      <c r="B11" s="1" t="s">
        <v>18</v>
      </c>
      <c r="C11" s="1" t="s">
        <v>30</v>
      </c>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row>
    <row r="12" spans="1:101" ht="15">
      <c r="A12" s="115" t="str">
        <f>HYPERLINK("#TOCobxUnallocated", "1.Unallocated")</f>
        <v>1.Unallocated</v>
      </c>
      <c r="B12" s="46"/>
      <c r="C12" s="158"/>
    </row>
    <row r="13" spans="1:101" ht="15">
      <c r="A13" s="115"/>
      <c r="B13" s="46"/>
      <c r="C13" s="158"/>
    </row>
    <row r="14" spans="1:101" ht="15">
      <c r="A14" s="115" t="str">
        <f>HYPERLINK("#TOCobxInputs", "2.Inputs")</f>
        <v>2.Inputs</v>
      </c>
      <c r="B14" s="46"/>
      <c r="C14" s="158"/>
    </row>
    <row r="15" spans="1:101" ht="15">
      <c r="A15" s="115"/>
      <c r="B15" s="46"/>
      <c r="C15" s="158"/>
    </row>
    <row r="16" spans="1:101" ht="15">
      <c r="A16" s="115" t="str">
        <f>HYPERLINK("#TOCobxTime", "3.Time")</f>
        <v>3.Time</v>
      </c>
      <c r="B16" s="46"/>
      <c r="C16" s="158"/>
    </row>
    <row r="17" spans="1:3" ht="15">
      <c r="A17" s="115"/>
      <c r="B17" s="46" t="str">
        <f>HYPERLINK("#TOCobxTime.Headers", "3.1.Headers")</f>
        <v>3.1.Headers</v>
      </c>
      <c r="C17" s="158"/>
    </row>
    <row r="18" spans="1:3" ht="15">
      <c r="A18" s="115"/>
      <c r="B18" s="46"/>
      <c r="C18" s="158"/>
    </row>
    <row r="19" spans="1:3" ht="15">
      <c r="A19" s="115" t="str">
        <f>HYPERLINK("#TOCobxBasics", "4.Basics")</f>
        <v>4.Basics</v>
      </c>
      <c r="B19" s="46"/>
      <c r="C19" s="158"/>
    </row>
    <row r="20" spans="1:3" ht="15">
      <c r="A20" s="115"/>
      <c r="B20" s="46"/>
      <c r="C20" s="158"/>
    </row>
    <row r="21" spans="1:3" ht="15">
      <c r="A21" s="115"/>
      <c r="B21" s="46"/>
      <c r="C21" s="158"/>
    </row>
    <row r="22" spans="1:3" ht="15">
      <c r="A22" s="115"/>
      <c r="B22" s="46"/>
      <c r="C22" s="158"/>
    </row>
    <row r="23" spans="1:3" ht="15">
      <c r="A23" s="115"/>
      <c r="B23" s="46"/>
      <c r="C23" s="158"/>
    </row>
    <row r="24" spans="1:3" ht="15">
      <c r="A24" s="115"/>
      <c r="B24" s="46"/>
      <c r="C24" s="158"/>
    </row>
    <row r="25" spans="1:3" ht="15">
      <c r="A25" s="115"/>
      <c r="B25" s="46"/>
      <c r="C25" s="158"/>
    </row>
    <row r="26" spans="1:3" ht="15">
      <c r="A26" s="115"/>
      <c r="B26" s="46"/>
      <c r="C26" s="158"/>
    </row>
    <row r="27" spans="1:3" ht="15">
      <c r="A27" s="115"/>
      <c r="B27" s="46"/>
      <c r="C27" s="158"/>
    </row>
    <row r="28" spans="1:3" ht="15">
      <c r="A28" s="115"/>
      <c r="B28" s="46"/>
      <c r="C28" s="158"/>
    </row>
    <row r="29" spans="1:3" ht="15">
      <c r="A29" s="115"/>
      <c r="B29" s="46"/>
      <c r="C29" s="158"/>
    </row>
    <row r="30" spans="1:3" ht="15">
      <c r="A30" s="115"/>
      <c r="B30" s="46"/>
      <c r="C30" s="158"/>
    </row>
    <row r="31" spans="1:3" ht="15">
      <c r="A31" s="115"/>
      <c r="B31" s="46"/>
      <c r="C31" s="158"/>
    </row>
    <row r="32" spans="1:3" ht="15">
      <c r="A32" s="115"/>
      <c r="B32" s="46"/>
      <c r="C32" s="158"/>
    </row>
    <row r="33" spans="1:3" ht="15">
      <c r="A33" s="115"/>
      <c r="B33" s="46"/>
      <c r="C33" s="158"/>
    </row>
    <row r="34" spans="1:3" ht="15">
      <c r="A34" s="115"/>
      <c r="B34" s="46"/>
      <c r="C34" s="158"/>
    </row>
    <row r="35" spans="1:3" ht="15">
      <c r="A35" s="115"/>
      <c r="B35" s="46"/>
      <c r="C35" s="158"/>
    </row>
    <row r="36" spans="1:3" ht="15">
      <c r="A36" s="115"/>
      <c r="B36" s="46"/>
      <c r="C36" s="158"/>
    </row>
    <row r="37" spans="1:3" ht="15">
      <c r="A37" s="115"/>
      <c r="B37" s="46"/>
      <c r="C37" s="158"/>
    </row>
    <row r="38" spans="1:3" ht="15">
      <c r="A38" s="115"/>
      <c r="B38" s="46"/>
      <c r="C38" s="158"/>
    </row>
    <row r="39" spans="1:3" ht="15">
      <c r="A39" s="115"/>
      <c r="B39" s="46"/>
      <c r="C39" s="158"/>
    </row>
    <row r="40" spans="1:3" ht="15">
      <c r="A40" s="115"/>
      <c r="B40" s="46"/>
      <c r="C40" s="158"/>
    </row>
    <row r="41" spans="1:3" ht="15">
      <c r="A41" s="115"/>
      <c r="B41" s="46"/>
      <c r="C41" s="158"/>
    </row>
    <row r="42" spans="1:3" ht="15">
      <c r="A42" s="115"/>
      <c r="B42" s="46"/>
      <c r="C42" s="158"/>
    </row>
    <row r="43" spans="1:3" ht="15">
      <c r="A43" s="115"/>
      <c r="B43" s="46"/>
      <c r="C43" s="158"/>
    </row>
    <row r="44" spans="1:3" ht="15">
      <c r="A44" s="115"/>
      <c r="B44" s="46"/>
      <c r="C44" s="158"/>
    </row>
    <row r="45" spans="1:3" ht="15">
      <c r="A45" s="115"/>
      <c r="B45" s="46"/>
      <c r="C45" s="158"/>
    </row>
    <row r="46" spans="1:3" ht="15">
      <c r="A46" s="115"/>
      <c r="B46" s="46"/>
      <c r="C46" s="158"/>
    </row>
    <row r="47" spans="1:3" ht="15">
      <c r="A47" s="115"/>
      <c r="B47" s="46"/>
      <c r="C47" s="158"/>
    </row>
    <row r="48" spans="1:3" ht="15">
      <c r="A48" s="115"/>
      <c r="B48" s="46"/>
      <c r="C48" s="158"/>
    </row>
    <row r="49" spans="1:3" ht="15">
      <c r="A49" s="115"/>
      <c r="B49" s="46"/>
      <c r="C49" s="158"/>
    </row>
    <row r="50" spans="1:3" ht="15">
      <c r="A50" s="115"/>
      <c r="B50" s="46"/>
      <c r="C50" s="158"/>
    </row>
    <row r="51" spans="1:3" ht="15">
      <c r="A51" s="115"/>
      <c r="B51" s="46"/>
      <c r="C51" s="158"/>
    </row>
    <row r="52" spans="1:3" ht="15">
      <c r="A52" s="115"/>
      <c r="B52" s="46"/>
      <c r="C52" s="158"/>
    </row>
    <row r="53" spans="1:3" ht="15">
      <c r="A53" s="115"/>
      <c r="B53" s="46"/>
      <c r="C53" s="158"/>
    </row>
    <row r="54" spans="1:3" ht="15">
      <c r="A54" s="115"/>
      <c r="B54" s="46"/>
      <c r="C54" s="158"/>
    </row>
    <row r="55" spans="1:3" ht="15">
      <c r="A55" s="115"/>
      <c r="B55" s="46"/>
      <c r="C55" s="158"/>
    </row>
    <row r="56" spans="1:3" ht="15">
      <c r="A56" s="115"/>
      <c r="B56" s="46"/>
      <c r="C56" s="158"/>
    </row>
    <row r="57" spans="1:3" ht="15">
      <c r="A57" s="115"/>
      <c r="B57" s="46"/>
      <c r="C57" s="158"/>
    </row>
    <row r="58" spans="1:3" ht="15">
      <c r="A58" s="115"/>
      <c r="B58" s="46"/>
      <c r="C58" s="158"/>
    </row>
    <row r="59" spans="1:3" ht="15">
      <c r="A59" s="115"/>
      <c r="B59" s="46"/>
      <c r="C59" s="158"/>
    </row>
    <row r="60" spans="1:3" ht="15">
      <c r="A60" s="115"/>
      <c r="B60" s="46"/>
      <c r="C60" s="158"/>
    </row>
    <row r="61" spans="1:3" ht="15">
      <c r="A61" s="115"/>
      <c r="B61" s="46"/>
      <c r="C61" s="158"/>
    </row>
    <row r="62" spans="1:3" ht="15">
      <c r="A62" s="115"/>
      <c r="B62" s="46"/>
      <c r="C62" s="158"/>
    </row>
    <row r="63" spans="1:3" ht="15">
      <c r="A63" s="115"/>
      <c r="B63" s="46"/>
      <c r="C63" s="158"/>
    </row>
    <row r="64" spans="1:3" ht="15">
      <c r="A64" s="115"/>
      <c r="B64" s="46"/>
      <c r="C64" s="158"/>
    </row>
    <row r="65" spans="1:3" ht="15">
      <c r="A65" s="115"/>
      <c r="B65" s="46"/>
      <c r="C65" s="158"/>
    </row>
    <row r="66" spans="1:3" ht="15">
      <c r="A66" s="115"/>
      <c r="B66" s="46"/>
      <c r="C66" s="158"/>
    </row>
    <row r="67" spans="1:3" ht="15">
      <c r="A67" s="115"/>
      <c r="B67" s="46"/>
      <c r="C67" s="158"/>
    </row>
    <row r="68" spans="1:3" ht="15">
      <c r="A68" s="115"/>
      <c r="B68" s="46"/>
      <c r="C68" s="158"/>
    </row>
    <row r="69" spans="1:3" ht="15">
      <c r="A69" s="115"/>
      <c r="B69" s="46"/>
      <c r="C69" s="158"/>
    </row>
    <row r="70" spans="1:3" ht="15">
      <c r="A70" s="115"/>
      <c r="B70" s="46"/>
      <c r="C70" s="158"/>
    </row>
    <row r="71" spans="1:3" ht="15">
      <c r="A71" s="115"/>
      <c r="B71" s="46"/>
      <c r="C71" s="158"/>
    </row>
    <row r="72" spans="1:3" ht="15">
      <c r="A72" s="115"/>
      <c r="B72" s="46"/>
      <c r="C72" s="158"/>
    </row>
    <row r="73" spans="1:3" ht="15">
      <c r="A73" s="115"/>
      <c r="B73" s="46"/>
      <c r="C73" s="158"/>
    </row>
    <row r="74" spans="1:3" ht="15">
      <c r="A74" s="115"/>
      <c r="B74" s="46"/>
      <c r="C74" s="158"/>
    </row>
    <row r="75" spans="1:3" ht="15">
      <c r="A75" s="115"/>
      <c r="B75" s="46"/>
      <c r="C75" s="158"/>
    </row>
    <row r="76" spans="1:3" ht="15">
      <c r="A76" s="115"/>
      <c r="B76" s="46"/>
      <c r="C76" s="158"/>
    </row>
    <row r="77" spans="1:3" ht="15">
      <c r="A77" s="115"/>
      <c r="B77" s="46"/>
      <c r="C77" s="158"/>
    </row>
    <row r="78" spans="1:3" ht="15">
      <c r="A78" s="115"/>
      <c r="B78" s="46"/>
      <c r="C78" s="158"/>
    </row>
    <row r="79" spans="1:3" ht="15">
      <c r="A79" s="115"/>
      <c r="B79" s="46"/>
      <c r="C79" s="158"/>
    </row>
    <row r="80" spans="1:3" ht="15">
      <c r="A80" s="115"/>
      <c r="B80" s="46"/>
      <c r="C80" s="158"/>
    </row>
    <row r="81" spans="1:3" ht="15">
      <c r="A81" s="115"/>
      <c r="B81" s="46"/>
      <c r="C81" s="158"/>
    </row>
    <row r="82" spans="1:3" ht="15">
      <c r="A82" s="115"/>
      <c r="B82" s="46"/>
      <c r="C82" s="158"/>
    </row>
    <row r="83" spans="1:3" ht="15">
      <c r="A83" s="115"/>
      <c r="B83" s="46"/>
      <c r="C83" s="158"/>
    </row>
    <row r="84" spans="1:3" ht="15">
      <c r="A84" s="115"/>
      <c r="B84" s="46"/>
      <c r="C84" s="158"/>
    </row>
    <row r="85" spans="1:3" ht="15">
      <c r="A85" s="115"/>
      <c r="B85" s="46"/>
      <c r="C85" s="158"/>
    </row>
    <row r="86" spans="1:3" ht="15">
      <c r="A86" s="115"/>
      <c r="B86" s="46"/>
      <c r="C86" s="158"/>
    </row>
    <row r="87" spans="1:3" ht="15">
      <c r="A87" s="220"/>
      <c r="B87" s="46"/>
      <c r="C87" s="158"/>
    </row>
    <row r="88" spans="1:3" ht="15">
      <c r="A88" s="220"/>
      <c r="B88" s="46"/>
      <c r="C88" s="158"/>
    </row>
    <row r="89" spans="1:3" ht="15">
      <c r="A89" s="220"/>
      <c r="B89" s="46"/>
      <c r="C89" s="158"/>
    </row>
    <row r="90" spans="1:3" ht="15">
      <c r="A90" s="220"/>
      <c r="B90" s="46"/>
      <c r="C90" s="158"/>
    </row>
    <row r="91" spans="1:3" ht="15">
      <c r="A91" s="220"/>
      <c r="B91" s="46"/>
      <c r="C91" s="158"/>
    </row>
    <row r="92" spans="1:3" ht="15">
      <c r="A92" s="220"/>
      <c r="B92" s="46"/>
      <c r="C92" s="158"/>
    </row>
    <row r="93" spans="1:3" ht="15">
      <c r="A93" s="220"/>
      <c r="B93" s="46"/>
      <c r="C93" s="158"/>
    </row>
    <row r="94" spans="1:3" ht="15">
      <c r="A94" s="220"/>
      <c r="B94" s="46"/>
      <c r="C94" s="158"/>
    </row>
    <row r="95" spans="1:3" ht="15">
      <c r="A95" s="220"/>
      <c r="B95" s="46"/>
      <c r="C95" s="158"/>
    </row>
    <row r="96" spans="1:3" ht="15">
      <c r="A96" s="220"/>
      <c r="B96" s="46"/>
      <c r="C96" s="158"/>
    </row>
    <row r="97" spans="1:3" ht="15">
      <c r="A97" s="220"/>
      <c r="B97" s="46"/>
      <c r="C97" s="158"/>
    </row>
    <row r="98" spans="1:3" ht="15">
      <c r="A98" s="220"/>
      <c r="B98" s="46"/>
      <c r="C98" s="158"/>
    </row>
    <row r="99" spans="1:3" ht="15">
      <c r="A99" s="220"/>
      <c r="B99" s="46"/>
      <c r="C99" s="158"/>
    </row>
    <row r="100" spans="1:3" ht="15">
      <c r="A100" s="220"/>
      <c r="B100" s="46"/>
      <c r="C100" s="158"/>
    </row>
    <row r="101" spans="1:3" ht="15">
      <c r="A101" s="220"/>
      <c r="B101" s="46"/>
      <c r="C101" s="158"/>
    </row>
    <row r="102" spans="1:3" ht="15">
      <c r="A102" s="220"/>
      <c r="B102" s="46"/>
      <c r="C102" s="158"/>
    </row>
    <row r="103" spans="1:3" ht="15">
      <c r="A103" s="220"/>
      <c r="B103" s="46"/>
      <c r="C103" s="158"/>
    </row>
    <row r="104" spans="1:3" ht="15">
      <c r="A104" s="220"/>
      <c r="B104" s="46"/>
      <c r="C104" s="158"/>
    </row>
    <row r="105" spans="1:3" ht="15">
      <c r="A105" s="220"/>
      <c r="B105" s="46"/>
      <c r="C105" s="158"/>
    </row>
    <row r="106" spans="1:3" ht="15">
      <c r="A106" s="220"/>
      <c r="B106" s="46"/>
      <c r="C106" s="158"/>
    </row>
    <row r="107" spans="1:3" ht="15">
      <c r="A107" s="220"/>
      <c r="B107" s="46"/>
      <c r="C107" s="158"/>
    </row>
    <row r="108" spans="1:3" ht="15">
      <c r="A108" s="220"/>
      <c r="B108" s="46"/>
      <c r="C108" s="158"/>
    </row>
    <row r="109" spans="1:3" ht="15">
      <c r="A109" s="220"/>
      <c r="B109" s="46"/>
      <c r="C109" s="158"/>
    </row>
    <row r="110" spans="1:3" ht="15">
      <c r="A110" s="220"/>
      <c r="B110" s="46"/>
      <c r="C110" s="158"/>
    </row>
    <row r="111" spans="1:3" ht="15">
      <c r="A111" s="220"/>
      <c r="B111" s="46"/>
      <c r="C111" s="158"/>
    </row>
    <row r="112" spans="1:3" ht="15">
      <c r="A112" s="220"/>
      <c r="B112" s="46"/>
      <c r="C112" s="158"/>
    </row>
    <row r="113" spans="1:3" ht="15">
      <c r="A113" s="220"/>
      <c r="B113" s="46"/>
      <c r="C113" s="158"/>
    </row>
    <row r="114" spans="1:3" ht="15">
      <c r="A114" s="220"/>
      <c r="B114" s="46"/>
      <c r="C114" s="158"/>
    </row>
    <row r="115" spans="1:3" ht="15">
      <c r="A115" s="220"/>
      <c r="B115" s="46"/>
      <c r="C115" s="158"/>
    </row>
    <row r="116" spans="1:3" ht="15">
      <c r="A116" s="220"/>
      <c r="B116" s="46"/>
      <c r="C116" s="158"/>
    </row>
    <row r="117" spans="1:3" ht="15">
      <c r="A117" s="220"/>
      <c r="B117" s="46"/>
      <c r="C117" s="158"/>
    </row>
    <row r="118" spans="1:3" ht="15">
      <c r="A118" s="220"/>
      <c r="B118" s="46"/>
      <c r="C118" s="158"/>
    </row>
    <row r="119" spans="1:3" ht="15">
      <c r="A119" s="220"/>
      <c r="B119" s="46"/>
      <c r="C119" s="158"/>
    </row>
    <row r="120" spans="1:3" ht="15">
      <c r="A120" s="220"/>
      <c r="B120" s="46"/>
      <c r="C120" s="158"/>
    </row>
    <row r="121" spans="1:3" ht="15">
      <c r="A121" s="220"/>
      <c r="B121" s="46"/>
      <c r="C121" s="158"/>
    </row>
    <row r="122" spans="1:3" ht="15">
      <c r="A122" s="220"/>
      <c r="B122" s="46"/>
      <c r="C122" s="158"/>
    </row>
    <row r="123" spans="1:3" ht="15">
      <c r="A123" s="220"/>
      <c r="B123" s="46"/>
      <c r="C123" s="158"/>
    </row>
    <row r="124" spans="1:3" ht="15">
      <c r="A124" s="220"/>
      <c r="B124" s="46"/>
      <c r="C124" s="158"/>
    </row>
    <row r="125" spans="1:3" ht="15">
      <c r="A125" s="220"/>
      <c r="B125" s="46"/>
      <c r="C125" s="158"/>
    </row>
    <row r="126" spans="1:3" ht="15">
      <c r="A126" s="220"/>
      <c r="B126" s="46"/>
      <c r="C126" s="158"/>
    </row>
    <row r="127" spans="1:3" ht="15">
      <c r="A127" s="220"/>
      <c r="B127" s="46"/>
      <c r="C127" s="158"/>
    </row>
    <row r="128" spans="1:3" ht="15">
      <c r="A128" s="220"/>
      <c r="B128" s="46"/>
      <c r="C128" s="158"/>
    </row>
    <row r="129" spans="1:3" ht="15">
      <c r="A129" s="220"/>
      <c r="B129" s="46"/>
      <c r="C129" s="158"/>
    </row>
    <row r="130" spans="1:3" ht="15">
      <c r="A130" s="220"/>
      <c r="B130" s="46"/>
      <c r="C130" s="158"/>
    </row>
    <row r="131" spans="1:3" ht="15">
      <c r="A131" s="220"/>
      <c r="B131" s="46"/>
      <c r="C131" s="158"/>
    </row>
    <row r="132" spans="1:3" ht="15">
      <c r="A132" s="220"/>
      <c r="B132" s="46"/>
      <c r="C132" s="158"/>
    </row>
    <row r="133" spans="1:3" ht="15">
      <c r="A133" s="220"/>
      <c r="B133" s="46"/>
      <c r="C133" s="158"/>
    </row>
    <row r="134" spans="1:3" ht="15">
      <c r="A134" s="220"/>
      <c r="B134" s="46"/>
      <c r="C134" s="158"/>
    </row>
    <row r="135" spans="1:3" ht="15">
      <c r="A135" s="220"/>
      <c r="B135" s="46"/>
      <c r="C135" s="158"/>
    </row>
    <row r="136" spans="1:3" ht="15">
      <c r="A136" s="220"/>
      <c r="B136" s="46"/>
      <c r="C136" s="158"/>
    </row>
    <row r="137" spans="1:3" ht="15">
      <c r="A137" s="220"/>
      <c r="B137" s="46"/>
      <c r="C137" s="46"/>
    </row>
    <row r="138" spans="1:3" ht="15">
      <c r="A138" s="220"/>
      <c r="B138" s="46"/>
      <c r="C138" s="46"/>
    </row>
  </sheetData>
  <pageMargins left="0.7" right="0.7" top="0.75" bottom="0.75" header="0.3" footer="0.3"/>
  <pageSetup orientation="portrait"/>
  <customProperties>
    <customPr name="MMSheetTyp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2BC1C-9BDA-4DCC-94C9-4EEB1BD8520F}">
  <sheetPr>
    <tabColor rgb="FFFFFF99"/>
    <outlinePr summaryBelow="0" summaryRight="0"/>
  </sheetPr>
  <dimension ref="A1:W20"/>
  <sheetViews>
    <sheetView showGridLines="0" defaultGridColor="0" colorId="22" zoomScale="80" workbookViewId="0">
      <pane xSplit="10" ySplit="9" topLeftCell="K10" activePane="bottomRight" state="frozen"/>
      <selection pane="topRight" activeCell="K1" sqref="K1"/>
      <selection pane="bottomLeft" activeCell="A10" sqref="A10"/>
      <selection pane="bottomRight" activeCell="D1" sqref="D1:D1048576"/>
    </sheetView>
  </sheetViews>
  <sheetFormatPr defaultColWidth="0" defaultRowHeight="14.25" outlineLevelRow="2"/>
  <cols>
    <col min="1" max="1" width="1.81640625" style="249" customWidth="1"/>
    <col min="2" max="3" width="1.81640625" style="247" customWidth="1"/>
    <col min="4" max="4" width="1.81640625" style="248" customWidth="1"/>
    <col min="5" max="5" width="72.36328125" style="247" bestFit="1" customWidth="1"/>
    <col min="6" max="6" width="19.36328125" style="247" customWidth="1"/>
    <col min="7" max="8" width="47.36328125" style="244" customWidth="1"/>
    <col min="9" max="9" width="5.1796875" style="246" customWidth="1"/>
    <col min="10" max="10" width="1.453125" style="245" customWidth="1"/>
    <col min="11" max="13" width="19.36328125" style="244" customWidth="1"/>
    <col min="14" max="14" width="1.453125" style="245" customWidth="1"/>
    <col min="15" max="18" width="14.81640625" style="244" bestFit="1" customWidth="1"/>
    <col min="19" max="24" width="11.453125" style="244" hidden="1" customWidth="1"/>
    <col min="25" max="16384" width="11.453125" style="244" hidden="1"/>
  </cols>
  <sheetData>
    <row r="1" spans="1:23" ht="25.15">
      <c r="A1" s="243" t="str">
        <f ca="1">RIGHT(CELL("filename", A1), LEN(CELL("filename", A1)) - SEARCH("]", CELL("filename", A1)))</f>
        <v>InpC</v>
      </c>
      <c r="B1" s="263"/>
      <c r="C1" s="262"/>
      <c r="D1" s="261"/>
      <c r="E1" s="260"/>
      <c r="F1" s="36" t="str">
        <f>HYPERLINK("#Contents!A1","Go to contents")</f>
        <v>Go to contents</v>
      </c>
      <c r="G1" s="260"/>
      <c r="H1" s="260"/>
      <c r="I1" s="260"/>
      <c r="J1" s="259"/>
      <c r="K1" s="260"/>
      <c r="L1" s="260"/>
      <c r="M1" s="260"/>
      <c r="N1" s="259"/>
    </row>
    <row r="2" spans="1:23" ht="36.75" customHeight="1">
      <c r="A2" s="3"/>
      <c r="B2" s="3"/>
      <c r="C2" s="172"/>
      <c r="D2" s="198"/>
      <c r="E2" s="73"/>
      <c r="F2" s="73"/>
      <c r="G2" s="73"/>
      <c r="H2" s="73"/>
      <c r="I2" s="263"/>
      <c r="J2" s="269"/>
      <c r="K2" s="99" t="str">
        <f>IF(K3 = $F3, "q", "")</f>
        <v>q</v>
      </c>
      <c r="L2" s="99" t="str">
        <f>IF(L3 = $F3, "q", "")</f>
        <v/>
      </c>
      <c r="M2" s="99" t="str">
        <f>IF(M3 = $F3, "q", "")</f>
        <v/>
      </c>
      <c r="N2" s="269"/>
    </row>
    <row r="3" spans="1:23" ht="14.25" customHeight="1">
      <c r="A3" s="263"/>
      <c r="B3" s="263"/>
      <c r="C3" s="262"/>
      <c r="D3" s="261"/>
      <c r="E3" s="3"/>
      <c r="F3" s="167" t="str">
        <f>INDEX(J3:S3,MATCH(F4,J4:S4,0))</f>
        <v>Base case 1</v>
      </c>
      <c r="G3" s="179"/>
      <c r="H3" s="3"/>
      <c r="I3" s="260"/>
      <c r="J3" s="138"/>
      <c r="K3" s="45" t="s">
        <v>59</v>
      </c>
      <c r="L3" s="45" t="s">
        <v>78</v>
      </c>
      <c r="M3" s="45" t="s">
        <v>15</v>
      </c>
      <c r="N3" s="138"/>
      <c r="O3" s="45" t="s">
        <v>77</v>
      </c>
      <c r="P3" s="45" t="s">
        <v>9</v>
      </c>
      <c r="Q3" s="45" t="s">
        <v>33</v>
      </c>
      <c r="R3" s="45" t="s">
        <v>60</v>
      </c>
    </row>
    <row r="4" spans="1:23">
      <c r="A4" s="268"/>
      <c r="B4" s="268"/>
      <c r="C4" s="267"/>
      <c r="D4" s="266"/>
      <c r="E4" s="5" t="s">
        <v>29</v>
      </c>
      <c r="F4" s="223">
        <v>1</v>
      </c>
      <c r="G4" s="5"/>
      <c r="H4" s="5"/>
      <c r="I4" s="218">
        <f>MATCH(F4, $J$4:$S$4, 0)</f>
        <v>2</v>
      </c>
      <c r="J4" s="55"/>
      <c r="K4" s="31">
        <v>1</v>
      </c>
      <c r="L4" s="31">
        <v>2</v>
      </c>
      <c r="M4" s="31">
        <v>3</v>
      </c>
      <c r="N4" s="55"/>
      <c r="O4" s="76">
        <v>4</v>
      </c>
      <c r="P4" s="76">
        <v>5</v>
      </c>
      <c r="Q4" s="76">
        <v>6</v>
      </c>
      <c r="R4" s="76">
        <v>7</v>
      </c>
    </row>
    <row r="5" spans="1:23">
      <c r="A5" s="268"/>
      <c r="B5" s="268"/>
      <c r="C5" s="267"/>
      <c r="D5" s="266"/>
      <c r="E5" s="5" t="s">
        <v>32</v>
      </c>
      <c r="F5" s="235">
        <v>1</v>
      </c>
      <c r="G5" s="5"/>
      <c r="H5" s="5"/>
      <c r="I5" s="218">
        <f>MATCH(F5, $J$4:$S$4, 0)</f>
        <v>2</v>
      </c>
      <c r="J5" s="55"/>
      <c r="K5" s="5"/>
      <c r="L5" s="5"/>
      <c r="M5" s="5"/>
      <c r="N5" s="55"/>
      <c r="O5" s="5"/>
      <c r="P5" s="5"/>
      <c r="Q5" s="5"/>
      <c r="R5" s="5"/>
    </row>
    <row r="6" spans="1:23">
      <c r="A6" s="268"/>
      <c r="B6" s="268"/>
      <c r="C6" s="267"/>
      <c r="D6" s="266"/>
      <c r="E6" s="5" t="s">
        <v>42</v>
      </c>
      <c r="F6" s="226">
        <f>INDEX(J6:S6,MATCH(F4,J4:S4,0))</f>
        <v>1</v>
      </c>
      <c r="G6" s="5"/>
      <c r="H6" s="5"/>
      <c r="I6" s="218">
        <f>MATCH(F6, $J$4:$S$4, 0)</f>
        <v>2</v>
      </c>
      <c r="J6" s="55"/>
      <c r="K6" s="31">
        <v>1</v>
      </c>
      <c r="L6" s="31">
        <v>2</v>
      </c>
      <c r="M6" s="31">
        <v>3</v>
      </c>
      <c r="N6" s="55"/>
      <c r="O6" s="31">
        <v>1</v>
      </c>
      <c r="P6" s="31">
        <v>1</v>
      </c>
      <c r="Q6" s="31">
        <v>2</v>
      </c>
      <c r="R6" s="31">
        <v>2</v>
      </c>
    </row>
    <row r="7" spans="1:23">
      <c r="A7" s="263"/>
      <c r="B7" s="263"/>
      <c r="C7" s="262"/>
      <c r="D7" s="261"/>
      <c r="E7" s="5" t="s">
        <v>14</v>
      </c>
      <c r="F7" s="239">
        <f>COUNTIF( $I$13:$I$20, "tu" )</f>
        <v>0</v>
      </c>
      <c r="G7" s="5"/>
      <c r="H7" s="5"/>
      <c r="J7" s="55"/>
      <c r="K7" s="97" t="str">
        <f>IF(K6 = $F$5, "Base case", "")</f>
        <v>Base case</v>
      </c>
      <c r="L7" s="97" t="str">
        <f>IF(L6 = $F$5, "Base case", "")</f>
        <v/>
      </c>
      <c r="M7" s="97" t="str">
        <f>IF(M6 = $F$5, "Base case", "")</f>
        <v/>
      </c>
      <c r="N7" s="55"/>
      <c r="O7" s="5"/>
      <c r="P7" s="5"/>
      <c r="Q7" s="5"/>
      <c r="R7" s="5"/>
    </row>
    <row r="8" spans="1:23">
      <c r="A8" s="263"/>
      <c r="B8" s="263"/>
      <c r="C8" s="262"/>
      <c r="D8" s="261"/>
      <c r="E8" s="244"/>
      <c r="F8" s="244"/>
      <c r="I8" s="181"/>
      <c r="J8" s="259"/>
      <c r="K8" s="260"/>
      <c r="L8" s="260"/>
      <c r="M8" s="260"/>
      <c r="N8" s="259"/>
    </row>
    <row r="9" spans="1:23">
      <c r="A9" s="263"/>
      <c r="B9" s="263"/>
      <c r="C9" s="262"/>
      <c r="D9" s="261"/>
      <c r="E9" s="260"/>
      <c r="F9" s="263" t="s">
        <v>63</v>
      </c>
      <c r="G9" s="263" t="s">
        <v>57</v>
      </c>
      <c r="H9" s="263" t="s">
        <v>20</v>
      </c>
      <c r="I9" s="200"/>
      <c r="J9" s="259"/>
      <c r="K9" s="260"/>
      <c r="L9" s="260"/>
      <c r="M9" s="260"/>
      <c r="N9" s="259"/>
    </row>
    <row r="10" spans="1:23">
      <c r="A10" s="263"/>
      <c r="B10" s="263"/>
      <c r="C10" s="262"/>
      <c r="D10" s="261"/>
      <c r="E10" s="260"/>
      <c r="F10" s="263"/>
      <c r="G10" s="263"/>
      <c r="H10" s="263"/>
      <c r="I10" s="200"/>
      <c r="J10" s="259"/>
      <c r="K10" s="260"/>
      <c r="L10" s="260"/>
      <c r="M10" s="260"/>
      <c r="N10" s="259"/>
    </row>
    <row r="11" spans="1:23">
      <c r="A11" s="263"/>
      <c r="B11" s="263"/>
      <c r="C11" s="262"/>
      <c r="D11" s="261"/>
      <c r="E11" s="260"/>
      <c r="F11" s="263"/>
      <c r="G11" s="263"/>
      <c r="H11" s="263"/>
      <c r="I11" s="200"/>
      <c r="J11" s="259"/>
      <c r="K11" s="260"/>
      <c r="L11" s="260"/>
      <c r="M11" s="260"/>
      <c r="N11" s="259"/>
    </row>
    <row r="12" spans="1:23">
      <c r="A12" s="263"/>
      <c r="B12" s="263"/>
      <c r="C12" s="262"/>
      <c r="D12" s="261"/>
      <c r="E12" s="260" t="s">
        <v>62</v>
      </c>
      <c r="F12" s="85">
        <f>IF(INDEX(J12:X12,$I$4)="",INDEX(J12:X12,$I$6),INDEX(J12:X12,$I$4))</f>
        <v>100</v>
      </c>
      <c r="G12" s="260"/>
      <c r="H12" s="263"/>
      <c r="I12" s="200" t="str">
        <f>IF( INDEX(J12:S12, I$5) = "", IF( INDEX(J12:S12, I$4) = F12, "vw", "tu"), IF(INDEX(J12:S12, I$5) = F12, "vw", "tu"))</f>
        <v>vw</v>
      </c>
      <c r="J12" s="259"/>
      <c r="K12" s="11">
        <v>100</v>
      </c>
      <c r="L12" s="11"/>
      <c r="M12" s="11"/>
      <c r="N12" s="259"/>
      <c r="O12" s="11"/>
      <c r="P12" s="11"/>
      <c r="Q12" s="11"/>
      <c r="R12" s="11"/>
      <c r="T12" s="67"/>
      <c r="U12" s="67"/>
      <c r="V12" s="67"/>
      <c r="W12" s="67"/>
    </row>
    <row r="13" spans="1:23">
      <c r="A13" s="263"/>
      <c r="B13" s="263"/>
      <c r="C13" s="262"/>
      <c r="D13" s="261"/>
      <c r="E13" s="265" t="s">
        <v>37</v>
      </c>
      <c r="F13" s="238">
        <f>IF(INDEX(J13:X13,$I$4)="",INDEX(J13:X13,$I$6),INDEX(J13:X13,$I$4))</f>
        <v>0.02</v>
      </c>
      <c r="G13" s="265"/>
      <c r="H13" s="265"/>
      <c r="I13" s="170" t="str">
        <f>IF( INDEX(J13:S13, I$5) = "", IF( INDEX(J13:S13, I$4) = F13, "vw", "tu"), IF(INDEX(J13:S13, I$5) = F13, "vw", "tu"))</f>
        <v>vw</v>
      </c>
      <c r="J13" s="264"/>
      <c r="K13" s="26">
        <v>0.02</v>
      </c>
      <c r="L13" s="26"/>
      <c r="M13" s="26"/>
      <c r="N13" s="264"/>
      <c r="O13" s="26"/>
      <c r="P13" s="26"/>
      <c r="Q13" s="26"/>
      <c r="R13" s="26"/>
    </row>
    <row r="14" spans="1:23">
      <c r="A14" s="263"/>
      <c r="B14" s="263"/>
      <c r="C14" s="262"/>
      <c r="D14" s="261"/>
      <c r="E14" s="260" t="s">
        <v>75</v>
      </c>
      <c r="F14" s="85">
        <f>IF(INDEX(J14:X14,$I$4)="",INDEX(J14:X14,$I$6),INDEX(J14:X14,$I$4))</f>
        <v>5</v>
      </c>
      <c r="G14" s="260"/>
      <c r="H14" s="260"/>
      <c r="I14" s="170" t="str">
        <f>IF( INDEX(J14:S14, I$5) = "", IF( INDEX(J14:S14, I$4) = F14, "vw", "tu"), IF(INDEX(J14:S14, I$5) = F14, "vw", "tu"))</f>
        <v>vw</v>
      </c>
      <c r="J14" s="259"/>
      <c r="K14" s="11">
        <v>5</v>
      </c>
      <c r="L14" s="11"/>
      <c r="M14" s="11"/>
      <c r="N14" s="259"/>
      <c r="O14" s="11"/>
      <c r="P14" s="11"/>
      <c r="Q14" s="11"/>
      <c r="R14" s="11"/>
      <c r="T14" s="26"/>
      <c r="U14" s="26"/>
      <c r="V14" s="26"/>
      <c r="W14" s="26"/>
    </row>
    <row r="15" spans="1:23">
      <c r="E15" s="258" t="s">
        <v>81</v>
      </c>
      <c r="F15" s="188">
        <f>IF(INDEX(J15:X15,$I$4)="",INDEX(J15:X15,$I$6),INDEX(J15:X15,$I$4))</f>
        <v>45139</v>
      </c>
      <c r="G15" s="258" t="s">
        <v>54</v>
      </c>
      <c r="H15" s="257"/>
      <c r="I15" s="170" t="str">
        <f>IF( INDEX(J15:S15, I$5) = "", IF( INDEX(J15:S15, I$4) = F15, "vw", "tu"), IF(INDEX(J15:S15, I$5) = F15, "vw", "tu"))</f>
        <v>vw</v>
      </c>
      <c r="J15" s="256"/>
      <c r="K15" s="43">
        <v>45139</v>
      </c>
      <c r="L15" s="43">
        <v>45139</v>
      </c>
      <c r="M15" s="43">
        <v>45139</v>
      </c>
      <c r="N15" s="256"/>
      <c r="O15" s="43">
        <v>45139</v>
      </c>
      <c r="P15" s="43">
        <v>45139</v>
      </c>
      <c r="Q15" s="43">
        <v>45139</v>
      </c>
      <c r="R15" s="43">
        <v>45139</v>
      </c>
      <c r="T15" s="26"/>
      <c r="U15" s="26"/>
      <c r="V15" s="26"/>
      <c r="W15" s="26"/>
    </row>
    <row r="16" spans="1:23">
      <c r="E16" s="255" t="s">
        <v>38</v>
      </c>
      <c r="F16" s="85">
        <f>IF(INDEX(J16:X16,$I$4)="",INDEX(J16:X16,$I$6),INDEX(J16:X16,$I$4))</f>
        <v>7</v>
      </c>
      <c r="G16" s="255"/>
      <c r="I16" s="170" t="str">
        <f>IF( INDEX(J16:S16, I$5) = "", IF( INDEX(J16:S16, I$4) = F16, "vw", "tu"), IF(INDEX(J16:S16, I$5) = F16, "vw", "tu"))</f>
        <v>vw</v>
      </c>
      <c r="K16" s="11">
        <v>7</v>
      </c>
      <c r="L16" s="11">
        <v>7</v>
      </c>
      <c r="M16" s="11">
        <v>7</v>
      </c>
      <c r="O16" s="11">
        <v>7</v>
      </c>
      <c r="P16" s="11">
        <v>7</v>
      </c>
      <c r="Q16" s="11">
        <v>7</v>
      </c>
      <c r="R16" s="11">
        <v>7</v>
      </c>
      <c r="T16" s="26"/>
      <c r="U16" s="26"/>
      <c r="V16" s="26"/>
      <c r="W16" s="26"/>
    </row>
    <row r="17" spans="1:23">
      <c r="E17" s="255" t="s">
        <v>48</v>
      </c>
      <c r="F17" s="85">
        <f>IF(INDEX(J17:X17,$I$4)="",INDEX(J17:X17,$I$6),INDEX(J17:X17,$I$4))</f>
        <v>1</v>
      </c>
      <c r="G17" s="255" t="s">
        <v>16</v>
      </c>
      <c r="I17" s="170" t="str">
        <f>IF( INDEX(J17:S17, I$5) = "", IF( INDEX(J17:S17, I$4) = F17, "vw", "tu"), IF(INDEX(J17:S17, I$5) = F17, "vw", "tu"))</f>
        <v>vw</v>
      </c>
      <c r="K17" s="11">
        <v>1</v>
      </c>
      <c r="L17" s="11">
        <v>1</v>
      </c>
      <c r="M17" s="11">
        <v>1</v>
      </c>
      <c r="O17" s="11">
        <v>1</v>
      </c>
      <c r="P17" s="11">
        <v>1</v>
      </c>
      <c r="Q17" s="11">
        <v>1</v>
      </c>
      <c r="R17" s="11">
        <v>1</v>
      </c>
      <c r="T17" s="26"/>
      <c r="U17" s="26"/>
      <c r="V17" s="26"/>
      <c r="W17" s="26"/>
    </row>
    <row r="18" spans="1:23" s="250" customFormat="1">
      <c r="A18" s="254"/>
      <c r="B18" s="253"/>
      <c r="C18" s="253"/>
      <c r="D18" s="252"/>
      <c r="E18" s="251" t="s">
        <v>55</v>
      </c>
      <c r="F18" s="85" t="e">
        <f>IF(INDEX(J18:X18,$I$4)="",INDEX(J18:X18,$I$6),INDEX(J18:X18,$I$4))</f>
        <v>#REF!</v>
      </c>
      <c r="G18" s="251"/>
      <c r="I18" s="170" t="e">
        <f>IF( INDEX(J18:S18, I$5) = "", IF( INDEX(J18:S18, I$4) = F18, "vw", "tu"), IF(INDEX(J18:S18, I$5) = F18, "vw", "tu"))</f>
        <v>#REF!</v>
      </c>
      <c r="K18" s="44" t="e">
        <f>'[1]Dashboard 1'!E4</f>
        <v>#REF!</v>
      </c>
      <c r="L18" s="44"/>
      <c r="M18" s="44"/>
      <c r="O18" s="44"/>
      <c r="P18" s="44"/>
      <c r="Q18" s="44"/>
      <c r="R18" s="44"/>
      <c r="T18" s="26"/>
      <c r="U18" s="26"/>
      <c r="V18" s="26"/>
      <c r="W18" s="26"/>
    </row>
    <row r="19" spans="1:23" outlineLevel="2"/>
    <row r="20" spans="1:23" outlineLevel="2"/>
  </sheetData>
  <conditionalFormatting sqref="I9:I18">
    <cfRule type="cellIs" dxfId="37" priority="2" operator="equal">
      <formula>"tu"</formula>
    </cfRule>
  </conditionalFormatting>
  <conditionalFormatting sqref="T12:W12 O13:R13 T14:W18">
    <cfRule type="cellIs" dxfId="36" priority="1" operator="equal">
      <formula>""</formula>
    </cfRule>
  </conditionalFormatting>
  <printOptions verticalCentered="1" headings="1"/>
  <pageMargins left="0.74803149606299213" right="0.74803149606299213" top="0.98425196850393704" bottom="0.98425196850393704" header="0.51181102362204722" footer="0.51181102362204722"/>
  <pageSetup paperSize="9" scale="55" orientation="landscape" blackAndWhite="1" horizontalDpi="300" verticalDpi="300"/>
  <customProperties>
    <customPr name="MMSheetTyp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7A48-240E-47D1-A401-894225B5215F}">
  <sheetPr>
    <tabColor rgb="FFFFFF99"/>
    <outlinePr summaryBelow="0" summaryRight="0"/>
  </sheetPr>
  <dimension ref="A1:U15"/>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15" outlineLevelRow="2"/>
  <cols>
    <col min="1" max="2" width="1.453125" style="8" customWidth="1"/>
    <col min="3" max="3" width="1.453125" style="33" customWidth="1"/>
    <col min="4" max="4" width="1.453125" style="132" customWidth="1"/>
    <col min="5" max="5" width="26.6328125" style="15" bestFit="1" customWidth="1"/>
    <col min="6" max="6" width="22.453125" style="15" bestFit="1" customWidth="1"/>
    <col min="7" max="7" width="15.7265625" style="15" bestFit="1" customWidth="1"/>
    <col min="8" max="8" width="9" style="15" bestFit="1" customWidth="1"/>
    <col min="9" max="9" width="3.453125" style="15" customWidth="1"/>
    <col min="10" max="10" width="14.26953125" style="15" bestFit="1" customWidth="1"/>
    <col min="11" max="11" width="13.90625" style="15" bestFit="1" customWidth="1"/>
    <col min="12" max="12" width="13.36328125" style="15" bestFit="1" customWidth="1"/>
    <col min="13" max="14" width="13.7265625" style="15" bestFit="1" customWidth="1"/>
    <col min="15" max="15" width="13.54296875" style="15" bestFit="1" customWidth="1"/>
    <col min="16" max="16" width="13.7265625" style="15" bestFit="1" customWidth="1"/>
    <col min="17" max="17" width="13.90625" style="15" bestFit="1" customWidth="1"/>
    <col min="18" max="18" width="13.7265625" style="15" bestFit="1" customWidth="1"/>
    <col min="19" max="19" width="14.26953125" style="15" bestFit="1" customWidth="1"/>
    <col min="20" max="20" width="13.7265625" style="15" bestFit="1" customWidth="1"/>
    <col min="21" max="21" width="12.81640625" style="15" bestFit="1" customWidth="1"/>
    <col min="22" max="22" width="15.1796875" style="15" hidden="1" customWidth="1"/>
    <col min="23" max="16384" width="15.1796875" style="15" hidden="1"/>
  </cols>
  <sheetData>
    <row r="1" spans="1:21" s="35" customFormat="1" ht="25.15">
      <c r="A1" s="243" t="str">
        <f ca="1">RIGHT(CELL("filename", A1), LEN(CELL("filename", A1)) - SEARCH("]", CELL("filename", A1)))</f>
        <v>InpS</v>
      </c>
      <c r="B1" s="51"/>
      <c r="C1" s="47"/>
      <c r="D1" s="112"/>
      <c r="F1" s="36" t="str">
        <f>HYPERLINK("#Contents!A1","Go to contents")</f>
        <v>Go to contents</v>
      </c>
      <c r="H1" s="25"/>
      <c r="J1" s="25"/>
    </row>
    <row r="2" spans="1:21" s="39" customFormat="1">
      <c r="A2" s="19"/>
      <c r="B2" s="19"/>
      <c r="C2" s="53"/>
      <c r="D2" s="151"/>
      <c r="E2" s="139" t="s">
        <v>85</v>
      </c>
      <c r="F2" s="40">
        <v>0</v>
      </c>
      <c r="G2" s="41" t="s">
        <v>34</v>
      </c>
      <c r="H2" s="7"/>
      <c r="I2" s="7"/>
      <c r="J2" s="3" t="e">
        <f>[2]Time!J$12</f>
        <v>#REF!</v>
      </c>
      <c r="K2" s="3" t="e">
        <f>[2]Time!K$12</f>
        <v>#REF!</v>
      </c>
      <c r="L2" s="3" t="e">
        <f>[2]Time!L$12</f>
        <v>#REF!</v>
      </c>
      <c r="M2" s="3" t="e">
        <f>[2]Time!M$12</f>
        <v>#REF!</v>
      </c>
      <c r="N2" s="3" t="e">
        <f>[2]Time!N$12</f>
        <v>#REF!</v>
      </c>
      <c r="O2" s="3" t="e">
        <f>[2]Time!O$12</f>
        <v>#REF!</v>
      </c>
      <c r="P2" s="3" t="e">
        <f>[2]Time!P$12</f>
        <v>#REF!</v>
      </c>
      <c r="Q2" s="3" t="e">
        <f>[2]Time!Q$12</f>
        <v>#REF!</v>
      </c>
      <c r="R2" s="3" t="e">
        <f>[2]Time!R$12</f>
        <v>#REF!</v>
      </c>
      <c r="S2" s="3" t="e">
        <f>[2]Time!S$12</f>
        <v>#REF!</v>
      </c>
      <c r="T2" s="3" t="e">
        <f>[2]Time!T$12</f>
        <v>#REF!</v>
      </c>
      <c r="U2" s="3" t="e">
        <f>[2]Time!U$12</f>
        <v>#REF!</v>
      </c>
    </row>
    <row r="3" spans="1:21" s="39" customFormat="1">
      <c r="A3" s="19"/>
      <c r="B3" s="19"/>
      <c r="C3" s="53"/>
      <c r="D3" s="151"/>
      <c r="E3" s="5" t="s">
        <v>52</v>
      </c>
      <c r="F3" s="40"/>
      <c r="G3" s="41" t="s">
        <v>24</v>
      </c>
      <c r="H3" s="7"/>
      <c r="I3" s="7"/>
      <c r="J3" s="4">
        <f>J$11</f>
        <v>0</v>
      </c>
      <c r="K3" s="4">
        <f>K$11</f>
        <v>0</v>
      </c>
      <c r="L3" s="4">
        <f>L$11</f>
        <v>0</v>
      </c>
      <c r="M3" s="4">
        <f>M$11</f>
        <v>0</v>
      </c>
      <c r="N3" s="4">
        <f>N$11</f>
        <v>0</v>
      </c>
      <c r="O3" s="4">
        <f>O$11</f>
        <v>0</v>
      </c>
      <c r="P3" s="4">
        <f>P$11</f>
        <v>0</v>
      </c>
      <c r="Q3" s="4">
        <f>Q$11</f>
        <v>0</v>
      </c>
      <c r="R3" s="4">
        <f>R$11</f>
        <v>0</v>
      </c>
      <c r="S3" s="4">
        <f>S$11</f>
        <v>0</v>
      </c>
      <c r="T3" s="4">
        <f>T$11</f>
        <v>0</v>
      </c>
      <c r="U3" s="4">
        <f>U$11</f>
        <v>0</v>
      </c>
    </row>
    <row r="4" spans="1:21" s="39" customFormat="1">
      <c r="A4" s="19"/>
      <c r="B4" s="19"/>
      <c r="C4" s="53"/>
      <c r="D4" s="151"/>
      <c r="E4" s="10" t="s">
        <v>86</v>
      </c>
      <c r="F4" s="15"/>
      <c r="G4" s="15"/>
      <c r="H4" s="7"/>
      <c r="I4" s="7"/>
      <c r="J4" s="10" t="e">
        <f>[2]Time!J$16</f>
        <v>#REF!</v>
      </c>
      <c r="K4" s="10" t="e">
        <f>[2]Time!K$16</f>
        <v>#REF!</v>
      </c>
      <c r="L4" s="10" t="e">
        <f>[2]Time!L$16</f>
        <v>#REF!</v>
      </c>
      <c r="M4" s="10" t="e">
        <f>[2]Time!M$16</f>
        <v>#REF!</v>
      </c>
      <c r="N4" s="10" t="e">
        <f>[2]Time!N$16</f>
        <v>#REF!</v>
      </c>
      <c r="O4" s="10" t="e">
        <f>[2]Time!O$16</f>
        <v>#REF!</v>
      </c>
      <c r="P4" s="10" t="e">
        <f>[2]Time!P$16</f>
        <v>#REF!</v>
      </c>
      <c r="Q4" s="10" t="e">
        <f>[2]Time!Q$16</f>
        <v>#REF!</v>
      </c>
      <c r="R4" s="10" t="e">
        <f>[2]Time!R$16</f>
        <v>#REF!</v>
      </c>
      <c r="S4" s="10" t="e">
        <f>[2]Time!S$16</f>
        <v>#REF!</v>
      </c>
      <c r="T4" s="10" t="e">
        <f>[2]Time!T$16</f>
        <v>#REF!</v>
      </c>
      <c r="U4" s="10" t="e">
        <f>[2]Time!U$16</f>
        <v>#REF!</v>
      </c>
    </row>
    <row r="5" spans="1:21" s="39" customFormat="1">
      <c r="A5" s="19"/>
      <c r="B5" s="19"/>
      <c r="C5" s="53"/>
      <c r="D5" s="151"/>
      <c r="E5" s="5" t="s">
        <v>79</v>
      </c>
      <c r="F5" s="8" t="s">
        <v>63</v>
      </c>
      <c r="G5" s="8" t="s">
        <v>57</v>
      </c>
      <c r="H5" s="8" t="s">
        <v>51</v>
      </c>
      <c r="I5" s="7"/>
      <c r="J5" s="5"/>
      <c r="K5" s="5"/>
      <c r="L5" s="5"/>
      <c r="M5" s="5"/>
      <c r="N5" s="5"/>
      <c r="O5" s="5"/>
    </row>
    <row r="8" spans="1:21" outlineLevel="1">
      <c r="A8" s="8" t="s">
        <v>35</v>
      </c>
    </row>
    <row r="9" spans="1:21" outlineLevel="1"/>
    <row r="10" spans="1:21" outlineLevel="2">
      <c r="A10" s="8" t="s">
        <v>45</v>
      </c>
    </row>
    <row r="11" spans="1:21" s="62" customFormat="1" outlineLevel="2">
      <c r="A11" s="131"/>
      <c r="B11" s="131"/>
      <c r="C11" s="230"/>
      <c r="D11" s="216"/>
      <c r="E11" s="62" t="s">
        <v>17</v>
      </c>
      <c r="H11" s="62">
        <f>SUM( J11:U11 )</f>
        <v>0</v>
      </c>
      <c r="J11" s="24"/>
      <c r="K11" s="24"/>
      <c r="L11" s="24"/>
      <c r="M11" s="24"/>
      <c r="N11" s="24"/>
      <c r="O11" s="24"/>
      <c r="P11" s="24"/>
      <c r="Q11" s="24"/>
      <c r="R11" s="24"/>
      <c r="S11" s="24"/>
      <c r="T11" s="24"/>
      <c r="U11" s="24"/>
    </row>
    <row r="12" spans="1:21" s="62" customFormat="1" outlineLevel="2">
      <c r="A12" s="131"/>
      <c r="B12" s="131"/>
      <c r="C12" s="230"/>
      <c r="D12" s="216"/>
      <c r="E12" s="62" t="s">
        <v>3</v>
      </c>
      <c r="H12" s="62">
        <f>SUM( J12:U12 )</f>
        <v>0</v>
      </c>
      <c r="J12" s="24"/>
      <c r="K12" s="24"/>
      <c r="L12" s="24"/>
      <c r="M12" s="24"/>
      <c r="N12" s="24"/>
      <c r="O12" s="24"/>
      <c r="P12" s="24"/>
      <c r="Q12" s="24"/>
      <c r="R12" s="24"/>
      <c r="S12" s="24"/>
      <c r="T12" s="24"/>
      <c r="U12" s="24"/>
    </row>
    <row r="15" spans="1:21">
      <c r="B15" s="8" t="s">
        <v>66</v>
      </c>
    </row>
  </sheetData>
  <conditionalFormatting sqref="F2:F3">
    <cfRule type="cellIs" dxfId="35" priority="1" stopIfTrue="1" operator="notEqual">
      <formula>0</formula>
    </cfRule>
    <cfRule type="cellIs" dxfId="34" priority="2" stopIfTrue="1" operator="equal">
      <formula>""</formula>
    </cfRule>
  </conditionalFormatting>
  <conditionalFormatting sqref="J3:U3">
    <cfRule type="cellIs" dxfId="33" priority="3" operator="equal">
      <formula>"PPA ext."</formula>
    </cfRule>
    <cfRule type="cellIs" dxfId="32" priority="4" operator="equal">
      <formula>"Delay"</formula>
    </cfRule>
    <cfRule type="cellIs" dxfId="31" priority="5" operator="equal">
      <formula>"Fin Close"</formula>
    </cfRule>
    <cfRule type="cellIs" dxfId="30" priority="6" stopIfTrue="1" operator="equal">
      <formula>"Construction"</formula>
    </cfRule>
    <cfRule type="cellIs" dxfId="29" priority="7" stopIfTrue="1" operator="equal">
      <formula>"Operations"</formula>
    </cfRule>
  </conditionalFormatting>
  <printOptions headings="1"/>
  <pageMargins left="0.75" right="0.75" top="1" bottom="1" header="0.5" footer="0.5"/>
  <pageSetup paperSize="9" scale="55" orientation="landscape" blackAndWhite="1"/>
  <headerFooter>
    <oddHeader>&amp;LPROJECT [XXX]&amp;CSheet:&amp;A&amp;RSTRICTLY CONFIDENTIAL</oddHeader>
    <oddFooter>&amp;L&amp;F ( Printed on &amp;D at &amp;T )&amp;RPage &amp;P of &amp;N</oddFooter>
  </headerFooter>
  <customProperties>
    <customPr name="MMSheetType"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E670D-57EA-4B96-8E80-4B5B2E6A2AF7}">
  <sheetPr>
    <outlinePr summaryBelow="0" summaryRight="0"/>
  </sheetPr>
  <dimension ref="A1:U26"/>
  <sheetViews>
    <sheetView showGridLines="0" defaultGridColor="0" colorId="22" zoomScale="80" workbookViewId="0">
      <pane xSplit="9" ySplit="5" topLeftCell="J6" activePane="bottomRight" state="frozen"/>
      <selection activeCell="J6" sqref="J6"/>
      <selection pane="topRight" activeCell="J6" sqref="J6"/>
      <selection pane="bottomLeft" activeCell="J6" sqref="J6"/>
      <selection pane="bottomRight" activeCell="J6" sqref="J6"/>
    </sheetView>
  </sheetViews>
  <sheetFormatPr defaultColWidth="0" defaultRowHeight="13.15" outlineLevelRow="2"/>
  <cols>
    <col min="1" max="2" width="1.453125" style="8" customWidth="1"/>
    <col min="3" max="3" width="1.453125" style="33" customWidth="1"/>
    <col min="4" max="4" width="1.453125" style="78" customWidth="1"/>
    <col min="5" max="5" width="34.453125" style="15" bestFit="1" customWidth="1"/>
    <col min="6" max="6" width="22.453125" style="15" bestFit="1" customWidth="1"/>
    <col min="7" max="7" width="15.7265625" style="15" bestFit="1" customWidth="1"/>
    <col min="8" max="8" width="9" style="15" bestFit="1" customWidth="1"/>
    <col min="9" max="9" width="3.453125" style="15" customWidth="1"/>
    <col min="10" max="10" width="14.26953125" style="15" bestFit="1" customWidth="1"/>
    <col min="11" max="11" width="13.90625" style="15" bestFit="1" customWidth="1"/>
    <col min="12" max="12" width="13.36328125" style="15" bestFit="1" customWidth="1"/>
    <col min="13" max="14" width="13.7265625" style="15" bestFit="1" customWidth="1"/>
    <col min="15" max="15" width="13.54296875" style="15" bestFit="1" customWidth="1"/>
    <col min="16" max="16" width="13.7265625" style="15" bestFit="1" customWidth="1"/>
    <col min="17" max="17" width="13.90625" style="15" bestFit="1" customWidth="1"/>
    <col min="18" max="18" width="13.7265625" style="15" bestFit="1" customWidth="1"/>
    <col min="19" max="19" width="14.26953125" style="15" bestFit="1" customWidth="1"/>
    <col min="20" max="20" width="13.7265625" style="15" bestFit="1" customWidth="1"/>
    <col min="21" max="21" width="12.81640625" style="15" bestFit="1" customWidth="1"/>
    <col min="22" max="22" width="15.1796875" style="15" hidden="1" customWidth="1"/>
    <col min="23" max="16384" width="15.1796875" style="15" hidden="1"/>
  </cols>
  <sheetData>
    <row r="1" spans="1:21" s="35" customFormat="1" ht="25.15">
      <c r="A1" s="243" t="str">
        <f ca="1" xml:space="preserve"> RIGHT(CELL("filename", A1), LEN(CELL("filename", A1)) - SEARCH("]", CELL("filename", A1)))</f>
        <v>Time</v>
      </c>
      <c r="B1" s="51"/>
      <c r="C1" s="47"/>
      <c r="D1" s="69"/>
      <c r="F1" s="36" t="str">
        <f>HYPERLINK("#Contents!A1","Go to contents")</f>
        <v>Go to contents</v>
      </c>
      <c r="H1" s="25"/>
      <c r="J1" s="25"/>
    </row>
    <row r="2" spans="1:21" s="39" customFormat="1">
      <c r="A2" s="19"/>
      <c r="B2" s="19"/>
      <c r="C2" s="53"/>
      <c r="D2" s="59"/>
      <c r="E2" s="7" t="s">
        <v>85</v>
      </c>
      <c r="F2" s="40">
        <v>0</v>
      </c>
      <c r="G2" s="41" t="s">
        <v>34</v>
      </c>
      <c r="H2" s="7"/>
      <c r="I2" s="7"/>
      <c r="J2" s="3" t="e">
        <f xml:space="preserve"> J$12</f>
        <v>#REF!</v>
      </c>
      <c r="K2" s="3" t="e">
        <f xml:space="preserve"> K$12</f>
        <v>#REF!</v>
      </c>
      <c r="L2" s="3" t="e">
        <f xml:space="preserve"> L$12</f>
        <v>#REF!</v>
      </c>
      <c r="M2" s="3" t="e">
        <f xml:space="preserve"> M$12</f>
        <v>#REF!</v>
      </c>
      <c r="N2" s="3" t="e">
        <f xml:space="preserve"> N$12</f>
        <v>#REF!</v>
      </c>
      <c r="O2" s="3" t="e">
        <f xml:space="preserve"> O$12</f>
        <v>#REF!</v>
      </c>
      <c r="P2" s="3" t="e">
        <f xml:space="preserve"> P$12</f>
        <v>#REF!</v>
      </c>
      <c r="Q2" s="3" t="e">
        <f xml:space="preserve"> Q$12</f>
        <v>#REF!</v>
      </c>
      <c r="R2" s="3" t="e">
        <f xml:space="preserve"> R$12</f>
        <v>#REF!</v>
      </c>
      <c r="S2" s="3" t="e">
        <f xml:space="preserve"> S$12</f>
        <v>#REF!</v>
      </c>
      <c r="T2" s="3" t="e">
        <f xml:space="preserve"> T$12</f>
        <v>#REF!</v>
      </c>
      <c r="U2" s="3" t="e">
        <f xml:space="preserve"> U$12</f>
        <v>#REF!</v>
      </c>
    </row>
    <row r="3" spans="1:21" s="23" customFormat="1">
      <c r="A3" s="19"/>
      <c r="B3" s="19"/>
      <c r="C3" s="53"/>
      <c r="D3" s="59"/>
      <c r="E3" s="27" t="s">
        <v>52</v>
      </c>
      <c r="F3" s="40"/>
      <c r="G3" s="41" t="s">
        <v>24</v>
      </c>
      <c r="H3" s="7"/>
      <c r="I3" s="7"/>
      <c r="J3" s="4" t="e">
        <f xml:space="preserve"> [2]InpS!J$11</f>
        <v>#REF!</v>
      </c>
      <c r="K3" s="4" t="e">
        <f xml:space="preserve"> [2]InpS!K$11</f>
        <v>#REF!</v>
      </c>
      <c r="L3" s="4" t="e">
        <f xml:space="preserve"> [2]InpS!L$11</f>
        <v>#REF!</v>
      </c>
      <c r="M3" s="4" t="e">
        <f xml:space="preserve"> [2]InpS!M$11</f>
        <v>#REF!</v>
      </c>
      <c r="N3" s="4" t="e">
        <f xml:space="preserve"> [2]InpS!N$11</f>
        <v>#REF!</v>
      </c>
      <c r="O3" s="4" t="e">
        <f xml:space="preserve"> [2]InpS!O$11</f>
        <v>#REF!</v>
      </c>
      <c r="P3" s="4" t="e">
        <f xml:space="preserve"> [2]InpS!P$11</f>
        <v>#REF!</v>
      </c>
      <c r="Q3" s="4" t="e">
        <f xml:space="preserve"> [2]InpS!Q$11</f>
        <v>#REF!</v>
      </c>
      <c r="R3" s="4" t="e">
        <f xml:space="preserve"> [2]InpS!R$11</f>
        <v>#REF!</v>
      </c>
      <c r="S3" s="4" t="e">
        <f xml:space="preserve"> [2]InpS!S$11</f>
        <v>#REF!</v>
      </c>
      <c r="T3" s="4" t="e">
        <f xml:space="preserve"> [2]InpS!T$11</f>
        <v>#REF!</v>
      </c>
      <c r="U3" s="4" t="e">
        <f xml:space="preserve"> [2]InpS!U$11</f>
        <v>#REF!</v>
      </c>
    </row>
    <row r="4" spans="1:21" s="10" customFormat="1">
      <c r="A4" s="19"/>
      <c r="B4" s="19"/>
      <c r="C4" s="53"/>
      <c r="D4" s="59"/>
      <c r="E4" s="7" t="s">
        <v>86</v>
      </c>
      <c r="F4" s="8"/>
      <c r="G4" s="7"/>
      <c r="H4" s="7"/>
      <c r="I4" s="7"/>
      <c r="J4" s="10">
        <f xml:space="preserve"> J$16</f>
        <v>1</v>
      </c>
      <c r="K4" s="10">
        <f xml:space="preserve"> K$16</f>
        <v>2</v>
      </c>
      <c r="L4" s="10">
        <f xml:space="preserve"> L$16</f>
        <v>3</v>
      </c>
      <c r="M4" s="10">
        <f xml:space="preserve"> M$16</f>
        <v>4</v>
      </c>
      <c r="N4" s="10">
        <f xml:space="preserve"> N$16</f>
        <v>5</v>
      </c>
      <c r="O4" s="10">
        <f xml:space="preserve"> O$16</f>
        <v>6</v>
      </c>
      <c r="P4" s="10">
        <f xml:space="preserve"> P$16</f>
        <v>7</v>
      </c>
      <c r="Q4" s="10">
        <f xml:space="preserve"> Q$16</f>
        <v>8</v>
      </c>
      <c r="R4" s="10">
        <f xml:space="preserve"> R$16</f>
        <v>9</v>
      </c>
      <c r="S4" s="10">
        <f xml:space="preserve"> S$16</f>
        <v>10</v>
      </c>
      <c r="T4" s="10">
        <f xml:space="preserve"> T$16</f>
        <v>11</v>
      </c>
      <c r="U4" s="10">
        <f xml:space="preserve"> U$16</f>
        <v>12</v>
      </c>
    </row>
    <row r="5" spans="1:21" s="23" customFormat="1">
      <c r="A5" s="19"/>
      <c r="B5" s="19"/>
      <c r="C5" s="53"/>
      <c r="D5" s="59"/>
      <c r="E5" s="7" t="s">
        <v>79</v>
      </c>
      <c r="F5" s="8" t="s">
        <v>63</v>
      </c>
      <c r="G5" s="8" t="s">
        <v>57</v>
      </c>
      <c r="H5" s="8" t="s">
        <v>51</v>
      </c>
      <c r="I5" s="7"/>
      <c r="J5" s="5"/>
      <c r="K5" s="5"/>
      <c r="L5" s="5"/>
      <c r="M5" s="5"/>
      <c r="N5" s="5"/>
      <c r="O5" s="5"/>
    </row>
    <row r="6" spans="1:21" s="27" customFormat="1">
      <c r="A6" s="8"/>
      <c r="B6" s="8"/>
      <c r="C6" s="33"/>
      <c r="D6" s="80"/>
      <c r="F6" s="8"/>
      <c r="G6" s="8"/>
      <c r="H6" s="8"/>
    </row>
    <row r="8" spans="1:21">
      <c r="A8" s="8" t="s">
        <v>45</v>
      </c>
    </row>
    <row r="9" spans="1:21" outlineLevel="1">
      <c r="B9" s="8" t="s">
        <v>85</v>
      </c>
    </row>
    <row r="10" spans="1:21" outlineLevel="2">
      <c r="A10" s="38"/>
      <c r="B10" s="38"/>
      <c r="C10" s="79"/>
      <c r="D10" s="70"/>
      <c r="E10" s="52" t="e">
        <f xml:space="preserve">  [2]InpC!E$17</f>
        <v>#REF!</v>
      </c>
      <c r="F10" s="52" t="e">
        <f xml:space="preserve">  [2]InpC!F$17</f>
        <v>#REF!</v>
      </c>
      <c r="G10" s="52" t="e">
        <f xml:space="preserve">  [2]InpC!G$17</f>
        <v>#REF!</v>
      </c>
      <c r="M10" s="6"/>
    </row>
    <row r="11" spans="1:21" outlineLevel="2">
      <c r="E11" s="9" t="str">
        <f xml:space="preserve">  E$23</f>
        <v>Model period start</v>
      </c>
      <c r="F11" s="9">
        <f xml:space="preserve">  F$23</f>
        <v>0</v>
      </c>
      <c r="G11" s="9" t="str">
        <f xml:space="preserve">  G$23</f>
        <v>date</v>
      </c>
      <c r="H11" s="9">
        <f xml:space="preserve">  H$23</f>
        <v>0</v>
      </c>
      <c r="I11" s="9">
        <f xml:space="preserve">  I$23</f>
        <v>0</v>
      </c>
      <c r="J11" s="9" t="e">
        <f xml:space="preserve">  J$23</f>
        <v>#REF!</v>
      </c>
      <c r="K11" s="9" t="e">
        <f xml:space="preserve">  K$23</f>
        <v>#REF!</v>
      </c>
      <c r="L11" s="9" t="e">
        <f xml:space="preserve">  L$23</f>
        <v>#REF!</v>
      </c>
      <c r="M11" s="9" t="e">
        <f xml:space="preserve">  M$23</f>
        <v>#REF!</v>
      </c>
      <c r="N11" s="9" t="e">
        <f xml:space="preserve">  N$23</f>
        <v>#REF!</v>
      </c>
      <c r="O11" s="9" t="e">
        <f xml:space="preserve">  O$23</f>
        <v>#REF!</v>
      </c>
      <c r="P11" s="9" t="e">
        <f xml:space="preserve">  P$23</f>
        <v>#REF!</v>
      </c>
      <c r="Q11" s="9" t="e">
        <f xml:space="preserve">  Q$23</f>
        <v>#REF!</v>
      </c>
      <c r="R11" s="9" t="e">
        <f xml:space="preserve">  R$23</f>
        <v>#REF!</v>
      </c>
      <c r="S11" s="9" t="e">
        <f xml:space="preserve">  S$23</f>
        <v>#REF!</v>
      </c>
      <c r="T11" s="9" t="e">
        <f xml:space="preserve">  T$23</f>
        <v>#REF!</v>
      </c>
      <c r="U11" s="9" t="e">
        <f xml:space="preserve">  U$23</f>
        <v>#REF!</v>
      </c>
    </row>
    <row r="12" spans="1:21" outlineLevel="2">
      <c r="A12" s="64"/>
      <c r="B12" s="64"/>
      <c r="C12" s="123"/>
      <c r="D12" s="149"/>
      <c r="E12" s="32" t="s">
        <v>85</v>
      </c>
      <c r="F12" s="32"/>
      <c r="G12" s="32" t="s">
        <v>54</v>
      </c>
      <c r="H12" s="32"/>
      <c r="I12" s="32"/>
      <c r="J12" s="18" t="e">
        <f xml:space="preserve">  EDATE( J11, $F10 ) - 1</f>
        <v>#REF!</v>
      </c>
      <c r="K12" s="18" t="e">
        <f xml:space="preserve">  EDATE( K11, $F10 ) - 1</f>
        <v>#REF!</v>
      </c>
      <c r="L12" s="18" t="e">
        <f xml:space="preserve">  EDATE( L11, $F10 ) - 1</f>
        <v>#REF!</v>
      </c>
      <c r="M12" s="18" t="e">
        <f xml:space="preserve">  EDATE( M11, $F10 ) - 1</f>
        <v>#REF!</v>
      </c>
      <c r="N12" s="18" t="e">
        <f xml:space="preserve">  EDATE( N11, $F10 ) - 1</f>
        <v>#REF!</v>
      </c>
      <c r="O12" s="18" t="e">
        <f xml:space="preserve">  EDATE( O11, $F10 ) - 1</f>
        <v>#REF!</v>
      </c>
      <c r="P12" s="18" t="e">
        <f xml:space="preserve">  EDATE( P11, $F10 ) - 1</f>
        <v>#REF!</v>
      </c>
      <c r="Q12" s="18" t="e">
        <f xml:space="preserve">  EDATE( Q11, $F10 ) - 1</f>
        <v>#REF!</v>
      </c>
      <c r="R12" s="18" t="e">
        <f xml:space="preserve">  EDATE( R11, $F10 ) - 1</f>
        <v>#REF!</v>
      </c>
      <c r="S12" s="18" t="e">
        <f xml:space="preserve">  EDATE( S11, $F10 ) - 1</f>
        <v>#REF!</v>
      </c>
      <c r="T12" s="18" t="e">
        <f xml:space="preserve">  EDATE( T11, $F10 ) - 1</f>
        <v>#REF!</v>
      </c>
      <c r="U12" s="18" t="e">
        <f xml:space="preserve">  EDATE( U11, $F10 ) - 1</f>
        <v>#REF!</v>
      </c>
    </row>
    <row r="13" spans="1:21" outlineLevel="1"/>
    <row r="14" spans="1:21" outlineLevel="1"/>
    <row r="15" spans="1:21" outlineLevel="1">
      <c r="B15" s="8" t="s">
        <v>79</v>
      </c>
    </row>
    <row r="16" spans="1:21" outlineLevel="1">
      <c r="A16" s="64"/>
      <c r="B16" s="64"/>
      <c r="C16" s="123"/>
      <c r="D16" s="149"/>
      <c r="E16" s="32" t="s">
        <v>79</v>
      </c>
      <c r="F16" s="32"/>
      <c r="G16" s="32" t="s">
        <v>71</v>
      </c>
      <c r="H16" s="32"/>
      <c r="I16" s="32"/>
      <c r="J16" s="20">
        <f xml:space="preserve">  I16 + 1</f>
        <v>1</v>
      </c>
      <c r="K16" s="20">
        <f xml:space="preserve">  J16 + 1</f>
        <v>2</v>
      </c>
      <c r="L16" s="20">
        <f xml:space="preserve">  K16 + 1</f>
        <v>3</v>
      </c>
      <c r="M16" s="20">
        <f xml:space="preserve">  L16 + 1</f>
        <v>4</v>
      </c>
      <c r="N16" s="20">
        <f xml:space="preserve">  M16 + 1</f>
        <v>5</v>
      </c>
      <c r="O16" s="20">
        <f xml:space="preserve">  N16 + 1</f>
        <v>6</v>
      </c>
      <c r="P16" s="20">
        <f xml:space="preserve">  O16 + 1</f>
        <v>7</v>
      </c>
      <c r="Q16" s="20">
        <f xml:space="preserve">  P16 + 1</f>
        <v>8</v>
      </c>
      <c r="R16" s="20">
        <f xml:space="preserve">  Q16 + 1</f>
        <v>9</v>
      </c>
      <c r="S16" s="20">
        <f xml:space="preserve">  R16 + 1</f>
        <v>10</v>
      </c>
      <c r="T16" s="20">
        <f xml:space="preserve">  S16 + 1</f>
        <v>11</v>
      </c>
      <c r="U16" s="20">
        <f xml:space="preserve">  T16 + 1</f>
        <v>12</v>
      </c>
    </row>
    <row r="17" spans="1:21" outlineLevel="1"/>
    <row r="19" spans="1:21">
      <c r="B19" s="8" t="s">
        <v>7</v>
      </c>
    </row>
    <row r="20" spans="1:21" outlineLevel="1">
      <c r="A20" s="38"/>
      <c r="B20" s="38"/>
      <c r="C20" s="79"/>
      <c r="D20" s="70"/>
      <c r="E20" s="98" t="e">
        <f xml:space="preserve">  [2]InpC!E$15</f>
        <v>#REF!</v>
      </c>
      <c r="F20" s="98" t="e">
        <f xml:space="preserve">  [2]InpC!F$15</f>
        <v>#REF!</v>
      </c>
      <c r="G20" s="98" t="e">
        <f xml:space="preserve">  [2]InpC!G$15</f>
        <v>#REF!</v>
      </c>
      <c r="M20" s="9"/>
    </row>
    <row r="21" spans="1:21" outlineLevel="1">
      <c r="A21" s="38"/>
      <c r="B21" s="38"/>
      <c r="C21" s="79"/>
      <c r="D21" s="70"/>
      <c r="E21" s="52" t="e">
        <f xml:space="preserve">  [2]InpC!E$17</f>
        <v>#REF!</v>
      </c>
      <c r="F21" s="52" t="e">
        <f xml:space="preserve">  [2]InpC!F$17</f>
        <v>#REF!</v>
      </c>
      <c r="G21" s="52" t="e">
        <f xml:space="preserve">  [2]InpC!G$17</f>
        <v>#REF!</v>
      </c>
      <c r="M21" s="6"/>
    </row>
    <row r="22" spans="1:21" outlineLevel="1">
      <c r="E22" s="12" t="str">
        <f xml:space="preserve">  E$16</f>
        <v>Period number</v>
      </c>
      <c r="F22" s="12">
        <f xml:space="preserve">  F$16</f>
        <v>0</v>
      </c>
      <c r="G22" s="12" t="str">
        <f xml:space="preserve">  G$16</f>
        <v>Counter</v>
      </c>
      <c r="H22" s="12">
        <f xml:space="preserve">  H$16</f>
        <v>0</v>
      </c>
      <c r="I22" s="12">
        <f xml:space="preserve">  I$16</f>
        <v>0</v>
      </c>
      <c r="J22" s="12">
        <f xml:space="preserve">  J$16</f>
        <v>1</v>
      </c>
      <c r="K22" s="12">
        <f xml:space="preserve">  K$16</f>
        <v>2</v>
      </c>
      <c r="L22" s="12">
        <f xml:space="preserve">  L$16</f>
        <v>3</v>
      </c>
      <c r="M22" s="12">
        <f xml:space="preserve">  M$16</f>
        <v>4</v>
      </c>
      <c r="N22" s="12">
        <f xml:space="preserve">  N$16</f>
        <v>5</v>
      </c>
      <c r="O22" s="12">
        <f xml:space="preserve">  O$16</f>
        <v>6</v>
      </c>
      <c r="P22" s="12">
        <f xml:space="preserve">  P$16</f>
        <v>7</v>
      </c>
      <c r="Q22" s="12">
        <f xml:space="preserve">  Q$16</f>
        <v>8</v>
      </c>
      <c r="R22" s="12">
        <f xml:space="preserve">  R$16</f>
        <v>9</v>
      </c>
      <c r="S22" s="12">
        <f xml:space="preserve">  S$16</f>
        <v>10</v>
      </c>
      <c r="T22" s="12">
        <f xml:space="preserve">  T$16</f>
        <v>11</v>
      </c>
      <c r="U22" s="12">
        <f xml:space="preserve">  U$16</f>
        <v>12</v>
      </c>
    </row>
    <row r="23" spans="1:21" outlineLevel="1">
      <c r="E23" s="15" t="s">
        <v>7</v>
      </c>
      <c r="G23" s="15" t="s">
        <v>54</v>
      </c>
      <c r="J23" s="9" t="e">
        <f xml:space="preserve">  IF( J22 = 1, $F20, EDATE( I23, $F21 ) )</f>
        <v>#REF!</v>
      </c>
      <c r="K23" s="9" t="e">
        <f xml:space="preserve">  IF( K22 = 1, $F20, EDATE( J23, $F21 ) )</f>
        <v>#REF!</v>
      </c>
      <c r="L23" s="9" t="e">
        <f xml:space="preserve">  IF( L22 = 1, $F20, EDATE( K23, $F21 ) )</f>
        <v>#REF!</v>
      </c>
      <c r="M23" s="9" t="e">
        <f xml:space="preserve">  IF( M22 = 1, $F20, EDATE( L23, $F21 ) )</f>
        <v>#REF!</v>
      </c>
      <c r="N23" s="9" t="e">
        <f xml:space="preserve">  IF( N22 = 1, $F20, EDATE( M23, $F21 ) )</f>
        <v>#REF!</v>
      </c>
      <c r="O23" s="9" t="e">
        <f xml:space="preserve">  IF( O22 = 1, $F20, EDATE( N23, $F21 ) )</f>
        <v>#REF!</v>
      </c>
      <c r="P23" s="9" t="e">
        <f xml:space="preserve">  IF( P22 = 1, $F20, EDATE( O23, $F21 ) )</f>
        <v>#REF!</v>
      </c>
      <c r="Q23" s="9" t="e">
        <f xml:space="preserve">  IF( Q22 = 1, $F20, EDATE( P23, $F21 ) )</f>
        <v>#REF!</v>
      </c>
      <c r="R23" s="9" t="e">
        <f xml:space="preserve">  IF( R22 = 1, $F20, EDATE( Q23, $F21 ) )</f>
        <v>#REF!</v>
      </c>
      <c r="S23" s="9" t="e">
        <f xml:space="preserve">  IF( S22 = 1, $F20, EDATE( R23, $F21 ) )</f>
        <v>#REF!</v>
      </c>
      <c r="T23" s="9" t="e">
        <f xml:space="preserve">  IF( T22 = 1, $F20, EDATE( S23, $F21 ) )</f>
        <v>#REF!</v>
      </c>
      <c r="U23" s="9" t="e">
        <f xml:space="preserve">  IF( U22 = 1, $F20, EDATE( T23, $F21 ) )</f>
        <v>#REF!</v>
      </c>
    </row>
    <row r="26" spans="1:21">
      <c r="B26" s="8" t="s">
        <v>66</v>
      </c>
    </row>
  </sheetData>
  <conditionalFormatting sqref="F2:F3">
    <cfRule type="cellIs" dxfId="28" priority="1" stopIfTrue="1" operator="notEqual">
      <formula>0</formula>
    </cfRule>
    <cfRule type="cellIs" dxfId="27" priority="2" stopIfTrue="1" operator="equal">
      <formula>""</formula>
    </cfRule>
  </conditionalFormatting>
  <conditionalFormatting sqref="J3:U3">
    <cfRule type="cellIs" dxfId="26" priority="3" operator="equal">
      <formula>"PPA ext."</formula>
    </cfRule>
    <cfRule type="cellIs" dxfId="25" priority="4" operator="equal">
      <formula>"Delay"</formula>
    </cfRule>
    <cfRule type="cellIs" dxfId="24" priority="5" operator="equal">
      <formula>"Fin Close"</formula>
    </cfRule>
    <cfRule type="cellIs" dxfId="23" priority="6" stopIfTrue="1" operator="equal">
      <formula>"Construction"</formula>
    </cfRule>
    <cfRule type="cellIs" dxfId="22" priority="7" stopIfTrue="1" operator="equal">
      <formula>"Operations"</formula>
    </cfRule>
  </conditionalFormatting>
  <printOptions headings="1"/>
  <pageMargins left="0.74803149606299213" right="0.74803149606299213" top="0.98425196850393704" bottom="0.98425196850393704" header="0.51181102362204722" footer="0.51181102362204722"/>
  <pageSetup paperSize="9" scale="49" orientation="landscape" blackAndWhite="1"/>
  <headerFooter>
    <oddHeader>&amp;LPROJECT [XXX]&amp;CSheet:&amp;A&amp;RSTRICTLY CONFIDENTIAL</oddHeader>
    <oddFooter>&amp;L&amp;F ( Printed on &amp;D at &amp;T )&amp;RPage &amp;P of &amp;N</oddFooter>
  </headerFooter>
  <customProperties>
    <customPr name="MMGroup" r:id="rId1"/>
    <customPr name="MMSheetType" r:id="rId2"/>
    <customPr name="MMTimeAxis" r:id="rId3"/>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odelMaker>
<![CDATA[null]]>  <Options>
    <TotalsColumn Value="8"/>
    <ConstantsColumn Value="6"/>
    <InputRow Value="7"/>
    <FirstTimeColumn Value="10"/>
    <UnitsColumn Value="7"/>
    <InputName Value="5"/>
    <OutputFileName Value="C:\Users\andyd\OneDrive\Documents\OBXBook20.xlsx"/>
    <SpacingBetweenBlocks Value="1"/>
    <SpacingBetweenFormulas Value="0"/>
    <SpacingBetweenInputs Value="0"/>
    <SpacingRowsSmall Value="False"/>
    <SpacingRowsSize Value="4"/>
    <TimeRow Value="2"/>
    <InputLayout Value="ConstantsSeparate"/>
    <CalcsLayout Value="Group"/>
    <ExcelFormat Value="2"/>
    <SaveAsXLSB Value="False"/>
    <DimensionsInSeparateColumn Value="False"/>
    <GroupCalculationandResultBlocks Value="True"/>
    <GroupSections Value="True"/>
    <FlagNotAsPercent Value="True"/>
    <Formulanamesonallrows Value="True"/>
    <OpeningBalancesText Value=""/>
    <ClosingBalancetext Value=""/>
    <FreezeFrames Value="True"/>
    <EnforceOneFormula Value="False"/>
    <HideGridlines Value="True"/>
    <ResultsLayout Value="Group"/>
    <GroupBlocks Value="True"/>
    <FASTBlocks Value="True"/>
    <FASTImportColor Value="True"/>
    <FASTExportColor Value="True"/>
    <FASTSpacing Value="True"/>
    <FastColorCounterflows Value="False"/>
    <FASTTotalsColumn Value="8"/>
    <FASTLiveLabels Value="True"/>
    <FASTVBAScenarios Value="False"/>
    <FASTPyramidStructure Value="True"/>
    <FASTRowAnchorLinks Value="True"/>
    <ReviewColumn Value="False"/>
  </Options>
</ModelMaker>
</file>

<file path=customXml/itemProps1.xml><?xml version="1.0" encoding="utf-8"?>
<ds:datastoreItem xmlns:ds="http://schemas.openxmlformats.org/officeDocument/2006/customXml" ds:itemID="{40BCA269-25AE-4FC1-A566-5AC061ABA6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Model Checks and Alerts</vt:lpstr>
      <vt:lpstr>Unallocated</vt:lpstr>
      <vt:lpstr>InpT</vt:lpstr>
      <vt:lpstr>Dashboard 1</vt:lpstr>
      <vt:lpstr>Cover</vt:lpstr>
      <vt:lpstr>Contents</vt:lpstr>
      <vt:lpstr>InpC</vt:lpstr>
      <vt:lpstr>InpS</vt:lpstr>
      <vt:lpstr>Time</vt:lpstr>
      <vt:lpstr>Basics</vt:lpstr>
      <vt:lpstr>PandL</vt:lpstr>
      <vt:lpstr>Results Table</vt:lpstr>
      <vt:lpstr>Output</vt:lpstr>
      <vt:lpstr>Issues</vt:lpstr>
      <vt:lpstr>Styles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 Davidson</cp:lastModifiedBy>
  <dcterms:created xsi:type="dcterms:W3CDTF">2023-08-23T18:43:50Z</dcterms:created>
  <dcterms:modified xsi:type="dcterms:W3CDTF">2023-08-23T18:43:50Z</dcterms:modified>
</cp:coreProperties>
</file>