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huang/Desktop/Richmond Lab/qPCR Analysis/Robert+Andy 8.4.22/"/>
    </mc:Choice>
  </mc:AlternateContent>
  <xr:revisionPtr revIDLastSave="0" documentId="13_ncr:1_{0A0A251E-FE35-A24D-9745-8FE18B1EE9BD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0" sheetId="1" r:id="rId1"/>
    <sheet name="Run Information" sheetId="2" r:id="rId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7" i="1" l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AC60" i="1" s="1"/>
  <c r="W72" i="1"/>
  <c r="AC55" i="1" s="1"/>
  <c r="W71" i="1"/>
  <c r="W70" i="1"/>
  <c r="W69" i="1"/>
  <c r="W68" i="1"/>
  <c r="W67" i="1"/>
  <c r="AC30" i="1" s="1"/>
  <c r="W66" i="1"/>
  <c r="W65" i="1"/>
  <c r="W64" i="1"/>
  <c r="W63" i="1"/>
  <c r="W62" i="1"/>
  <c r="W61" i="1"/>
  <c r="W60" i="1"/>
  <c r="AC54" i="1" s="1"/>
  <c r="AC56" i="1" s="1"/>
  <c r="W59" i="1"/>
  <c r="AC49" i="1" s="1"/>
  <c r="AC51" i="1" s="1"/>
  <c r="W58" i="1"/>
  <c r="AC44" i="1" s="1"/>
  <c r="AC46" i="1" s="1"/>
  <c r="W57" i="1"/>
  <c r="W56" i="1"/>
  <c r="W55" i="1"/>
  <c r="W54" i="1"/>
  <c r="W53" i="1"/>
  <c r="W52" i="1"/>
  <c r="W51" i="1"/>
  <c r="AC9" i="1" s="1"/>
  <c r="W50" i="1"/>
  <c r="AC4" i="1" s="1"/>
  <c r="AC6" i="1" s="1"/>
  <c r="W49" i="1"/>
  <c r="W48" i="1"/>
  <c r="W47" i="1"/>
  <c r="W46" i="1"/>
  <c r="W45" i="1"/>
  <c r="W44" i="1"/>
  <c r="W43" i="1"/>
  <c r="W42" i="1"/>
  <c r="W41" i="1"/>
  <c r="AB20" i="1" s="1"/>
  <c r="W40" i="1"/>
  <c r="AB15" i="1" s="1"/>
  <c r="W39" i="1"/>
  <c r="W38" i="1"/>
  <c r="W37" i="1"/>
  <c r="W36" i="1"/>
  <c r="AB54" i="1" s="1"/>
  <c r="W35" i="1"/>
  <c r="W34" i="1"/>
  <c r="AB44" i="1" s="1"/>
  <c r="W33" i="1"/>
  <c r="W32" i="1"/>
  <c r="W31" i="1"/>
  <c r="W30" i="1"/>
  <c r="W29" i="1"/>
  <c r="W28" i="1"/>
  <c r="W27" i="1"/>
  <c r="AB9" i="1" s="1"/>
  <c r="W26" i="1"/>
  <c r="AB4" i="1" s="1"/>
  <c r="W25" i="1"/>
  <c r="W24" i="1"/>
  <c r="W23" i="1"/>
  <c r="W22" i="1"/>
  <c r="W21" i="1"/>
  <c r="W20" i="1"/>
  <c r="AA35" i="1" s="1"/>
  <c r="W19" i="1"/>
  <c r="W18" i="1"/>
  <c r="W17" i="1"/>
  <c r="W16" i="1"/>
  <c r="W15" i="1"/>
  <c r="W14" i="1"/>
  <c r="W13" i="1"/>
  <c r="W12" i="1"/>
  <c r="W11" i="1"/>
  <c r="W10" i="1"/>
  <c r="AA44" i="1" s="1"/>
  <c r="AA46" i="1" s="1"/>
  <c r="W9" i="1"/>
  <c r="W8" i="1"/>
  <c r="W7" i="1"/>
  <c r="W6" i="1"/>
  <c r="W5" i="1"/>
  <c r="W4" i="1"/>
  <c r="AA14" i="1" s="1"/>
  <c r="AA16" i="1" s="1"/>
  <c r="W3" i="1"/>
  <c r="AA9" i="1" s="1"/>
  <c r="W2" i="1"/>
  <c r="AA4" i="1" s="1"/>
  <c r="T85" i="1"/>
  <c r="T84" i="1"/>
  <c r="T83" i="1"/>
  <c r="T82" i="1"/>
  <c r="T81" i="1"/>
  <c r="T80" i="1"/>
  <c r="AB35" i="1" s="1"/>
  <c r="T79" i="1"/>
  <c r="AB30" i="1" s="1"/>
  <c r="T78" i="1"/>
  <c r="AA25" i="1" s="1"/>
  <c r="T77" i="1"/>
  <c r="T76" i="1"/>
  <c r="T75" i="1"/>
  <c r="AB10" i="1" s="1"/>
  <c r="T74" i="1"/>
  <c r="AB45" i="1"/>
  <c r="AB55" i="1"/>
  <c r="AB60" i="1"/>
  <c r="AB5" i="1"/>
  <c r="AC40" i="1"/>
  <c r="AB40" i="1"/>
  <c r="AC35" i="1"/>
  <c r="AC34" i="1"/>
  <c r="AC19" i="1"/>
  <c r="AC5" i="1"/>
  <c r="AA5" i="1"/>
  <c r="AC14" i="1"/>
  <c r="AC16" i="1" s="1"/>
  <c r="AC24" i="1"/>
  <c r="AC26" i="1" s="1"/>
  <c r="AC29" i="1"/>
  <c r="AC39" i="1"/>
  <c r="AC59" i="1"/>
  <c r="AC10" i="1"/>
  <c r="AC15" i="1"/>
  <c r="AC20" i="1"/>
  <c r="AC25" i="1"/>
  <c r="AC45" i="1"/>
  <c r="AC50" i="1"/>
  <c r="AB14" i="1"/>
  <c r="AB19" i="1"/>
  <c r="AB34" i="1"/>
  <c r="AB39" i="1"/>
  <c r="AB59" i="1"/>
  <c r="AA10" i="1"/>
  <c r="AA15" i="1"/>
  <c r="AA20" i="1"/>
  <c r="AA40" i="1"/>
  <c r="AA45" i="1"/>
  <c r="AA50" i="1"/>
  <c r="AA55" i="1"/>
  <c r="AA60" i="1"/>
  <c r="AA19" i="1"/>
  <c r="AA34" i="1"/>
  <c r="AA39" i="1"/>
  <c r="AA49" i="1"/>
  <c r="AA51" i="1" s="1"/>
  <c r="AA54" i="1"/>
  <c r="AA5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  <c r="AA41" i="1" l="1"/>
  <c r="AC11" i="1"/>
  <c r="AA36" i="1"/>
  <c r="AC61" i="1"/>
  <c r="AC21" i="1"/>
  <c r="AC41" i="1"/>
  <c r="AC31" i="1"/>
  <c r="AC36" i="1"/>
  <c r="AA29" i="1"/>
  <c r="AB29" i="1"/>
  <c r="AA6" i="1"/>
  <c r="AA24" i="1"/>
  <c r="AA26" i="1" s="1"/>
  <c r="AB24" i="1"/>
  <c r="AA61" i="1"/>
  <c r="AB21" i="1"/>
  <c r="AA56" i="1"/>
  <c r="AB25" i="1"/>
  <c r="AA11" i="1"/>
  <c r="AA30" i="1"/>
  <c r="AB56" i="1"/>
  <c r="AB36" i="1"/>
  <c r="AB61" i="1"/>
  <c r="AB51" i="1"/>
  <c r="AA21" i="1"/>
  <c r="AB16" i="1"/>
  <c r="AB41" i="1"/>
  <c r="AB31" i="1"/>
  <c r="AB11" i="1"/>
  <c r="AB46" i="1"/>
  <c r="AB6" i="1"/>
  <c r="AB26" i="1" l="1"/>
  <c r="AA31" i="1"/>
</calcChain>
</file>

<file path=xl/sharedStrings.xml><?xml version="1.0" encoding="utf-8"?>
<sst xmlns="http://schemas.openxmlformats.org/spreadsheetml/2006/main" count="773" uniqueCount="204">
  <si>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</si>
  <si>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</si>
  <si>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</si>
  <si>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</si>
  <si>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</si>
  <si>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</si>
  <si>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</si>
  <si>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</si>
  <si>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</si>
  <si>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</si>
  <si>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</si>
  <si>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</si>
  <si>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</si>
  <si>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</si>
  <si>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</si>
  <si>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</si>
  <si>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</si>
  <si>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>CXCR5</t>
  </si>
  <si>
    <t>Unkn-01</t>
  </si>
  <si>
    <t/>
  </si>
  <si>
    <t>A02</t>
  </si>
  <si>
    <t>Unkn-05</t>
  </si>
  <si>
    <t>A03</t>
  </si>
  <si>
    <t>Unkn-09</t>
  </si>
  <si>
    <t>A04</t>
  </si>
  <si>
    <t>Unkn-13</t>
  </si>
  <si>
    <t>A05</t>
  </si>
  <si>
    <t>Unkn-17</t>
  </si>
  <si>
    <t>A06</t>
  </si>
  <si>
    <t>Unkn-21</t>
  </si>
  <si>
    <t>A07</t>
  </si>
  <si>
    <t>Unkn-25</t>
  </si>
  <si>
    <t>A08</t>
  </si>
  <si>
    <t>Unkn-29</t>
  </si>
  <si>
    <t>A09</t>
  </si>
  <si>
    <t>Unkn-33</t>
  </si>
  <si>
    <t>A10</t>
  </si>
  <si>
    <t>Unkn-37</t>
  </si>
  <si>
    <t>A11</t>
  </si>
  <si>
    <t>Unkn-41</t>
  </si>
  <si>
    <t>A12</t>
  </si>
  <si>
    <t>Unkn-45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</si>
  <si>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</si>
  <si>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</si>
  <si>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</si>
  <si>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</si>
  <si>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</si>
  <si>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</si>
  <si>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</si>
  <si>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</si>
  <si>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</si>
  <si>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</si>
  <si>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</si>
  <si>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</si>
  <si>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</si>
  <si>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CXCR6</t>
  </si>
  <si>
    <t>Unkn-02</t>
  </si>
  <si>
    <t>C02</t>
  </si>
  <si>
    <t>Unkn-06</t>
  </si>
  <si>
    <t>C03</t>
  </si>
  <si>
    <t>Unkn-10</t>
  </si>
  <si>
    <t>C04</t>
  </si>
  <si>
    <t>Unkn-14</t>
  </si>
  <si>
    <t>C05</t>
  </si>
  <si>
    <t>Unkn-18</t>
  </si>
  <si>
    <t>C06</t>
  </si>
  <si>
    <t>Unkn-22</t>
  </si>
  <si>
    <t>C07</t>
  </si>
  <si>
    <t>Unkn-26</t>
  </si>
  <si>
    <t>C08</t>
  </si>
  <si>
    <t>Unkn-30</t>
  </si>
  <si>
    <t>C09</t>
  </si>
  <si>
    <t>Unkn-34</t>
  </si>
  <si>
    <t>C10</t>
  </si>
  <si>
    <t>Unkn-38</t>
  </si>
  <si>
    <t>C11</t>
  </si>
  <si>
    <t>Unkn-42</t>
  </si>
  <si>
    <t>C12</t>
  </si>
  <si>
    <t>Unkn-46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</si>
  <si>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</si>
  <si>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</si>
  <si>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</si>
  <si>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</si>
  <si>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</si>
  <si>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</si>
  <si>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</si>
  <si>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</si>
  <si>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</si>
  <si>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</si>
  <si>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</si>
  <si>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</si>
  <si>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</si>
  <si>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CX3CR1</t>
  </si>
  <si>
    <t>Unkn-03</t>
  </si>
  <si>
    <t>E02</t>
  </si>
  <si>
    <t>Unkn-07</t>
  </si>
  <si>
    <t>E03</t>
  </si>
  <si>
    <t>Unkn-11</t>
  </si>
  <si>
    <t>E04</t>
  </si>
  <si>
    <t>Unkn-15</t>
  </si>
  <si>
    <t>E05</t>
  </si>
  <si>
    <t>Unkn-19</t>
  </si>
  <si>
    <t>E06</t>
  </si>
  <si>
    <t>Unkn-23</t>
  </si>
  <si>
    <t>E07</t>
  </si>
  <si>
    <t>Unkn-27</t>
  </si>
  <si>
    <t>E08</t>
  </si>
  <si>
    <t>Unkn-31</t>
  </si>
  <si>
    <t>E09</t>
  </si>
  <si>
    <t>Unkn-35</t>
  </si>
  <si>
    <t>E10</t>
  </si>
  <si>
    <t>Unkn-39</t>
  </si>
  <si>
    <t>E11</t>
  </si>
  <si>
    <t>Unkn-43</t>
  </si>
  <si>
    <t>E12</t>
  </si>
  <si>
    <t>Unkn-47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</si>
  <si>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</si>
  <si>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</si>
  <si>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</si>
  <si>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</si>
  <si>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</si>
  <si>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</si>
  <si>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</si>
  <si>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</si>
  <si>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</si>
  <si>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</si>
  <si>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</si>
  <si>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</si>
  <si>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</si>
  <si>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B2M</t>
  </si>
  <si>
    <t>Unkn-04</t>
  </si>
  <si>
    <t>G02</t>
  </si>
  <si>
    <t>Unkn-08</t>
  </si>
  <si>
    <t>G03</t>
  </si>
  <si>
    <t>Unkn-12</t>
  </si>
  <si>
    <t>G04</t>
  </si>
  <si>
    <t>Unkn-16</t>
  </si>
  <si>
    <t>G05</t>
  </si>
  <si>
    <t>Unkn-20</t>
  </si>
  <si>
    <t>G06</t>
  </si>
  <si>
    <t>Unkn-24</t>
  </si>
  <si>
    <t>G07</t>
  </si>
  <si>
    <t>Unkn-28</t>
  </si>
  <si>
    <t>G08</t>
  </si>
  <si>
    <t>Unkn-32</t>
  </si>
  <si>
    <t>G09</t>
  </si>
  <si>
    <t>Unkn-36</t>
  </si>
  <si>
    <t>G10</t>
  </si>
  <si>
    <t>Unkn-40</t>
  </si>
  <si>
    <t>G11</t>
  </si>
  <si>
    <t>Unkn-44</t>
  </si>
  <si>
    <t>G12</t>
  </si>
  <si>
    <t>Unkn-48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</si>
  <si>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</si>
  <si>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</si>
  <si>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</si>
  <si>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</si>
  <si>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</si>
  <si>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</si>
  <si>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</si>
  <si>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</si>
  <si>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</si>
  <si>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</si>
  <si>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</si>
  <si>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</si>
  <si>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</si>
  <si>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8.4 Robert Andy QPCR drugged T Cell.pcrd</t>
  </si>
  <si>
    <t>Created By User</t>
  </si>
  <si>
    <t>admin</t>
  </si>
  <si>
    <t>Notes</t>
  </si>
  <si>
    <t>ID</t>
  </si>
  <si>
    <t>Run Started</t>
  </si>
  <si>
    <t>08/04/2022 17:19:51 UTC</t>
  </si>
  <si>
    <t>Run Ended</t>
  </si>
  <si>
    <t>08/04/2022 19:18:51 UTC</t>
  </si>
  <si>
    <t>Sample Vol</t>
  </si>
  <si>
    <t>Lid Temp</t>
  </si>
  <si>
    <t>Protocol File Name</t>
  </si>
  <si>
    <t>56 degree PCR program.prcl</t>
  </si>
  <si>
    <t>Plate Setup File Name</t>
  </si>
  <si>
    <t>8.4 Robert Andy QPCR Drugged T Cell.pltd</t>
  </si>
  <si>
    <t>Base Serial Number</t>
  </si>
  <si>
    <t>CC007121</t>
  </si>
  <si>
    <t>Optical Head Serial Number</t>
  </si>
  <si>
    <t>785BR3122</t>
  </si>
  <si>
    <t>CFX Manager Version</t>
  </si>
  <si>
    <t xml:space="preserve">3.1.1517.0823. </t>
  </si>
  <si>
    <t># of Copies</t>
  </si>
  <si>
    <t>Fold Change of Housekeeping</t>
  </si>
  <si>
    <t>for % of max</t>
  </si>
  <si>
    <t>TH0 (J)</t>
  </si>
  <si>
    <t>AVERAGE</t>
  </si>
  <si>
    <t>TH1 (J)</t>
  </si>
  <si>
    <t>HCTE 1:1000 (J)</t>
  </si>
  <si>
    <t>H20 (J)</t>
  </si>
  <si>
    <t>DMSO (J)</t>
  </si>
  <si>
    <t>TH0 (G)</t>
  </si>
  <si>
    <t>TH1 (G)</t>
  </si>
  <si>
    <t>HCTE 1:1000 (G)</t>
  </si>
  <si>
    <t>H20 (G)</t>
  </si>
  <si>
    <t>DMSO (G)</t>
  </si>
  <si>
    <t>Houskeeping Average</t>
  </si>
  <si>
    <t>TH2 (J)</t>
  </si>
  <si>
    <t>TH2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</si>
</sst>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5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2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168" fontId="23" fillId="0" borderId="0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1" fillId="5" borderId="0" xfId="0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CXCR5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('0'!$AA$2,'0'!$AA$7,'0'!$AA$12,'0'!$AA$17,'0'!$AA$22,'0'!$AA$27,'0'!$AA$32,'0'!$AA$37,'0'!$AA$42,'0'!$AA$47,'0'!$AA$52,'0'!$AA$57)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('0'!$AA$6,'0'!$AA$11,'0'!$AA$16,'0'!$AA$21,'0'!$AA$26,'0'!$AA$31,'0'!$AA$36,'0'!$AA$41,'0'!$AA$46,'0'!$AA$51,'0'!$AA$56,'0'!$AA$61)</c:f>
              <c:numCache>
                <c:formatCode>General</c:formatCode>
                <c:ptCount val="12"/>
                <c:pt idx="0">
                  <c:v>1.6468126154181378E-4</c:v>
                </c:pt>
                <c:pt idx="1">
                  <c:v>3.1705428815286115E-4</c:v>
                </c:pt>
                <c:pt idx="2">
                  <c:v>2.931205957204477E-4</c:v>
                </c:pt>
                <c:pt idx="3">
                  <c:v>9.4970842156925591E-4</c:v>
                </c:pt>
                <c:pt idx="4">
                  <c:v>1.1247472880965099E-3</c:v>
                </c:pt>
                <c:pt idx="5">
                  <c:v>9.0414644729339697E-4</c:v>
                </c:pt>
                <c:pt idx="6">
                  <c:v>9.5142944050213597E-3</c:v>
                </c:pt>
                <c:pt idx="7">
                  <c:v>1.7512981540642593E-3</c:v>
                </c:pt>
                <c:pt idx="8">
                  <c:v>1.2502776305126952E-2</c:v>
                </c:pt>
                <c:pt idx="9">
                  <c:v>2.0553556079798601E-3</c:v>
                </c:pt>
                <c:pt idx="10">
                  <c:v>3.1711621915351809E-3</c:v>
                </c:pt>
                <c:pt idx="11">
                  <c:v>1.0462222907848277E-3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094F-AF4F-C35C09C9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0944"/>
        <c:axId val="182354096"/>
      </c:barChart>
      <c:catAx>
        <c:axId val="3498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4096"/>
        <c:crosses val="autoZero"/>
        <c:auto val="1"/>
        <c:lblAlgn val="ctr"/>
        <c:lblOffset val="100"/>
        <c:noMultiLvlLbl val="0"/>
      </c:catAx>
      <c:valAx>
        <c:axId val="182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 / B2M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CXCR6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('0'!$AA$2,'0'!$AA$7,'0'!$AA$12,'0'!$AA$17,'0'!$AA$22,'0'!$AA$27,'0'!$AA$32,'0'!$AA$37,'0'!$AA$42,'0'!$AA$47,'0'!$AA$52,'0'!$AA$57)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('0'!$AB$6,'0'!$AB$11,'0'!$AB$16,'0'!$AB$21,'0'!$AB$26,'0'!$AB$31,'0'!$AB$36,'0'!$AB$41,'0'!$AB$46,'0'!$AB$51,'0'!$AB$56,'0'!$AB$61)</c:f>
              <c:numCache>
                <c:formatCode>General</c:formatCode>
                <c:ptCount val="12"/>
                <c:pt idx="0">
                  <c:v>8.8166768675537396E-3</c:v>
                </c:pt>
                <c:pt idx="1">
                  <c:v>1.5627118465714903E-2</c:v>
                </c:pt>
                <c:pt idx="2">
                  <c:v>2.1289046507250491E-2</c:v>
                </c:pt>
                <c:pt idx="3">
                  <c:v>7.0378405753157482E-3</c:v>
                </c:pt>
                <c:pt idx="4">
                  <c:v>1.1965417634695337E-2</c:v>
                </c:pt>
                <c:pt idx="5">
                  <c:v>1.5742205735446806E-2</c:v>
                </c:pt>
                <c:pt idx="6">
                  <c:v>3.5481878988663659E-2</c:v>
                </c:pt>
                <c:pt idx="7">
                  <c:v>1.8942407144527357E-2</c:v>
                </c:pt>
                <c:pt idx="8">
                  <c:v>6.9164149998171179E-2</c:v>
                </c:pt>
                <c:pt idx="9">
                  <c:v>0</c:v>
                </c:pt>
                <c:pt idx="10">
                  <c:v>2.0071519696535527E-2</c:v>
                </c:pt>
                <c:pt idx="11">
                  <c:v>1.5843035004182333E-2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6840-BD6D-22A39DC5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70192"/>
        <c:axId val="390409936"/>
      </c:barChart>
      <c:catAx>
        <c:axId val="3904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9936"/>
        <c:crosses val="autoZero"/>
        <c:auto val="1"/>
        <c:lblAlgn val="ctr"/>
        <c:lblOffset val="100"/>
        <c:noMultiLvlLbl val="0"/>
      </c:catAx>
      <c:valAx>
        <c:axId val="3904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 / B2M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CX3CR1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('0'!$AA$2,'0'!$AA$7,'0'!$AA$12,'0'!$AA$17,'0'!$AA$22,'0'!$AA$27,'0'!$AA$32,'0'!$AA$37,'0'!$AA$42,'0'!$AA$47,'0'!$AA$52,'0'!$AA$57)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('0'!$AC$6,'0'!$AC$11,'0'!$AC$16,'0'!$AC$21,'0'!$AC$26,'0'!$AC$31,'0'!$AC$36,'0'!$AC$41,'0'!$AC$46,'0'!$AC$51,'0'!$AC$56,'0'!$AC$61)</c:f>
              <c:numCache>
                <c:formatCode>General</c:formatCode>
                <c:ptCount val="12"/>
                <c:pt idx="0">
                  <c:v>1.3389966701395401E-3</c:v>
                </c:pt>
                <c:pt idx="1">
                  <c:v>2.0506051608922583E-3</c:v>
                </c:pt>
                <c:pt idx="2">
                  <c:v>1.0772278771253724E-3</c:v>
                </c:pt>
                <c:pt idx="3">
                  <c:v>4.3016582898724159E-3</c:v>
                </c:pt>
                <c:pt idx="4">
                  <c:v>3.8200426991603386E-3</c:v>
                </c:pt>
                <c:pt idx="5">
                  <c:v>5.7907991745504723E-3</c:v>
                </c:pt>
                <c:pt idx="6">
                  <c:v>2.4925905630077683E-2</c:v>
                </c:pt>
                <c:pt idx="7">
                  <c:v>8.5671578314749138E-3</c:v>
                </c:pt>
                <c:pt idx="8">
                  <c:v>5.6323080860721325E-2</c:v>
                </c:pt>
                <c:pt idx="9">
                  <c:v>8.2681712371080861E-3</c:v>
                </c:pt>
                <c:pt idx="10">
                  <c:v>9.0880710358499373E-3</c:v>
                </c:pt>
                <c:pt idx="11">
                  <c:v>4.5728523761530884E-3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0-A142-B6B4-EA8689BB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14832"/>
        <c:axId val="430093440"/>
      </c:barChart>
      <c:catAx>
        <c:axId val="4304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3440"/>
        <c:crosses val="autoZero"/>
        <c:auto val="1"/>
        <c:lblAlgn val="ctr"/>
        <c:lblOffset val="100"/>
        <c:noMultiLvlLbl val="0"/>
      </c:catAx>
      <c:valAx>
        <c:axId val="4300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</a:t>
                </a:r>
                <a:r>
                  <a:rPr lang="en-US" baseline="0"/>
                  <a:t> / B2M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254000</xdr:colOff>
      <xdr:row>1</xdr:row>
      <xdr:rowOff>6350</xdr:rowOff>
    </xdr:from>
    <xdr:to>
      <xdr:col>43</xdr:col>
      <xdr:colOff>165100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782A2-71ED-D5F9-C540-25FE4FC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266700</xdr:colOff>
      <xdr:row>26</xdr:row>
      <xdr:rowOff>107950</xdr:rowOff>
    </xdr:from>
    <xdr:to>
      <xdr:col>43</xdr:col>
      <xdr:colOff>190500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46E9F-0336-0244-E1A9-2BB99227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139700</xdr:colOff>
      <xdr:row>50</xdr:row>
      <xdr:rowOff>171450</xdr:rowOff>
    </xdr:from>
    <xdr:to>
      <xdr:col>43</xdr:col>
      <xdr:colOff>228600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435E2-EC05-A719-7076-DA6FF580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workbookViewId="0">
      <pane xSplit="1" ySplit="1" topLeftCell="D2" activePane="bottomRight" state="frozen"/>
      <selection activeCell="B2" sqref="B2"/>
      <selection pane="topRight" activeCell="B2" sqref="B2"/>
      <selection pane="bottomLeft" activeCell="B2" sqref="B2"/>
      <selection pane="bottomRight" activeCell="AA43" sqref="AA43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22" width="10" style="1"/>
    <col min="23" max="23" width="12.75" style="1" bestFit="1" customWidth="1"/>
    <col min="24" max="16384" width="10" style="1"/>
  </cols>
  <sheetData>
    <row r="1" spans="1:29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23" t="s">
        <v>187</v>
      </c>
      <c r="W1" s="23" t="s">
        <v>188</v>
      </c>
      <c r="Z1" s="23" t="s">
        <v>189</v>
      </c>
    </row>
    <row r="2" spans="1:29" s="6" customFormat="1" ht="15" customHeight="1" x14ac:dyDescent="0.15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19</v>
      </c>
      <c r="H2" s="10">
        <v>31.969721345235499</v>
      </c>
      <c r="I2" s="10">
        <v>31.230667289961101</v>
      </c>
      <c r="J2" s="11">
        <v>1.04518026829582</v>
      </c>
      <c r="K2" s="12"/>
      <c r="L2" s="11"/>
      <c r="M2" s="12"/>
      <c r="N2" s="12"/>
      <c r="O2" s="13">
        <v>72</v>
      </c>
      <c r="P2" s="9" t="s">
        <v>19</v>
      </c>
      <c r="R2" s="6">
        <f>10^((H2-40)/-3.32)</f>
        <v>262.27604793913758</v>
      </c>
      <c r="V2" s="24"/>
      <c r="W2" s="24">
        <f>R2/T74</f>
        <v>8.6960636410225728E-5</v>
      </c>
      <c r="Z2" s="24"/>
      <c r="AA2" s="25" t="s">
        <v>190</v>
      </c>
      <c r="AB2" s="24"/>
      <c r="AC2" s="24"/>
    </row>
    <row r="3" spans="1:29" s="6" customFormat="1" ht="15" customHeight="1" x14ac:dyDescent="0.15">
      <c r="A3" s="4"/>
      <c r="B3" s="7" t="s">
        <v>20</v>
      </c>
      <c r="C3" s="8" t="s">
        <v>16</v>
      </c>
      <c r="D3" s="9" t="s">
        <v>17</v>
      </c>
      <c r="E3" s="9" t="s">
        <v>21</v>
      </c>
      <c r="F3" s="9" t="s">
        <v>19</v>
      </c>
      <c r="G3" s="9" t="s">
        <v>19</v>
      </c>
      <c r="H3" s="10">
        <v>31.886865950187801</v>
      </c>
      <c r="I3" s="10">
        <v>31.2396166084744</v>
      </c>
      <c r="J3" s="11">
        <v>0.91534879728810403</v>
      </c>
      <c r="K3" s="12"/>
      <c r="L3" s="11"/>
      <c r="M3" s="12"/>
      <c r="N3" s="12"/>
      <c r="O3" s="13">
        <v>72</v>
      </c>
      <c r="P3" s="9" t="s">
        <v>19</v>
      </c>
      <c r="R3" s="6">
        <f t="shared" ref="R3:R66" si="0">10^((H3-40)/-3.32)</f>
        <v>277.78901974499655</v>
      </c>
      <c r="W3" s="24">
        <f t="shared" ref="W3:W13" si="1">R3/T75</f>
        <v>1.8357631654799489E-4</v>
      </c>
      <c r="Z3" s="24"/>
      <c r="AA3" s="24" t="s">
        <v>17</v>
      </c>
      <c r="AB3" s="24" t="s">
        <v>55</v>
      </c>
      <c r="AC3" s="24" t="s">
        <v>92</v>
      </c>
    </row>
    <row r="4" spans="1:29" s="6" customFormat="1" ht="15" customHeight="1" x14ac:dyDescent="0.15">
      <c r="A4" s="4"/>
      <c r="B4" s="7" t="s">
        <v>22</v>
      </c>
      <c r="C4" s="8" t="s">
        <v>16</v>
      </c>
      <c r="D4" s="9" t="s">
        <v>17</v>
      </c>
      <c r="E4" s="9" t="s">
        <v>23</v>
      </c>
      <c r="F4" s="9" t="s">
        <v>19</v>
      </c>
      <c r="G4" s="9" t="s">
        <v>19</v>
      </c>
      <c r="H4" s="10">
        <v>28.447735182232901</v>
      </c>
      <c r="I4" s="10">
        <v>28.479012482409701</v>
      </c>
      <c r="J4" s="11">
        <v>4.4232782104492802E-2</v>
      </c>
      <c r="K4" s="12"/>
      <c r="L4" s="11"/>
      <c r="M4" s="12"/>
      <c r="N4" s="12"/>
      <c r="O4" s="13">
        <v>72</v>
      </c>
      <c r="P4" s="9" t="s">
        <v>19</v>
      </c>
      <c r="R4" s="6">
        <f t="shared" si="0"/>
        <v>3017.156493396807</v>
      </c>
      <c r="W4" s="24">
        <f t="shared" si="1"/>
        <v>2.9947807692559377E-4</v>
      </c>
      <c r="Z4" s="24"/>
      <c r="AA4" s="24">
        <f>$W$2</f>
        <v>8.6960636410225728E-5</v>
      </c>
      <c r="AB4" s="24">
        <f>$W$26</f>
        <v>1.016696233136901E-2</v>
      </c>
      <c r="AC4" s="24">
        <f>$W$50</f>
        <v>1.1774811711259797E-3</v>
      </c>
    </row>
    <row r="5" spans="1:29" s="6" customFormat="1" ht="15" customHeight="1" x14ac:dyDescent="0.15">
      <c r="A5" s="4"/>
      <c r="B5" s="7" t="s">
        <v>24</v>
      </c>
      <c r="C5" s="8" t="s">
        <v>16</v>
      </c>
      <c r="D5" s="9" t="s">
        <v>17</v>
      </c>
      <c r="E5" s="9" t="s">
        <v>25</v>
      </c>
      <c r="F5" s="9" t="s">
        <v>19</v>
      </c>
      <c r="G5" s="9" t="s">
        <v>19</v>
      </c>
      <c r="H5" s="10">
        <v>26.9301746927827</v>
      </c>
      <c r="I5" s="10">
        <v>27.183348951312801</v>
      </c>
      <c r="J5" s="11">
        <v>0.35804247005701001</v>
      </c>
      <c r="K5" s="12"/>
      <c r="L5" s="11"/>
      <c r="M5" s="12"/>
      <c r="N5" s="12"/>
      <c r="O5" s="13">
        <v>72</v>
      </c>
      <c r="P5" s="9" t="s">
        <v>19</v>
      </c>
      <c r="R5" s="6">
        <f t="shared" si="0"/>
        <v>8643.5942047448225</v>
      </c>
      <c r="W5" s="24">
        <f t="shared" si="1"/>
        <v>1.1147737882872537E-3</v>
      </c>
      <c r="Z5" s="24"/>
      <c r="AA5" s="24">
        <f>$W$14</f>
        <v>2.4240188667340183E-4</v>
      </c>
      <c r="AB5" s="24">
        <f>$W$38</f>
        <v>7.4663914037384673E-3</v>
      </c>
      <c r="AC5" s="24">
        <f>$W$62</f>
        <v>1.5005121691531007E-3</v>
      </c>
    </row>
    <row r="6" spans="1:29" s="6" customFormat="1" ht="15" customHeight="1" x14ac:dyDescent="0.15">
      <c r="A6" s="4"/>
      <c r="B6" s="7" t="s">
        <v>26</v>
      </c>
      <c r="C6" s="8" t="s">
        <v>16</v>
      </c>
      <c r="D6" s="9" t="s">
        <v>17</v>
      </c>
      <c r="E6" s="9" t="s">
        <v>27</v>
      </c>
      <c r="F6" s="9" t="s">
        <v>19</v>
      </c>
      <c r="G6" s="9" t="s">
        <v>19</v>
      </c>
      <c r="H6" s="10">
        <v>27.0949882613656</v>
      </c>
      <c r="I6" s="10">
        <v>27.797918754236999</v>
      </c>
      <c r="J6" s="11">
        <v>0.99409383642430205</v>
      </c>
      <c r="K6" s="12"/>
      <c r="L6" s="11"/>
      <c r="M6" s="12"/>
      <c r="N6" s="12"/>
      <c r="O6" s="13">
        <v>72</v>
      </c>
      <c r="P6" s="9" t="s">
        <v>19</v>
      </c>
      <c r="R6" s="6">
        <f t="shared" si="0"/>
        <v>7709.9529629249973</v>
      </c>
      <c r="W6" s="24">
        <f t="shared" si="1"/>
        <v>1.6334071470485208E-3</v>
      </c>
      <c r="Z6" s="25" t="s">
        <v>191</v>
      </c>
      <c r="AA6" s="24">
        <f>AVERAGE(AA4,AA5)</f>
        <v>1.6468126154181378E-4</v>
      </c>
      <c r="AB6" s="24">
        <f t="shared" ref="AB6:AC6" si="2">AVERAGE(AB4,AB5)</f>
        <v>8.8166768675537396E-3</v>
      </c>
      <c r="AC6" s="24">
        <f t="shared" si="2"/>
        <v>1.3389966701395401E-3</v>
      </c>
    </row>
    <row r="7" spans="1:29" s="6" customFormat="1" ht="15" customHeight="1" x14ac:dyDescent="0.15">
      <c r="A7" s="4"/>
      <c r="B7" s="7" t="s">
        <v>28</v>
      </c>
      <c r="C7" s="8" t="s">
        <v>16</v>
      </c>
      <c r="D7" s="9" t="s">
        <v>17</v>
      </c>
      <c r="E7" s="9" t="s">
        <v>29</v>
      </c>
      <c r="F7" s="9" t="s">
        <v>19</v>
      </c>
      <c r="G7" s="9" t="s">
        <v>19</v>
      </c>
      <c r="H7" s="10">
        <v>29.958495252250501</v>
      </c>
      <c r="I7" s="10">
        <v>30.500674277542402</v>
      </c>
      <c r="J7" s="11">
        <v>0.76675693080204899</v>
      </c>
      <c r="K7" s="12"/>
      <c r="L7" s="11"/>
      <c r="M7" s="12"/>
      <c r="N7" s="12"/>
      <c r="O7" s="13">
        <v>72</v>
      </c>
      <c r="P7" s="9" t="s">
        <v>19</v>
      </c>
      <c r="R7" s="6">
        <f t="shared" si="0"/>
        <v>1058.1558147731657</v>
      </c>
      <c r="W7" s="24">
        <f t="shared" si="1"/>
        <v>1.2289639086639046E-3</v>
      </c>
      <c r="Z7" s="24"/>
      <c r="AA7" s="25" t="s">
        <v>192</v>
      </c>
      <c r="AB7" s="24"/>
      <c r="AC7" s="24"/>
    </row>
    <row r="8" spans="1:29" s="6" customFormat="1" ht="15" customHeight="1" x14ac:dyDescent="0.15">
      <c r="A8" s="4"/>
      <c r="B8" s="7" t="s">
        <v>30</v>
      </c>
      <c r="C8" s="8" t="s">
        <v>16</v>
      </c>
      <c r="D8" s="9" t="s">
        <v>17</v>
      </c>
      <c r="E8" s="9" t="s">
        <v>31</v>
      </c>
      <c r="F8" s="9" t="s">
        <v>19</v>
      </c>
      <c r="G8" s="9" t="s">
        <v>19</v>
      </c>
      <c r="H8" s="10">
        <v>28.124365403568198</v>
      </c>
      <c r="I8" s="10">
        <v>28.5579263054791</v>
      </c>
      <c r="J8" s="11">
        <v>0.613147707597128</v>
      </c>
      <c r="K8" s="12"/>
      <c r="L8" s="11"/>
      <c r="M8" s="12"/>
      <c r="N8" s="12"/>
      <c r="O8" s="13">
        <v>72</v>
      </c>
      <c r="P8" s="9" t="s">
        <v>19</v>
      </c>
      <c r="R8" s="6">
        <f t="shared" si="0"/>
        <v>3775.7077592219584</v>
      </c>
      <c r="W8" s="24">
        <f t="shared" si="1"/>
        <v>1.2291987516864245E-2</v>
      </c>
      <c r="Z8" s="24"/>
      <c r="AA8" s="24" t="s">
        <v>17</v>
      </c>
      <c r="AB8" s="24" t="s">
        <v>55</v>
      </c>
      <c r="AC8" s="24" t="s">
        <v>92</v>
      </c>
    </row>
    <row r="9" spans="1:29" s="6" customFormat="1" ht="15" customHeight="1" x14ac:dyDescent="0.15">
      <c r="A9" s="4"/>
      <c r="B9" s="7" t="s">
        <v>32</v>
      </c>
      <c r="C9" s="8" t="s">
        <v>16</v>
      </c>
      <c r="D9" s="9" t="s">
        <v>17</v>
      </c>
      <c r="E9" s="9" t="s">
        <v>33</v>
      </c>
      <c r="F9" s="9" t="s">
        <v>19</v>
      </c>
      <c r="G9" s="9" t="s">
        <v>19</v>
      </c>
      <c r="H9" s="10">
        <v>30.640365456353202</v>
      </c>
      <c r="I9" s="10">
        <v>30.666680659686399</v>
      </c>
      <c r="J9" s="11">
        <v>3.7215317450391298E-2</v>
      </c>
      <c r="K9" s="12"/>
      <c r="L9" s="11"/>
      <c r="M9" s="12"/>
      <c r="N9" s="12"/>
      <c r="O9" s="13">
        <v>72</v>
      </c>
      <c r="P9" s="9" t="s">
        <v>19</v>
      </c>
      <c r="R9" s="6">
        <f t="shared" si="0"/>
        <v>659.4274646527183</v>
      </c>
      <c r="W9" s="24">
        <f t="shared" si="1"/>
        <v>1.7832573767798973E-3</v>
      </c>
      <c r="Z9" s="24"/>
      <c r="AA9" s="24">
        <f>$W$3</f>
        <v>1.8357631654799489E-4</v>
      </c>
      <c r="AB9" s="24">
        <f>$W$27</f>
        <v>2.1035317197610294E-2</v>
      </c>
      <c r="AC9" s="24">
        <f>$W$51</f>
        <v>1.9600857782398427E-3</v>
      </c>
    </row>
    <row r="10" spans="1:29" s="6" customFormat="1" ht="15" customHeight="1" x14ac:dyDescent="0.15">
      <c r="A10" s="4"/>
      <c r="B10" s="7" t="s">
        <v>34</v>
      </c>
      <c r="C10" s="8" t="s">
        <v>16</v>
      </c>
      <c r="D10" s="9" t="s">
        <v>17</v>
      </c>
      <c r="E10" s="9" t="s">
        <v>35</v>
      </c>
      <c r="F10" s="9" t="s">
        <v>19</v>
      </c>
      <c r="G10" s="9" t="s">
        <v>19</v>
      </c>
      <c r="H10" s="10">
        <v>27.7677809772606</v>
      </c>
      <c r="I10" s="10">
        <v>27.688915546344099</v>
      </c>
      <c r="J10" s="11">
        <v>0.111532562004409</v>
      </c>
      <c r="K10" s="12"/>
      <c r="L10" s="11"/>
      <c r="M10" s="12"/>
      <c r="N10" s="12"/>
      <c r="O10" s="13">
        <v>72</v>
      </c>
      <c r="P10" s="9" t="s">
        <v>19</v>
      </c>
      <c r="R10" s="6">
        <f t="shared" si="0"/>
        <v>4835.076169051772</v>
      </c>
      <c r="W10" s="24">
        <f t="shared" si="1"/>
        <v>1.1819591898394105E-2</v>
      </c>
      <c r="Z10" s="24"/>
      <c r="AA10" s="24">
        <f>$W$15</f>
        <v>4.5053225975772744E-4</v>
      </c>
      <c r="AB10" s="24">
        <f>$W$39</f>
        <v>1.0218919733819514E-2</v>
      </c>
      <c r="AC10" s="24">
        <f>$W$63</f>
        <v>2.1411245435446736E-3</v>
      </c>
    </row>
    <row r="11" spans="1:29" s="6" customFormat="1" ht="15" customHeight="1" x14ac:dyDescent="0.15">
      <c r="A11" s="4"/>
      <c r="B11" s="7" t="s">
        <v>36</v>
      </c>
      <c r="C11" s="8" t="s">
        <v>16</v>
      </c>
      <c r="D11" s="9" t="s">
        <v>17</v>
      </c>
      <c r="E11" s="9" t="s">
        <v>37</v>
      </c>
      <c r="F11" s="9" t="s">
        <v>19</v>
      </c>
      <c r="G11" s="9" t="s">
        <v>19</v>
      </c>
      <c r="H11" s="10">
        <v>29.387616728637202</v>
      </c>
      <c r="I11" s="10">
        <v>29.0881327531322</v>
      </c>
      <c r="J11" s="11">
        <v>0.42353429987252</v>
      </c>
      <c r="K11" s="12"/>
      <c r="L11" s="11"/>
      <c r="M11" s="12"/>
      <c r="N11" s="12"/>
      <c r="O11" s="13">
        <v>72</v>
      </c>
      <c r="P11" s="9" t="s">
        <v>19</v>
      </c>
      <c r="R11" s="6">
        <f t="shared" si="0"/>
        <v>1572.1753594933207</v>
      </c>
      <c r="W11" s="24">
        <f t="shared" si="1"/>
        <v>1.6344789795591582E-3</v>
      </c>
      <c r="Z11" s="25" t="s">
        <v>191</v>
      </c>
      <c r="AA11" s="24">
        <f>AVERAGE(AA9,AA10)</f>
        <v>3.1705428815286115E-4</v>
      </c>
      <c r="AB11" s="24">
        <f t="shared" ref="AB11:AC11" si="3">AVERAGE(AB9,AB10)</f>
        <v>1.5627118465714903E-2</v>
      </c>
      <c r="AC11" s="24">
        <f t="shared" si="3"/>
        <v>2.0506051608922583E-3</v>
      </c>
    </row>
    <row r="12" spans="1:29" s="6" customFormat="1" ht="15" customHeight="1" x14ac:dyDescent="0.15">
      <c r="A12" s="4"/>
      <c r="B12" s="7" t="s">
        <v>38</v>
      </c>
      <c r="C12" s="8" t="s">
        <v>16</v>
      </c>
      <c r="D12" s="9" t="s">
        <v>17</v>
      </c>
      <c r="E12" s="9" t="s">
        <v>39</v>
      </c>
      <c r="F12" s="9" t="s">
        <v>19</v>
      </c>
      <c r="G12" s="9" t="s">
        <v>19</v>
      </c>
      <c r="H12" s="10">
        <v>31.000326380337398</v>
      </c>
      <c r="I12" s="10">
        <v>30.8762873562419</v>
      </c>
      <c r="J12" s="11">
        <v>0.17541767013937701</v>
      </c>
      <c r="K12" s="12"/>
      <c r="L12" s="11"/>
      <c r="M12" s="12"/>
      <c r="N12" s="12"/>
      <c r="O12" s="13">
        <v>72</v>
      </c>
      <c r="P12" s="9" t="s">
        <v>19</v>
      </c>
      <c r="R12" s="6">
        <f t="shared" si="0"/>
        <v>513.74199298333008</v>
      </c>
      <c r="W12" s="24">
        <f t="shared" si="1"/>
        <v>2.8990268864680763E-3</v>
      </c>
      <c r="Z12" s="24"/>
      <c r="AA12" s="25" t="s">
        <v>202</v>
      </c>
      <c r="AB12" s="24"/>
      <c r="AC12" s="24"/>
    </row>
    <row r="13" spans="1:29" s="6" customFormat="1" ht="15" customHeight="1" x14ac:dyDescent="0.15">
      <c r="A13" s="4"/>
      <c r="B13" s="7" t="s">
        <v>40</v>
      </c>
      <c r="C13" s="8" t="s">
        <v>16</v>
      </c>
      <c r="D13" s="9" t="s">
        <v>17</v>
      </c>
      <c r="E13" s="9" t="s">
        <v>41</v>
      </c>
      <c r="F13" s="9" t="s">
        <v>19</v>
      </c>
      <c r="G13" s="9" t="s">
        <v>19</v>
      </c>
      <c r="H13" s="10">
        <v>30.759125324049499</v>
      </c>
      <c r="I13" s="10">
        <v>30.556672390386201</v>
      </c>
      <c r="J13" s="11">
        <v>0.28631168452886802</v>
      </c>
      <c r="K13" s="12"/>
      <c r="L13" s="11"/>
      <c r="M13" s="12"/>
      <c r="N13" s="12"/>
      <c r="O13" s="13">
        <v>72</v>
      </c>
      <c r="P13" s="9" t="s">
        <v>19</v>
      </c>
      <c r="R13" s="6">
        <f t="shared" si="0"/>
        <v>607.28979990231528</v>
      </c>
      <c r="W13" s="24">
        <f t="shared" si="1"/>
        <v>9.0027883572857967E-4</v>
      </c>
      <c r="Z13" s="24"/>
      <c r="AA13" s="24" t="s">
        <v>17</v>
      </c>
      <c r="AB13" s="24" t="s">
        <v>55</v>
      </c>
      <c r="AC13" s="24" t="s">
        <v>92</v>
      </c>
    </row>
    <row r="14" spans="1:29" s="6" customFormat="1" ht="15" customHeight="1" x14ac:dyDescent="0.15">
      <c r="A14" s="4"/>
      <c r="B14" s="7" t="s">
        <v>42</v>
      </c>
      <c r="C14" s="8" t="s">
        <v>16</v>
      </c>
      <c r="D14" s="9" t="s">
        <v>17</v>
      </c>
      <c r="E14" s="9" t="s">
        <v>18</v>
      </c>
      <c r="F14" s="9" t="s">
        <v>19</v>
      </c>
      <c r="G14" s="9" t="s">
        <v>19</v>
      </c>
      <c r="H14" s="10">
        <v>30.491613234686799</v>
      </c>
      <c r="I14" s="10">
        <v>31.230667289961101</v>
      </c>
      <c r="J14" s="11">
        <v>1.04518026829582</v>
      </c>
      <c r="K14" s="12"/>
      <c r="L14" s="11"/>
      <c r="M14" s="12"/>
      <c r="N14" s="12"/>
      <c r="O14" s="13">
        <v>72</v>
      </c>
      <c r="P14" s="9" t="s">
        <v>19</v>
      </c>
      <c r="R14" s="6">
        <f t="shared" si="0"/>
        <v>731.09180744466801</v>
      </c>
      <c r="W14" s="24">
        <f>R14/T74</f>
        <v>2.4240188667340183E-4</v>
      </c>
      <c r="Z14" s="24"/>
      <c r="AA14" s="24">
        <f>$W$4</f>
        <v>2.9947807692559377E-4</v>
      </c>
      <c r="AB14" s="24">
        <f>$W$28</f>
        <v>2.3633318121664811E-2</v>
      </c>
      <c r="AC14" s="24">
        <f>$W$52</f>
        <v>1.1554859301586924E-3</v>
      </c>
    </row>
    <row r="15" spans="1:29" s="6" customFormat="1" ht="15" customHeight="1" x14ac:dyDescent="0.15">
      <c r="A15" s="4"/>
      <c r="B15" s="7" t="s">
        <v>43</v>
      </c>
      <c r="C15" s="8" t="s">
        <v>16</v>
      </c>
      <c r="D15" s="9" t="s">
        <v>17</v>
      </c>
      <c r="E15" s="9" t="s">
        <v>21</v>
      </c>
      <c r="F15" s="9" t="s">
        <v>19</v>
      </c>
      <c r="G15" s="9" t="s">
        <v>19</v>
      </c>
      <c r="H15" s="10">
        <v>30.592367266761102</v>
      </c>
      <c r="I15" s="10">
        <v>31.2396166084744</v>
      </c>
      <c r="J15" s="11">
        <v>0.91534879728810403</v>
      </c>
      <c r="K15" s="12"/>
      <c r="L15" s="11"/>
      <c r="M15" s="12"/>
      <c r="N15" s="12"/>
      <c r="O15" s="13">
        <v>72</v>
      </c>
      <c r="P15" s="9" t="s">
        <v>19</v>
      </c>
      <c r="R15" s="6">
        <f t="shared" si="0"/>
        <v>681.74869806191373</v>
      </c>
      <c r="W15" s="24">
        <f t="shared" ref="W15:W25" si="4">R15/T75</f>
        <v>4.5053225975772744E-4</v>
      </c>
      <c r="Z15" s="24"/>
      <c r="AA15" s="24">
        <f>$W$16</f>
        <v>2.8676311451530164E-4</v>
      </c>
      <c r="AB15" s="24">
        <f>$W$40</f>
        <v>1.8944774892836171E-2</v>
      </c>
      <c r="AC15" s="24">
        <f>$W$64</f>
        <v>9.9896982409205214E-4</v>
      </c>
    </row>
    <row r="16" spans="1:29" s="6" customFormat="1" ht="15" customHeight="1" x14ac:dyDescent="0.15">
      <c r="A16" s="4"/>
      <c r="B16" s="7" t="s">
        <v>44</v>
      </c>
      <c r="C16" s="8" t="s">
        <v>16</v>
      </c>
      <c r="D16" s="9" t="s">
        <v>17</v>
      </c>
      <c r="E16" s="9" t="s">
        <v>23</v>
      </c>
      <c r="F16" s="9" t="s">
        <v>19</v>
      </c>
      <c r="G16" s="9" t="s">
        <v>19</v>
      </c>
      <c r="H16" s="10">
        <v>28.510289782586501</v>
      </c>
      <c r="I16" s="10">
        <v>28.479012482409701</v>
      </c>
      <c r="J16" s="11">
        <v>4.4232782104492802E-2</v>
      </c>
      <c r="K16" s="12"/>
      <c r="L16" s="11"/>
      <c r="M16" s="12"/>
      <c r="N16" s="12"/>
      <c r="O16" s="13">
        <v>72</v>
      </c>
      <c r="P16" s="9" t="s">
        <v>19</v>
      </c>
      <c r="R16" s="6">
        <f t="shared" si="0"/>
        <v>2889.0568615528355</v>
      </c>
      <c r="W16" s="24">
        <f t="shared" si="4"/>
        <v>2.8676311451530164E-4</v>
      </c>
      <c r="Z16" s="25" t="s">
        <v>191</v>
      </c>
      <c r="AA16" s="24">
        <f>AVERAGE(AA14,AA15)</f>
        <v>2.931205957204477E-4</v>
      </c>
      <c r="AB16" s="24">
        <f t="shared" ref="AB16:AC16" si="5">AVERAGE(AB14,AB15)</f>
        <v>2.1289046507250491E-2</v>
      </c>
      <c r="AC16" s="24">
        <f t="shared" si="5"/>
        <v>1.0772278771253724E-3</v>
      </c>
    </row>
    <row r="17" spans="1:29" s="6" customFormat="1" ht="15" customHeight="1" x14ac:dyDescent="0.15">
      <c r="A17" s="4"/>
      <c r="B17" s="7" t="s">
        <v>45</v>
      </c>
      <c r="C17" s="8" t="s">
        <v>16</v>
      </c>
      <c r="D17" s="9" t="s">
        <v>17</v>
      </c>
      <c r="E17" s="9" t="s">
        <v>25</v>
      </c>
      <c r="F17" s="9" t="s">
        <v>19</v>
      </c>
      <c r="G17" s="9" t="s">
        <v>19</v>
      </c>
      <c r="H17" s="10">
        <v>27.4365232098429</v>
      </c>
      <c r="I17" s="10">
        <v>27.183348951312801</v>
      </c>
      <c r="J17" s="11">
        <v>0.35804247005701001</v>
      </c>
      <c r="K17" s="12"/>
      <c r="L17" s="11"/>
      <c r="M17" s="12"/>
      <c r="N17" s="12"/>
      <c r="O17" s="13">
        <v>72</v>
      </c>
      <c r="P17" s="9" t="s">
        <v>19</v>
      </c>
      <c r="R17" s="6">
        <f t="shared" si="0"/>
        <v>6083.8676267458086</v>
      </c>
      <c r="W17" s="24">
        <f t="shared" si="4"/>
        <v>7.8464305485125821E-4</v>
      </c>
      <c r="Z17" s="24"/>
      <c r="AA17" s="25" t="s">
        <v>193</v>
      </c>
      <c r="AB17" s="24"/>
      <c r="AC17" s="24"/>
    </row>
    <row r="18" spans="1:29" s="6" customFormat="1" ht="15" customHeight="1" x14ac:dyDescent="0.15">
      <c r="A18" s="4"/>
      <c r="B18" s="7" t="s">
        <v>46</v>
      </c>
      <c r="C18" s="8" t="s">
        <v>16</v>
      </c>
      <c r="D18" s="9" t="s">
        <v>17</v>
      </c>
      <c r="E18" s="9" t="s">
        <v>27</v>
      </c>
      <c r="F18" s="9" t="s">
        <v>19</v>
      </c>
      <c r="G18" s="9" t="s">
        <v>19</v>
      </c>
      <c r="H18" s="10">
        <v>28.500849247108299</v>
      </c>
      <c r="I18" s="10">
        <v>27.797918754236999</v>
      </c>
      <c r="J18" s="11">
        <v>0.99409383642430205</v>
      </c>
      <c r="K18" s="12"/>
      <c r="L18" s="11"/>
      <c r="M18" s="12"/>
      <c r="N18" s="12"/>
      <c r="O18" s="13">
        <v>72</v>
      </c>
      <c r="P18" s="9" t="s">
        <v>19</v>
      </c>
      <c r="R18" s="6">
        <f t="shared" si="0"/>
        <v>2908.034967482834</v>
      </c>
      <c r="W18" s="24">
        <f t="shared" si="4"/>
        <v>6.1608742914449899E-4</v>
      </c>
      <c r="Z18" s="24"/>
      <c r="AA18" s="24" t="s">
        <v>17</v>
      </c>
      <c r="AB18" s="24" t="s">
        <v>55</v>
      </c>
      <c r="AC18" s="24" t="s">
        <v>92</v>
      </c>
    </row>
    <row r="19" spans="1:29" s="6" customFormat="1" ht="15" customHeight="1" x14ac:dyDescent="0.15">
      <c r="A19" s="4"/>
      <c r="B19" s="7" t="s">
        <v>47</v>
      </c>
      <c r="C19" s="8" t="s">
        <v>16</v>
      </c>
      <c r="D19" s="9" t="s">
        <v>17</v>
      </c>
      <c r="E19" s="9" t="s">
        <v>29</v>
      </c>
      <c r="F19" s="9" t="s">
        <v>19</v>
      </c>
      <c r="G19" s="9" t="s">
        <v>19</v>
      </c>
      <c r="H19" s="10">
        <v>31.042853302834299</v>
      </c>
      <c r="I19" s="10">
        <v>30.500674277542402</v>
      </c>
      <c r="J19" s="11">
        <v>0.76675693080204899</v>
      </c>
      <c r="K19" s="12"/>
      <c r="L19" s="11"/>
      <c r="M19" s="12"/>
      <c r="N19" s="12"/>
      <c r="O19" s="13">
        <v>72</v>
      </c>
      <c r="P19" s="9" t="s">
        <v>19</v>
      </c>
      <c r="R19" s="6">
        <f t="shared" si="0"/>
        <v>498.81068988218328</v>
      </c>
      <c r="W19" s="24">
        <f t="shared" si="4"/>
        <v>5.7932898592288928E-4</v>
      </c>
      <c r="Z19" s="24"/>
      <c r="AA19" s="24">
        <f>$W$5</f>
        <v>1.1147737882872537E-3</v>
      </c>
      <c r="AB19" s="24">
        <f>$W$29</f>
        <v>6.8283991473395934E-3</v>
      </c>
      <c r="AC19" s="24">
        <f>$W$53</f>
        <v>5.0743800549104684E-3</v>
      </c>
    </row>
    <row r="20" spans="1:29" s="6" customFormat="1" ht="15" customHeight="1" x14ac:dyDescent="0.15">
      <c r="A20" s="4"/>
      <c r="B20" s="7" t="s">
        <v>48</v>
      </c>
      <c r="C20" s="8" t="s">
        <v>16</v>
      </c>
      <c r="D20" s="9" t="s">
        <v>17</v>
      </c>
      <c r="E20" s="9" t="s">
        <v>31</v>
      </c>
      <c r="F20" s="9" t="s">
        <v>19</v>
      </c>
      <c r="G20" s="9" t="s">
        <v>19</v>
      </c>
      <c r="H20" s="10">
        <v>28.991487207390001</v>
      </c>
      <c r="I20" s="10">
        <v>28.5579263054791</v>
      </c>
      <c r="J20" s="11">
        <v>0.613147707597128</v>
      </c>
      <c r="K20" s="12"/>
      <c r="L20" s="11"/>
      <c r="M20" s="12"/>
      <c r="N20" s="12"/>
      <c r="O20" s="13">
        <v>72</v>
      </c>
      <c r="P20" s="9" t="s">
        <v>19</v>
      </c>
      <c r="R20" s="6">
        <f t="shared" si="0"/>
        <v>2069.2697367729975</v>
      </c>
      <c r="W20" s="24">
        <f t="shared" si="4"/>
        <v>6.7366012931784746E-3</v>
      </c>
      <c r="Z20" s="24"/>
      <c r="AA20" s="24">
        <f>$W$17</f>
        <v>7.8464305485125821E-4</v>
      </c>
      <c r="AB20" s="24">
        <f>$W$41</f>
        <v>7.2472820032919039E-3</v>
      </c>
      <c r="AC20" s="24">
        <f>$W$65</f>
        <v>3.5289365248343638E-3</v>
      </c>
    </row>
    <row r="21" spans="1:29" s="6" customFormat="1" ht="15" customHeight="1" x14ac:dyDescent="0.15">
      <c r="A21" s="4"/>
      <c r="B21" s="7" t="s">
        <v>49</v>
      </c>
      <c r="C21" s="8" t="s">
        <v>16</v>
      </c>
      <c r="D21" s="9" t="s">
        <v>17</v>
      </c>
      <c r="E21" s="9" t="s">
        <v>33</v>
      </c>
      <c r="F21" s="9" t="s">
        <v>19</v>
      </c>
      <c r="G21" s="9" t="s">
        <v>19</v>
      </c>
      <c r="H21" s="10">
        <v>30.692995863019501</v>
      </c>
      <c r="I21" s="10">
        <v>30.666680659686399</v>
      </c>
      <c r="J21" s="11">
        <v>3.7215317450391298E-2</v>
      </c>
      <c r="K21" s="12"/>
      <c r="L21" s="11"/>
      <c r="M21" s="12"/>
      <c r="N21" s="12"/>
      <c r="O21" s="13">
        <v>72</v>
      </c>
      <c r="P21" s="9" t="s">
        <v>19</v>
      </c>
      <c r="R21" s="6">
        <f t="shared" si="0"/>
        <v>635.79118030917573</v>
      </c>
      <c r="W21" s="24">
        <f t="shared" si="4"/>
        <v>1.7193389313486212E-3</v>
      </c>
      <c r="Z21" s="25" t="s">
        <v>191</v>
      </c>
      <c r="AA21" s="24">
        <f>AVERAGE(AA19,AA20)</f>
        <v>9.4970842156925591E-4</v>
      </c>
      <c r="AB21" s="24">
        <f t="shared" ref="AB21:AC21" si="6">AVERAGE(AB19,AB20)</f>
        <v>7.0378405753157482E-3</v>
      </c>
      <c r="AC21" s="24">
        <f t="shared" si="6"/>
        <v>4.3016582898724159E-3</v>
      </c>
    </row>
    <row r="22" spans="1:29" ht="15" customHeight="1" x14ac:dyDescent="0.15">
      <c r="B22" s="14" t="s">
        <v>50</v>
      </c>
      <c r="C22" s="15" t="s">
        <v>16</v>
      </c>
      <c r="D22" s="16" t="s">
        <v>17</v>
      </c>
      <c r="E22" s="16" t="s">
        <v>35</v>
      </c>
      <c r="F22" s="16" t="s">
        <v>19</v>
      </c>
      <c r="G22" s="16" t="s">
        <v>19</v>
      </c>
      <c r="H22" s="17">
        <v>27.6100501154277</v>
      </c>
      <c r="I22" s="17">
        <v>27.688915546344099</v>
      </c>
      <c r="J22" s="18">
        <v>0.111532562004409</v>
      </c>
      <c r="O22" s="20">
        <v>72</v>
      </c>
      <c r="P22" s="16" t="s">
        <v>19</v>
      </c>
      <c r="R22" s="6">
        <f t="shared" si="0"/>
        <v>5394.0207878605752</v>
      </c>
      <c r="W22" s="24">
        <f t="shared" si="4"/>
        <v>1.3185960711859797E-2</v>
      </c>
      <c r="Z22" s="24"/>
      <c r="AA22" s="25" t="s">
        <v>194</v>
      </c>
      <c r="AB22" s="24"/>
      <c r="AC22" s="24"/>
    </row>
    <row r="23" spans="1:29" ht="15" customHeight="1" x14ac:dyDescent="0.15">
      <c r="B23" s="14" t="s">
        <v>51</v>
      </c>
      <c r="C23" s="15" t="s">
        <v>16</v>
      </c>
      <c r="D23" s="16" t="s">
        <v>17</v>
      </c>
      <c r="E23" s="16" t="s">
        <v>37</v>
      </c>
      <c r="F23" s="16" t="s">
        <v>19</v>
      </c>
      <c r="G23" s="16" t="s">
        <v>19</v>
      </c>
      <c r="H23" s="17">
        <v>28.788648777627198</v>
      </c>
      <c r="I23" s="17">
        <v>29.0881327531322</v>
      </c>
      <c r="J23" s="18">
        <v>0.42353429987252</v>
      </c>
      <c r="O23" s="20">
        <v>72</v>
      </c>
      <c r="P23" s="16" t="s">
        <v>19</v>
      </c>
      <c r="R23" s="6">
        <f t="shared" si="0"/>
        <v>2381.8423822752488</v>
      </c>
      <c r="W23" s="24">
        <f t="shared" si="4"/>
        <v>2.476232236400562E-3</v>
      </c>
      <c r="Z23" s="24"/>
      <c r="AA23" s="24" t="s">
        <v>17</v>
      </c>
      <c r="AB23" s="24" t="s">
        <v>55</v>
      </c>
      <c r="AC23" s="24" t="s">
        <v>92</v>
      </c>
    </row>
    <row r="24" spans="1:29" ht="15" customHeight="1" x14ac:dyDescent="0.15">
      <c r="B24" s="14" t="s">
        <v>52</v>
      </c>
      <c r="C24" s="15" t="s">
        <v>16</v>
      </c>
      <c r="D24" s="16" t="s">
        <v>17</v>
      </c>
      <c r="E24" s="16" t="s">
        <v>39</v>
      </c>
      <c r="F24" s="16" t="s">
        <v>19</v>
      </c>
      <c r="G24" s="16" t="s">
        <v>19</v>
      </c>
      <c r="H24" s="17">
        <v>30.752248332146401</v>
      </c>
      <c r="I24" s="17">
        <v>30.8762873562419</v>
      </c>
      <c r="J24" s="18">
        <v>0.17541767013937701</v>
      </c>
      <c r="O24" s="20">
        <v>72</v>
      </c>
      <c r="P24" s="16" t="s">
        <v>19</v>
      </c>
      <c r="R24" s="6">
        <f t="shared" si="0"/>
        <v>610.19320883019668</v>
      </c>
      <c r="W24" s="24">
        <f t="shared" si="4"/>
        <v>3.4432974966022859E-3</v>
      </c>
      <c r="Z24" s="24"/>
      <c r="AA24" s="24">
        <f>$W$6</f>
        <v>1.6334071470485208E-3</v>
      </c>
      <c r="AB24" s="24">
        <f>$W$30</f>
        <v>1.2349961758780559E-2</v>
      </c>
      <c r="AC24" s="24">
        <f>$W$54</f>
        <v>3.5153225018513196E-3</v>
      </c>
    </row>
    <row r="25" spans="1:29" ht="15" customHeight="1" x14ac:dyDescent="0.15">
      <c r="B25" s="14" t="s">
        <v>53</v>
      </c>
      <c r="C25" s="15" t="s">
        <v>16</v>
      </c>
      <c r="D25" s="16" t="s">
        <v>17</v>
      </c>
      <c r="E25" s="16" t="s">
        <v>41</v>
      </c>
      <c r="F25" s="16" t="s">
        <v>19</v>
      </c>
      <c r="G25" s="16" t="s">
        <v>19</v>
      </c>
      <c r="H25" s="17">
        <v>30.354219456722799</v>
      </c>
      <c r="I25" s="17">
        <v>30.556672390386201</v>
      </c>
      <c r="J25" s="18">
        <v>0.28631168452886802</v>
      </c>
      <c r="O25" s="20">
        <v>72</v>
      </c>
      <c r="P25" s="16" t="s">
        <v>19</v>
      </c>
      <c r="R25" s="6">
        <f t="shared" si="0"/>
        <v>804.1842910327988</v>
      </c>
      <c r="W25" s="24">
        <f t="shared" si="4"/>
        <v>1.1921657458410758E-3</v>
      </c>
      <c r="Z25" s="24"/>
      <c r="AA25" s="24">
        <f>$W$18</f>
        <v>6.1608742914449899E-4</v>
      </c>
      <c r="AB25" s="24">
        <f>$W$42</f>
        <v>1.1580873510610117E-2</v>
      </c>
      <c r="AC25" s="24">
        <f>$W$66</f>
        <v>4.1247628964693576E-3</v>
      </c>
    </row>
    <row r="26" spans="1:29" ht="15" customHeight="1" x14ac:dyDescent="0.15">
      <c r="B26" s="14" t="s">
        <v>54</v>
      </c>
      <c r="C26" s="15" t="s">
        <v>16</v>
      </c>
      <c r="D26" s="16" t="s">
        <v>55</v>
      </c>
      <c r="E26" s="16" t="s">
        <v>56</v>
      </c>
      <c r="F26" s="16" t="s">
        <v>19</v>
      </c>
      <c r="G26" s="16" t="s">
        <v>19</v>
      </c>
      <c r="H26" s="17">
        <v>25.104397908372199</v>
      </c>
      <c r="I26" s="17">
        <v>25.326971474780901</v>
      </c>
      <c r="J26" s="18">
        <v>0.31476655624100802</v>
      </c>
      <c r="O26" s="20">
        <v>72</v>
      </c>
      <c r="P26" s="16" t="s">
        <v>19</v>
      </c>
      <c r="R26" s="6">
        <f t="shared" si="0"/>
        <v>30663.882072325589</v>
      </c>
      <c r="W26" s="24">
        <f>R26/T74</f>
        <v>1.016696233136901E-2</v>
      </c>
      <c r="Z26" s="25" t="s">
        <v>191</v>
      </c>
      <c r="AA26" s="24">
        <f>AVERAGE(AA24,AA25)</f>
        <v>1.1247472880965099E-3</v>
      </c>
      <c r="AB26" s="24">
        <f t="shared" ref="AB26:AC26" si="7">AVERAGE(AB24,AB25)</f>
        <v>1.1965417634695337E-2</v>
      </c>
      <c r="AC26" s="24">
        <f t="shared" si="7"/>
        <v>3.8200426991603386E-3</v>
      </c>
    </row>
    <row r="27" spans="1:29" ht="15" customHeight="1" x14ac:dyDescent="0.15">
      <c r="B27" s="14" t="s">
        <v>57</v>
      </c>
      <c r="C27" s="15" t="s">
        <v>16</v>
      </c>
      <c r="D27" s="16" t="s">
        <v>55</v>
      </c>
      <c r="E27" s="16" t="s">
        <v>58</v>
      </c>
      <c r="F27" s="16" t="s">
        <v>19</v>
      </c>
      <c r="G27" s="16" t="s">
        <v>19</v>
      </c>
      <c r="H27" s="17">
        <v>25.050546336543999</v>
      </c>
      <c r="I27" s="17">
        <v>25.571029504905201</v>
      </c>
      <c r="J27" s="18">
        <v>0.73607435568329704</v>
      </c>
      <c r="O27" s="20">
        <v>72</v>
      </c>
      <c r="P27" s="16" t="s">
        <v>19</v>
      </c>
      <c r="R27" s="6">
        <f t="shared" si="0"/>
        <v>31830.795247607639</v>
      </c>
      <c r="W27" s="24">
        <f t="shared" ref="W27:W37" si="8">R27/T75</f>
        <v>2.1035317197610294E-2</v>
      </c>
      <c r="Z27" s="24"/>
      <c r="AA27" s="25" t="s">
        <v>195</v>
      </c>
      <c r="AB27" s="24"/>
      <c r="AC27" s="24"/>
    </row>
    <row r="28" spans="1:29" ht="15" customHeight="1" x14ac:dyDescent="0.15">
      <c r="B28" s="14" t="s">
        <v>59</v>
      </c>
      <c r="C28" s="15" t="s">
        <v>16</v>
      </c>
      <c r="D28" s="16" t="s">
        <v>55</v>
      </c>
      <c r="E28" s="16" t="s">
        <v>60</v>
      </c>
      <c r="F28" s="16" t="s">
        <v>19</v>
      </c>
      <c r="G28" s="16" t="s">
        <v>19</v>
      </c>
      <c r="H28" s="17">
        <v>22.149165093601301</v>
      </c>
      <c r="I28" s="17">
        <v>22.308583611417099</v>
      </c>
      <c r="J28" s="18">
        <v>0.22545182998862601</v>
      </c>
      <c r="O28" s="20">
        <v>72</v>
      </c>
      <c r="P28" s="16" t="s">
        <v>19</v>
      </c>
      <c r="R28" s="6">
        <f t="shared" si="0"/>
        <v>238098.961911691</v>
      </c>
      <c r="W28" s="24">
        <f t="shared" si="8"/>
        <v>2.3633318121664811E-2</v>
      </c>
      <c r="Z28" s="24"/>
      <c r="AA28" s="24" t="s">
        <v>17</v>
      </c>
      <c r="AB28" s="24" t="s">
        <v>55</v>
      </c>
      <c r="AC28" s="24" t="s">
        <v>92</v>
      </c>
    </row>
    <row r="29" spans="1:29" ht="15" customHeight="1" x14ac:dyDescent="0.15">
      <c r="B29" s="14" t="s">
        <v>61</v>
      </c>
      <c r="C29" s="15" t="s">
        <v>16</v>
      </c>
      <c r="D29" s="16" t="s">
        <v>55</v>
      </c>
      <c r="E29" s="16" t="s">
        <v>62</v>
      </c>
      <c r="F29" s="16" t="s">
        <v>19</v>
      </c>
      <c r="G29" s="16" t="s">
        <v>19</v>
      </c>
      <c r="H29" s="17">
        <v>24.316895951928998</v>
      </c>
      <c r="I29" s="17">
        <v>24.273974558176</v>
      </c>
      <c r="J29" s="18">
        <v>6.0700017161518398E-2</v>
      </c>
      <c r="O29" s="20">
        <v>72</v>
      </c>
      <c r="P29" s="16" t="s">
        <v>19</v>
      </c>
      <c r="R29" s="6">
        <f t="shared" si="0"/>
        <v>52945.191139011862</v>
      </c>
      <c r="W29" s="24">
        <f t="shared" si="8"/>
        <v>6.8283991473395934E-3</v>
      </c>
      <c r="Z29" s="24"/>
      <c r="AA29" s="24">
        <f>$W$7</f>
        <v>1.2289639086639046E-3</v>
      </c>
      <c r="AB29" s="24">
        <f>$W$31</f>
        <v>1.618387987463344E-2</v>
      </c>
      <c r="AC29" s="24">
        <f>$W$55</f>
        <v>6.719755034346608E-3</v>
      </c>
    </row>
    <row r="30" spans="1:29" ht="15" customHeight="1" x14ac:dyDescent="0.15">
      <c r="B30" s="14" t="s">
        <v>63</v>
      </c>
      <c r="C30" s="15" t="s">
        <v>16</v>
      </c>
      <c r="D30" s="16" t="s">
        <v>55</v>
      </c>
      <c r="E30" s="16" t="s">
        <v>64</v>
      </c>
      <c r="F30" s="16" t="s">
        <v>19</v>
      </c>
      <c r="G30" s="16" t="s">
        <v>19</v>
      </c>
      <c r="H30" s="17">
        <v>24.178132005889299</v>
      </c>
      <c r="I30" s="17">
        <v>24.2244863350268</v>
      </c>
      <c r="J30" s="18">
        <v>6.5554920940858893E-2</v>
      </c>
      <c r="O30" s="20">
        <v>72</v>
      </c>
      <c r="P30" s="16" t="s">
        <v>19</v>
      </c>
      <c r="R30" s="6">
        <f t="shared" si="0"/>
        <v>58293.870224685692</v>
      </c>
      <c r="W30" s="24">
        <f t="shared" si="8"/>
        <v>1.2349961758780559E-2</v>
      </c>
      <c r="Z30" s="24"/>
      <c r="AA30" s="24">
        <f>$W$19</f>
        <v>5.7932898592288928E-4</v>
      </c>
      <c r="AB30" s="24">
        <f>$W$43</f>
        <v>1.5300531596260171E-2</v>
      </c>
      <c r="AC30" s="24">
        <f>$W$67</f>
        <v>4.8618433147543357E-3</v>
      </c>
    </row>
    <row r="31" spans="1:29" ht="15" customHeight="1" x14ac:dyDescent="0.15">
      <c r="B31" s="14" t="s">
        <v>65</v>
      </c>
      <c r="C31" s="15" t="s">
        <v>16</v>
      </c>
      <c r="D31" s="16" t="s">
        <v>55</v>
      </c>
      <c r="E31" s="16" t="s">
        <v>66</v>
      </c>
      <c r="F31" s="16" t="s">
        <v>19</v>
      </c>
      <c r="G31" s="16" t="s">
        <v>19</v>
      </c>
      <c r="H31" s="17">
        <v>26.2416107751894</v>
      </c>
      <c r="I31" s="17">
        <v>26.2820751446089</v>
      </c>
      <c r="J31" s="18">
        <v>5.7225260026024197E-2</v>
      </c>
      <c r="O31" s="20">
        <v>72</v>
      </c>
      <c r="P31" s="16" t="s">
        <v>19</v>
      </c>
      <c r="R31" s="6">
        <f t="shared" si="0"/>
        <v>13934.556152712152</v>
      </c>
      <c r="W31" s="24">
        <f t="shared" si="8"/>
        <v>1.618387987463344E-2</v>
      </c>
      <c r="Z31" s="25" t="s">
        <v>191</v>
      </c>
      <c r="AA31" s="24">
        <f>AVERAGE(AA29,AA30)</f>
        <v>9.0414644729339697E-4</v>
      </c>
      <c r="AB31" s="24">
        <f t="shared" ref="AB31:AC31" si="9">AVERAGE(AB29,AB30)</f>
        <v>1.5742205735446806E-2</v>
      </c>
      <c r="AC31" s="24">
        <f t="shared" si="9"/>
        <v>5.7907991745504723E-3</v>
      </c>
    </row>
    <row r="32" spans="1:29" ht="15" customHeight="1" x14ac:dyDescent="0.15">
      <c r="B32" s="14" t="s">
        <v>67</v>
      </c>
      <c r="C32" s="15" t="s">
        <v>16</v>
      </c>
      <c r="D32" s="16" t="s">
        <v>55</v>
      </c>
      <c r="E32" s="16" t="s">
        <v>68</v>
      </c>
      <c r="F32" s="16" t="s">
        <v>19</v>
      </c>
      <c r="G32" s="16" t="s">
        <v>19</v>
      </c>
      <c r="H32" s="17">
        <v>26.5857239829229</v>
      </c>
      <c r="I32" s="17">
        <v>26.595924949034998</v>
      </c>
      <c r="J32" s="18">
        <v>1.4426344624977201E-2</v>
      </c>
      <c r="O32" s="20">
        <v>72</v>
      </c>
      <c r="P32" s="16" t="s">
        <v>19</v>
      </c>
      <c r="R32" s="6">
        <f t="shared" si="0"/>
        <v>10976.012259879044</v>
      </c>
      <c r="W32" s="24">
        <f t="shared" si="8"/>
        <v>3.5732904739212069E-2</v>
      </c>
      <c r="Z32" s="24"/>
      <c r="AA32" s="25" t="s">
        <v>196</v>
      </c>
      <c r="AB32" s="24"/>
      <c r="AC32" s="24"/>
    </row>
    <row r="33" spans="1:29" ht="15" customHeight="1" x14ac:dyDescent="0.15">
      <c r="B33" s="14" t="s">
        <v>69</v>
      </c>
      <c r="C33" s="15" t="s">
        <v>16</v>
      </c>
      <c r="D33" s="16" t="s">
        <v>55</v>
      </c>
      <c r="E33" s="16" t="s">
        <v>70</v>
      </c>
      <c r="F33" s="16" t="s">
        <v>19</v>
      </c>
      <c r="G33" s="16" t="s">
        <v>19</v>
      </c>
      <c r="H33" s="17">
        <v>27.269738273742099</v>
      </c>
      <c r="I33" s="17">
        <v>27.233760107587401</v>
      </c>
      <c r="J33" s="18">
        <v>5.08808105252452E-2</v>
      </c>
      <c r="O33" s="20">
        <v>72</v>
      </c>
      <c r="P33" s="16" t="s">
        <v>19</v>
      </c>
      <c r="R33" s="6">
        <f t="shared" si="0"/>
        <v>6829.9288989979395</v>
      </c>
      <c r="W33" s="24">
        <f t="shared" si="8"/>
        <v>1.8469842014291162E-2</v>
      </c>
      <c r="Z33" s="24"/>
      <c r="AA33" s="24" t="s">
        <v>17</v>
      </c>
      <c r="AB33" s="24" t="s">
        <v>55</v>
      </c>
      <c r="AC33" s="24" t="s">
        <v>92</v>
      </c>
    </row>
    <row r="34" spans="1:29" ht="15" customHeight="1" x14ac:dyDescent="0.15">
      <c r="B34" s="14" t="s">
        <v>71</v>
      </c>
      <c r="C34" s="15" t="s">
        <v>16</v>
      </c>
      <c r="D34" s="16" t="s">
        <v>55</v>
      </c>
      <c r="E34" s="16" t="s">
        <v>72</v>
      </c>
      <c r="F34" s="16" t="s">
        <v>19</v>
      </c>
      <c r="G34" s="16" t="s">
        <v>19</v>
      </c>
      <c r="H34" s="17">
        <v>25.194540785619299</v>
      </c>
      <c r="I34" s="17">
        <v>25.220652577467799</v>
      </c>
      <c r="J34" s="18">
        <v>3.6927650169961503E-2</v>
      </c>
      <c r="O34" s="20">
        <v>72</v>
      </c>
      <c r="P34" s="16" t="s">
        <v>19</v>
      </c>
      <c r="R34" s="6">
        <f t="shared" si="0"/>
        <v>28805.51651273937</v>
      </c>
      <c r="W34" s="24">
        <f t="shared" si="8"/>
        <v>7.0416563813885655E-2</v>
      </c>
      <c r="Z34" s="24"/>
      <c r="AA34" s="24">
        <f>$W$8</f>
        <v>1.2291987516864245E-2</v>
      </c>
      <c r="AB34" s="24">
        <f>$W$32</f>
        <v>3.5732904739212069E-2</v>
      </c>
      <c r="AC34" s="24">
        <f>$W$56</f>
        <v>2.4531977044495907E-2</v>
      </c>
    </row>
    <row r="35" spans="1:29" ht="15" customHeight="1" x14ac:dyDescent="0.15">
      <c r="B35" s="14" t="s">
        <v>73</v>
      </c>
      <c r="C35" s="15" t="s">
        <v>16</v>
      </c>
      <c r="D35" s="16" t="s">
        <v>55</v>
      </c>
      <c r="E35" s="16" t="s">
        <v>74</v>
      </c>
      <c r="F35" s="16" t="s">
        <v>19</v>
      </c>
      <c r="G35" s="16" t="s">
        <v>19</v>
      </c>
      <c r="H35" s="17">
        <v>25.3467826893481</v>
      </c>
      <c r="I35" s="17">
        <v>25.3467826893481</v>
      </c>
      <c r="J35" s="18">
        <v>0</v>
      </c>
      <c r="N35" s="19">
        <v>0</v>
      </c>
      <c r="O35" s="20">
        <v>72</v>
      </c>
      <c r="P35" s="16" t="s">
        <v>19</v>
      </c>
      <c r="R35" s="6">
        <f t="shared" si="0"/>
        <v>25919.085355249885</v>
      </c>
      <c r="W35" s="24">
        <f t="shared" si="8"/>
        <v>2.6946230855703433E-2</v>
      </c>
      <c r="Z35" s="24"/>
      <c r="AA35" s="24">
        <f>$W$20</f>
        <v>6.7366012931784746E-3</v>
      </c>
      <c r="AB35" s="24">
        <f>$W$44</f>
        <v>3.5230853238115242E-2</v>
      </c>
      <c r="AC35" s="24">
        <f>$W$68</f>
        <v>2.5319834215659458E-2</v>
      </c>
    </row>
    <row r="36" spans="1:29" ht="15" customHeight="1" x14ac:dyDescent="0.15">
      <c r="B36" s="14" t="s">
        <v>75</v>
      </c>
      <c r="C36" s="15" t="s">
        <v>16</v>
      </c>
      <c r="D36" s="16" t="s">
        <v>55</v>
      </c>
      <c r="E36" s="16" t="s">
        <v>76</v>
      </c>
      <c r="F36" s="16" t="s">
        <v>19</v>
      </c>
      <c r="G36" s="16" t="s">
        <v>19</v>
      </c>
      <c r="H36" s="17">
        <v>28.1222765966243</v>
      </c>
      <c r="I36" s="17">
        <v>28.213309169570199</v>
      </c>
      <c r="J36" s="18">
        <v>0.12873949927772799</v>
      </c>
      <c r="O36" s="20">
        <v>72</v>
      </c>
      <c r="P36" s="16" t="s">
        <v>19</v>
      </c>
      <c r="R36" s="6">
        <f t="shared" si="0"/>
        <v>3781.1815588698337</v>
      </c>
      <c r="W36" s="24">
        <f t="shared" si="8"/>
        <v>2.1337066370855549E-2</v>
      </c>
      <c r="Z36" s="25" t="s">
        <v>191</v>
      </c>
      <c r="AA36" s="24">
        <f>AVERAGE(AA34,AA35)</f>
        <v>9.5142944050213597E-3</v>
      </c>
      <c r="AB36" s="24">
        <f t="shared" ref="AB36:AC36" si="10">AVERAGE(AB34,AB35)</f>
        <v>3.5481878988663659E-2</v>
      </c>
      <c r="AC36" s="24">
        <f t="shared" si="10"/>
        <v>2.4925905630077683E-2</v>
      </c>
    </row>
    <row r="37" spans="1:29" ht="15" customHeight="1" x14ac:dyDescent="0.15">
      <c r="B37" s="14" t="s">
        <v>77</v>
      </c>
      <c r="C37" s="15" t="s">
        <v>16</v>
      </c>
      <c r="D37" s="16" t="s">
        <v>55</v>
      </c>
      <c r="E37" s="16" t="s">
        <v>78</v>
      </c>
      <c r="F37" s="16" t="s">
        <v>19</v>
      </c>
      <c r="G37" s="16" t="s">
        <v>19</v>
      </c>
      <c r="H37" s="17">
        <v>26.482144673631598</v>
      </c>
      <c r="I37" s="17">
        <v>26.631963280749101</v>
      </c>
      <c r="J37" s="18">
        <v>0.21187550608148101</v>
      </c>
      <c r="O37" s="20">
        <v>72</v>
      </c>
      <c r="P37" s="16" t="s">
        <v>19</v>
      </c>
      <c r="R37" s="6">
        <f t="shared" si="0"/>
        <v>11793.512470150143</v>
      </c>
      <c r="W37" s="24">
        <f t="shared" si="8"/>
        <v>1.7483332796772003E-2</v>
      </c>
      <c r="Z37" s="24"/>
      <c r="AA37" s="25" t="s">
        <v>197</v>
      </c>
      <c r="AB37" s="24"/>
      <c r="AC37" s="24"/>
    </row>
    <row r="38" spans="1:29" ht="15" customHeight="1" x14ac:dyDescent="0.15">
      <c r="B38" s="14" t="s">
        <v>79</v>
      </c>
      <c r="C38" s="15" t="s">
        <v>16</v>
      </c>
      <c r="D38" s="16" t="s">
        <v>55</v>
      </c>
      <c r="E38" s="16" t="s">
        <v>56</v>
      </c>
      <c r="F38" s="16" t="s">
        <v>19</v>
      </c>
      <c r="G38" s="16" t="s">
        <v>19</v>
      </c>
      <c r="H38" s="17">
        <v>25.549545041189699</v>
      </c>
      <c r="I38" s="17">
        <v>25.326971474780901</v>
      </c>
      <c r="J38" s="18">
        <v>0.31476655624100802</v>
      </c>
      <c r="O38" s="20">
        <v>72</v>
      </c>
      <c r="P38" s="16" t="s">
        <v>19</v>
      </c>
      <c r="R38" s="6">
        <f t="shared" si="0"/>
        <v>22518.874177753867</v>
      </c>
      <c r="W38" s="24">
        <f>R38/T74</f>
        <v>7.4663914037384673E-3</v>
      </c>
      <c r="Z38" s="24"/>
      <c r="AA38" s="24" t="s">
        <v>17</v>
      </c>
      <c r="AB38" s="24" t="s">
        <v>55</v>
      </c>
      <c r="AC38" s="24" t="s">
        <v>92</v>
      </c>
    </row>
    <row r="39" spans="1:29" ht="15" customHeight="1" x14ac:dyDescent="0.15">
      <c r="B39" s="14" t="s">
        <v>80</v>
      </c>
      <c r="C39" s="15" t="s">
        <v>16</v>
      </c>
      <c r="D39" s="16" t="s">
        <v>55</v>
      </c>
      <c r="E39" s="16" t="s">
        <v>58</v>
      </c>
      <c r="F39" s="16" t="s">
        <v>19</v>
      </c>
      <c r="G39" s="16" t="s">
        <v>19</v>
      </c>
      <c r="H39" s="17">
        <v>26.091512673266301</v>
      </c>
      <c r="I39" s="17">
        <v>25.571029504905201</v>
      </c>
      <c r="J39" s="18">
        <v>0.73607435568329704</v>
      </c>
      <c r="O39" s="20">
        <v>72</v>
      </c>
      <c r="P39" s="16" t="s">
        <v>19</v>
      </c>
      <c r="R39" s="6">
        <f t="shared" si="0"/>
        <v>15463.343796683939</v>
      </c>
      <c r="W39" s="24">
        <f t="shared" ref="W39:W49" si="11">R39/T75</f>
        <v>1.0218919733819514E-2</v>
      </c>
      <c r="Z39" s="24"/>
      <c r="AA39" s="24">
        <f>$W$9</f>
        <v>1.7832573767798973E-3</v>
      </c>
      <c r="AB39" s="24">
        <f>$W$33</f>
        <v>1.8469842014291162E-2</v>
      </c>
      <c r="AC39" s="24">
        <f>$W$57</f>
        <v>9.8247933870838269E-3</v>
      </c>
    </row>
    <row r="40" spans="1:29" ht="15" customHeight="1" x14ac:dyDescent="0.15">
      <c r="B40" s="14" t="s">
        <v>81</v>
      </c>
      <c r="C40" s="15" t="s">
        <v>16</v>
      </c>
      <c r="D40" s="16" t="s">
        <v>55</v>
      </c>
      <c r="E40" s="16" t="s">
        <v>60</v>
      </c>
      <c r="F40" s="16" t="s">
        <v>19</v>
      </c>
      <c r="G40" s="16" t="s">
        <v>19</v>
      </c>
      <c r="H40" s="17">
        <v>22.468002129233</v>
      </c>
      <c r="I40" s="17">
        <v>22.308583611417099</v>
      </c>
      <c r="J40" s="18">
        <v>0.22545182998862601</v>
      </c>
      <c r="O40" s="20">
        <v>72</v>
      </c>
      <c r="P40" s="16" t="s">
        <v>19</v>
      </c>
      <c r="R40" s="6">
        <f t="shared" si="0"/>
        <v>190863.22167770186</v>
      </c>
      <c r="W40" s="24">
        <f t="shared" si="11"/>
        <v>1.8944774892836171E-2</v>
      </c>
      <c r="Z40" s="24"/>
      <c r="AA40" s="24">
        <f>$W$21</f>
        <v>1.7193389313486212E-3</v>
      </c>
      <c r="AB40" s="24">
        <f>$W$45</f>
        <v>1.9414972274763548E-2</v>
      </c>
      <c r="AC40" s="24">
        <f>$W$69</f>
        <v>7.3095222758660008E-3</v>
      </c>
    </row>
    <row r="41" spans="1:29" ht="15" customHeight="1" x14ac:dyDescent="0.15">
      <c r="B41" s="14" t="s">
        <v>82</v>
      </c>
      <c r="C41" s="15" t="s">
        <v>16</v>
      </c>
      <c r="D41" s="16" t="s">
        <v>55</v>
      </c>
      <c r="E41" s="16" t="s">
        <v>62</v>
      </c>
      <c r="F41" s="16" t="s">
        <v>19</v>
      </c>
      <c r="G41" s="16" t="s">
        <v>19</v>
      </c>
      <c r="H41" s="17">
        <v>24.231053164422899</v>
      </c>
      <c r="I41" s="17">
        <v>24.273974558176</v>
      </c>
      <c r="J41" s="18">
        <v>6.0700017161518398E-2</v>
      </c>
      <c r="O41" s="20">
        <v>72</v>
      </c>
      <c r="P41" s="16" t="s">
        <v>19</v>
      </c>
      <c r="R41" s="6">
        <f t="shared" si="0"/>
        <v>56193.072874497542</v>
      </c>
      <c r="W41" s="24">
        <f t="shared" si="11"/>
        <v>7.2472820032919039E-3</v>
      </c>
      <c r="Z41" s="25" t="s">
        <v>191</v>
      </c>
      <c r="AA41" s="24">
        <f>AVERAGE(AA39,AA40)</f>
        <v>1.7512981540642593E-3</v>
      </c>
      <c r="AB41" s="24">
        <f t="shared" ref="AB41:AC41" si="12">AVERAGE(AB39,AB40)</f>
        <v>1.8942407144527357E-2</v>
      </c>
      <c r="AC41" s="24">
        <f t="shared" si="12"/>
        <v>8.5671578314749138E-3</v>
      </c>
    </row>
    <row r="42" spans="1:29" ht="15" customHeight="1" x14ac:dyDescent="0.15">
      <c r="B42" s="14" t="s">
        <v>83</v>
      </c>
      <c r="C42" s="15" t="s">
        <v>16</v>
      </c>
      <c r="D42" s="16" t="s">
        <v>55</v>
      </c>
      <c r="E42" s="16" t="s">
        <v>64</v>
      </c>
      <c r="F42" s="16" t="s">
        <v>19</v>
      </c>
      <c r="G42" s="16" t="s">
        <v>19</v>
      </c>
      <c r="H42" s="17">
        <v>24.270840664164201</v>
      </c>
      <c r="I42" s="17">
        <v>24.2244863350268</v>
      </c>
      <c r="J42" s="18">
        <v>6.5554920940858893E-2</v>
      </c>
      <c r="O42" s="20">
        <v>72</v>
      </c>
      <c r="P42" s="16" t="s">
        <v>19</v>
      </c>
      <c r="R42" s="6">
        <f t="shared" si="0"/>
        <v>54663.645985464616</v>
      </c>
      <c r="W42" s="24">
        <f t="shared" si="11"/>
        <v>1.1580873510610117E-2</v>
      </c>
      <c r="Z42" s="24"/>
      <c r="AA42" s="25" t="s">
        <v>203</v>
      </c>
      <c r="AB42" s="24"/>
      <c r="AC42" s="24"/>
    </row>
    <row r="43" spans="1:29" ht="15" customHeight="1" x14ac:dyDescent="0.15">
      <c r="B43" s="14" t="s">
        <v>84</v>
      </c>
      <c r="C43" s="15" t="s">
        <v>16</v>
      </c>
      <c r="D43" s="16" t="s">
        <v>55</v>
      </c>
      <c r="E43" s="16" t="s">
        <v>66</v>
      </c>
      <c r="F43" s="16" t="s">
        <v>19</v>
      </c>
      <c r="G43" s="16" t="s">
        <v>19</v>
      </c>
      <c r="H43" s="17">
        <v>26.322539514028499</v>
      </c>
      <c r="I43" s="17">
        <v>26.2820751446089</v>
      </c>
      <c r="J43" s="18">
        <v>5.7225260026024197E-2</v>
      </c>
      <c r="O43" s="20">
        <v>72</v>
      </c>
      <c r="P43" s="16" t="s">
        <v>19</v>
      </c>
      <c r="R43" s="6">
        <f t="shared" si="0"/>
        <v>13173.98042657326</v>
      </c>
      <c r="W43" s="24">
        <f t="shared" si="11"/>
        <v>1.5300531596260171E-2</v>
      </c>
      <c r="Z43" s="24"/>
      <c r="AA43" s="24" t="s">
        <v>17</v>
      </c>
      <c r="AB43" s="24" t="s">
        <v>55</v>
      </c>
      <c r="AC43" s="24" t="s">
        <v>92</v>
      </c>
    </row>
    <row r="44" spans="1:29" ht="15" customHeight="1" x14ac:dyDescent="0.15">
      <c r="B44" s="14" t="s">
        <v>85</v>
      </c>
      <c r="C44" s="15" t="s">
        <v>16</v>
      </c>
      <c r="D44" s="16" t="s">
        <v>55</v>
      </c>
      <c r="E44" s="16" t="s">
        <v>68</v>
      </c>
      <c r="F44" s="16" t="s">
        <v>19</v>
      </c>
      <c r="G44" s="16" t="s">
        <v>19</v>
      </c>
      <c r="H44" s="17">
        <v>26.6061259151471</v>
      </c>
      <c r="I44" s="17">
        <v>26.595924949034998</v>
      </c>
      <c r="J44" s="18">
        <v>1.4426344624977201E-2</v>
      </c>
      <c r="O44" s="20">
        <v>72</v>
      </c>
      <c r="P44" s="16" t="s">
        <v>19</v>
      </c>
      <c r="R44" s="6">
        <f t="shared" si="0"/>
        <v>10821.798000743194</v>
      </c>
      <c r="W44" s="24">
        <f t="shared" si="11"/>
        <v>3.5230853238115242E-2</v>
      </c>
      <c r="Z44" s="24"/>
      <c r="AA44" s="24">
        <f>$W$10</f>
        <v>1.1819591898394105E-2</v>
      </c>
      <c r="AB44" s="24">
        <f>$W$34</f>
        <v>7.0416563813885655E-2</v>
      </c>
      <c r="AC44" s="24">
        <f>$W$58</f>
        <v>5.5560001462619954E-2</v>
      </c>
    </row>
    <row r="45" spans="1:29" ht="15" customHeight="1" x14ac:dyDescent="0.15">
      <c r="B45" s="14" t="s">
        <v>86</v>
      </c>
      <c r="C45" s="15" t="s">
        <v>16</v>
      </c>
      <c r="D45" s="16" t="s">
        <v>55</v>
      </c>
      <c r="E45" s="16" t="s">
        <v>70</v>
      </c>
      <c r="F45" s="16" t="s">
        <v>19</v>
      </c>
      <c r="G45" s="16" t="s">
        <v>19</v>
      </c>
      <c r="H45" s="17">
        <v>27.197781941432702</v>
      </c>
      <c r="I45" s="17">
        <v>27.233760107587401</v>
      </c>
      <c r="J45" s="18">
        <v>5.08808105252452E-2</v>
      </c>
      <c r="O45" s="20">
        <v>72</v>
      </c>
      <c r="P45" s="16" t="s">
        <v>19</v>
      </c>
      <c r="R45" s="6">
        <f t="shared" si="0"/>
        <v>7179.4268792363773</v>
      </c>
      <c r="W45" s="24">
        <f t="shared" si="11"/>
        <v>1.9414972274763548E-2</v>
      </c>
      <c r="Z45" s="24"/>
      <c r="AA45" s="24">
        <f>$W$22</f>
        <v>1.3185960711859797E-2</v>
      </c>
      <c r="AB45" s="24">
        <f>$W$46</f>
        <v>6.7911736182456703E-2</v>
      </c>
      <c r="AC45" s="24">
        <f>$W$70</f>
        <v>5.7086160258822689E-2</v>
      </c>
    </row>
    <row r="46" spans="1:29" s="6" customFormat="1" ht="15" customHeight="1" x14ac:dyDescent="0.15">
      <c r="A46" s="4"/>
      <c r="B46" s="7" t="s">
        <v>87</v>
      </c>
      <c r="C46" s="8" t="s">
        <v>16</v>
      </c>
      <c r="D46" s="9" t="s">
        <v>55</v>
      </c>
      <c r="E46" s="9" t="s">
        <v>72</v>
      </c>
      <c r="F46" s="9" t="s">
        <v>19</v>
      </c>
      <c r="G46" s="9" t="s">
        <v>19</v>
      </c>
      <c r="H46" s="10">
        <v>25.2467643693162</v>
      </c>
      <c r="I46" s="10">
        <v>25.220652577467799</v>
      </c>
      <c r="J46" s="11">
        <v>3.6927650169961503E-2</v>
      </c>
      <c r="K46" s="12"/>
      <c r="L46" s="11"/>
      <c r="M46" s="12"/>
      <c r="N46" s="12"/>
      <c r="O46" s="13">
        <v>72</v>
      </c>
      <c r="P46" s="9" t="s">
        <v>19</v>
      </c>
      <c r="R46" s="6">
        <f t="shared" si="0"/>
        <v>27780.859105578806</v>
      </c>
      <c r="W46" s="24">
        <f t="shared" si="11"/>
        <v>6.7911736182456703E-2</v>
      </c>
      <c r="Z46" s="25" t="s">
        <v>191</v>
      </c>
      <c r="AA46" s="24">
        <f>AVERAGE(AA44,AA45)</f>
        <v>1.2502776305126952E-2</v>
      </c>
      <c r="AB46" s="24">
        <f t="shared" ref="AB46:AC46" si="13">AVERAGE(AB44,AB45)</f>
        <v>6.9164149998171179E-2</v>
      </c>
      <c r="AC46" s="24">
        <f t="shared" si="13"/>
        <v>5.6323080860721325E-2</v>
      </c>
    </row>
    <row r="47" spans="1:29" s="6" customFormat="1" ht="15" customHeight="1" x14ac:dyDescent="0.15">
      <c r="A47" s="4"/>
      <c r="B47" s="7" t="s">
        <v>88</v>
      </c>
      <c r="C47" s="8" t="s">
        <v>16</v>
      </c>
      <c r="D47" s="9" t="s">
        <v>55</v>
      </c>
      <c r="E47" s="9" t="s">
        <v>74</v>
      </c>
      <c r="F47" s="9" t="s">
        <v>19</v>
      </c>
      <c r="G47" s="9" t="s">
        <v>19</v>
      </c>
      <c r="H47" s="10"/>
      <c r="I47" s="10">
        <v>0</v>
      </c>
      <c r="J47" s="11">
        <v>0</v>
      </c>
      <c r="K47" s="12"/>
      <c r="L47" s="11"/>
      <c r="M47" s="12">
        <v>0</v>
      </c>
      <c r="N47" s="12">
        <v>0</v>
      </c>
      <c r="O47" s="13">
        <v>72</v>
      </c>
      <c r="P47" s="9" t="s">
        <v>19</v>
      </c>
      <c r="R47" s="6">
        <f t="shared" si="0"/>
        <v>1117359101948.5127</v>
      </c>
      <c r="W47" s="24">
        <f t="shared" si="11"/>
        <v>1161638.8424650803</v>
      </c>
      <c r="Z47" s="24"/>
      <c r="AA47" s="25" t="s">
        <v>198</v>
      </c>
      <c r="AB47" s="24"/>
      <c r="AC47" s="24"/>
    </row>
    <row r="48" spans="1:29" s="6" customFormat="1" ht="15" customHeight="1" x14ac:dyDescent="0.15">
      <c r="A48" s="4"/>
      <c r="B48" s="7" t="s">
        <v>89</v>
      </c>
      <c r="C48" s="8" t="s">
        <v>16</v>
      </c>
      <c r="D48" s="9" t="s">
        <v>55</v>
      </c>
      <c r="E48" s="9" t="s">
        <v>76</v>
      </c>
      <c r="F48" s="9" t="s">
        <v>19</v>
      </c>
      <c r="G48" s="9" t="s">
        <v>19</v>
      </c>
      <c r="H48" s="10">
        <v>28.304341742516002</v>
      </c>
      <c r="I48" s="10">
        <v>28.213309169570199</v>
      </c>
      <c r="J48" s="11">
        <v>0.12873949927772799</v>
      </c>
      <c r="K48" s="12"/>
      <c r="L48" s="11"/>
      <c r="M48" s="12"/>
      <c r="N48" s="12"/>
      <c r="O48" s="13">
        <v>72</v>
      </c>
      <c r="P48" s="9" t="s">
        <v>19</v>
      </c>
      <c r="R48" s="6">
        <f t="shared" si="0"/>
        <v>3332.641758350288</v>
      </c>
      <c r="W48" s="24">
        <f t="shared" si="11"/>
        <v>1.88059730222155E-2</v>
      </c>
      <c r="Z48" s="24"/>
      <c r="AA48" s="24" t="s">
        <v>17</v>
      </c>
      <c r="AB48" s="24" t="s">
        <v>55</v>
      </c>
      <c r="AC48" s="24" t="s">
        <v>92</v>
      </c>
    </row>
    <row r="49" spans="2:29" ht="15" customHeight="1" x14ac:dyDescent="0.15">
      <c r="B49" s="14" t="s">
        <v>90</v>
      </c>
      <c r="C49" s="15" t="s">
        <v>16</v>
      </c>
      <c r="D49" s="16" t="s">
        <v>55</v>
      </c>
      <c r="E49" s="16" t="s">
        <v>78</v>
      </c>
      <c r="F49" s="16" t="s">
        <v>19</v>
      </c>
      <c r="G49" s="16" t="s">
        <v>19</v>
      </c>
      <c r="H49" s="17">
        <v>26.7817818878666</v>
      </c>
      <c r="I49" s="17">
        <v>26.631963280749101</v>
      </c>
      <c r="J49" s="18">
        <v>0.21187550608148101</v>
      </c>
      <c r="O49" s="20">
        <v>72</v>
      </c>
      <c r="P49" s="16" t="s">
        <v>19</v>
      </c>
      <c r="R49" s="6">
        <f t="shared" si="0"/>
        <v>9580.562262482903</v>
      </c>
      <c r="W49" s="24">
        <f t="shared" si="11"/>
        <v>1.4202737211592662E-2</v>
      </c>
      <c r="Z49" s="24"/>
      <c r="AA49" s="24">
        <f>$W$11</f>
        <v>1.6344789795591582E-3</v>
      </c>
      <c r="AB49" s="26">
        <v>0</v>
      </c>
      <c r="AC49" s="24">
        <f>$W$59</f>
        <v>9.8203122588900061E-3</v>
      </c>
    </row>
    <row r="50" spans="2:29" ht="15" customHeight="1" x14ac:dyDescent="0.15">
      <c r="B50" s="14" t="s">
        <v>91</v>
      </c>
      <c r="C50" s="15" t="s">
        <v>16</v>
      </c>
      <c r="D50" s="16" t="s">
        <v>92</v>
      </c>
      <c r="E50" s="16" t="s">
        <v>93</v>
      </c>
      <c r="F50" s="16" t="s">
        <v>19</v>
      </c>
      <c r="G50" s="16" t="s">
        <v>19</v>
      </c>
      <c r="H50" s="17">
        <v>28.212705556328</v>
      </c>
      <c r="I50" s="17">
        <v>28.037931542056501</v>
      </c>
      <c r="J50" s="18">
        <v>0.24716778133310999</v>
      </c>
      <c r="O50" s="20">
        <v>72</v>
      </c>
      <c r="P50" s="16" t="s">
        <v>19</v>
      </c>
      <c r="R50" s="6">
        <f t="shared" si="0"/>
        <v>3551.3206990439462</v>
      </c>
      <c r="T50" s="6"/>
      <c r="W50" s="24">
        <f>R50/T74</f>
        <v>1.1774811711259797E-3</v>
      </c>
      <c r="Z50" s="24"/>
      <c r="AA50" s="24">
        <f>$W$23</f>
        <v>2.476232236400562E-3</v>
      </c>
      <c r="AB50" s="26">
        <v>0</v>
      </c>
      <c r="AC50" s="24">
        <f>$W$71</f>
        <v>6.7160302153261671E-3</v>
      </c>
    </row>
    <row r="51" spans="2:29" ht="15" customHeight="1" x14ac:dyDescent="0.15">
      <c r="B51" s="14" t="s">
        <v>94</v>
      </c>
      <c r="C51" s="15" t="s">
        <v>16</v>
      </c>
      <c r="D51" s="16" t="s">
        <v>92</v>
      </c>
      <c r="E51" s="16" t="s">
        <v>95</v>
      </c>
      <c r="F51" s="16" t="s">
        <v>19</v>
      </c>
      <c r="G51" s="16" t="s">
        <v>19</v>
      </c>
      <c r="H51" s="17">
        <v>28.4723839756168</v>
      </c>
      <c r="I51" s="17">
        <v>28.4086950009522</v>
      </c>
      <c r="J51" s="18">
        <v>9.0069811744296999E-2</v>
      </c>
      <c r="O51" s="20">
        <v>72</v>
      </c>
      <c r="P51" s="16" t="s">
        <v>19</v>
      </c>
      <c r="R51" s="6">
        <f t="shared" si="0"/>
        <v>2966.0160808978917</v>
      </c>
      <c r="T51" s="6"/>
      <c r="W51" s="24">
        <f t="shared" ref="W51:W61" si="14">R51/T75</f>
        <v>1.9600857782398427E-3</v>
      </c>
      <c r="Z51" s="25" t="s">
        <v>191</v>
      </c>
      <c r="AA51" s="24">
        <f>AVERAGE(AA49,AA50)</f>
        <v>2.0553556079798601E-3</v>
      </c>
      <c r="AB51" s="24">
        <f t="shared" ref="AB51:AC51" si="15">AVERAGE(AB49,AB50)</f>
        <v>0</v>
      </c>
      <c r="AC51" s="24">
        <f t="shared" si="15"/>
        <v>8.2681712371080861E-3</v>
      </c>
    </row>
    <row r="52" spans="2:29" ht="15" customHeight="1" x14ac:dyDescent="0.15">
      <c r="B52" s="14" t="s">
        <v>96</v>
      </c>
      <c r="C52" s="15" t="s">
        <v>16</v>
      </c>
      <c r="D52" s="16" t="s">
        <v>92</v>
      </c>
      <c r="E52" s="16" t="s">
        <v>97</v>
      </c>
      <c r="F52" s="16" t="s">
        <v>19</v>
      </c>
      <c r="G52" s="16" t="s">
        <v>19</v>
      </c>
      <c r="H52" s="17">
        <v>26.500888424053699</v>
      </c>
      <c r="I52" s="17">
        <v>26.605820828700999</v>
      </c>
      <c r="J52" s="18">
        <v>0.14839682978472399</v>
      </c>
      <c r="O52" s="20">
        <v>72</v>
      </c>
      <c r="P52" s="16" t="s">
        <v>19</v>
      </c>
      <c r="R52" s="6">
        <f t="shared" si="0"/>
        <v>11641.192280238683</v>
      </c>
      <c r="T52" s="6"/>
      <c r="W52" s="24">
        <f t="shared" si="14"/>
        <v>1.1554859301586924E-3</v>
      </c>
      <c r="Z52" s="24"/>
      <c r="AA52" s="25" t="s">
        <v>199</v>
      </c>
      <c r="AB52" s="24"/>
      <c r="AC52" s="24"/>
    </row>
    <row r="53" spans="2:29" ht="15" customHeight="1" x14ac:dyDescent="0.15">
      <c r="B53" s="14" t="s">
        <v>98</v>
      </c>
      <c r="C53" s="15" t="s">
        <v>16</v>
      </c>
      <c r="D53" s="16" t="s">
        <v>92</v>
      </c>
      <c r="E53" s="16" t="s">
        <v>99</v>
      </c>
      <c r="F53" s="16" t="s">
        <v>19</v>
      </c>
      <c r="G53" s="16" t="s">
        <v>19</v>
      </c>
      <c r="H53" s="17">
        <v>24.744963166696699</v>
      </c>
      <c r="I53" s="17">
        <v>25.006810146774502</v>
      </c>
      <c r="J53" s="18">
        <v>0.37030755049249098</v>
      </c>
      <c r="O53" s="20">
        <v>72</v>
      </c>
      <c r="P53" s="16" t="s">
        <v>19</v>
      </c>
      <c r="R53" s="6">
        <f t="shared" si="0"/>
        <v>39345.096284229112</v>
      </c>
      <c r="T53" s="6"/>
      <c r="W53" s="24">
        <f t="shared" si="14"/>
        <v>5.0743800549104684E-3</v>
      </c>
      <c r="Z53" s="24"/>
      <c r="AA53" s="24" t="s">
        <v>17</v>
      </c>
      <c r="AB53" s="24" t="s">
        <v>55</v>
      </c>
      <c r="AC53" s="24" t="s">
        <v>92</v>
      </c>
    </row>
    <row r="54" spans="2:29" ht="15" customHeight="1" x14ac:dyDescent="0.15">
      <c r="B54" s="14" t="s">
        <v>100</v>
      </c>
      <c r="C54" s="15" t="s">
        <v>16</v>
      </c>
      <c r="D54" s="16" t="s">
        <v>92</v>
      </c>
      <c r="E54" s="16" t="s">
        <v>101</v>
      </c>
      <c r="F54" s="16" t="s">
        <v>19</v>
      </c>
      <c r="G54" s="16" t="s">
        <v>19</v>
      </c>
      <c r="H54" s="17">
        <v>25.9898574623709</v>
      </c>
      <c r="I54" s="17">
        <v>25.874597329545001</v>
      </c>
      <c r="J54" s="18">
        <v>0.16300244304335301</v>
      </c>
      <c r="O54" s="20">
        <v>72</v>
      </c>
      <c r="P54" s="16" t="s">
        <v>19</v>
      </c>
      <c r="R54" s="6">
        <f t="shared" si="0"/>
        <v>16592.905931481389</v>
      </c>
      <c r="T54" s="6"/>
      <c r="W54" s="24">
        <f t="shared" si="14"/>
        <v>3.5153225018513196E-3</v>
      </c>
      <c r="Z54" s="24"/>
      <c r="AA54" s="24">
        <f>$W$12</f>
        <v>2.8990268864680763E-3</v>
      </c>
      <c r="AB54" s="24">
        <f>$W$36</f>
        <v>2.1337066370855549E-2</v>
      </c>
      <c r="AC54" s="24">
        <f>$W$60</f>
        <v>1.33890343570639E-2</v>
      </c>
    </row>
    <row r="55" spans="2:29" ht="15" customHeight="1" x14ac:dyDescent="0.15">
      <c r="B55" s="14" t="s">
        <v>102</v>
      </c>
      <c r="C55" s="15" t="s">
        <v>16</v>
      </c>
      <c r="D55" s="16" t="s">
        <v>92</v>
      </c>
      <c r="E55" s="16" t="s">
        <v>103</v>
      </c>
      <c r="F55" s="16" t="s">
        <v>19</v>
      </c>
      <c r="G55" s="16" t="s">
        <v>19</v>
      </c>
      <c r="H55" s="17">
        <v>27.5089517353844</v>
      </c>
      <c r="I55" s="17">
        <v>27.742268856901401</v>
      </c>
      <c r="J55" s="18">
        <v>0.32996023758315302</v>
      </c>
      <c r="O55" s="20">
        <v>72</v>
      </c>
      <c r="P55" s="16" t="s">
        <v>19</v>
      </c>
      <c r="R55" s="6">
        <f t="shared" si="0"/>
        <v>5785.8069006888145</v>
      </c>
      <c r="T55" s="6"/>
      <c r="W55" s="24">
        <f t="shared" si="14"/>
        <v>6.719755034346608E-3</v>
      </c>
      <c r="Z55" s="24"/>
      <c r="AA55" s="24">
        <f>$W$24</f>
        <v>3.4432974966022859E-3</v>
      </c>
      <c r="AB55" s="24">
        <f>$W$48</f>
        <v>1.88059730222155E-2</v>
      </c>
      <c r="AC55" s="24">
        <f>$W$72</f>
        <v>4.7871077146359742E-3</v>
      </c>
    </row>
    <row r="56" spans="2:29" ht="15" customHeight="1" x14ac:dyDescent="0.15">
      <c r="B56" s="14" t="s">
        <v>104</v>
      </c>
      <c r="C56" s="15" t="s">
        <v>16</v>
      </c>
      <c r="D56" s="16" t="s">
        <v>92</v>
      </c>
      <c r="E56" s="16" t="s">
        <v>105</v>
      </c>
      <c r="F56" s="16" t="s">
        <v>19</v>
      </c>
      <c r="G56" s="16" t="s">
        <v>19</v>
      </c>
      <c r="H56" s="17">
        <v>27.127998745778601</v>
      </c>
      <c r="I56" s="17">
        <v>27.1052097542746</v>
      </c>
      <c r="J56" s="18">
        <v>3.2228500857853802E-2</v>
      </c>
      <c r="O56" s="20">
        <v>72</v>
      </c>
      <c r="P56" s="16" t="s">
        <v>19</v>
      </c>
      <c r="R56" s="6">
        <f t="shared" si="0"/>
        <v>7535.4433893525038</v>
      </c>
      <c r="T56" s="6"/>
      <c r="W56" s="24">
        <f t="shared" si="14"/>
        <v>2.4531977044495907E-2</v>
      </c>
      <c r="Z56" s="25" t="s">
        <v>191</v>
      </c>
      <c r="AA56" s="24">
        <f>AVERAGE(AA54,AA55)</f>
        <v>3.1711621915351809E-3</v>
      </c>
      <c r="AB56" s="24">
        <f t="shared" ref="AB56:AC56" si="16">AVERAGE(AB54,AB55)</f>
        <v>2.0071519696535527E-2</v>
      </c>
      <c r="AC56" s="24">
        <f t="shared" si="16"/>
        <v>9.0880710358499373E-3</v>
      </c>
    </row>
    <row r="57" spans="2:29" ht="15" customHeight="1" x14ac:dyDescent="0.15">
      <c r="B57" s="14" t="s">
        <v>106</v>
      </c>
      <c r="C57" s="15" t="s">
        <v>16</v>
      </c>
      <c r="D57" s="16" t="s">
        <v>92</v>
      </c>
      <c r="E57" s="16" t="s">
        <v>107</v>
      </c>
      <c r="F57" s="16" t="s">
        <v>19</v>
      </c>
      <c r="G57" s="16" t="s">
        <v>19</v>
      </c>
      <c r="H57" s="17">
        <v>28.179882258966501</v>
      </c>
      <c r="I57" s="17">
        <v>28.393083416224901</v>
      </c>
      <c r="J57" s="18">
        <v>0.30151196810849601</v>
      </c>
      <c r="O57" s="20">
        <v>72</v>
      </c>
      <c r="P57" s="16" t="s">
        <v>19</v>
      </c>
      <c r="R57" s="6">
        <f t="shared" si="0"/>
        <v>3633.0922716721975</v>
      </c>
      <c r="T57" s="6"/>
      <c r="W57" s="24">
        <f t="shared" si="14"/>
        <v>9.8247933870838269E-3</v>
      </c>
      <c r="Z57" s="24"/>
      <c r="AA57" s="25" t="s">
        <v>200</v>
      </c>
      <c r="AB57" s="24"/>
      <c r="AC57" s="24"/>
    </row>
    <row r="58" spans="2:29" ht="15" customHeight="1" x14ac:dyDescent="0.15">
      <c r="B58" s="14" t="s">
        <v>108</v>
      </c>
      <c r="C58" s="15" t="s">
        <v>16</v>
      </c>
      <c r="D58" s="16" t="s">
        <v>92</v>
      </c>
      <c r="E58" s="16" t="s">
        <v>109</v>
      </c>
      <c r="F58" s="16" t="s">
        <v>19</v>
      </c>
      <c r="G58" s="16" t="s">
        <v>19</v>
      </c>
      <c r="H58" s="17">
        <v>25.5362105514156</v>
      </c>
      <c r="I58" s="17">
        <v>25.5166747021666</v>
      </c>
      <c r="J58" s="18">
        <v>2.7627862960388602E-2</v>
      </c>
      <c r="O58" s="20">
        <v>72</v>
      </c>
      <c r="P58" s="16" t="s">
        <v>19</v>
      </c>
      <c r="R58" s="6">
        <f t="shared" si="0"/>
        <v>22728.097664767451</v>
      </c>
      <c r="T58" s="6"/>
      <c r="W58" s="24">
        <f t="shared" si="14"/>
        <v>5.5560001462619954E-2</v>
      </c>
      <c r="Z58" s="24"/>
      <c r="AA58" s="24" t="s">
        <v>17</v>
      </c>
      <c r="AB58" s="24" t="s">
        <v>55</v>
      </c>
      <c r="AC58" s="24" t="s">
        <v>92</v>
      </c>
    </row>
    <row r="59" spans="2:29" ht="15" customHeight="1" x14ac:dyDescent="0.15">
      <c r="B59" s="14" t="s">
        <v>110</v>
      </c>
      <c r="C59" s="15" t="s">
        <v>16</v>
      </c>
      <c r="D59" s="16" t="s">
        <v>92</v>
      </c>
      <c r="E59" s="16" t="s">
        <v>111</v>
      </c>
      <c r="F59" s="16" t="s">
        <v>19</v>
      </c>
      <c r="G59" s="16" t="s">
        <v>19</v>
      </c>
      <c r="H59" s="17">
        <v>26.802180148984899</v>
      </c>
      <c r="I59" s="17">
        <v>27.076101157978101</v>
      </c>
      <c r="J59" s="18">
        <v>0.38738280593714203</v>
      </c>
      <c r="O59" s="20">
        <v>72</v>
      </c>
      <c r="P59" s="16" t="s">
        <v>19</v>
      </c>
      <c r="R59" s="6">
        <f t="shared" si="0"/>
        <v>9445.9782897429741</v>
      </c>
      <c r="T59" s="6"/>
      <c r="W59" s="24">
        <f t="shared" si="14"/>
        <v>9.8203122588900061E-3</v>
      </c>
      <c r="Z59" s="24"/>
      <c r="AA59" s="24">
        <f>$W$13</f>
        <v>9.0027883572857967E-4</v>
      </c>
      <c r="AB59" s="24">
        <f>$W$37</f>
        <v>1.7483332796772003E-2</v>
      </c>
      <c r="AC59" s="24">
        <f>$W$61</f>
        <v>4.5074770249375713E-3</v>
      </c>
    </row>
    <row r="60" spans="2:29" ht="15" customHeight="1" x14ac:dyDescent="0.15">
      <c r="B60" s="14" t="s">
        <v>112</v>
      </c>
      <c r="C60" s="15" t="s">
        <v>16</v>
      </c>
      <c r="D60" s="16" t="s">
        <v>92</v>
      </c>
      <c r="E60" s="16" t="s">
        <v>113</v>
      </c>
      <c r="F60" s="16" t="s">
        <v>19</v>
      </c>
      <c r="G60" s="16" t="s">
        <v>19</v>
      </c>
      <c r="H60" s="17">
        <v>28.794196297732402</v>
      </c>
      <c r="I60" s="17">
        <v>29.535678551260201</v>
      </c>
      <c r="J60" s="18">
        <v>1.04861425919788</v>
      </c>
      <c r="O60" s="20">
        <v>72</v>
      </c>
      <c r="P60" s="16" t="s">
        <v>19</v>
      </c>
      <c r="R60" s="6">
        <f t="shared" si="0"/>
        <v>2372.6958955873874</v>
      </c>
      <c r="T60" s="6"/>
      <c r="W60" s="24">
        <f t="shared" si="14"/>
        <v>1.33890343570639E-2</v>
      </c>
      <c r="Z60" s="24"/>
      <c r="AA60" s="24">
        <f>$W$25</f>
        <v>1.1921657458410758E-3</v>
      </c>
      <c r="AB60" s="24">
        <f>$W$49</f>
        <v>1.4202737211592662E-2</v>
      </c>
      <c r="AC60" s="24">
        <f>$W$73</f>
        <v>4.6382277273686054E-3</v>
      </c>
    </row>
    <row r="61" spans="2:29" ht="15" customHeight="1" x14ac:dyDescent="0.15">
      <c r="B61" s="14" t="s">
        <v>114</v>
      </c>
      <c r="C61" s="15" t="s">
        <v>16</v>
      </c>
      <c r="D61" s="16" t="s">
        <v>92</v>
      </c>
      <c r="E61" s="16" t="s">
        <v>115</v>
      </c>
      <c r="F61" s="16" t="s">
        <v>19</v>
      </c>
      <c r="G61" s="16" t="s">
        <v>19</v>
      </c>
      <c r="H61" s="17">
        <v>28.436597806675</v>
      </c>
      <c r="I61" s="17">
        <v>28.415983020270399</v>
      </c>
      <c r="J61" s="18">
        <v>2.9153710518852901E-2</v>
      </c>
      <c r="O61" s="20">
        <v>72</v>
      </c>
      <c r="P61" s="16" t="s">
        <v>19</v>
      </c>
      <c r="R61" s="6">
        <f t="shared" si="0"/>
        <v>3040.5522288251245</v>
      </c>
      <c r="T61" s="6"/>
      <c r="W61" s="24">
        <f t="shared" si="14"/>
        <v>4.5074770249375713E-3</v>
      </c>
      <c r="Z61" s="25" t="s">
        <v>191</v>
      </c>
      <c r="AA61" s="24">
        <f>AVERAGE(AA59,AA60)</f>
        <v>1.0462222907848277E-3</v>
      </c>
      <c r="AB61" s="24">
        <f t="shared" ref="AB61:AC61" si="17">AVERAGE(AB59,AB60)</f>
        <v>1.5843035004182333E-2</v>
      </c>
      <c r="AC61" s="24">
        <f t="shared" si="17"/>
        <v>4.5728523761530884E-3</v>
      </c>
    </row>
    <row r="62" spans="2:29" ht="15" customHeight="1" x14ac:dyDescent="0.15">
      <c r="B62" s="14" t="s">
        <v>116</v>
      </c>
      <c r="C62" s="15" t="s">
        <v>16</v>
      </c>
      <c r="D62" s="16" t="s">
        <v>92</v>
      </c>
      <c r="E62" s="16" t="s">
        <v>93</v>
      </c>
      <c r="F62" s="16" t="s">
        <v>19</v>
      </c>
      <c r="G62" s="16" t="s">
        <v>19</v>
      </c>
      <c r="H62" s="17">
        <v>27.863157527784999</v>
      </c>
      <c r="I62" s="17">
        <v>28.037931542056501</v>
      </c>
      <c r="J62" s="18">
        <v>0.24716778133310999</v>
      </c>
      <c r="O62" s="20">
        <v>72</v>
      </c>
      <c r="P62" s="16" t="s">
        <v>19</v>
      </c>
      <c r="R62" s="6">
        <f t="shared" si="0"/>
        <v>4525.5924732834692</v>
      </c>
      <c r="T62" s="6"/>
      <c r="W62" s="24">
        <f>R62/T74</f>
        <v>1.5005121691531007E-3</v>
      </c>
    </row>
    <row r="63" spans="2:29" ht="15" customHeight="1" x14ac:dyDescent="0.15">
      <c r="B63" s="14" t="s">
        <v>117</v>
      </c>
      <c r="C63" s="15" t="s">
        <v>16</v>
      </c>
      <c r="D63" s="16" t="s">
        <v>92</v>
      </c>
      <c r="E63" s="16" t="s">
        <v>95</v>
      </c>
      <c r="F63" s="16" t="s">
        <v>19</v>
      </c>
      <c r="G63" s="16" t="s">
        <v>19</v>
      </c>
      <c r="H63" s="17">
        <v>28.345006026287599</v>
      </c>
      <c r="I63" s="17">
        <v>28.4086950009522</v>
      </c>
      <c r="J63" s="18">
        <v>9.0069811744296999E-2</v>
      </c>
      <c r="O63" s="20">
        <v>72</v>
      </c>
      <c r="P63" s="16" t="s">
        <v>19</v>
      </c>
      <c r="R63" s="6">
        <f t="shared" si="0"/>
        <v>3239.9652596130304</v>
      </c>
      <c r="T63" s="6"/>
      <c r="W63" s="24">
        <f t="shared" ref="W63:W73" si="18">R63/T75</f>
        <v>2.1411245435446736E-3</v>
      </c>
    </row>
    <row r="64" spans="2:29" ht="15" customHeight="1" x14ac:dyDescent="0.15">
      <c r="B64" s="14" t="s">
        <v>118</v>
      </c>
      <c r="C64" s="15" t="s">
        <v>16</v>
      </c>
      <c r="D64" s="16" t="s">
        <v>92</v>
      </c>
      <c r="E64" s="16" t="s">
        <v>97</v>
      </c>
      <c r="F64" s="16" t="s">
        <v>19</v>
      </c>
      <c r="G64" s="16" t="s">
        <v>19</v>
      </c>
      <c r="H64" s="17">
        <v>26.710753233348399</v>
      </c>
      <c r="I64" s="17">
        <v>26.605820828700999</v>
      </c>
      <c r="J64" s="18">
        <v>0.14839682978472399</v>
      </c>
      <c r="O64" s="20">
        <v>72</v>
      </c>
      <c r="P64" s="16" t="s">
        <v>19</v>
      </c>
      <c r="R64" s="6">
        <f t="shared" si="0"/>
        <v>10064.337003925835</v>
      </c>
      <c r="T64" s="6"/>
      <c r="W64" s="24">
        <f t="shared" si="18"/>
        <v>9.9896982409205214E-4</v>
      </c>
    </row>
    <row r="65" spans="1:23" ht="15" customHeight="1" x14ac:dyDescent="0.15">
      <c r="B65" s="14" t="s">
        <v>119</v>
      </c>
      <c r="C65" s="15" t="s">
        <v>16</v>
      </c>
      <c r="D65" s="16" t="s">
        <v>92</v>
      </c>
      <c r="E65" s="16" t="s">
        <v>99</v>
      </c>
      <c r="F65" s="16" t="s">
        <v>19</v>
      </c>
      <c r="G65" s="16" t="s">
        <v>19</v>
      </c>
      <c r="H65" s="17">
        <v>25.2686571268523</v>
      </c>
      <c r="I65" s="17">
        <v>25.006810146774502</v>
      </c>
      <c r="J65" s="18">
        <v>0.37030755049249098</v>
      </c>
      <c r="O65" s="20">
        <v>72</v>
      </c>
      <c r="P65" s="16" t="s">
        <v>19</v>
      </c>
      <c r="R65" s="6">
        <f t="shared" si="0"/>
        <v>27362.228656125109</v>
      </c>
      <c r="T65" s="6"/>
      <c r="W65" s="24">
        <f t="shared" si="18"/>
        <v>3.5289365248343638E-3</v>
      </c>
    </row>
    <row r="66" spans="1:23" ht="15" customHeight="1" x14ac:dyDescent="0.15">
      <c r="B66" s="14" t="s">
        <v>120</v>
      </c>
      <c r="C66" s="15" t="s">
        <v>16</v>
      </c>
      <c r="D66" s="16" t="s">
        <v>92</v>
      </c>
      <c r="E66" s="16" t="s">
        <v>101</v>
      </c>
      <c r="F66" s="16" t="s">
        <v>19</v>
      </c>
      <c r="G66" s="16" t="s">
        <v>19</v>
      </c>
      <c r="H66" s="17">
        <v>25.759337196719098</v>
      </c>
      <c r="I66" s="17">
        <v>25.874597329545001</v>
      </c>
      <c r="J66" s="18">
        <v>0.16300244304335301</v>
      </c>
      <c r="O66" s="20">
        <v>72</v>
      </c>
      <c r="P66" s="16" t="s">
        <v>19</v>
      </c>
      <c r="R66" s="6">
        <f t="shared" si="0"/>
        <v>19469.565792252735</v>
      </c>
      <c r="T66" s="6"/>
      <c r="W66" s="24">
        <f t="shared" si="18"/>
        <v>4.1247628964693576E-3</v>
      </c>
    </row>
    <row r="67" spans="1:23" ht="15" customHeight="1" x14ac:dyDescent="0.15">
      <c r="B67" s="14" t="s">
        <v>121</v>
      </c>
      <c r="C67" s="15" t="s">
        <v>16</v>
      </c>
      <c r="D67" s="16" t="s">
        <v>92</v>
      </c>
      <c r="E67" s="16" t="s">
        <v>103</v>
      </c>
      <c r="F67" s="16" t="s">
        <v>19</v>
      </c>
      <c r="G67" s="16" t="s">
        <v>19</v>
      </c>
      <c r="H67" s="17">
        <v>27.975585978418401</v>
      </c>
      <c r="I67" s="17">
        <v>27.742268856901401</v>
      </c>
      <c r="J67" s="18">
        <v>0.32996023758315302</v>
      </c>
      <c r="O67" s="20">
        <v>72</v>
      </c>
      <c r="P67" s="16" t="s">
        <v>19</v>
      </c>
      <c r="R67" s="6">
        <f t="shared" ref="R67:R97" si="19">10^((H67-40)/-3.32)</f>
        <v>4186.1178654273062</v>
      </c>
      <c r="T67" s="6"/>
      <c r="W67" s="24">
        <f t="shared" si="18"/>
        <v>4.8618433147543357E-3</v>
      </c>
    </row>
    <row r="68" spans="1:23" ht="15" customHeight="1" x14ac:dyDescent="0.15">
      <c r="B68" s="14" t="s">
        <v>122</v>
      </c>
      <c r="C68" s="15" t="s">
        <v>16</v>
      </c>
      <c r="D68" s="16" t="s">
        <v>92</v>
      </c>
      <c r="E68" s="16" t="s">
        <v>105</v>
      </c>
      <c r="F68" s="16" t="s">
        <v>19</v>
      </c>
      <c r="G68" s="16" t="s">
        <v>19</v>
      </c>
      <c r="H68" s="17">
        <v>27.0824207627705</v>
      </c>
      <c r="I68" s="17">
        <v>27.1052097542746</v>
      </c>
      <c r="J68" s="18">
        <v>3.2228500857853802E-2</v>
      </c>
      <c r="O68" s="20">
        <v>72</v>
      </c>
      <c r="P68" s="16" t="s">
        <v>19</v>
      </c>
      <c r="R68" s="6">
        <f t="shared" si="19"/>
        <v>7777.4480635550817</v>
      </c>
      <c r="T68" s="6"/>
      <c r="W68" s="24">
        <f t="shared" si="18"/>
        <v>2.5319834215659458E-2</v>
      </c>
    </row>
    <row r="69" spans="1:23" ht="15" customHeight="1" x14ac:dyDescent="0.15">
      <c r="B69" s="14" t="s">
        <v>123</v>
      </c>
      <c r="C69" s="15" t="s">
        <v>16</v>
      </c>
      <c r="D69" s="16" t="s">
        <v>92</v>
      </c>
      <c r="E69" s="16" t="s">
        <v>107</v>
      </c>
      <c r="F69" s="16" t="s">
        <v>19</v>
      </c>
      <c r="G69" s="16" t="s">
        <v>19</v>
      </c>
      <c r="H69" s="17">
        <v>28.6062845734833</v>
      </c>
      <c r="I69" s="17">
        <v>28.393083416224901</v>
      </c>
      <c r="J69" s="18">
        <v>0.30151196810849601</v>
      </c>
      <c r="O69" s="20">
        <v>72</v>
      </c>
      <c r="P69" s="16" t="s">
        <v>19</v>
      </c>
      <c r="R69" s="6">
        <f t="shared" si="19"/>
        <v>2702.9747948670993</v>
      </c>
      <c r="T69" s="6"/>
      <c r="W69" s="24">
        <f t="shared" si="18"/>
        <v>7.3095222758660008E-3</v>
      </c>
    </row>
    <row r="70" spans="1:23" ht="15" customHeight="1" x14ac:dyDescent="0.15">
      <c r="B70" s="14" t="s">
        <v>124</v>
      </c>
      <c r="C70" s="15" t="s">
        <v>16</v>
      </c>
      <c r="D70" s="16" t="s">
        <v>92</v>
      </c>
      <c r="E70" s="16" t="s">
        <v>109</v>
      </c>
      <c r="F70" s="16" t="s">
        <v>19</v>
      </c>
      <c r="G70" s="16" t="s">
        <v>19</v>
      </c>
      <c r="H70" s="17">
        <v>25.497138852917601</v>
      </c>
      <c r="I70" s="17">
        <v>25.5166747021666</v>
      </c>
      <c r="J70" s="18">
        <v>2.7627862960388602E-2</v>
      </c>
      <c r="O70" s="20">
        <v>72</v>
      </c>
      <c r="P70" s="16" t="s">
        <v>19</v>
      </c>
      <c r="R70" s="6">
        <f t="shared" si="19"/>
        <v>23352.408054596661</v>
      </c>
      <c r="T70" s="6"/>
      <c r="W70" s="24">
        <f t="shared" si="18"/>
        <v>5.7086160258822689E-2</v>
      </c>
    </row>
    <row r="71" spans="1:23" s="6" customFormat="1" ht="15" customHeight="1" x14ac:dyDescent="0.15">
      <c r="A71" s="4"/>
      <c r="B71" s="7" t="s">
        <v>125</v>
      </c>
      <c r="C71" s="8" t="s">
        <v>16</v>
      </c>
      <c r="D71" s="9" t="s">
        <v>92</v>
      </c>
      <c r="E71" s="9" t="s">
        <v>111</v>
      </c>
      <c r="F71" s="9" t="s">
        <v>19</v>
      </c>
      <c r="G71" s="9" t="s">
        <v>19</v>
      </c>
      <c r="H71" s="10">
        <v>27.3500221669713</v>
      </c>
      <c r="I71" s="10">
        <v>27.076101157978101</v>
      </c>
      <c r="J71" s="11">
        <v>0.38738280593714203</v>
      </c>
      <c r="K71" s="12"/>
      <c r="L71" s="11"/>
      <c r="M71" s="12"/>
      <c r="N71" s="12"/>
      <c r="O71" s="13">
        <v>72</v>
      </c>
      <c r="P71" s="9" t="s">
        <v>19</v>
      </c>
      <c r="R71" s="6">
        <f t="shared" si="19"/>
        <v>6460.0263143159355</v>
      </c>
      <c r="W71" s="24">
        <f t="shared" si="18"/>
        <v>6.7160302153261671E-3</v>
      </c>
    </row>
    <row r="72" spans="1:23" s="6" customFormat="1" ht="15" customHeight="1" x14ac:dyDescent="0.15">
      <c r="A72" s="4"/>
      <c r="B72" s="7" t="s">
        <v>126</v>
      </c>
      <c r="C72" s="8" t="s">
        <v>16</v>
      </c>
      <c r="D72" s="9" t="s">
        <v>92</v>
      </c>
      <c r="E72" s="9" t="s">
        <v>113</v>
      </c>
      <c r="F72" s="9" t="s">
        <v>19</v>
      </c>
      <c r="G72" s="9" t="s">
        <v>19</v>
      </c>
      <c r="H72" s="10">
        <v>30.277160804787901</v>
      </c>
      <c r="I72" s="10">
        <v>29.535678551260201</v>
      </c>
      <c r="J72" s="11">
        <v>1.04861425919788</v>
      </c>
      <c r="K72" s="12"/>
      <c r="L72" s="11"/>
      <c r="M72" s="12"/>
      <c r="N72" s="12"/>
      <c r="O72" s="13">
        <v>72</v>
      </c>
      <c r="P72" s="9" t="s">
        <v>19</v>
      </c>
      <c r="R72" s="6">
        <f t="shared" si="19"/>
        <v>848.33233849003909</v>
      </c>
      <c r="W72" s="24">
        <f t="shared" si="18"/>
        <v>4.7871077146359742E-3</v>
      </c>
    </row>
    <row r="73" spans="1:23" ht="15" customHeight="1" x14ac:dyDescent="0.15">
      <c r="B73" s="14" t="s">
        <v>127</v>
      </c>
      <c r="C73" s="15" t="s">
        <v>16</v>
      </c>
      <c r="D73" s="16" t="s">
        <v>92</v>
      </c>
      <c r="E73" s="16" t="s">
        <v>115</v>
      </c>
      <c r="F73" s="16" t="s">
        <v>19</v>
      </c>
      <c r="G73" s="16" t="s">
        <v>19</v>
      </c>
      <c r="H73" s="17">
        <v>28.395368233865799</v>
      </c>
      <c r="I73" s="17">
        <v>28.415983020270399</v>
      </c>
      <c r="J73" s="18">
        <v>2.9153710518852901E-2</v>
      </c>
      <c r="O73" s="20">
        <v>72</v>
      </c>
      <c r="P73" s="16" t="s">
        <v>19</v>
      </c>
      <c r="R73" s="6">
        <f t="shared" si="19"/>
        <v>3128.7510898504092</v>
      </c>
      <c r="T73" s="25" t="s">
        <v>201</v>
      </c>
      <c r="W73" s="24">
        <f t="shared" si="18"/>
        <v>4.6382277273686054E-3</v>
      </c>
    </row>
    <row r="74" spans="1:23" s="6" customFormat="1" ht="15" customHeight="1" x14ac:dyDescent="0.15">
      <c r="A74" s="4"/>
      <c r="B74" s="7" t="s">
        <v>128</v>
      </c>
      <c r="C74" s="8" t="s">
        <v>16</v>
      </c>
      <c r="D74" s="9" t="s">
        <v>129</v>
      </c>
      <c r="E74" s="9" t="s">
        <v>130</v>
      </c>
      <c r="F74" s="9" t="s">
        <v>19</v>
      </c>
      <c r="G74" s="9" t="s">
        <v>19</v>
      </c>
      <c r="H74" s="10">
        <v>18.687357111045301</v>
      </c>
      <c r="I74" s="10">
        <v>18.500364335455899</v>
      </c>
      <c r="J74" s="11">
        <v>0.264447719304369</v>
      </c>
      <c r="K74" s="12"/>
      <c r="L74" s="11"/>
      <c r="M74" s="12"/>
      <c r="N74" s="12"/>
      <c r="O74" s="13">
        <v>72</v>
      </c>
      <c r="P74" s="9" t="s">
        <v>19</v>
      </c>
      <c r="R74" s="6">
        <f t="shared" si="19"/>
        <v>2627064.5841930602</v>
      </c>
      <c r="T74" s="24">
        <f>(R74+R86)/2</f>
        <v>3016031.8365413486</v>
      </c>
      <c r="W74" s="24">
        <f>R74/T74</f>
        <v>0.87103343948970424</v>
      </c>
    </row>
    <row r="75" spans="1:23" s="6" customFormat="1" ht="15" customHeight="1" x14ac:dyDescent="0.15">
      <c r="A75" s="4"/>
      <c r="B75" s="7" t="s">
        <v>131</v>
      </c>
      <c r="C75" s="8" t="s">
        <v>16</v>
      </c>
      <c r="D75" s="9" t="s">
        <v>129</v>
      </c>
      <c r="E75" s="9" t="s">
        <v>132</v>
      </c>
      <c r="F75" s="9" t="s">
        <v>19</v>
      </c>
      <c r="G75" s="9" t="s">
        <v>19</v>
      </c>
      <c r="H75" s="10">
        <v>19.079806652087701</v>
      </c>
      <c r="I75" s="10">
        <v>19.561861909527899</v>
      </c>
      <c r="J75" s="11">
        <v>0.68172908288524703</v>
      </c>
      <c r="K75" s="12"/>
      <c r="L75" s="11"/>
      <c r="M75" s="12"/>
      <c r="N75" s="12"/>
      <c r="O75" s="13">
        <v>72</v>
      </c>
      <c r="P75" s="9" t="s">
        <v>19</v>
      </c>
      <c r="R75" s="6">
        <f t="shared" si="19"/>
        <v>2001073.5733113349</v>
      </c>
      <c r="T75" s="24">
        <f t="shared" ref="T75:T85" si="20">(R75+R87)/2</f>
        <v>1513207.2860410092</v>
      </c>
      <c r="W75" s="24">
        <f t="shared" ref="W75:W85" si="21">R75/T75</f>
        <v>1.3224054574484148</v>
      </c>
    </row>
    <row r="76" spans="1:23" s="6" customFormat="1" ht="15" customHeight="1" x14ac:dyDescent="0.15">
      <c r="A76" s="4"/>
      <c r="B76" s="7" t="s">
        <v>133</v>
      </c>
      <c r="C76" s="8" t="s">
        <v>16</v>
      </c>
      <c r="D76" s="9" t="s">
        <v>129</v>
      </c>
      <c r="E76" s="9" t="s">
        <v>134</v>
      </c>
      <c r="F76" s="9" t="s">
        <v>19</v>
      </c>
      <c r="G76" s="9" t="s">
        <v>19</v>
      </c>
      <c r="H76" s="10">
        <v>16.919377844780399</v>
      </c>
      <c r="I76" s="10">
        <v>16.758251310759501</v>
      </c>
      <c r="J76" s="11">
        <v>0.22786732967060699</v>
      </c>
      <c r="K76" s="12"/>
      <c r="L76" s="11"/>
      <c r="M76" s="12"/>
      <c r="N76" s="12"/>
      <c r="O76" s="13">
        <v>72</v>
      </c>
      <c r="P76" s="9" t="s">
        <v>19</v>
      </c>
      <c r="R76" s="6">
        <f t="shared" si="19"/>
        <v>8953536.8436664138</v>
      </c>
      <c r="T76" s="24">
        <f t="shared" si="20"/>
        <v>10074715.73335376</v>
      </c>
      <c r="W76" s="24">
        <f t="shared" si="21"/>
        <v>0.88871359556324492</v>
      </c>
    </row>
    <row r="77" spans="1:23" s="6" customFormat="1" ht="15" customHeight="1" x14ac:dyDescent="0.15">
      <c r="A77" s="4"/>
      <c r="B77" s="7" t="s">
        <v>135</v>
      </c>
      <c r="C77" s="8" t="s">
        <v>16</v>
      </c>
      <c r="D77" s="9" t="s">
        <v>129</v>
      </c>
      <c r="E77" s="9" t="s">
        <v>136</v>
      </c>
      <c r="F77" s="9" t="s">
        <v>19</v>
      </c>
      <c r="G77" s="9" t="s">
        <v>19</v>
      </c>
      <c r="H77" s="10">
        <v>17.321848182833399</v>
      </c>
      <c r="I77" s="10">
        <v>17.138465195516201</v>
      </c>
      <c r="J77" s="11">
        <v>0.25934270777249102</v>
      </c>
      <c r="K77" s="12"/>
      <c r="L77" s="11"/>
      <c r="M77" s="12"/>
      <c r="N77" s="12"/>
      <c r="O77" s="13">
        <v>72</v>
      </c>
      <c r="P77" s="9" t="s">
        <v>19</v>
      </c>
      <c r="R77" s="6">
        <f t="shared" si="19"/>
        <v>6772805.74671843</v>
      </c>
      <c r="T77" s="24">
        <f t="shared" si="20"/>
        <v>7753675.4950301629</v>
      </c>
      <c r="W77" s="24">
        <f t="shared" si="21"/>
        <v>0.8734961568948254</v>
      </c>
    </row>
    <row r="78" spans="1:23" s="6" customFormat="1" ht="15" customHeight="1" x14ac:dyDescent="0.15">
      <c r="A78" s="4"/>
      <c r="B78" s="7" t="s">
        <v>137</v>
      </c>
      <c r="C78" s="8" t="s">
        <v>16</v>
      </c>
      <c r="D78" s="9" t="s">
        <v>129</v>
      </c>
      <c r="E78" s="9" t="s">
        <v>138</v>
      </c>
      <c r="F78" s="9" t="s">
        <v>19</v>
      </c>
      <c r="G78" s="9" t="s">
        <v>19</v>
      </c>
      <c r="H78" s="10">
        <v>17.878852987361299</v>
      </c>
      <c r="I78" s="10">
        <v>17.842909796991499</v>
      </c>
      <c r="J78" s="11">
        <v>5.08313472959461E-2</v>
      </c>
      <c r="K78" s="12"/>
      <c r="L78" s="11"/>
      <c r="M78" s="12"/>
      <c r="N78" s="12"/>
      <c r="O78" s="13">
        <v>72</v>
      </c>
      <c r="P78" s="9" t="s">
        <v>19</v>
      </c>
      <c r="R78" s="6">
        <f t="shared" si="19"/>
        <v>4602524.2789376713</v>
      </c>
      <c r="T78" s="24">
        <f>(R78+R90)/2</f>
        <v>4720166.0509790648</v>
      </c>
      <c r="W78" s="24">
        <f t="shared" si="21"/>
        <v>0.97507677256036529</v>
      </c>
    </row>
    <row r="79" spans="1:23" s="6" customFormat="1" ht="15" customHeight="1" x14ac:dyDescent="0.15">
      <c r="A79" s="4"/>
      <c r="B79" s="7" t="s">
        <v>139</v>
      </c>
      <c r="C79" s="8" t="s">
        <v>16</v>
      </c>
      <c r="D79" s="9" t="s">
        <v>129</v>
      </c>
      <c r="E79" s="9" t="s">
        <v>140</v>
      </c>
      <c r="F79" s="9" t="s">
        <v>19</v>
      </c>
      <c r="G79" s="9" t="s">
        <v>19</v>
      </c>
      <c r="H79" s="10">
        <v>20.2574263012641</v>
      </c>
      <c r="I79" s="10">
        <v>20.296288829942299</v>
      </c>
      <c r="J79" s="11">
        <v>5.4959915124841198E-2</v>
      </c>
      <c r="K79" s="12"/>
      <c r="L79" s="11"/>
      <c r="M79" s="12"/>
      <c r="N79" s="12"/>
      <c r="O79" s="13">
        <v>72</v>
      </c>
      <c r="P79" s="9" t="s">
        <v>19</v>
      </c>
      <c r="R79" s="6">
        <f t="shared" si="19"/>
        <v>884215.94653179997</v>
      </c>
      <c r="T79" s="24">
        <f t="shared" si="20"/>
        <v>861014.5565003315</v>
      </c>
      <c r="W79" s="24">
        <f t="shared" si="21"/>
        <v>1.0269465711773476</v>
      </c>
    </row>
    <row r="80" spans="1:23" s="6" customFormat="1" ht="15" customHeight="1" x14ac:dyDescent="0.15">
      <c r="A80" s="4"/>
      <c r="B80" s="7" t="s">
        <v>141</v>
      </c>
      <c r="C80" s="8" t="s">
        <v>16</v>
      </c>
      <c r="D80" s="9" t="s">
        <v>129</v>
      </c>
      <c r="E80" s="9" t="s">
        <v>142</v>
      </c>
      <c r="F80" s="9" t="s">
        <v>19</v>
      </c>
      <c r="G80" s="9" t="s">
        <v>19</v>
      </c>
      <c r="H80" s="10">
        <v>21.9115882392496</v>
      </c>
      <c r="I80" s="10">
        <v>21.787264104456799</v>
      </c>
      <c r="J80" s="11">
        <v>0.17582087755432699</v>
      </c>
      <c r="K80" s="12"/>
      <c r="L80" s="11"/>
      <c r="M80" s="12"/>
      <c r="N80" s="12"/>
      <c r="O80" s="13">
        <v>72</v>
      </c>
      <c r="P80" s="9" t="s">
        <v>19</v>
      </c>
      <c r="R80" s="6">
        <f t="shared" si="19"/>
        <v>280748.08035372599</v>
      </c>
      <c r="T80" s="24">
        <f t="shared" si="20"/>
        <v>307168.20644682553</v>
      </c>
      <c r="W80" s="24">
        <f t="shared" si="21"/>
        <v>0.91398808360176698</v>
      </c>
    </row>
    <row r="81" spans="1:23" s="6" customFormat="1" ht="15" customHeight="1" x14ac:dyDescent="0.15">
      <c r="A81" s="4"/>
      <c r="B81" s="7" t="s">
        <v>143</v>
      </c>
      <c r="C81" s="8" t="s">
        <v>16</v>
      </c>
      <c r="D81" s="9" t="s">
        <v>129</v>
      </c>
      <c r="E81" s="9" t="s">
        <v>144</v>
      </c>
      <c r="F81" s="9" t="s">
        <v>19</v>
      </c>
      <c r="G81" s="9" t="s">
        <v>19</v>
      </c>
      <c r="H81" s="10">
        <v>21.383787973136801</v>
      </c>
      <c r="I81" s="10">
        <v>21.520906073548701</v>
      </c>
      <c r="J81" s="11">
        <v>0.193914277249222</v>
      </c>
      <c r="K81" s="12"/>
      <c r="L81" s="11"/>
      <c r="M81" s="12"/>
      <c r="N81" s="12"/>
      <c r="O81" s="13">
        <v>72</v>
      </c>
      <c r="P81" s="9" t="s">
        <v>19</v>
      </c>
      <c r="R81" s="6">
        <f t="shared" si="19"/>
        <v>404848.72807211138</v>
      </c>
      <c r="T81" s="24">
        <f t="shared" si="20"/>
        <v>369788.16027301352</v>
      </c>
      <c r="W81" s="24">
        <f t="shared" si="21"/>
        <v>1.0948125753220783</v>
      </c>
    </row>
    <row r="82" spans="1:23" s="6" customFormat="1" ht="15" customHeight="1" x14ac:dyDescent="0.15">
      <c r="A82" s="4"/>
      <c r="B82" s="7" t="s">
        <v>145</v>
      </c>
      <c r="C82" s="8" t="s">
        <v>16</v>
      </c>
      <c r="D82" s="9" t="s">
        <v>129</v>
      </c>
      <c r="E82" s="9" t="s">
        <v>146</v>
      </c>
      <c r="F82" s="9" t="s">
        <v>19</v>
      </c>
      <c r="G82" s="9" t="s">
        <v>19</v>
      </c>
      <c r="H82" s="10">
        <v>21.1495936467308</v>
      </c>
      <c r="I82" s="10">
        <v>21.3885286144525</v>
      </c>
      <c r="J82" s="11">
        <v>0.33790507187722202</v>
      </c>
      <c r="K82" s="12"/>
      <c r="L82" s="11"/>
      <c r="M82" s="12"/>
      <c r="N82" s="12"/>
      <c r="O82" s="13">
        <v>72</v>
      </c>
      <c r="P82" s="9" t="s">
        <v>19</v>
      </c>
      <c r="R82" s="6">
        <f t="shared" si="19"/>
        <v>476248.08122035814</v>
      </c>
      <c r="T82" s="24">
        <f t="shared" si="20"/>
        <v>409073.02135437523</v>
      </c>
      <c r="W82" s="24">
        <f t="shared" si="21"/>
        <v>1.1642128821978459</v>
      </c>
    </row>
    <row r="83" spans="1:23" s="6" customFormat="1" ht="15" customHeight="1" x14ac:dyDescent="0.15">
      <c r="A83" s="4"/>
      <c r="B83" s="7" t="s">
        <v>147</v>
      </c>
      <c r="C83" s="8" t="s">
        <v>16</v>
      </c>
      <c r="D83" s="9" t="s">
        <v>129</v>
      </c>
      <c r="E83" s="9" t="s">
        <v>148</v>
      </c>
      <c r="F83" s="9" t="s">
        <v>19</v>
      </c>
      <c r="G83" s="9" t="s">
        <v>19</v>
      </c>
      <c r="H83" s="10">
        <v>19.995142976449198</v>
      </c>
      <c r="I83" s="10">
        <v>20.143672891439898</v>
      </c>
      <c r="J83" s="11">
        <v>0.21005302019800101</v>
      </c>
      <c r="K83" s="12"/>
      <c r="L83" s="11"/>
      <c r="M83" s="12"/>
      <c r="N83" s="12"/>
      <c r="O83" s="13">
        <v>72</v>
      </c>
      <c r="P83" s="9" t="s">
        <v>19</v>
      </c>
      <c r="R83" s="6">
        <f t="shared" si="19"/>
        <v>1060618.8574026159</v>
      </c>
      <c r="T83" s="24">
        <f t="shared" si="20"/>
        <v>961881.66330371425</v>
      </c>
      <c r="W83" s="24">
        <f t="shared" si="21"/>
        <v>1.1026500429998585</v>
      </c>
    </row>
    <row r="84" spans="1:23" s="6" customFormat="1" ht="15" customHeight="1" x14ac:dyDescent="0.15">
      <c r="A84" s="4"/>
      <c r="B84" s="7" t="s">
        <v>149</v>
      </c>
      <c r="C84" s="8" t="s">
        <v>16</v>
      </c>
      <c r="D84" s="9" t="s">
        <v>129</v>
      </c>
      <c r="E84" s="9" t="s">
        <v>150</v>
      </c>
      <c r="F84" s="9" t="s">
        <v>19</v>
      </c>
      <c r="G84" s="9" t="s">
        <v>19</v>
      </c>
      <c r="H84" s="10">
        <v>22.539919618297802</v>
      </c>
      <c r="I84" s="10">
        <v>22.5754413413854</v>
      </c>
      <c r="J84" s="11">
        <v>5.0235302549287202E-2</v>
      </c>
      <c r="K84" s="12"/>
      <c r="L84" s="11"/>
      <c r="M84" s="12"/>
      <c r="N84" s="12"/>
      <c r="O84" s="13">
        <v>72</v>
      </c>
      <c r="P84" s="9" t="s">
        <v>19</v>
      </c>
      <c r="R84" s="6">
        <f t="shared" si="19"/>
        <v>181576.79910052067</v>
      </c>
      <c r="T84" s="24">
        <f t="shared" si="20"/>
        <v>177211.87595097779</v>
      </c>
      <c r="W84" s="24">
        <f t="shared" si="21"/>
        <v>1.0246310983737363</v>
      </c>
    </row>
    <row r="85" spans="1:23" s="6" customFormat="1" ht="15" customHeight="1" x14ac:dyDescent="0.15">
      <c r="A85" s="4"/>
      <c r="B85" s="7" t="s">
        <v>151</v>
      </c>
      <c r="C85" s="8" t="s">
        <v>16</v>
      </c>
      <c r="D85" s="9" t="s">
        <v>129</v>
      </c>
      <c r="E85" s="9" t="s">
        <v>152</v>
      </c>
      <c r="F85" s="9" t="s">
        <v>19</v>
      </c>
      <c r="G85" s="9" t="s">
        <v>19</v>
      </c>
      <c r="H85" s="10">
        <v>20.629069617734402</v>
      </c>
      <c r="I85" s="10">
        <v>20.647778474094999</v>
      </c>
      <c r="J85" s="11">
        <v>2.6458318401568301E-2</v>
      </c>
      <c r="K85" s="12"/>
      <c r="L85" s="11"/>
      <c r="M85" s="12"/>
      <c r="N85" s="12"/>
      <c r="O85" s="13">
        <v>72</v>
      </c>
      <c r="P85" s="9" t="s">
        <v>19</v>
      </c>
      <c r="R85" s="6">
        <f t="shared" si="19"/>
        <v>683309.69870504423</v>
      </c>
      <c r="T85" s="24">
        <f t="shared" si="20"/>
        <v>674557.45464775525</v>
      </c>
      <c r="W85" s="24">
        <f t="shared" si="21"/>
        <v>1.0129747940623668</v>
      </c>
    </row>
    <row r="86" spans="1:23" s="6" customFormat="1" ht="15" customHeight="1" x14ac:dyDescent="0.15">
      <c r="A86" s="4"/>
      <c r="B86" s="7" t="s">
        <v>153</v>
      </c>
      <c r="C86" s="8" t="s">
        <v>16</v>
      </c>
      <c r="D86" s="9" t="s">
        <v>129</v>
      </c>
      <c r="E86" s="9" t="s">
        <v>130</v>
      </c>
      <c r="F86" s="9" t="s">
        <v>19</v>
      </c>
      <c r="G86" s="9" t="s">
        <v>19</v>
      </c>
      <c r="H86" s="10">
        <v>18.3133715598665</v>
      </c>
      <c r="I86" s="10">
        <v>18.500364335455899</v>
      </c>
      <c r="J86" s="11">
        <v>0.264447719304369</v>
      </c>
      <c r="K86" s="12"/>
      <c r="L86" s="11"/>
      <c r="M86" s="12"/>
      <c r="N86" s="12"/>
      <c r="O86" s="13">
        <v>72</v>
      </c>
      <c r="P86" s="9" t="s">
        <v>19</v>
      </c>
      <c r="R86" s="6">
        <f t="shared" si="19"/>
        <v>3404999.088889637</v>
      </c>
      <c r="W86" s="24">
        <f>R86/T74</f>
        <v>1.1289665605102959</v>
      </c>
    </row>
    <row r="87" spans="1:23" s="6" customFormat="1" ht="15" customHeight="1" x14ac:dyDescent="0.15">
      <c r="A87" s="4"/>
      <c r="B87" s="7" t="s">
        <v>154</v>
      </c>
      <c r="C87" s="8" t="s">
        <v>16</v>
      </c>
      <c r="D87" s="9" t="s">
        <v>129</v>
      </c>
      <c r="E87" s="9" t="s">
        <v>132</v>
      </c>
      <c r="F87" s="9" t="s">
        <v>19</v>
      </c>
      <c r="G87" s="9" t="s">
        <v>19</v>
      </c>
      <c r="H87" s="10">
        <v>20.0439171669682</v>
      </c>
      <c r="I87" s="10">
        <v>19.561861909527899</v>
      </c>
      <c r="J87" s="11">
        <v>0.68172908288524703</v>
      </c>
      <c r="K87" s="12"/>
      <c r="L87" s="11"/>
      <c r="M87" s="12"/>
      <c r="N87" s="12"/>
      <c r="O87" s="13">
        <v>72</v>
      </c>
      <c r="P87" s="9" t="s">
        <v>19</v>
      </c>
      <c r="R87" s="6">
        <f t="shared" si="19"/>
        <v>1025340.9987706835</v>
      </c>
      <c r="W87" s="24">
        <f t="shared" ref="W87:W97" si="22">R87/T75</f>
        <v>0.67759454255158524</v>
      </c>
    </row>
    <row r="88" spans="1:23" s="6" customFormat="1" ht="15" customHeight="1" x14ac:dyDescent="0.15">
      <c r="A88" s="4"/>
      <c r="B88" s="7" t="s">
        <v>155</v>
      </c>
      <c r="C88" s="8" t="s">
        <v>16</v>
      </c>
      <c r="D88" s="9" t="s">
        <v>129</v>
      </c>
      <c r="E88" s="9" t="s">
        <v>134</v>
      </c>
      <c r="F88" s="9" t="s">
        <v>19</v>
      </c>
      <c r="G88" s="9" t="s">
        <v>19</v>
      </c>
      <c r="H88" s="10">
        <v>16.5971247767385</v>
      </c>
      <c r="I88" s="10">
        <v>16.758251310759501</v>
      </c>
      <c r="J88" s="11">
        <v>0.22786732967060699</v>
      </c>
      <c r="K88" s="12"/>
      <c r="L88" s="11"/>
      <c r="M88" s="12"/>
      <c r="N88" s="12"/>
      <c r="O88" s="13">
        <v>72</v>
      </c>
      <c r="P88" s="9" t="s">
        <v>19</v>
      </c>
      <c r="R88" s="6">
        <f t="shared" si="19"/>
        <v>11195894.623041108</v>
      </c>
      <c r="W88" s="24">
        <f t="shared" si="22"/>
        <v>1.1112864044367552</v>
      </c>
    </row>
    <row r="89" spans="1:23" s="6" customFormat="1" ht="15" customHeight="1" x14ac:dyDescent="0.15">
      <c r="A89" s="4"/>
      <c r="B89" s="7" t="s">
        <v>156</v>
      </c>
      <c r="C89" s="8" t="s">
        <v>16</v>
      </c>
      <c r="D89" s="9" t="s">
        <v>129</v>
      </c>
      <c r="E89" s="9" t="s">
        <v>136</v>
      </c>
      <c r="F89" s="9" t="s">
        <v>19</v>
      </c>
      <c r="G89" s="9" t="s">
        <v>19</v>
      </c>
      <c r="H89" s="10">
        <v>16.955082208198899</v>
      </c>
      <c r="I89" s="10">
        <v>17.138465195516201</v>
      </c>
      <c r="J89" s="11">
        <v>0.25934270777249102</v>
      </c>
      <c r="K89" s="12"/>
      <c r="L89" s="11"/>
      <c r="M89" s="12"/>
      <c r="N89" s="12"/>
      <c r="O89" s="13">
        <v>72</v>
      </c>
      <c r="P89" s="9" t="s">
        <v>19</v>
      </c>
      <c r="R89" s="6">
        <f t="shared" si="19"/>
        <v>8734545.2433418967</v>
      </c>
      <c r="W89" s="24">
        <f t="shared" si="22"/>
        <v>1.1265038431051748</v>
      </c>
    </row>
    <row r="90" spans="1:23" s="6" customFormat="1" ht="15" customHeight="1" x14ac:dyDescent="0.15">
      <c r="A90" s="4"/>
      <c r="B90" s="7" t="s">
        <v>157</v>
      </c>
      <c r="C90" s="8" t="s">
        <v>16</v>
      </c>
      <c r="D90" s="9" t="s">
        <v>129</v>
      </c>
      <c r="E90" s="9" t="s">
        <v>138</v>
      </c>
      <c r="F90" s="9" t="s">
        <v>19</v>
      </c>
      <c r="G90" s="9" t="s">
        <v>19</v>
      </c>
      <c r="H90" s="10">
        <v>17.8069666066217</v>
      </c>
      <c r="I90" s="10">
        <v>17.842909796991499</v>
      </c>
      <c r="J90" s="11">
        <v>5.08313472959461E-2</v>
      </c>
      <c r="K90" s="12"/>
      <c r="L90" s="11"/>
      <c r="M90" s="12"/>
      <c r="N90" s="12"/>
      <c r="O90" s="13">
        <v>72</v>
      </c>
      <c r="P90" s="9" t="s">
        <v>19</v>
      </c>
      <c r="R90" s="6">
        <f t="shared" si="19"/>
        <v>4837807.8230204582</v>
      </c>
      <c r="W90" s="24">
        <f t="shared" si="22"/>
        <v>1.0249232274396347</v>
      </c>
    </row>
    <row r="91" spans="1:23" s="6" customFormat="1" ht="15" customHeight="1" x14ac:dyDescent="0.15">
      <c r="A91" s="4"/>
      <c r="B91" s="7" t="s">
        <v>158</v>
      </c>
      <c r="C91" s="8" t="s">
        <v>16</v>
      </c>
      <c r="D91" s="9" t="s">
        <v>129</v>
      </c>
      <c r="E91" s="9" t="s">
        <v>140</v>
      </c>
      <c r="F91" s="9" t="s">
        <v>19</v>
      </c>
      <c r="G91" s="9" t="s">
        <v>19</v>
      </c>
      <c r="H91" s="10">
        <v>20.3351513586205</v>
      </c>
      <c r="I91" s="10">
        <v>20.296288829942299</v>
      </c>
      <c r="J91" s="11">
        <v>5.4959915124841198E-2</v>
      </c>
      <c r="K91" s="12"/>
      <c r="L91" s="11"/>
      <c r="M91" s="12"/>
      <c r="N91" s="12"/>
      <c r="O91" s="13">
        <v>72</v>
      </c>
      <c r="P91" s="9" t="s">
        <v>19</v>
      </c>
      <c r="R91" s="6">
        <f t="shared" si="19"/>
        <v>837813.16646886314</v>
      </c>
      <c r="W91" s="24">
        <f t="shared" si="22"/>
        <v>0.97305342882265267</v>
      </c>
    </row>
    <row r="92" spans="1:23" s="6" customFormat="1" ht="15" customHeight="1" x14ac:dyDescent="0.15">
      <c r="A92" s="4"/>
      <c r="B92" s="7" t="s">
        <v>159</v>
      </c>
      <c r="C92" s="8" t="s">
        <v>16</v>
      </c>
      <c r="D92" s="9" t="s">
        <v>129</v>
      </c>
      <c r="E92" s="9" t="s">
        <v>142</v>
      </c>
      <c r="F92" s="9" t="s">
        <v>19</v>
      </c>
      <c r="G92" s="9" t="s">
        <v>19</v>
      </c>
      <c r="H92" s="10">
        <v>21.662939969663999</v>
      </c>
      <c r="I92" s="10">
        <v>21.787264104456799</v>
      </c>
      <c r="J92" s="11">
        <v>0.17582087755432699</v>
      </c>
      <c r="K92" s="12"/>
      <c r="L92" s="11"/>
      <c r="M92" s="12"/>
      <c r="N92" s="12"/>
      <c r="O92" s="13">
        <v>72</v>
      </c>
      <c r="P92" s="9" t="s">
        <v>19</v>
      </c>
      <c r="R92" s="6">
        <f t="shared" si="19"/>
        <v>333588.33253992506</v>
      </c>
      <c r="W92" s="24">
        <f t="shared" si="22"/>
        <v>1.0860119163982329</v>
      </c>
    </row>
    <row r="93" spans="1:23" ht="15" customHeight="1" x14ac:dyDescent="0.15">
      <c r="B93" s="14" t="s">
        <v>160</v>
      </c>
      <c r="C93" s="15" t="s">
        <v>16</v>
      </c>
      <c r="D93" s="16" t="s">
        <v>129</v>
      </c>
      <c r="E93" s="16" t="s">
        <v>144</v>
      </c>
      <c r="F93" s="16" t="s">
        <v>19</v>
      </c>
      <c r="G93" s="16" t="s">
        <v>19</v>
      </c>
      <c r="H93" s="17">
        <v>21.658024173960499</v>
      </c>
      <c r="I93" s="17">
        <v>21.520906073548701</v>
      </c>
      <c r="J93" s="18">
        <v>0.193914277249222</v>
      </c>
      <c r="O93" s="20">
        <v>72</v>
      </c>
      <c r="P93" s="16" t="s">
        <v>19</v>
      </c>
      <c r="R93" s="6">
        <f t="shared" si="19"/>
        <v>334727.5924739156</v>
      </c>
      <c r="T93" s="6"/>
      <c r="W93" s="24">
        <f t="shared" si="22"/>
        <v>0.90518742467792157</v>
      </c>
    </row>
    <row r="94" spans="1:23" ht="15" customHeight="1" x14ac:dyDescent="0.15">
      <c r="B94" s="14" t="s">
        <v>161</v>
      </c>
      <c r="C94" s="15" t="s">
        <v>16</v>
      </c>
      <c r="D94" s="16" t="s">
        <v>129</v>
      </c>
      <c r="E94" s="16" t="s">
        <v>146</v>
      </c>
      <c r="F94" s="16" t="s">
        <v>19</v>
      </c>
      <c r="G94" s="16" t="s">
        <v>19</v>
      </c>
      <c r="H94" s="17">
        <v>21.627463582174201</v>
      </c>
      <c r="I94" s="17">
        <v>21.3885286144525</v>
      </c>
      <c r="J94" s="18">
        <v>0.33790507187722202</v>
      </c>
      <c r="O94" s="20">
        <v>72</v>
      </c>
      <c r="P94" s="16" t="s">
        <v>19</v>
      </c>
      <c r="R94" s="6">
        <f t="shared" si="19"/>
        <v>341897.96148839232</v>
      </c>
      <c r="T94" s="6"/>
      <c r="W94" s="24">
        <f t="shared" si="22"/>
        <v>0.83578711780215409</v>
      </c>
    </row>
    <row r="95" spans="1:23" ht="15" customHeight="1" x14ac:dyDescent="0.15">
      <c r="B95" s="14" t="s">
        <v>162</v>
      </c>
      <c r="C95" s="15" t="s">
        <v>16</v>
      </c>
      <c r="D95" s="16" t="s">
        <v>129</v>
      </c>
      <c r="E95" s="16" t="s">
        <v>148</v>
      </c>
      <c r="F95" s="16" t="s">
        <v>19</v>
      </c>
      <c r="G95" s="16" t="s">
        <v>19</v>
      </c>
      <c r="H95" s="17">
        <v>20.292202806430598</v>
      </c>
      <c r="I95" s="17">
        <v>20.143672891439898</v>
      </c>
      <c r="J95" s="18">
        <v>0.21005302019800101</v>
      </c>
      <c r="O95" s="20">
        <v>72</v>
      </c>
      <c r="P95" s="16" t="s">
        <v>19</v>
      </c>
      <c r="R95" s="6">
        <f t="shared" si="19"/>
        <v>863144.46920481254</v>
      </c>
      <c r="T95" s="6"/>
      <c r="W95" s="24">
        <f t="shared" si="22"/>
        <v>0.89734995700014153</v>
      </c>
    </row>
    <row r="96" spans="1:23" ht="15" customHeight="1" x14ac:dyDescent="0.15">
      <c r="B96" s="14" t="s">
        <v>163</v>
      </c>
      <c r="C96" s="15" t="s">
        <v>16</v>
      </c>
      <c r="D96" s="16" t="s">
        <v>129</v>
      </c>
      <c r="E96" s="16" t="s">
        <v>150</v>
      </c>
      <c r="F96" s="16" t="s">
        <v>19</v>
      </c>
      <c r="G96" s="16" t="s">
        <v>19</v>
      </c>
      <c r="H96" s="17">
        <v>22.610963064472902</v>
      </c>
      <c r="I96" s="17">
        <v>22.5754413413854</v>
      </c>
      <c r="J96" s="18">
        <v>5.0235302549287202E-2</v>
      </c>
      <c r="O96" s="20">
        <v>72</v>
      </c>
      <c r="P96" s="16" t="s">
        <v>19</v>
      </c>
      <c r="R96" s="6">
        <f t="shared" si="19"/>
        <v>172846.95280143491</v>
      </c>
      <c r="T96" s="6"/>
      <c r="W96" s="24">
        <f t="shared" si="22"/>
        <v>0.97536890162626377</v>
      </c>
    </row>
    <row r="97" spans="2:23" ht="15" customHeight="1" x14ac:dyDescent="0.15">
      <c r="B97" s="14" t="s">
        <v>164</v>
      </c>
      <c r="C97" s="15" t="s">
        <v>16</v>
      </c>
      <c r="D97" s="16" t="s">
        <v>129</v>
      </c>
      <c r="E97" s="16" t="s">
        <v>152</v>
      </c>
      <c r="F97" s="16" t="s">
        <v>19</v>
      </c>
      <c r="G97" s="16" t="s">
        <v>19</v>
      </c>
      <c r="H97" s="17">
        <v>20.666487330455499</v>
      </c>
      <c r="I97" s="17">
        <v>20.647778474094999</v>
      </c>
      <c r="J97" s="18">
        <v>2.6458318401568301E-2</v>
      </c>
      <c r="O97" s="20">
        <v>72</v>
      </c>
      <c r="P97" s="16" t="s">
        <v>19</v>
      </c>
      <c r="R97" s="6">
        <f t="shared" si="19"/>
        <v>665805.21059046627</v>
      </c>
      <c r="T97" s="6"/>
      <c r="W97" s="24">
        <f t="shared" si="22"/>
        <v>0.98702520593763321</v>
      </c>
    </row>
    <row r="98" spans="2:23" ht="15" customHeight="1" x14ac:dyDescent="0.15">
      <c r="R98" s="6"/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5.75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165</v>
      </c>
      <c r="B1" s="21" t="s">
        <v>166</v>
      </c>
    </row>
    <row r="2" spans="1:2" ht="15" customHeight="1" x14ac:dyDescent="0.15">
      <c r="A2" s="21" t="s">
        <v>167</v>
      </c>
      <c r="B2" s="21" t="s">
        <v>168</v>
      </c>
    </row>
    <row r="3" spans="1:2" ht="15" customHeight="1" x14ac:dyDescent="0.15">
      <c r="A3" s="21" t="s">
        <v>169</v>
      </c>
    </row>
    <row r="4" spans="1:2" ht="15" customHeight="1" x14ac:dyDescent="0.15">
      <c r="A4" s="21" t="s">
        <v>170</v>
      </c>
    </row>
    <row r="5" spans="1:2" ht="15" customHeight="1" x14ac:dyDescent="0.15">
      <c r="A5" s="21" t="s">
        <v>171</v>
      </c>
      <c r="B5" s="21" t="s">
        <v>172</v>
      </c>
    </row>
    <row r="6" spans="1:2" ht="15" customHeight="1" x14ac:dyDescent="0.15">
      <c r="A6" s="21" t="s">
        <v>173</v>
      </c>
      <c r="B6" s="21" t="s">
        <v>174</v>
      </c>
    </row>
    <row r="7" spans="1:2" ht="15" customHeight="1" x14ac:dyDescent="0.15">
      <c r="A7" s="21" t="s">
        <v>175</v>
      </c>
      <c r="B7" s="22">
        <v>20</v>
      </c>
    </row>
    <row r="8" spans="1:2" ht="15" customHeight="1" x14ac:dyDescent="0.15">
      <c r="A8" s="21" t="s">
        <v>176</v>
      </c>
      <c r="B8" s="22">
        <v>105</v>
      </c>
    </row>
    <row r="9" spans="1:2" ht="15" customHeight="1" x14ac:dyDescent="0.15">
      <c r="A9" s="21" t="s">
        <v>177</v>
      </c>
      <c r="B9" s="21" t="s">
        <v>178</v>
      </c>
    </row>
    <row r="10" spans="1:2" ht="15" customHeight="1" x14ac:dyDescent="0.15">
      <c r="A10" s="21" t="s">
        <v>179</v>
      </c>
      <c r="B10" s="21" t="s">
        <v>180</v>
      </c>
    </row>
    <row r="11" spans="1:2" ht="15" customHeight="1" x14ac:dyDescent="0.15">
      <c r="A11" s="21" t="s">
        <v>181</v>
      </c>
      <c r="B11" s="21" t="s">
        <v>182</v>
      </c>
    </row>
    <row r="12" spans="1:2" ht="15" customHeight="1" x14ac:dyDescent="0.15">
      <c r="A12" s="21" t="s">
        <v>183</v>
      </c>
      <c r="B12" s="21" t="s">
        <v>184</v>
      </c>
    </row>
    <row r="13" spans="1:2" ht="15" customHeight="1" x14ac:dyDescent="0.15">
      <c r="A13" s="21" t="s">
        <v>185</v>
      </c>
      <c r="B13" s="21" t="s">
        <v>186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2022-08-04T20:22:13Z</dcterms:modified>
</cp:coreProperties>
</file>