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426" documentId="11_E60897F41BE170836B02CE998F75CCDC64E183C8" xr6:coauthVersionLast="47" xr6:coauthVersionMax="47" xr10:uidLastSave="{78A09807-C19A-4871-96C3-39E427DFDA49}"/>
  <bookViews>
    <workbookView xWindow="240" yWindow="105" windowWidth="14805" windowHeight="8010" firstSheet="1" activeTab="2" xr2:uid="{00000000-000D-0000-FFFF-FFFF00000000}"/>
  </bookViews>
  <sheets>
    <sheet name="Transactions" sheetId="1" r:id="rId1"/>
    <sheet name="Profit and Loss" sheetId="2" r:id="rId2"/>
    <sheet name="Balance Sheet" sheetId="3" r:id="rId3"/>
    <sheet name="Assumption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3" l="1"/>
  <c r="D47" i="3"/>
  <c r="D8" i="3"/>
  <c r="D14" i="3"/>
  <c r="D22" i="3"/>
  <c r="D24" i="3"/>
  <c r="D38" i="3"/>
  <c r="D32" i="3"/>
  <c r="E14" i="2"/>
  <c r="F14" i="2"/>
  <c r="G14" i="2"/>
  <c r="H14" i="2"/>
  <c r="I14" i="2"/>
  <c r="J14" i="2"/>
  <c r="K14" i="2"/>
  <c r="L14" i="2"/>
  <c r="M14" i="2"/>
  <c r="N14" i="2"/>
  <c r="O14" i="2"/>
  <c r="E28" i="2"/>
  <c r="F28" i="2"/>
  <c r="G28" i="2"/>
  <c r="H28" i="2"/>
  <c r="I28" i="2"/>
  <c r="J28" i="2"/>
  <c r="K28" i="2"/>
  <c r="L28" i="2"/>
  <c r="M28" i="2"/>
  <c r="N28" i="2"/>
  <c r="O28" i="2"/>
  <c r="E26" i="2"/>
  <c r="F26" i="2"/>
  <c r="G26" i="2"/>
  <c r="H26" i="2"/>
  <c r="I26" i="2"/>
  <c r="J26" i="2"/>
  <c r="K26" i="2"/>
  <c r="L26" i="2"/>
  <c r="M26" i="2"/>
  <c r="N26" i="2"/>
  <c r="O26" i="2"/>
  <c r="O25" i="2"/>
  <c r="N25" i="2"/>
  <c r="M25" i="2"/>
  <c r="L25" i="2"/>
  <c r="K25" i="2"/>
  <c r="J25" i="2"/>
  <c r="I25" i="2"/>
  <c r="H25" i="2"/>
  <c r="G25" i="2"/>
  <c r="F25" i="2"/>
  <c r="E25" i="2"/>
  <c r="D25" i="2"/>
  <c r="O24" i="2"/>
  <c r="N24" i="2"/>
  <c r="M24" i="2"/>
  <c r="L24" i="2"/>
  <c r="K24" i="2"/>
  <c r="J24" i="2"/>
  <c r="I24" i="2"/>
  <c r="H24" i="2"/>
  <c r="G24" i="2"/>
  <c r="F24" i="2"/>
  <c r="E24" i="2"/>
  <c r="D24" i="2"/>
  <c r="O23" i="2"/>
  <c r="N23" i="2"/>
  <c r="M23" i="2"/>
  <c r="L23" i="2"/>
  <c r="K23" i="2"/>
  <c r="J23" i="2"/>
  <c r="I23" i="2"/>
  <c r="H23" i="2"/>
  <c r="G23" i="2"/>
  <c r="F23" i="2"/>
  <c r="E23" i="2"/>
  <c r="D23" i="2"/>
  <c r="O22" i="2"/>
  <c r="N22" i="2"/>
  <c r="M22" i="2"/>
  <c r="L22" i="2"/>
  <c r="K22" i="2"/>
  <c r="J22" i="2"/>
  <c r="I22" i="2"/>
  <c r="H22" i="2"/>
  <c r="G22" i="2"/>
  <c r="F22" i="2"/>
  <c r="E22" i="2"/>
  <c r="D22" i="2"/>
  <c r="O21" i="2"/>
  <c r="N21" i="2"/>
  <c r="M21" i="2"/>
  <c r="L21" i="2"/>
  <c r="K21" i="2"/>
  <c r="J21" i="2"/>
  <c r="I21" i="2"/>
  <c r="H21" i="2"/>
  <c r="G21" i="2"/>
  <c r="F21" i="2"/>
  <c r="E21" i="2"/>
  <c r="D21" i="2"/>
  <c r="O20" i="2"/>
  <c r="N20" i="2"/>
  <c r="M20" i="2"/>
  <c r="L20" i="2"/>
  <c r="K20" i="2"/>
  <c r="J20" i="2"/>
  <c r="I20" i="2"/>
  <c r="H20" i="2"/>
  <c r="G20" i="2"/>
  <c r="F20" i="2"/>
  <c r="E20" i="2"/>
  <c r="D20" i="2"/>
  <c r="O19" i="2"/>
  <c r="N19" i="2"/>
  <c r="M19" i="2"/>
  <c r="L19" i="2"/>
  <c r="K19" i="2"/>
  <c r="J19" i="2"/>
  <c r="I19" i="2"/>
  <c r="H19" i="2"/>
  <c r="G19" i="2"/>
  <c r="F19" i="2"/>
  <c r="E19" i="2"/>
  <c r="D19" i="2"/>
  <c r="O18" i="2"/>
  <c r="N18" i="2"/>
  <c r="M18" i="2"/>
  <c r="L18" i="2"/>
  <c r="K18" i="2"/>
  <c r="J18" i="2"/>
  <c r="I18" i="2"/>
  <c r="H18" i="2"/>
  <c r="G18" i="2"/>
  <c r="F18" i="2"/>
  <c r="E18" i="2"/>
  <c r="D18" i="2"/>
  <c r="O7" i="2"/>
  <c r="N7" i="2"/>
  <c r="M7" i="2"/>
  <c r="L7" i="2"/>
  <c r="K7" i="2"/>
  <c r="J7" i="2"/>
  <c r="I7" i="2"/>
  <c r="H7" i="2"/>
  <c r="G7" i="2"/>
  <c r="F7" i="2"/>
  <c r="E7" i="2"/>
  <c r="O6" i="2"/>
  <c r="N6" i="2"/>
  <c r="M6" i="2"/>
  <c r="L6" i="2"/>
  <c r="K6" i="2"/>
  <c r="J6" i="2"/>
  <c r="I6" i="2"/>
  <c r="H6" i="2"/>
  <c r="G6" i="2"/>
  <c r="F6" i="2"/>
  <c r="E6" i="2"/>
  <c r="D6" i="2"/>
  <c r="O5" i="2"/>
  <c r="N5" i="2"/>
  <c r="M5" i="2"/>
  <c r="L5" i="2"/>
  <c r="K5" i="2"/>
  <c r="J5" i="2"/>
  <c r="I5" i="2"/>
  <c r="H5" i="2"/>
  <c r="G5" i="2"/>
  <c r="F5" i="2"/>
  <c r="E5" i="2"/>
  <c r="D5" i="2"/>
  <c r="O4" i="2"/>
  <c r="N4" i="2"/>
  <c r="M4" i="2"/>
  <c r="L4" i="2"/>
  <c r="K4" i="2"/>
  <c r="J4" i="2"/>
  <c r="I4" i="2"/>
  <c r="H4" i="2"/>
  <c r="G4" i="2"/>
  <c r="F4" i="2"/>
  <c r="E4" i="2"/>
  <c r="D4" i="2"/>
  <c r="D7" i="2"/>
  <c r="D40" i="3" l="1"/>
  <c r="D14" i="2"/>
  <c r="D26" i="2"/>
  <c r="D28" i="2" l="1"/>
</calcChain>
</file>

<file path=xl/sharedStrings.xml><?xml version="1.0" encoding="utf-8"?>
<sst xmlns="http://schemas.openxmlformats.org/spreadsheetml/2006/main" count="110" uniqueCount="91">
  <si>
    <t>Transactions</t>
  </si>
  <si>
    <t>Category</t>
  </si>
  <si>
    <t>Date</t>
  </si>
  <si>
    <t>Month</t>
  </si>
  <si>
    <t>Amount</t>
  </si>
  <si>
    <t>Description</t>
  </si>
  <si>
    <t>Purchase Equipment</t>
  </si>
  <si>
    <t>Jan</t>
  </si>
  <si>
    <t>Purchase of one lawn mower</t>
  </si>
  <si>
    <t>Vehicle</t>
  </si>
  <si>
    <t>Purchase of a company van with a loan</t>
  </si>
  <si>
    <t>Services</t>
  </si>
  <si>
    <t>Income from gardening services (Jan)</t>
  </si>
  <si>
    <t>Salaries</t>
  </si>
  <si>
    <t>Employee salaries (jan)</t>
  </si>
  <si>
    <t>Feb</t>
  </si>
  <si>
    <t>Purchase of additional lawnmowers</t>
  </si>
  <si>
    <t>Income from gardening services (Feb)</t>
  </si>
  <si>
    <t>Employee salaries (Feb)</t>
  </si>
  <si>
    <t>Mar</t>
  </si>
  <si>
    <t>Employee salaries (Mar)</t>
  </si>
  <si>
    <t>Profit and Loss</t>
  </si>
  <si>
    <t>Income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</si>
  <si>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</si>
  <si>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</si>
  <si>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</si>
  <si>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</si>
  <si>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</si>
  <si>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</si>
  <si>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</si>
  <si>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</si>
  <si>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</si>
  <si>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</si>
  <si>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Custom Sales 1</t>
  </si>
  <si>
    <t>Custom Sales 2</t>
  </si>
  <si>
    <t>Total Sales</t>
  </si>
  <si>
    <t>Cost of Sales</t>
  </si>
  <si>
    <t>Cost of Goods Sold 1</t>
  </si>
  <si>
    <t>Cost of Goods Sold 2</t>
  </si>
  <si>
    <t>Total Cost of Sales</t>
  </si>
  <si>
    <t>Net Income</t>
  </si>
  <si>
    <t>Expenses</t>
  </si>
  <si>
    <t>Advertising</t>
  </si>
  <si>
    <t>Office Supplies</t>
  </si>
  <si>
    <t>Repairs</t>
  </si>
  <si>
    <t>Utilities</t>
  </si>
  <si>
    <t>Rent</t>
  </si>
  <si>
    <t>Total Expenses</t>
  </si>
  <si>
    <t>Total Profit (Loss)</t>
  </si>
  <si>
    <t>Balance Sheet</t>
  </si>
  <si>
    <t>Assets</t>
  </si>
  <si>
    <t>Cash and Cash Equivalents</t>
  </si>
  <si>
    <t>Checking Accounts</t>
  </si>
  <si>
    <t>Saving Accounts</t>
  </si>
  <si>
    <t>Total Cash</t>
  </si>
  <si>
    <t>Current Assets</t>
  </si>
  <si>
    <t>Accounts Receivable</t>
  </si>
  <si>
    <t>Inventory</t>
  </si>
  <si>
    <t>Prepayments</t>
  </si>
  <si>
    <t>Total Current Assets</t>
  </si>
  <si>
    <t>Property, Plant and Equipment</t>
  </si>
  <si>
    <t>Vehicles</t>
  </si>
  <si>
    <t>Furniture &amp; Fixtures</t>
  </si>
  <si>
    <t>Equipment</t>
  </si>
  <si>
    <t>Buildings</t>
  </si>
  <si>
    <t>Land</t>
  </si>
  <si>
    <t>Total Property, Plant, and Equipment</t>
  </si>
  <si>
    <t>Total Assets</t>
  </si>
  <si>
    <t>Liabilities and Owners Equity</t>
  </si>
  <si>
    <t>Current Liabilities</t>
  </si>
  <si>
    <t>Accounts Payable</t>
  </si>
  <si>
    <t>Notes Payable</t>
  </si>
  <si>
    <t>Other Current Liabilities</t>
  </si>
  <si>
    <t>Total Current Liabilities</t>
  </si>
  <si>
    <t>Non-Current Liabilities</t>
  </si>
  <si>
    <t>Long-term Notes Payable</t>
  </si>
  <si>
    <t>Loans</t>
  </si>
  <si>
    <t>Other Non-Current Liabilities</t>
  </si>
  <si>
    <t>Total Non-Current Liabilities</t>
  </si>
  <si>
    <t>Total Liabilities</t>
  </si>
  <si>
    <t>Owner's Equity</t>
  </si>
  <si>
    <t>Capital Stock</t>
  </si>
  <si>
    <t>Retained Earnings</t>
  </si>
  <si>
    <t>Other</t>
  </si>
  <si>
    <t>Total owners' equity</t>
  </si>
  <si>
    <t>Balnace Check</t>
  </si>
  <si>
    <t>Assumptions</t>
  </si>
  <si>
    <t>1. Joe's Lawn Service has five employees</t>
  </si>
  <si>
    <t>2. We are one of the 5 employees</t>
  </si>
  <si>
    <t>3. Joe's Lawn Service is in their first three months of providing lawn maintenance services</t>
  </si>
  <si>
    <t>4. The owner, Joe, invested $2000 of his own money into the startup of this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</si>
</sst>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0000"/>
      <name val="Calibri"/>
    </font>
    <font>
      <b/>
      <sz val="20"/>
      <color rgb="FF000000"/>
      <name val="Calibri"/>
    </font>
    <font>
      <b/>
      <sz val="14"/>
      <color rgb="FF000000"/>
      <name val="Calibri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0" fillId="0" borderId="4" xfId="0" applyBorder="1"/>
    <xf numFmtId="0" fontId="1" fillId="0" borderId="4" xfId="0" applyFont="1" applyBorder="1"/>
    <xf numFmtId="0" fontId="0" fillId="3" borderId="5" xfId="0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0" borderId="8" xfId="0" applyBorder="1"/>
    <xf numFmtId="0" fontId="1" fillId="5" borderId="7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44" fontId="0" fillId="3" borderId="0" xfId="0" applyNumberFormat="1" applyFill="1"/>
    <xf numFmtId="44" fontId="0" fillId="3" borderId="2" xfId="0" applyNumberFormat="1" applyFill="1" applyBorder="1"/>
    <xf numFmtId="44" fontId="0" fillId="3" borderId="3" xfId="0" applyNumberFormat="1" applyFill="1" applyBorder="1"/>
    <xf numFmtId="44" fontId="0" fillId="0" borderId="0" xfId="0" applyNumberFormat="1"/>
    <xf numFmtId="44" fontId="0" fillId="0" borderId="4" xfId="0" applyNumberFormat="1" applyBorder="1"/>
    <xf numFmtId="44" fontId="0" fillId="2" borderId="0" xfId="0" applyNumberFormat="1" applyFill="1"/>
    <xf numFmtId="44" fontId="0" fillId="2" borderId="2" xfId="0" applyNumberFormat="1" applyFill="1" applyBorder="1"/>
    <xf numFmtId="44" fontId="0" fillId="2" borderId="3" xfId="0" applyNumberFormat="1" applyFill="1" applyBorder="1"/>
    <xf numFmtId="44" fontId="0" fillId="5" borderId="2" xfId="0" applyNumberFormat="1" applyFill="1" applyBorder="1"/>
    <xf numFmtId="44" fontId="0" fillId="5" borderId="3" xfId="0" applyNumberFormat="1" applyFill="1" applyBorder="1"/>
    <xf numFmtId="44" fontId="0" fillId="3" borderId="8" xfId="0" applyNumberFormat="1" applyFill="1" applyBorder="1"/>
    <xf numFmtId="44" fontId="0" fillId="0" borderId="8" xfId="0" applyNumberFormat="1" applyBorder="1"/>
    <xf numFmtId="44" fontId="0" fillId="0" borderId="9" xfId="0" applyNumberFormat="1" applyBorder="1"/>
    <xf numFmtId="44" fontId="0" fillId="2" borderId="8" xfId="0" applyNumberFormat="1" applyFill="1" applyBorder="1"/>
    <xf numFmtId="0" fontId="4" fillId="0" borderId="0" xfId="0" applyFont="1"/>
    <xf numFmtId="0" fontId="5" fillId="0" borderId="4" xfId="0" applyFont="1" applyBorder="1"/>
    <xf numFmtId="0" fontId="0" fillId="0" borderId="0" xfId="0" applyBorder="1"/>
    <xf numFmtId="0" fontId="0" fillId="6" borderId="10" xfId="0" applyFill="1" applyBorder="1"/>
    <xf numFmtId="0" fontId="0" fillId="6" borderId="12" xfId="0" applyFill="1" applyBorder="1"/>
    <xf numFmtId="0" fontId="0" fillId="6" borderId="11" xfId="0" applyFill="1" applyBorder="1"/>
    <xf numFmtId="0" fontId="3" fillId="6" borderId="11" xfId="0" applyFont="1" applyFill="1" applyBorder="1"/>
    <xf numFmtId="0" fontId="1" fillId="7" borderId="1" xfId="0" applyFont="1" applyFill="1" applyBorder="1"/>
    <xf numFmtId="0" fontId="0" fillId="7" borderId="2" xfId="0" applyFill="1" applyBorder="1"/>
    <xf numFmtId="164" fontId="0" fillId="0" borderId="4" xfId="0" applyNumberFormat="1" applyBorder="1"/>
    <xf numFmtId="164" fontId="0" fillId="0" borderId="0" xfId="0" applyNumberFormat="1" applyBorder="1"/>
    <xf numFmtId="164" fontId="0" fillId="6" borderId="5" xfId="0" applyNumberFormat="1" applyFill="1" applyBorder="1"/>
    <xf numFmtId="164" fontId="0" fillId="6" borderId="13" xfId="0" applyNumberFormat="1" applyFill="1" applyBorder="1"/>
    <xf numFmtId="164" fontId="0" fillId="6" borderId="6" xfId="0" applyNumberFormat="1" applyFill="1" applyBorder="1"/>
    <xf numFmtId="164" fontId="0" fillId="7" borderId="7" xfId="0" applyNumberFormat="1" applyFill="1" applyBorder="1"/>
    <xf numFmtId="0" fontId="0" fillId="5" borderId="10" xfId="0" applyFill="1" applyBorder="1"/>
    <xf numFmtId="164" fontId="0" fillId="5" borderId="5" xfId="0" applyNumberFormat="1" applyFill="1" applyBorder="1"/>
    <xf numFmtId="0" fontId="0" fillId="5" borderId="12" xfId="0" applyFill="1" applyBorder="1"/>
    <xf numFmtId="164" fontId="0" fillId="5" borderId="6" xfId="0" applyNumberFormat="1" applyFill="1" applyBorder="1"/>
    <xf numFmtId="0" fontId="0" fillId="5" borderId="13" xfId="0" applyFill="1" applyBorder="1"/>
    <xf numFmtId="164" fontId="0" fillId="5" borderId="9" xfId="0" applyNumberFormat="1" applyFill="1" applyBorder="1"/>
    <xf numFmtId="0" fontId="3" fillId="5" borderId="11" xfId="0" applyFont="1" applyFill="1" applyBorder="1"/>
    <xf numFmtId="164" fontId="0" fillId="5" borderId="13" xfId="0" applyNumberFormat="1" applyFill="1" applyBorder="1"/>
    <xf numFmtId="0" fontId="0" fillId="5" borderId="11" xfId="0" applyFill="1" applyBorder="1"/>
    <xf numFmtId="0" fontId="1" fillId="8" borderId="1" xfId="0" applyFont="1" applyFill="1" applyBorder="1"/>
    <xf numFmtId="0" fontId="0" fillId="8" borderId="2" xfId="0" applyFill="1" applyBorder="1"/>
    <xf numFmtId="164" fontId="0" fillId="8" borderId="7" xfId="0" applyNumberFormat="1" applyFill="1" applyBorder="1"/>
    <xf numFmtId="0" fontId="6" fillId="9" borderId="0" xfId="0" applyFont="1" applyFill="1" applyAlignment="1">
      <alignment horizontal="left"/>
    </xf>
    <xf numFmtId="164" fontId="0" fillId="9" borderId="0" xfId="0" applyNumberFormat="1" applyFill="1"/>
  </cellXfs>
  <cellStyles count="1">
    <cellStyle name="Normal" xfId="0" builtinId="0"/>
  </cellStyles>
  <dxfs count="7">
    <dxf>
      <alignment horizontal="center"/>
    </dxf>
    <dxf>
      <numFmt numFmtId="164" formatCode="&quot;$&quot;#,##0"/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26ED88-7FE6-4F22-BC0C-784FDFE364A2}" name="Table2" displayName="Table2" ref="A2:E25" totalsRowShown="0" headerRowDxfId="6" dataDxfId="5">
  <autoFilter ref="A2:E25" xr:uid="{5B26ED88-7FE6-4F22-BC0C-784FDFE364A2}"/>
  <tableColumns count="5">
    <tableColumn id="1" xr3:uid="{8819F0D3-4385-47C7-BD5A-1267E0AC14C8}" name="Category" dataDxfId="4"/>
    <tableColumn id="2" xr3:uid="{AF4C03FE-8C29-4C6F-9E63-EDA34E81606F}" name="Date" dataDxfId="3"/>
    <tableColumn id="3" xr3:uid="{D4F0A222-B371-438C-BA67-9E5C26255F17}" name="Month" dataDxfId="2"/>
    <tableColumn id="4" xr3:uid="{1CFA5B3B-F114-4CDE-9CF7-2BE9B812F4C2}" name="Amount" dataDxfId="1"/>
    <tableColumn id="5" xr3:uid="{7355864E-D68A-4A28-B551-340E450D4CFA}" name="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12" sqref="C12"/>
    </sheetView>
  </sheetViews>
  <sheetFormatPr defaultRowHeight="15"/>
  <cols>
    <col min="1" max="1" width="22" bestFit="1" customWidth="1"/>
    <col min="2" max="2" width="15.7109375" customWidth="1"/>
    <col min="3" max="3" width="16.140625" customWidth="1"/>
    <col min="4" max="4" width="15.85546875" style="5" customWidth="1"/>
    <col min="5" max="5" width="35.140625" customWidth="1"/>
  </cols>
  <sheetData>
    <row r="1" spans="1:5" ht="26.25">
      <c r="A1" s="2" t="s">
        <v>0</v>
      </c>
    </row>
    <row r="2" spans="1:5">
      <c r="A2" s="3" t="s">
        <v>1</v>
      </c>
      <c r="B2" s="3" t="s">
        <v>2</v>
      </c>
      <c r="C2" s="3" t="s">
        <v>3</v>
      </c>
      <c r="D2" s="6" t="s">
        <v>4</v>
      </c>
      <c r="E2" s="3" t="s">
        <v>5</v>
      </c>
    </row>
    <row r="3" spans="1:5">
      <c r="A3" s="4" t="s">
        <v>6</v>
      </c>
      <c r="B3" s="7">
        <v>44197</v>
      </c>
      <c r="C3" s="4" t="s">
        <v>7</v>
      </c>
      <c r="D3" s="8">
        <v>-500</v>
      </c>
      <c r="E3" s="4" t="s">
        <v>8</v>
      </c>
    </row>
    <row r="4" spans="1:5">
      <c r="A4" s="4" t="s">
        <v>9</v>
      </c>
      <c r="B4" s="7">
        <v>44211</v>
      </c>
      <c r="C4" s="4" t="s">
        <v>7</v>
      </c>
      <c r="D4" s="8">
        <v>-15000</v>
      </c>
      <c r="E4" s="4" t="s">
        <v>10</v>
      </c>
    </row>
    <row r="5" spans="1:5">
      <c r="A5" s="4" t="s">
        <v>11</v>
      </c>
      <c r="B5" s="7">
        <v>44227</v>
      </c>
      <c r="C5" s="4" t="s">
        <v>7</v>
      </c>
      <c r="D5" s="8">
        <v>1500</v>
      </c>
      <c r="E5" s="4" t="s">
        <v>12</v>
      </c>
    </row>
    <row r="6" spans="1:5">
      <c r="A6" s="4" t="s">
        <v>13</v>
      </c>
      <c r="B6" s="7">
        <v>44227</v>
      </c>
      <c r="C6" s="4" t="s">
        <v>7</v>
      </c>
      <c r="D6" s="8">
        <v>-2000</v>
      </c>
      <c r="E6" s="4" t="s">
        <v>14</v>
      </c>
    </row>
    <row r="7" spans="1:5">
      <c r="A7" s="4" t="s">
        <v>6</v>
      </c>
      <c r="B7" s="7">
        <v>44237</v>
      </c>
      <c r="C7" s="4" t="s">
        <v>15</v>
      </c>
      <c r="D7" s="8">
        <v>-2000</v>
      </c>
      <c r="E7" s="4" t="s">
        <v>16</v>
      </c>
    </row>
    <row r="8" spans="1:5">
      <c r="A8" s="4" t="s">
        <v>11</v>
      </c>
      <c r="B8" s="7">
        <v>44255</v>
      </c>
      <c r="C8" s="4" t="s">
        <v>15</v>
      </c>
      <c r="D8" s="8">
        <v>2000</v>
      </c>
      <c r="E8" s="4" t="s">
        <v>17</v>
      </c>
    </row>
    <row r="9" spans="1:5">
      <c r="A9" s="4" t="s">
        <v>13</v>
      </c>
      <c r="B9" s="7">
        <v>44255</v>
      </c>
      <c r="C9" s="4" t="s">
        <v>15</v>
      </c>
      <c r="D9" s="8">
        <v>-1500</v>
      </c>
      <c r="E9" s="4" t="s">
        <v>18</v>
      </c>
    </row>
    <row r="10" spans="1:5">
      <c r="A10" s="4" t="s">
        <v>11</v>
      </c>
      <c r="B10" s="7">
        <v>44286</v>
      </c>
      <c r="C10" s="4" t="s">
        <v>19</v>
      </c>
      <c r="D10" s="8">
        <v>4000</v>
      </c>
      <c r="E10" s="4" t="s">
        <v>12</v>
      </c>
    </row>
    <row r="11" spans="1:5">
      <c r="A11" s="4" t="s">
        <v>13</v>
      </c>
      <c r="B11" s="7">
        <v>44286</v>
      </c>
      <c r="C11" s="4" t="s">
        <v>19</v>
      </c>
      <c r="D11" s="8">
        <v>-3500</v>
      </c>
      <c r="E11" s="4" t="s">
        <v>20</v>
      </c>
    </row>
    <row r="12" spans="1:5">
      <c r="A12" s="4"/>
      <c r="B12" s="4"/>
      <c r="C12" s="4"/>
      <c r="D12" s="8"/>
      <c r="E12" s="4"/>
    </row>
    <row r="13" spans="1:5">
      <c r="A13" s="4"/>
      <c r="B13" s="4"/>
      <c r="C13" s="4"/>
      <c r="D13" s="8"/>
      <c r="E13" s="4"/>
    </row>
    <row r="14" spans="1:5">
      <c r="A14" s="4"/>
      <c r="B14" s="4"/>
      <c r="C14" s="4"/>
      <c r="D14" s="8"/>
      <c r="E14" s="4"/>
    </row>
    <row r="15" spans="1:5">
      <c r="A15" s="4"/>
      <c r="B15" s="4"/>
      <c r="C15" s="4"/>
      <c r="D15" s="8"/>
      <c r="E15" s="4"/>
    </row>
    <row r="16" spans="1:5">
      <c r="A16" s="4"/>
      <c r="B16" s="4"/>
      <c r="C16" s="4"/>
      <c r="D16" s="8"/>
      <c r="E16" s="4"/>
    </row>
    <row r="17" spans="1:5">
      <c r="A17" s="4"/>
      <c r="B17" s="4"/>
      <c r="C17" s="4"/>
      <c r="D17" s="8"/>
      <c r="E17" s="4"/>
    </row>
    <row r="18" spans="1:5">
      <c r="A18" s="4"/>
      <c r="B18" s="4"/>
      <c r="C18" s="4"/>
      <c r="D18" s="8"/>
      <c r="E18" s="4"/>
    </row>
    <row r="19" spans="1:5">
      <c r="A19" s="4"/>
      <c r="B19" s="4"/>
      <c r="C19" s="4"/>
      <c r="D19" s="8"/>
      <c r="E19" s="4"/>
    </row>
    <row r="20" spans="1:5">
      <c r="A20" s="4"/>
      <c r="B20" s="4"/>
      <c r="C20" s="4"/>
      <c r="D20" s="8"/>
      <c r="E20" s="4"/>
    </row>
    <row r="21" spans="1:5">
      <c r="A21" s="4"/>
      <c r="B21" s="4"/>
      <c r="C21" s="4"/>
      <c r="D21" s="8"/>
      <c r="E21" s="4"/>
    </row>
    <row r="22" spans="1:5">
      <c r="A22" s="4"/>
      <c r="B22" s="4"/>
      <c r="C22" s="4"/>
      <c r="D22" s="8"/>
      <c r="E22" s="4"/>
    </row>
    <row r="23" spans="1:5">
      <c r="A23" s="4"/>
      <c r="B23" s="4"/>
      <c r="C23" s="4"/>
      <c r="D23" s="8"/>
      <c r="E23" s="4"/>
    </row>
    <row r="24" spans="1:5">
      <c r="A24" s="4"/>
      <c r="B24" s="4"/>
      <c r="C24" s="4"/>
      <c r="D24" s="8"/>
      <c r="E24" s="4"/>
    </row>
    <row r="25" spans="1:5">
      <c r="A25" s="4"/>
      <c r="B25" s="4"/>
      <c r="C25" s="4"/>
      <c r="D25" s="8"/>
      <c r="E2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B202-6E50-4F2B-966A-59C03255DEA2}">
  <dimension ref="A1:O28"/>
  <sheetViews>
    <sheetView workbookViewId="0">
      <selection activeCell="P14" sqref="P14"/>
    </sheetView>
  </sheetViews>
  <sheetFormatPr defaultRowHeight="15"/>
  <cols>
    <col min="1" max="1" width="25.28515625" bestFit="1" customWidth="1"/>
    <col min="2" max="2" width="13.5703125" customWidth="1"/>
    <col min="3" max="3" width="22.28515625" customWidth="1"/>
    <col min="4" max="4" width="15.140625" customWidth="1"/>
    <col min="5" max="5" width="13.42578125" customWidth="1"/>
    <col min="6" max="6" width="13" customWidth="1"/>
    <col min="7" max="7" width="12.28515625" customWidth="1"/>
  </cols>
  <sheetData>
    <row r="1" spans="1:15" ht="26.25">
      <c r="A1" s="2" t="s">
        <v>21</v>
      </c>
    </row>
    <row r="3" spans="1:15">
      <c r="A3" s="10" t="s">
        <v>22</v>
      </c>
      <c r="B3" s="11"/>
      <c r="D3" s="21" t="s">
        <v>7</v>
      </c>
      <c r="E3" s="22" t="s">
        <v>15</v>
      </c>
      <c r="F3" s="22" t="s">
        <v>19</v>
      </c>
      <c r="G3" s="22" t="s">
        <v>23</v>
      </c>
      <c r="H3" s="22" t="s">
        <v>24</v>
      </c>
      <c r="I3" s="22" t="s">
        <v>25</v>
      </c>
      <c r="J3" s="22" t="s">
        <v>26</v>
      </c>
      <c r="K3" s="22" t="s">
        <v>27</v>
      </c>
      <c r="L3" s="22" t="s">
        <v>28</v>
      </c>
      <c r="M3" s="22" t="s">
        <v>29</v>
      </c>
      <c r="N3" s="22" t="s">
        <v>30</v>
      </c>
      <c r="O3" s="23" t="s">
        <v>31</v>
      </c>
    </row>
    <row r="4" spans="1:15">
      <c r="B4" s="9" t="s">
        <v>32</v>
      </c>
      <c r="C4" s="13" t="s">
        <v>11</v>
      </c>
      <c r="D4" s="24">
        <f>SUMIFS(Transactions!$D:$D,Transactions!$A:$A,'Profit and Loss'!$C4,Transactions!$C:$C,'Profit and Loss'!D$3)</f>
        <v>1500</v>
      </c>
      <c r="E4" s="24">
        <f>SUMIFS(Transactions!$D:$D,Transactions!$A:$A,'Profit and Loss'!$C4,Transactions!$C:$C,'Profit and Loss'!E$3)</f>
        <v>2000</v>
      </c>
      <c r="F4" s="24">
        <f>SUMIFS(Transactions!$D:$D,Transactions!$A:$A,'Profit and Loss'!$C4,Transactions!$C:$C,'Profit and Loss'!F$3)</f>
        <v>4000</v>
      </c>
      <c r="G4" s="24">
        <f>SUMIFS(Transactions!$D:$D,Transactions!$A:$A,'Profit and Loss'!$C4,Transactions!$C:$C,'Profit and Loss'!G$3)</f>
        <v>0</v>
      </c>
      <c r="H4" s="24">
        <f>SUMIFS(Transactions!$D:$D,Transactions!$A:$A,'Profit and Loss'!$C4,Transactions!$C:$C,'Profit and Loss'!H$3)</f>
        <v>0</v>
      </c>
      <c r="I4" s="24">
        <f>SUMIFS(Transactions!$D:$D,Transactions!$A:$A,'Profit and Loss'!$C4,Transactions!$C:$C,'Profit and Loss'!I$3)</f>
        <v>0</v>
      </c>
      <c r="J4" s="24">
        <f>SUMIFS(Transactions!$D:$D,Transactions!$A:$A,'Profit and Loss'!$C4,Transactions!$C:$C,'Profit and Loss'!J$3)</f>
        <v>0</v>
      </c>
      <c r="K4" s="24">
        <f>SUMIFS(Transactions!$D:$D,Transactions!$A:$A,'Profit and Loss'!$C4,Transactions!$C:$C,'Profit and Loss'!K$3)</f>
        <v>0</v>
      </c>
      <c r="L4" s="24">
        <f>SUMIFS(Transactions!$D:$D,Transactions!$A:$A,'Profit and Loss'!$C4,Transactions!$C:$C,'Profit and Loss'!L$3)</f>
        <v>0</v>
      </c>
      <c r="M4" s="24">
        <f>SUMIFS(Transactions!$D:$D,Transactions!$A:$A,'Profit and Loss'!$C4,Transactions!$C:$C,'Profit and Loss'!M$3)</f>
        <v>0</v>
      </c>
      <c r="N4" s="24">
        <f>SUMIFS(Transactions!$D:$D,Transactions!$A:$A,'Profit and Loss'!$C4,Transactions!$C:$C,'Profit and Loss'!N$3)</f>
        <v>0</v>
      </c>
      <c r="O4" s="34">
        <f>SUMIFS(Transactions!$D:$D,Transactions!$A:$A,'Profit and Loss'!$C4,Transactions!$C:$C,'Profit and Loss'!O$3)</f>
        <v>0</v>
      </c>
    </row>
    <row r="5" spans="1:15">
      <c r="C5" s="14" t="s">
        <v>33</v>
      </c>
      <c r="D5" s="24">
        <f>SUMIFS(Transactions!$D:$D,Transactions!$A:$A,'Profit and Loss'!$C5,Transactions!$C:$C,'Profit and Loss'!D$3)</f>
        <v>0</v>
      </c>
      <c r="E5" s="24">
        <f>SUMIFS(Transactions!$D:$D,Transactions!$A:$A,'Profit and Loss'!$C5,Transactions!$C:$C,'Profit and Loss'!E$3)</f>
        <v>0</v>
      </c>
      <c r="F5" s="24">
        <f>SUMIFS(Transactions!$D:$D,Transactions!$A:$A,'Profit and Loss'!$C5,Transactions!$C:$C,'Profit and Loss'!F$3)</f>
        <v>0</v>
      </c>
      <c r="G5" s="24">
        <f>SUMIFS(Transactions!$D:$D,Transactions!$A:$A,'Profit and Loss'!$C5,Transactions!$C:$C,'Profit and Loss'!G$3)</f>
        <v>0</v>
      </c>
      <c r="H5" s="24">
        <f>SUMIFS(Transactions!$D:$D,Transactions!$A:$A,'Profit and Loss'!$C5,Transactions!$C:$C,'Profit and Loss'!H$3)</f>
        <v>0</v>
      </c>
      <c r="I5" s="24">
        <f>SUMIFS(Transactions!$D:$D,Transactions!$A:$A,'Profit and Loss'!$C5,Transactions!$C:$C,'Profit and Loss'!I$3)</f>
        <v>0</v>
      </c>
      <c r="J5" s="24">
        <f>SUMIFS(Transactions!$D:$D,Transactions!$A:$A,'Profit and Loss'!$C5,Transactions!$C:$C,'Profit and Loss'!J$3)</f>
        <v>0</v>
      </c>
      <c r="K5" s="24">
        <f>SUMIFS(Transactions!$D:$D,Transactions!$A:$A,'Profit and Loss'!$C5,Transactions!$C:$C,'Profit and Loss'!K$3)</f>
        <v>0</v>
      </c>
      <c r="L5" s="24">
        <f>SUMIFS(Transactions!$D:$D,Transactions!$A:$A,'Profit and Loss'!$C5,Transactions!$C:$C,'Profit and Loss'!L$3)</f>
        <v>0</v>
      </c>
      <c r="M5" s="24">
        <f>SUMIFS(Transactions!$D:$D,Transactions!$A:$A,'Profit and Loss'!$C5,Transactions!$C:$C,'Profit and Loss'!M$3)</f>
        <v>0</v>
      </c>
      <c r="N5" s="24">
        <f>SUMIFS(Transactions!$D:$D,Transactions!$A:$A,'Profit and Loss'!$C5,Transactions!$C:$C,'Profit and Loss'!N$3)</f>
        <v>0</v>
      </c>
      <c r="O5" s="34">
        <f>SUMIFS(Transactions!$D:$D,Transactions!$A:$A,'Profit and Loss'!$C5,Transactions!$C:$C,'Profit and Loss'!O$3)</f>
        <v>0</v>
      </c>
    </row>
    <row r="6" spans="1:15">
      <c r="C6" s="14" t="s">
        <v>34</v>
      </c>
      <c r="D6" s="24">
        <f>SUMIFS(Transactions!$D:$D,Transactions!$A:$A,'Profit and Loss'!$C6,Transactions!$C:$C,'Profit and Loss'!D$3)</f>
        <v>0</v>
      </c>
      <c r="E6" s="24">
        <f>SUMIFS(Transactions!$D:$D,Transactions!$A:$A,'Profit and Loss'!$C6,Transactions!$C:$C,'Profit and Loss'!E$3)</f>
        <v>0</v>
      </c>
      <c r="F6" s="24">
        <f>SUMIFS(Transactions!$D:$D,Transactions!$A:$A,'Profit and Loss'!$C6,Transactions!$C:$C,'Profit and Loss'!F$3)</f>
        <v>0</v>
      </c>
      <c r="G6" s="24">
        <f>SUMIFS(Transactions!$D:$D,Transactions!$A:$A,'Profit and Loss'!$C6,Transactions!$C:$C,'Profit and Loss'!G$3)</f>
        <v>0</v>
      </c>
      <c r="H6" s="24">
        <f>SUMIFS(Transactions!$D:$D,Transactions!$A:$A,'Profit and Loss'!$C6,Transactions!$C:$C,'Profit and Loss'!H$3)</f>
        <v>0</v>
      </c>
      <c r="I6" s="24">
        <f>SUMIFS(Transactions!$D:$D,Transactions!$A:$A,'Profit and Loss'!$C6,Transactions!$C:$C,'Profit and Loss'!I$3)</f>
        <v>0</v>
      </c>
      <c r="J6" s="24">
        <f>SUMIFS(Transactions!$D:$D,Transactions!$A:$A,'Profit and Loss'!$C6,Transactions!$C:$C,'Profit and Loss'!J$3)</f>
        <v>0</v>
      </c>
      <c r="K6" s="24">
        <f>SUMIFS(Transactions!$D:$D,Transactions!$A:$A,'Profit and Loss'!$C6,Transactions!$C:$C,'Profit and Loss'!K$3)</f>
        <v>0</v>
      </c>
      <c r="L6" s="24">
        <f>SUMIFS(Transactions!$D:$D,Transactions!$A:$A,'Profit and Loss'!$C6,Transactions!$C:$C,'Profit and Loss'!L$3)</f>
        <v>0</v>
      </c>
      <c r="M6" s="24">
        <f>SUMIFS(Transactions!$D:$D,Transactions!$A:$A,'Profit and Loss'!$C6,Transactions!$C:$C,'Profit and Loss'!M$3)</f>
        <v>0</v>
      </c>
      <c r="N6" s="24">
        <f>SUMIFS(Transactions!$D:$D,Transactions!$A:$A,'Profit and Loss'!$C6,Transactions!$C:$C,'Profit and Loss'!N$3)</f>
        <v>0</v>
      </c>
      <c r="O6" s="34">
        <f>SUMIFS(Transactions!$D:$D,Transactions!$A:$A,'Profit and Loss'!$C6,Transactions!$C:$C,'Profit and Loss'!O$3)</f>
        <v>0</v>
      </c>
    </row>
    <row r="7" spans="1:15">
      <c r="C7" s="15" t="s">
        <v>35</v>
      </c>
      <c r="D7" s="25">
        <f>SUM(D4:D6)</f>
        <v>1500</v>
      </c>
      <c r="E7" s="25">
        <f t="shared" ref="E7:O7" si="0">SUM(E4:E6)</f>
        <v>2000</v>
      </c>
      <c r="F7" s="25">
        <f t="shared" si="0"/>
        <v>4000</v>
      </c>
      <c r="G7" s="25">
        <f t="shared" si="0"/>
        <v>0</v>
      </c>
      <c r="H7" s="25">
        <f t="shared" si="0"/>
        <v>0</v>
      </c>
      <c r="I7" s="25">
        <f t="shared" si="0"/>
        <v>0</v>
      </c>
      <c r="J7" s="25">
        <f t="shared" si="0"/>
        <v>0</v>
      </c>
      <c r="K7" s="25">
        <f t="shared" si="0"/>
        <v>0</v>
      </c>
      <c r="L7" s="25">
        <f t="shared" si="0"/>
        <v>0</v>
      </c>
      <c r="M7" s="25">
        <f t="shared" si="0"/>
        <v>0</v>
      </c>
      <c r="N7" s="25">
        <f t="shared" si="0"/>
        <v>0</v>
      </c>
      <c r="O7" s="26">
        <f t="shared" si="0"/>
        <v>0</v>
      </c>
    </row>
    <row r="8" spans="1:15">
      <c r="C8" s="19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35"/>
    </row>
    <row r="9" spans="1:15">
      <c r="C9" s="19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5"/>
    </row>
    <row r="10" spans="1:15">
      <c r="B10" s="1" t="s">
        <v>36</v>
      </c>
      <c r="C10" s="13" t="s">
        <v>37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34">
        <v>0</v>
      </c>
    </row>
    <row r="11" spans="1:15">
      <c r="C11" s="14" t="s">
        <v>38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34">
        <v>0</v>
      </c>
    </row>
    <row r="12" spans="1:15">
      <c r="C12" s="15" t="s">
        <v>39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6">
        <v>0</v>
      </c>
    </row>
    <row r="13" spans="1:15">
      <c r="C13" s="19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5"/>
    </row>
    <row r="14" spans="1:15">
      <c r="C14" s="15" t="s">
        <v>40</v>
      </c>
      <c r="D14" s="25">
        <f>D7-D12</f>
        <v>1500</v>
      </c>
      <c r="E14" s="25">
        <f t="shared" ref="E14:O14" si="1">E7-E12</f>
        <v>2000</v>
      </c>
      <c r="F14" s="25">
        <f t="shared" si="1"/>
        <v>4000</v>
      </c>
      <c r="G14" s="25">
        <f t="shared" si="1"/>
        <v>0</v>
      </c>
      <c r="H14" s="25">
        <f t="shared" si="1"/>
        <v>0</v>
      </c>
      <c r="I14" s="25">
        <f t="shared" si="1"/>
        <v>0</v>
      </c>
      <c r="J14" s="25">
        <f t="shared" si="1"/>
        <v>0</v>
      </c>
      <c r="K14" s="25">
        <f t="shared" si="1"/>
        <v>0</v>
      </c>
      <c r="L14" s="25">
        <f t="shared" si="1"/>
        <v>0</v>
      </c>
      <c r="M14" s="25">
        <f t="shared" si="1"/>
        <v>0</v>
      </c>
      <c r="N14" s="25">
        <f t="shared" si="1"/>
        <v>0</v>
      </c>
      <c r="O14" s="26">
        <f t="shared" si="1"/>
        <v>0</v>
      </c>
    </row>
    <row r="15" spans="1:15">
      <c r="C15" s="19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5"/>
    </row>
    <row r="16" spans="1:15">
      <c r="C16" s="19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35"/>
    </row>
    <row r="17" spans="1:15">
      <c r="A17" s="12" t="s">
        <v>41</v>
      </c>
      <c r="B17" s="11"/>
      <c r="C17" s="1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6"/>
    </row>
    <row r="18" spans="1:15">
      <c r="C18" s="16" t="s">
        <v>6</v>
      </c>
      <c r="D18" s="29">
        <f>SUMIFS(Transactions!$D:$D,Transactions!$A:$A,'Profit and Loss'!$C18,Transactions!$C:$C,'Profit and Loss'!D$3)</f>
        <v>-500</v>
      </c>
      <c r="E18" s="29">
        <f>SUMIFS(Transactions!$D:$D,Transactions!$A:$A,'Profit and Loss'!$C18,Transactions!$C:$C,'Profit and Loss'!E$3)</f>
        <v>-2000</v>
      </c>
      <c r="F18" s="29">
        <f>SUMIFS(Transactions!$D:$D,Transactions!$A:$A,'Profit and Loss'!$C18,Transactions!$C:$C,'Profit and Loss'!F$3)</f>
        <v>0</v>
      </c>
      <c r="G18" s="29">
        <f>SUMIFS(Transactions!$D:$D,Transactions!$A:$A,'Profit and Loss'!$C18,Transactions!$C:$C,'Profit and Loss'!G$3)</f>
        <v>0</v>
      </c>
      <c r="H18" s="29">
        <f>SUMIFS(Transactions!$D:$D,Transactions!$A:$A,'Profit and Loss'!$C18,Transactions!$C:$C,'Profit and Loss'!H$3)</f>
        <v>0</v>
      </c>
      <c r="I18" s="29">
        <f>SUMIFS(Transactions!$D:$D,Transactions!$A:$A,'Profit and Loss'!$C18,Transactions!$C:$C,'Profit and Loss'!I$3)</f>
        <v>0</v>
      </c>
      <c r="J18" s="29">
        <f>SUMIFS(Transactions!$D:$D,Transactions!$A:$A,'Profit and Loss'!$C18,Transactions!$C:$C,'Profit and Loss'!J$3)</f>
        <v>0</v>
      </c>
      <c r="K18" s="29">
        <f>SUMIFS(Transactions!$D:$D,Transactions!$A:$A,'Profit and Loss'!$C18,Transactions!$C:$C,'Profit and Loss'!K$3)</f>
        <v>0</v>
      </c>
      <c r="L18" s="29">
        <f>SUMIFS(Transactions!$D:$D,Transactions!$A:$A,'Profit and Loss'!$C18,Transactions!$C:$C,'Profit and Loss'!L$3)</f>
        <v>0</v>
      </c>
      <c r="M18" s="29">
        <f>SUMIFS(Transactions!$D:$D,Transactions!$A:$A,'Profit and Loss'!$C18,Transactions!$C:$C,'Profit and Loss'!M$3)</f>
        <v>0</v>
      </c>
      <c r="N18" s="29">
        <f>SUMIFS(Transactions!$D:$D,Transactions!$A:$A,'Profit and Loss'!$C18,Transactions!$C:$C,'Profit and Loss'!N$3)</f>
        <v>0</v>
      </c>
      <c r="O18" s="37">
        <f>SUMIFS(Transactions!$D:$D,Transactions!$A:$A,'Profit and Loss'!$C18,Transactions!$C:$C,'Profit and Loss'!O$3)</f>
        <v>0</v>
      </c>
    </row>
    <row r="19" spans="1:15">
      <c r="C19" s="17" t="s">
        <v>9</v>
      </c>
      <c r="D19" s="29">
        <f>SUMIFS(Transactions!$D:$D,Transactions!$A:$A,'Profit and Loss'!$C19,Transactions!$C:$C,'Profit and Loss'!D$3)</f>
        <v>-15000</v>
      </c>
      <c r="E19" s="29">
        <f>SUMIFS(Transactions!$D:$D,Transactions!$A:$A,'Profit and Loss'!$C19,Transactions!$C:$C,'Profit and Loss'!E$3)</f>
        <v>0</v>
      </c>
      <c r="F19" s="29">
        <f>SUMIFS(Transactions!$D:$D,Transactions!$A:$A,'Profit and Loss'!$C19,Transactions!$C:$C,'Profit and Loss'!F$3)</f>
        <v>0</v>
      </c>
      <c r="G19" s="29">
        <f>SUMIFS(Transactions!$D:$D,Transactions!$A:$A,'Profit and Loss'!$C19,Transactions!$C:$C,'Profit and Loss'!G$3)</f>
        <v>0</v>
      </c>
      <c r="H19" s="29">
        <f>SUMIFS(Transactions!$D:$D,Transactions!$A:$A,'Profit and Loss'!$C19,Transactions!$C:$C,'Profit and Loss'!H$3)</f>
        <v>0</v>
      </c>
      <c r="I19" s="29">
        <f>SUMIFS(Transactions!$D:$D,Transactions!$A:$A,'Profit and Loss'!$C19,Transactions!$C:$C,'Profit and Loss'!I$3)</f>
        <v>0</v>
      </c>
      <c r="J19" s="29">
        <f>SUMIFS(Transactions!$D:$D,Transactions!$A:$A,'Profit and Loss'!$C19,Transactions!$C:$C,'Profit and Loss'!J$3)</f>
        <v>0</v>
      </c>
      <c r="K19" s="29">
        <f>SUMIFS(Transactions!$D:$D,Transactions!$A:$A,'Profit and Loss'!$C19,Transactions!$C:$C,'Profit and Loss'!K$3)</f>
        <v>0</v>
      </c>
      <c r="L19" s="29">
        <f>SUMIFS(Transactions!$D:$D,Transactions!$A:$A,'Profit and Loss'!$C19,Transactions!$C:$C,'Profit and Loss'!L$3)</f>
        <v>0</v>
      </c>
      <c r="M19" s="29">
        <f>SUMIFS(Transactions!$D:$D,Transactions!$A:$A,'Profit and Loss'!$C19,Transactions!$C:$C,'Profit and Loss'!M$3)</f>
        <v>0</v>
      </c>
      <c r="N19" s="29">
        <f>SUMIFS(Transactions!$D:$D,Transactions!$A:$A,'Profit and Loss'!$C19,Transactions!$C:$C,'Profit and Loss'!N$3)</f>
        <v>0</v>
      </c>
      <c r="O19" s="37">
        <f>SUMIFS(Transactions!$D:$D,Transactions!$A:$A,'Profit and Loss'!$C19,Transactions!$C:$C,'Profit and Loss'!O$3)</f>
        <v>0</v>
      </c>
    </row>
    <row r="20" spans="1:15">
      <c r="C20" s="17" t="s">
        <v>13</v>
      </c>
      <c r="D20" s="29">
        <f>SUMIFS(Transactions!$D:$D,Transactions!$A:$A,'Profit and Loss'!$C20,Transactions!$C:$C,'Profit and Loss'!D$3)</f>
        <v>-2000</v>
      </c>
      <c r="E20" s="29">
        <f>SUMIFS(Transactions!$D:$D,Transactions!$A:$A,'Profit and Loss'!$C20,Transactions!$C:$C,'Profit and Loss'!E$3)</f>
        <v>-1500</v>
      </c>
      <c r="F20" s="29">
        <f>SUMIFS(Transactions!$D:$D,Transactions!$A:$A,'Profit and Loss'!$C20,Transactions!$C:$C,'Profit and Loss'!F$3)</f>
        <v>-3500</v>
      </c>
      <c r="G20" s="29">
        <f>SUMIFS(Transactions!$D:$D,Transactions!$A:$A,'Profit and Loss'!$C20,Transactions!$C:$C,'Profit and Loss'!G$3)</f>
        <v>0</v>
      </c>
      <c r="H20" s="29">
        <f>SUMIFS(Transactions!$D:$D,Transactions!$A:$A,'Profit and Loss'!$C20,Transactions!$C:$C,'Profit and Loss'!H$3)</f>
        <v>0</v>
      </c>
      <c r="I20" s="29">
        <f>SUMIFS(Transactions!$D:$D,Transactions!$A:$A,'Profit and Loss'!$C20,Transactions!$C:$C,'Profit and Loss'!I$3)</f>
        <v>0</v>
      </c>
      <c r="J20" s="29">
        <f>SUMIFS(Transactions!$D:$D,Transactions!$A:$A,'Profit and Loss'!$C20,Transactions!$C:$C,'Profit and Loss'!J$3)</f>
        <v>0</v>
      </c>
      <c r="K20" s="29">
        <f>SUMIFS(Transactions!$D:$D,Transactions!$A:$A,'Profit and Loss'!$C20,Transactions!$C:$C,'Profit and Loss'!K$3)</f>
        <v>0</v>
      </c>
      <c r="L20" s="29">
        <f>SUMIFS(Transactions!$D:$D,Transactions!$A:$A,'Profit and Loss'!$C20,Transactions!$C:$C,'Profit and Loss'!L$3)</f>
        <v>0</v>
      </c>
      <c r="M20" s="29">
        <f>SUMIFS(Transactions!$D:$D,Transactions!$A:$A,'Profit and Loss'!$C20,Transactions!$C:$C,'Profit and Loss'!M$3)</f>
        <v>0</v>
      </c>
      <c r="N20" s="29">
        <f>SUMIFS(Transactions!$D:$D,Transactions!$A:$A,'Profit and Loss'!$C20,Transactions!$C:$C,'Profit and Loss'!N$3)</f>
        <v>0</v>
      </c>
      <c r="O20" s="37">
        <f>SUMIFS(Transactions!$D:$D,Transactions!$A:$A,'Profit and Loss'!$C20,Transactions!$C:$C,'Profit and Loss'!O$3)</f>
        <v>0</v>
      </c>
    </row>
    <row r="21" spans="1:15">
      <c r="C21" s="17" t="s">
        <v>42</v>
      </c>
      <c r="D21" s="29">
        <f>SUMIFS(Transactions!$D:$D,Transactions!$A:$A,'Profit and Loss'!$C21,Transactions!$C:$C,'Profit and Loss'!D$3)</f>
        <v>0</v>
      </c>
      <c r="E21" s="29">
        <f>SUMIFS(Transactions!$D:$D,Transactions!$A:$A,'Profit and Loss'!$C21,Transactions!$C:$C,'Profit and Loss'!E$3)</f>
        <v>0</v>
      </c>
      <c r="F21" s="29">
        <f>SUMIFS(Transactions!$D:$D,Transactions!$A:$A,'Profit and Loss'!$C21,Transactions!$C:$C,'Profit and Loss'!F$3)</f>
        <v>0</v>
      </c>
      <c r="G21" s="29">
        <f>SUMIFS(Transactions!$D:$D,Transactions!$A:$A,'Profit and Loss'!$C21,Transactions!$C:$C,'Profit and Loss'!G$3)</f>
        <v>0</v>
      </c>
      <c r="H21" s="29">
        <f>SUMIFS(Transactions!$D:$D,Transactions!$A:$A,'Profit and Loss'!$C21,Transactions!$C:$C,'Profit and Loss'!H$3)</f>
        <v>0</v>
      </c>
      <c r="I21" s="29">
        <f>SUMIFS(Transactions!$D:$D,Transactions!$A:$A,'Profit and Loss'!$C21,Transactions!$C:$C,'Profit and Loss'!I$3)</f>
        <v>0</v>
      </c>
      <c r="J21" s="29">
        <f>SUMIFS(Transactions!$D:$D,Transactions!$A:$A,'Profit and Loss'!$C21,Transactions!$C:$C,'Profit and Loss'!J$3)</f>
        <v>0</v>
      </c>
      <c r="K21" s="29">
        <f>SUMIFS(Transactions!$D:$D,Transactions!$A:$A,'Profit and Loss'!$C21,Transactions!$C:$C,'Profit and Loss'!K$3)</f>
        <v>0</v>
      </c>
      <c r="L21" s="29">
        <f>SUMIFS(Transactions!$D:$D,Transactions!$A:$A,'Profit and Loss'!$C21,Transactions!$C:$C,'Profit and Loss'!L$3)</f>
        <v>0</v>
      </c>
      <c r="M21" s="29">
        <f>SUMIFS(Transactions!$D:$D,Transactions!$A:$A,'Profit and Loss'!$C21,Transactions!$C:$C,'Profit and Loss'!M$3)</f>
        <v>0</v>
      </c>
      <c r="N21" s="29">
        <f>SUMIFS(Transactions!$D:$D,Transactions!$A:$A,'Profit and Loss'!$C21,Transactions!$C:$C,'Profit and Loss'!N$3)</f>
        <v>0</v>
      </c>
      <c r="O21" s="37">
        <f>SUMIFS(Transactions!$D:$D,Transactions!$A:$A,'Profit and Loss'!$C21,Transactions!$C:$C,'Profit and Loss'!O$3)</f>
        <v>0</v>
      </c>
    </row>
    <row r="22" spans="1:15">
      <c r="C22" s="17" t="s">
        <v>43</v>
      </c>
      <c r="D22" s="29">
        <f>SUMIFS(Transactions!$D:$D,Transactions!$A:$A,'Profit and Loss'!$C22,Transactions!$C:$C,'Profit and Loss'!D$3)</f>
        <v>0</v>
      </c>
      <c r="E22" s="29">
        <f>SUMIFS(Transactions!$D:$D,Transactions!$A:$A,'Profit and Loss'!$C22,Transactions!$C:$C,'Profit and Loss'!E$3)</f>
        <v>0</v>
      </c>
      <c r="F22" s="29">
        <f>SUMIFS(Transactions!$D:$D,Transactions!$A:$A,'Profit and Loss'!$C22,Transactions!$C:$C,'Profit and Loss'!F$3)</f>
        <v>0</v>
      </c>
      <c r="G22" s="29">
        <f>SUMIFS(Transactions!$D:$D,Transactions!$A:$A,'Profit and Loss'!$C22,Transactions!$C:$C,'Profit and Loss'!G$3)</f>
        <v>0</v>
      </c>
      <c r="H22" s="29">
        <f>SUMIFS(Transactions!$D:$D,Transactions!$A:$A,'Profit and Loss'!$C22,Transactions!$C:$C,'Profit and Loss'!H$3)</f>
        <v>0</v>
      </c>
      <c r="I22" s="29">
        <f>SUMIFS(Transactions!$D:$D,Transactions!$A:$A,'Profit and Loss'!$C22,Transactions!$C:$C,'Profit and Loss'!I$3)</f>
        <v>0</v>
      </c>
      <c r="J22" s="29">
        <f>SUMIFS(Transactions!$D:$D,Transactions!$A:$A,'Profit and Loss'!$C22,Transactions!$C:$C,'Profit and Loss'!J$3)</f>
        <v>0</v>
      </c>
      <c r="K22" s="29">
        <f>SUMIFS(Transactions!$D:$D,Transactions!$A:$A,'Profit and Loss'!$C22,Transactions!$C:$C,'Profit and Loss'!K$3)</f>
        <v>0</v>
      </c>
      <c r="L22" s="29">
        <f>SUMIFS(Transactions!$D:$D,Transactions!$A:$A,'Profit and Loss'!$C22,Transactions!$C:$C,'Profit and Loss'!L$3)</f>
        <v>0</v>
      </c>
      <c r="M22" s="29">
        <f>SUMIFS(Transactions!$D:$D,Transactions!$A:$A,'Profit and Loss'!$C22,Transactions!$C:$C,'Profit and Loss'!M$3)</f>
        <v>0</v>
      </c>
      <c r="N22" s="29">
        <f>SUMIFS(Transactions!$D:$D,Transactions!$A:$A,'Profit and Loss'!$C22,Transactions!$C:$C,'Profit and Loss'!N$3)</f>
        <v>0</v>
      </c>
      <c r="O22" s="37">
        <f>SUMIFS(Transactions!$D:$D,Transactions!$A:$A,'Profit and Loss'!$C22,Transactions!$C:$C,'Profit and Loss'!O$3)</f>
        <v>0</v>
      </c>
    </row>
    <row r="23" spans="1:15">
      <c r="C23" s="17" t="s">
        <v>44</v>
      </c>
      <c r="D23" s="29">
        <f>SUMIFS(Transactions!$D:$D,Transactions!$A:$A,'Profit and Loss'!$C23,Transactions!$C:$C,'Profit and Loss'!D$3)</f>
        <v>0</v>
      </c>
      <c r="E23" s="29">
        <f>SUMIFS(Transactions!$D:$D,Transactions!$A:$A,'Profit and Loss'!$C23,Transactions!$C:$C,'Profit and Loss'!E$3)</f>
        <v>0</v>
      </c>
      <c r="F23" s="29">
        <f>SUMIFS(Transactions!$D:$D,Transactions!$A:$A,'Profit and Loss'!$C23,Transactions!$C:$C,'Profit and Loss'!F$3)</f>
        <v>0</v>
      </c>
      <c r="G23" s="29">
        <f>SUMIFS(Transactions!$D:$D,Transactions!$A:$A,'Profit and Loss'!$C23,Transactions!$C:$C,'Profit and Loss'!G$3)</f>
        <v>0</v>
      </c>
      <c r="H23" s="29">
        <f>SUMIFS(Transactions!$D:$D,Transactions!$A:$A,'Profit and Loss'!$C23,Transactions!$C:$C,'Profit and Loss'!H$3)</f>
        <v>0</v>
      </c>
      <c r="I23" s="29">
        <f>SUMIFS(Transactions!$D:$D,Transactions!$A:$A,'Profit and Loss'!$C23,Transactions!$C:$C,'Profit and Loss'!I$3)</f>
        <v>0</v>
      </c>
      <c r="J23" s="29">
        <f>SUMIFS(Transactions!$D:$D,Transactions!$A:$A,'Profit and Loss'!$C23,Transactions!$C:$C,'Profit and Loss'!J$3)</f>
        <v>0</v>
      </c>
      <c r="K23" s="29">
        <f>SUMIFS(Transactions!$D:$D,Transactions!$A:$A,'Profit and Loss'!$C23,Transactions!$C:$C,'Profit and Loss'!K$3)</f>
        <v>0</v>
      </c>
      <c r="L23" s="29">
        <f>SUMIFS(Transactions!$D:$D,Transactions!$A:$A,'Profit and Loss'!$C23,Transactions!$C:$C,'Profit and Loss'!L$3)</f>
        <v>0</v>
      </c>
      <c r="M23" s="29">
        <f>SUMIFS(Transactions!$D:$D,Transactions!$A:$A,'Profit and Loss'!$C23,Transactions!$C:$C,'Profit and Loss'!M$3)</f>
        <v>0</v>
      </c>
      <c r="N23" s="29">
        <f>SUMIFS(Transactions!$D:$D,Transactions!$A:$A,'Profit and Loss'!$C23,Transactions!$C:$C,'Profit and Loss'!N$3)</f>
        <v>0</v>
      </c>
      <c r="O23" s="37">
        <f>SUMIFS(Transactions!$D:$D,Transactions!$A:$A,'Profit and Loss'!$C23,Transactions!$C:$C,'Profit and Loss'!O$3)</f>
        <v>0</v>
      </c>
    </row>
    <row r="24" spans="1:15">
      <c r="C24" s="17" t="s">
        <v>45</v>
      </c>
      <c r="D24" s="29">
        <f>SUMIFS(Transactions!$D:$D,Transactions!$A:$A,'Profit and Loss'!$C24,Transactions!$C:$C,'Profit and Loss'!D$3)</f>
        <v>0</v>
      </c>
      <c r="E24" s="29">
        <f>SUMIFS(Transactions!$D:$D,Transactions!$A:$A,'Profit and Loss'!$C24,Transactions!$C:$C,'Profit and Loss'!E$3)</f>
        <v>0</v>
      </c>
      <c r="F24" s="29">
        <f>SUMIFS(Transactions!$D:$D,Transactions!$A:$A,'Profit and Loss'!$C24,Transactions!$C:$C,'Profit and Loss'!F$3)</f>
        <v>0</v>
      </c>
      <c r="G24" s="29">
        <f>SUMIFS(Transactions!$D:$D,Transactions!$A:$A,'Profit and Loss'!$C24,Transactions!$C:$C,'Profit and Loss'!G$3)</f>
        <v>0</v>
      </c>
      <c r="H24" s="29">
        <f>SUMIFS(Transactions!$D:$D,Transactions!$A:$A,'Profit and Loss'!$C24,Transactions!$C:$C,'Profit and Loss'!H$3)</f>
        <v>0</v>
      </c>
      <c r="I24" s="29">
        <f>SUMIFS(Transactions!$D:$D,Transactions!$A:$A,'Profit and Loss'!$C24,Transactions!$C:$C,'Profit and Loss'!I$3)</f>
        <v>0</v>
      </c>
      <c r="J24" s="29">
        <f>SUMIFS(Transactions!$D:$D,Transactions!$A:$A,'Profit and Loss'!$C24,Transactions!$C:$C,'Profit and Loss'!J$3)</f>
        <v>0</v>
      </c>
      <c r="K24" s="29">
        <f>SUMIFS(Transactions!$D:$D,Transactions!$A:$A,'Profit and Loss'!$C24,Transactions!$C:$C,'Profit and Loss'!K$3)</f>
        <v>0</v>
      </c>
      <c r="L24" s="29">
        <f>SUMIFS(Transactions!$D:$D,Transactions!$A:$A,'Profit and Loss'!$C24,Transactions!$C:$C,'Profit and Loss'!L$3)</f>
        <v>0</v>
      </c>
      <c r="M24" s="29">
        <f>SUMIFS(Transactions!$D:$D,Transactions!$A:$A,'Profit and Loss'!$C24,Transactions!$C:$C,'Profit and Loss'!M$3)</f>
        <v>0</v>
      </c>
      <c r="N24" s="29">
        <f>SUMIFS(Transactions!$D:$D,Transactions!$A:$A,'Profit and Loss'!$C24,Transactions!$C:$C,'Profit and Loss'!N$3)</f>
        <v>0</v>
      </c>
      <c r="O24" s="37">
        <f>SUMIFS(Transactions!$D:$D,Transactions!$A:$A,'Profit and Loss'!$C24,Transactions!$C:$C,'Profit and Loss'!O$3)</f>
        <v>0</v>
      </c>
    </row>
    <row r="25" spans="1:15">
      <c r="C25" s="17" t="s">
        <v>46</v>
      </c>
      <c r="D25" s="29">
        <f>SUMIFS(Transactions!$D:$D,Transactions!$A:$A,'Profit and Loss'!$C25,Transactions!$C:$C,'Profit and Loss'!D$3)</f>
        <v>0</v>
      </c>
      <c r="E25" s="29">
        <f>SUMIFS(Transactions!$D:$D,Transactions!$A:$A,'Profit and Loss'!$C25,Transactions!$C:$C,'Profit and Loss'!E$3)</f>
        <v>0</v>
      </c>
      <c r="F25" s="29">
        <f>SUMIFS(Transactions!$D:$D,Transactions!$A:$A,'Profit and Loss'!$C25,Transactions!$C:$C,'Profit and Loss'!F$3)</f>
        <v>0</v>
      </c>
      <c r="G25" s="29">
        <f>SUMIFS(Transactions!$D:$D,Transactions!$A:$A,'Profit and Loss'!$C25,Transactions!$C:$C,'Profit and Loss'!G$3)</f>
        <v>0</v>
      </c>
      <c r="H25" s="29">
        <f>SUMIFS(Transactions!$D:$D,Transactions!$A:$A,'Profit and Loss'!$C25,Transactions!$C:$C,'Profit and Loss'!H$3)</f>
        <v>0</v>
      </c>
      <c r="I25" s="29">
        <f>SUMIFS(Transactions!$D:$D,Transactions!$A:$A,'Profit and Loss'!$C25,Transactions!$C:$C,'Profit and Loss'!I$3)</f>
        <v>0</v>
      </c>
      <c r="J25" s="29">
        <f>SUMIFS(Transactions!$D:$D,Transactions!$A:$A,'Profit and Loss'!$C25,Transactions!$C:$C,'Profit and Loss'!J$3)</f>
        <v>0</v>
      </c>
      <c r="K25" s="29">
        <f>SUMIFS(Transactions!$D:$D,Transactions!$A:$A,'Profit and Loss'!$C25,Transactions!$C:$C,'Profit and Loss'!K$3)</f>
        <v>0</v>
      </c>
      <c r="L25" s="29">
        <f>SUMIFS(Transactions!$D:$D,Transactions!$A:$A,'Profit and Loss'!$C25,Transactions!$C:$C,'Profit and Loss'!L$3)</f>
        <v>0</v>
      </c>
      <c r="M25" s="29">
        <f>SUMIFS(Transactions!$D:$D,Transactions!$A:$A,'Profit and Loss'!$C25,Transactions!$C:$C,'Profit and Loss'!M$3)</f>
        <v>0</v>
      </c>
      <c r="N25" s="29">
        <f>SUMIFS(Transactions!$D:$D,Transactions!$A:$A,'Profit and Loss'!$C25,Transactions!$C:$C,'Profit and Loss'!N$3)</f>
        <v>0</v>
      </c>
      <c r="O25" s="37">
        <f>SUMIFS(Transactions!$D:$D,Transactions!$A:$A,'Profit and Loss'!$C25,Transactions!$C:$C,'Profit and Loss'!O$3)</f>
        <v>0</v>
      </c>
    </row>
    <row r="26" spans="1:15">
      <c r="C26" s="18" t="s">
        <v>47</v>
      </c>
      <c r="D26" s="30">
        <f>SUM(D18:D25)</f>
        <v>-17500</v>
      </c>
      <c r="E26" s="30">
        <f t="shared" ref="E26:O26" si="2">SUM(E18:E25)</f>
        <v>-3500</v>
      </c>
      <c r="F26" s="30">
        <f t="shared" si="2"/>
        <v>-3500</v>
      </c>
      <c r="G26" s="30">
        <f t="shared" si="2"/>
        <v>0</v>
      </c>
      <c r="H26" s="30">
        <f t="shared" si="2"/>
        <v>0</v>
      </c>
      <c r="I26" s="30">
        <f t="shared" si="2"/>
        <v>0</v>
      </c>
      <c r="J26" s="30">
        <f t="shared" si="2"/>
        <v>0</v>
      </c>
      <c r="K26" s="30">
        <f t="shared" si="2"/>
        <v>0</v>
      </c>
      <c r="L26" s="30">
        <f t="shared" si="2"/>
        <v>0</v>
      </c>
      <c r="M26" s="30">
        <f t="shared" si="2"/>
        <v>0</v>
      </c>
      <c r="N26" s="30">
        <f t="shared" si="2"/>
        <v>0</v>
      </c>
      <c r="O26" s="31">
        <f t="shared" si="2"/>
        <v>0</v>
      </c>
    </row>
    <row r="27" spans="1:15">
      <c r="C27" s="19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5"/>
    </row>
    <row r="28" spans="1:15">
      <c r="C28" s="20" t="s">
        <v>48</v>
      </c>
      <c r="D28" s="32">
        <f>D14+D26</f>
        <v>-16000</v>
      </c>
      <c r="E28" s="32">
        <f t="shared" ref="E28:O28" si="3">E14+E26</f>
        <v>-1500</v>
      </c>
      <c r="F28" s="32">
        <f t="shared" si="3"/>
        <v>500</v>
      </c>
      <c r="G28" s="32">
        <f t="shared" si="3"/>
        <v>0</v>
      </c>
      <c r="H28" s="32">
        <f t="shared" si="3"/>
        <v>0</v>
      </c>
      <c r="I28" s="32">
        <f t="shared" si="3"/>
        <v>0</v>
      </c>
      <c r="J28" s="32">
        <f t="shared" si="3"/>
        <v>0</v>
      </c>
      <c r="K28" s="32">
        <f t="shared" si="3"/>
        <v>0</v>
      </c>
      <c r="L28" s="32">
        <f t="shared" si="3"/>
        <v>0</v>
      </c>
      <c r="M28" s="32">
        <f t="shared" si="3"/>
        <v>0</v>
      </c>
      <c r="N28" s="32">
        <f t="shared" si="3"/>
        <v>0</v>
      </c>
      <c r="O28" s="33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5CA1-726A-49FD-BF4D-0C2C0095111E}">
  <dimension ref="A1:L50"/>
  <sheetViews>
    <sheetView tabSelected="1" topLeftCell="A20" workbookViewId="0">
      <selection activeCell="D51" sqref="D51"/>
    </sheetView>
  </sheetViews>
  <sheetFormatPr defaultRowHeight="15"/>
  <cols>
    <col min="1" max="1" width="34.42578125" bestFit="1" customWidth="1"/>
    <col min="2" max="2" width="28" customWidth="1"/>
    <col min="3" max="3" width="35.140625" bestFit="1" customWidth="1"/>
    <col min="4" max="4" width="14" style="5" customWidth="1"/>
  </cols>
  <sheetData>
    <row r="1" spans="1:12" ht="45.75" customHeight="1">
      <c r="A1" s="38" t="s">
        <v>49</v>
      </c>
    </row>
    <row r="3" spans="1:12" ht="18.75">
      <c r="A3" s="39" t="s">
        <v>50</v>
      </c>
      <c r="B3" s="11"/>
      <c r="C3" s="11"/>
      <c r="D3" s="47"/>
      <c r="E3" s="11"/>
      <c r="F3" s="11"/>
      <c r="G3" s="11"/>
      <c r="H3" s="11"/>
      <c r="I3" s="11"/>
      <c r="J3" s="11"/>
      <c r="K3" s="11"/>
      <c r="L3" s="11"/>
    </row>
    <row r="5" spans="1:12">
      <c r="B5" s="10" t="s">
        <v>51</v>
      </c>
      <c r="C5" s="40"/>
      <c r="D5" s="48"/>
    </row>
    <row r="6" spans="1:12">
      <c r="C6" s="41" t="s">
        <v>52</v>
      </c>
      <c r="D6" s="49">
        <v>2000</v>
      </c>
    </row>
    <row r="7" spans="1:12">
      <c r="C7" s="43" t="s">
        <v>53</v>
      </c>
      <c r="D7" s="50"/>
    </row>
    <row r="8" spans="1:12">
      <c r="C8" s="44" t="s">
        <v>54</v>
      </c>
      <c r="D8" s="50">
        <f>SUM(D6:D7)</f>
        <v>2000</v>
      </c>
    </row>
    <row r="10" spans="1:12">
      <c r="B10" s="10" t="s">
        <v>55</v>
      </c>
      <c r="C10" s="40"/>
      <c r="D10" s="48"/>
    </row>
    <row r="11" spans="1:12">
      <c r="C11" s="41" t="s">
        <v>56</v>
      </c>
      <c r="D11" s="49"/>
    </row>
    <row r="12" spans="1:12">
      <c r="C12" s="42" t="s">
        <v>57</v>
      </c>
      <c r="D12" s="51"/>
    </row>
    <row r="13" spans="1:12">
      <c r="C13" s="43" t="s">
        <v>58</v>
      </c>
      <c r="D13" s="50"/>
    </row>
    <row r="14" spans="1:12">
      <c r="C14" s="44" t="s">
        <v>59</v>
      </c>
      <c r="D14" s="50">
        <f>SUM(D11:D13)</f>
        <v>0</v>
      </c>
    </row>
    <row r="15" spans="1:12">
      <c r="C15" s="9"/>
    </row>
    <row r="16" spans="1:12">
      <c r="B16" s="10" t="s">
        <v>60</v>
      </c>
      <c r="C16" s="40"/>
      <c r="D16" s="48"/>
    </row>
    <row r="17" spans="1:12">
      <c r="C17" s="41" t="s">
        <v>61</v>
      </c>
      <c r="D17" s="49">
        <v>15000</v>
      </c>
    </row>
    <row r="18" spans="1:12">
      <c r="C18" s="42" t="s">
        <v>62</v>
      </c>
      <c r="D18" s="51"/>
    </row>
    <row r="19" spans="1:12">
      <c r="C19" s="42" t="s">
        <v>63</v>
      </c>
      <c r="D19" s="51">
        <v>2500</v>
      </c>
    </row>
    <row r="20" spans="1:12">
      <c r="C20" s="42" t="s">
        <v>64</v>
      </c>
      <c r="D20" s="51"/>
    </row>
    <row r="21" spans="1:12">
      <c r="C21" s="43" t="s">
        <v>65</v>
      </c>
      <c r="D21" s="50"/>
    </row>
    <row r="22" spans="1:12">
      <c r="C22" s="44" t="s">
        <v>66</v>
      </c>
      <c r="D22" s="50">
        <f>SUM(D17:D21)</f>
        <v>17500</v>
      </c>
    </row>
    <row r="24" spans="1:12">
      <c r="B24" s="45" t="s">
        <v>67</v>
      </c>
      <c r="C24" s="46"/>
      <c r="D24" s="52">
        <f>SUM(D8,D14,D22)</f>
        <v>19500</v>
      </c>
    </row>
    <row r="26" spans="1:12" ht="18.75">
      <c r="A26" s="39" t="s">
        <v>68</v>
      </c>
      <c r="B26" s="11"/>
      <c r="C26" s="11"/>
      <c r="D26" s="47"/>
      <c r="E26" s="11"/>
      <c r="F26" s="11"/>
      <c r="G26" s="11"/>
      <c r="H26" s="11"/>
      <c r="I26" s="11"/>
      <c r="J26" s="11"/>
      <c r="K26" s="11"/>
      <c r="L26" s="11"/>
    </row>
    <row r="28" spans="1:12">
      <c r="B28" s="10" t="s">
        <v>69</v>
      </c>
      <c r="C28" s="40"/>
      <c r="D28" s="48"/>
    </row>
    <row r="29" spans="1:12">
      <c r="C29" s="53" t="s">
        <v>70</v>
      </c>
      <c r="D29" s="54"/>
    </row>
    <row r="30" spans="1:12">
      <c r="C30" s="55" t="s">
        <v>71</v>
      </c>
      <c r="D30" s="56"/>
    </row>
    <row r="31" spans="1:12">
      <c r="C31" s="57" t="s">
        <v>72</v>
      </c>
      <c r="D31" s="58"/>
    </row>
    <row r="32" spans="1:12">
      <c r="C32" s="59" t="s">
        <v>73</v>
      </c>
      <c r="D32" s="60">
        <f>SUM(D29:D30)</f>
        <v>0</v>
      </c>
    </row>
    <row r="34" spans="2:4">
      <c r="B34" s="10" t="s">
        <v>74</v>
      </c>
      <c r="C34" s="40"/>
      <c r="D34" s="48"/>
    </row>
    <row r="35" spans="2:4">
      <c r="C35" s="53" t="s">
        <v>75</v>
      </c>
      <c r="D35" s="54"/>
    </row>
    <row r="36" spans="2:4">
      <c r="C36" s="55" t="s">
        <v>76</v>
      </c>
      <c r="D36" s="56">
        <v>15000</v>
      </c>
    </row>
    <row r="37" spans="2:4">
      <c r="C37" s="61" t="s">
        <v>77</v>
      </c>
      <c r="D37" s="60"/>
    </row>
    <row r="38" spans="2:4">
      <c r="C38" s="59" t="s">
        <v>78</v>
      </c>
      <c r="D38" s="60">
        <f>SUM(D35:D37)</f>
        <v>15000</v>
      </c>
    </row>
    <row r="39" spans="2:4">
      <c r="D39"/>
    </row>
    <row r="40" spans="2:4">
      <c r="B40" s="62" t="s">
        <v>79</v>
      </c>
      <c r="C40" s="63"/>
      <c r="D40" s="64">
        <f>SUM(D32,D38)</f>
        <v>15000</v>
      </c>
    </row>
    <row r="41" spans="2:4">
      <c r="D41"/>
    </row>
    <row r="42" spans="2:4">
      <c r="B42" s="10" t="s">
        <v>80</v>
      </c>
      <c r="C42" s="40"/>
      <c r="D42" s="48"/>
    </row>
    <row r="43" spans="2:4">
      <c r="C43" s="53" t="s">
        <v>81</v>
      </c>
      <c r="D43" s="54"/>
    </row>
    <row r="44" spans="2:4">
      <c r="C44" s="55" t="s">
        <v>82</v>
      </c>
      <c r="D44" s="56">
        <v>4500</v>
      </c>
    </row>
    <row r="45" spans="2:4">
      <c r="C45" s="55" t="s">
        <v>83</v>
      </c>
      <c r="D45" s="56"/>
    </row>
    <row r="47" spans="2:4">
      <c r="B47" s="62" t="s">
        <v>84</v>
      </c>
      <c r="C47" s="63"/>
      <c r="D47" s="64">
        <f>SUM(D43:D45)</f>
        <v>4500</v>
      </c>
    </row>
    <row r="50" spans="2:4" ht="23.25">
      <c r="B50" s="65" t="s">
        <v>85</v>
      </c>
      <c r="C50" s="65"/>
      <c r="D50" s="66">
        <f>D24-(D40+D47)</f>
        <v>0</v>
      </c>
    </row>
  </sheetData>
  <mergeCells count="1">
    <mergeCell ref="B50:C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F687-A13A-42EE-B48D-21118476657E}">
  <dimension ref="A1:A5"/>
  <sheetViews>
    <sheetView workbookViewId="0">
      <selection activeCell="P22" sqref="P22"/>
    </sheetView>
  </sheetViews>
  <sheetFormatPr defaultRowHeight="15"/>
  <sheetData>
    <row r="1" spans="1:1">
      <c r="A1" s="1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Mauvais</cp:lastModifiedBy>
  <cp:revision/>
  <dcterms:created xsi:type="dcterms:W3CDTF">2022-09-13T22:08:40Z</dcterms:created>
  <dcterms:modified xsi:type="dcterms:W3CDTF">2022-09-14T01:09:18Z</dcterms:modified>
  <cp:category/>
  <cp:contentStatus/>
</cp:coreProperties>
</file>