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3" sheetId="4" r:id="rId1"/>
    <sheet name="Sheet4" sheetId="5" r:id="rId2"/>
    <sheet name="Sheet5" sheetId="6" r:id="rId3"/>
    <sheet name="Result" sheetId="7" r:id="rId4"/>
    <sheet name="Sheet7" sheetId="8" r:id="rId5"/>
    <sheet name="印尼收入分析" sheetId="1" r:id="rId6"/>
    <sheet name="MID配置表" sheetId="2" r:id="rId7"/>
  </sheets>
  <definedNames>
    <definedName name="_xlnm._FilterDatabase" localSheetId="6" hidden="1">MID配置表!$A$1:$B$20</definedName>
    <definedName name="_xlnm._FilterDatabase" localSheetId="5" hidden="1">印尼收入分析!$A$1:$F$274</definedName>
  </definedNames>
  <calcPr calcId="152511"/>
  <pivotCaches>
    <pivotCache cacheId="61" r:id="rId8"/>
  </pivotCaches>
</workbook>
</file>

<file path=xl/calcChain.xml><?xml version="1.0" encoding="utf-8"?>
<calcChain xmlns="http://schemas.openxmlformats.org/spreadsheetml/2006/main">
  <c r="F2" i="7" l="1"/>
  <c r="F3" i="7"/>
  <c r="F4" i="7"/>
  <c r="E2" i="7"/>
  <c r="E3" i="7"/>
  <c r="E4" i="7"/>
  <c r="E5" i="7"/>
  <c r="C5" i="7"/>
  <c r="D5" i="7"/>
  <c r="B5" i="7"/>
  <c r="I6" i="6"/>
  <c r="I7" i="6"/>
  <c r="I5" i="6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/>
</calcChain>
</file>

<file path=xl/sharedStrings.xml><?xml version="1.0" encoding="utf-8"?>
<sst xmlns="http://schemas.openxmlformats.org/spreadsheetml/2006/main" count="659" uniqueCount="82">
  <si>
    <t>Date</t>
  </si>
  <si>
    <t>类型</t>
    <phoneticPr fontId="3" type="noConversion"/>
  </si>
  <si>
    <t>Mid</t>
  </si>
  <si>
    <t>Impressions</t>
  </si>
  <si>
    <t>Revenue</t>
  </si>
  <si>
    <t>104 - CM软管</t>
  </si>
  <si>
    <t>209 - Photo Grid - Collage Maker</t>
  </si>
  <si>
    <t>105 - CM游戏盒子</t>
  </si>
  <si>
    <t>301 - 桌面盒子</t>
  </si>
  <si>
    <t>201 - 电池医生_Android_海外</t>
  </si>
  <si>
    <t>205 - 手机毒霸_android_海外</t>
  </si>
  <si>
    <t>110 - 游戏盒子_独立app</t>
  </si>
  <si>
    <t>1053 - ASUS Launcher - No.1 Launcher</t>
  </si>
  <si>
    <t>101 - SDK_cleanmaster</t>
  </si>
  <si>
    <t>1018 - File Manager Explorer</t>
  </si>
  <si>
    <t>1002 - 电池医生</t>
  </si>
  <si>
    <t>210 - File Manager</t>
  </si>
  <si>
    <t>1001 - cm flashlight</t>
  </si>
  <si>
    <t>1043 - CM Locker</t>
  </si>
  <si>
    <t>102 - SDK_photogrid</t>
  </si>
  <si>
    <t>10 - SDK_电池医生（海外版）</t>
  </si>
  <si>
    <t>106 - SDK_手机毒霸（海外版）</t>
  </si>
  <si>
    <t>1016 - SUPER STICK CARTOON HERO</t>
  </si>
  <si>
    <t>207 - 手机猎豹_Android_海外</t>
  </si>
  <si>
    <t>自有收入</t>
    <phoneticPr fontId="2" type="noConversion"/>
  </si>
  <si>
    <t>产品</t>
  </si>
  <si>
    <t>产品</t>
    <phoneticPr fontId="2" type="noConversion"/>
  </si>
  <si>
    <t>facebook</t>
  </si>
  <si>
    <t>Battery Doctor</t>
  </si>
  <si>
    <t>Clean Master</t>
  </si>
  <si>
    <t>CM Browser</t>
  </si>
  <si>
    <t>CM File Manager</t>
  </si>
  <si>
    <t>CM Flashlight</t>
  </si>
  <si>
    <t>CM Launcher</t>
  </si>
  <si>
    <t>CM Locker</t>
  </si>
  <si>
    <t>CM Security</t>
  </si>
  <si>
    <t>Photo Grid</t>
  </si>
  <si>
    <t>Rotate</t>
  </si>
  <si>
    <t>Sketch Guru</t>
  </si>
  <si>
    <t>admob</t>
  </si>
  <si>
    <t>Photo Grid－Android</t>
  </si>
  <si>
    <t>CleanMaster</t>
  </si>
  <si>
    <t>Posid</t>
    <phoneticPr fontId="2" type="noConversion"/>
  </si>
  <si>
    <t>Product</t>
    <phoneticPr fontId="2" type="noConversion"/>
  </si>
  <si>
    <t>CleanMaster</t>
    <phoneticPr fontId="2" type="noConversion"/>
  </si>
  <si>
    <t>PhotoGrid</t>
  </si>
  <si>
    <t>PhotoGrid</t>
    <phoneticPr fontId="2" type="noConversion"/>
  </si>
  <si>
    <t>BatterDoctor</t>
  </si>
  <si>
    <t>BatterDoctor</t>
    <phoneticPr fontId="2" type="noConversion"/>
  </si>
  <si>
    <t>FileManager</t>
  </si>
  <si>
    <t>FileManager</t>
    <phoneticPr fontId="2" type="noConversion"/>
  </si>
  <si>
    <t>CM Locker</t>
    <phoneticPr fontId="2" type="noConversion"/>
  </si>
  <si>
    <t>Other</t>
  </si>
  <si>
    <t>Other</t>
    <phoneticPr fontId="2" type="noConversion"/>
  </si>
  <si>
    <t>CM Browser</t>
    <phoneticPr fontId="2" type="noConversion"/>
  </si>
  <si>
    <t>CM Launcher</t>
    <phoneticPr fontId="2" type="noConversion"/>
  </si>
  <si>
    <t>CMSecurity</t>
  </si>
  <si>
    <t>CMSecurity</t>
    <phoneticPr fontId="2" type="noConversion"/>
  </si>
  <si>
    <t>Battery Doctor-Android</t>
  </si>
  <si>
    <t>Battery Doctor-iOS</t>
  </si>
  <si>
    <t>File Manager-Android</t>
  </si>
  <si>
    <t>Photo Grid - iOS</t>
  </si>
  <si>
    <t>Sketch Guru-Android</t>
  </si>
  <si>
    <t>Sketch Guru-ios</t>
  </si>
  <si>
    <t>其他</t>
  </si>
  <si>
    <t>安兔兔</t>
  </si>
  <si>
    <t>轻游戏</t>
  </si>
  <si>
    <t>行标签</t>
  </si>
  <si>
    <t>总计</t>
  </si>
  <si>
    <t>列标签</t>
  </si>
  <si>
    <t>求和项:Revenue</t>
  </si>
  <si>
    <t>(多项)</t>
  </si>
  <si>
    <t>日期</t>
    <phoneticPr fontId="2" type="noConversion"/>
  </si>
  <si>
    <t>类型</t>
    <phoneticPr fontId="2" type="noConversion"/>
  </si>
  <si>
    <t>收入</t>
  </si>
  <si>
    <t>服务活跃</t>
  </si>
  <si>
    <t>商业流量</t>
    <phoneticPr fontId="2" type="noConversion"/>
  </si>
  <si>
    <t>求和项:Impressions</t>
  </si>
  <si>
    <t>ARPU(日服务活跃)</t>
    <phoneticPr fontId="2" type="noConversion"/>
  </si>
  <si>
    <t>汇总</t>
    <phoneticPr fontId="2" type="noConversion"/>
  </si>
  <si>
    <t>BatteryDoctor</t>
    <phoneticPr fontId="2" type="noConversion"/>
  </si>
  <si>
    <t>eCPM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</si>
</sst>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¥&quot;* #,##0.00_ ;_ &quot;¥&quot;* \-#,##0.00_ ;_ &quot;¥&quot;* &quot;-&quot;??_ ;_ @_ "/>
    <numFmt numFmtId="43" formatCode="_ * #,##0.00_ ;_ * \-#,##0.00_ ;_ * &quot;-&quot;??_ ;_ @_ "/>
    <numFmt numFmtId="24" formatCode="\$#,##0_);[Red]\(\$#,##0\)"/>
    <numFmt numFmtId="26" formatCode="\$#,##0.00_);[Red]\(\$#,##0.00\)"/>
    <numFmt numFmtId="183" formatCode="0_);[Red]\(0\)"/>
    <numFmt numFmtId="185" formatCode="_ * #,##0_ ;_ * \-#,##0_ ;_ * &quot;-&quot;??_ ;_ @_ "/>
    <numFmt numFmtId="189" formatCode="\$#,##0.00000_);[Red]\(\$#,##0.00000\)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Arial"/>
      <family val="2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2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6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  <xf numFmtId="3" fontId="4" fillId="0" borderId="0" xfId="0" applyNumberFormat="1" applyFont="1"/>
    <xf numFmtId="0" fontId="4" fillId="0" borderId="0" xfId="0" applyFont="1"/>
    <xf numFmtId="183" fontId="0" fillId="0" borderId="0" xfId="0" applyNumberFormat="1"/>
    <xf numFmtId="0" fontId="5" fillId="0" borderId="0" xfId="0" applyFont="1"/>
    <xf numFmtId="185" fontId="5" fillId="0" borderId="0" xfId="1" applyNumberFormat="1" applyFont="1" applyAlignment="1"/>
    <xf numFmtId="24" fontId="5" fillId="0" borderId="0" xfId="2" applyNumberFormat="1" applyFont="1" applyAlignment="1"/>
    <xf numFmtId="189" fontId="5" fillId="0" borderId="0" xfId="0" applyNumberFormat="1" applyFont="1"/>
    <xf numFmtId="0" fontId="7" fillId="0" borderId="0" xfId="0" applyFont="1"/>
    <xf numFmtId="185" fontId="7" fillId="0" borderId="0" xfId="1" applyNumberFormat="1" applyFont="1" applyAlignment="1"/>
    <xf numFmtId="185" fontId="6" fillId="0" borderId="0" xfId="1" applyNumberFormat="1" applyFont="1" applyAlignment="1"/>
    <xf numFmtId="189" fontId="6" fillId="0" borderId="0" xfId="0" applyNumberFormat="1" applyFont="1"/>
    <xf numFmtId="26" fontId="5" fillId="0" borderId="0" xfId="0" applyNumberFormat="1" applyFont="1"/>
  </cellXfs>
  <cellStyles count="3">
    <cellStyle name="常规" xfId="0" builtinId="0"/>
    <cellStyle name="货币" xfId="2" builtinId="4"/>
    <cellStyle name="千位分隔" xfId="1" builtinId="3"/>
  </cellStyles>
  <dxfs count="37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39" formatCode="\$#,##0.00_);[Red]\(\$#,##0.00\)"/>
    </dxf>
    <dxf>
      <numFmt numFmtId="39" formatCode="\$#,##0.00_);[Red]\(\$#,##0.00\)"/>
    </dxf>
    <dxf>
      <numFmt numFmtId="39" formatCode="\$#,##0.00_);[Red]\(\$#,##0.00\)"/>
    </dxf>
    <dxf>
      <numFmt numFmtId="19" formatCode="yyyy/m/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89" formatCode="\$#,##0.00000_);[Red]\(\$#,##0.00000\)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8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85" formatCode="_ * #,##0_ ;_ * \-#,##0_ ;_ * &quot;-&quot;??_ ;_ @_ 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7" formatCode="\$#,##0_);[Red]\(\$#,##0\)"/>
      <alignment horizontal="general" vertical="bottom" textRotation="0" wrapText="0" indent="0" justifyLastLine="0" shrinkToFit="0" readingOrder="0"/>
    </dxf>
    <dxf>
      <numFmt numFmtId="39" formatCode="\$#,##0.00_);[Red]\(\$#,##0.00\)"/>
    </dxf>
    <dxf>
      <numFmt numFmtId="39" formatCode="\$#,##0.00_);[Red]\(\$#,##0.00\)"/>
    </dxf>
    <dxf>
      <numFmt numFmtId="19" formatCode="yyyy/m/d"/>
    </dxf>
    <dxf>
      <numFmt numFmtId="39" formatCode="\$#,##0.00_);[Red]\(\$#,##0.00\)"/>
    </dxf>
    <dxf>
      <numFmt numFmtId="39" formatCode="\$#,##0.00_);[Red]\(\$#,##0.00\)"/>
    </dxf>
    <dxf>
      <numFmt numFmtId="19" formatCode="yyyy/m/d"/>
    </dxf>
    <dxf>
      <numFmt numFmtId="39" formatCode="\$#,##0.00_);[Red]\(\$#,##0.00\)"/>
    </dxf>
    <dxf>
      <numFmt numFmtId="39" formatCode="\$#,##0.00_);[Red]\(\$#,##0.00\)"/>
    </dxf>
    <dxf>
      <numFmt numFmtId="19" formatCode="yyyy/m/d"/>
    </dxf>
    <dxf>
      <numFmt numFmtId="39" formatCode="\$#,##0.00_);[Red]\(\$#,##0.00\)"/>
    </dxf>
    <dxf>
      <numFmt numFmtId="19" formatCode="yyyy/m/d"/>
    </dxf>
    <dxf>
      <numFmt numFmtId="39" formatCode="\$#,##0.00_);[Red]\(\$#,##0.00\)"/>
    </dxf>
    <dxf>
      <numFmt numFmtId="39" formatCode="\$#,##0.00_);[Red]\(\$#,##0.00\)"/>
    </dxf>
    <dxf>
      <numFmt numFmtId="39" formatCode="\$#,##0.00_);[Red]\(\$#,##0.00\)"/>
    </dxf>
    <dxf>
      <numFmt numFmtId="39" formatCode="\$#,##0.00_);[Red]\(\$#,##0.00\)"/>
    </dxf>
    <dxf>
      <numFmt numFmtId="39" formatCode="\$#,##0.00_);[Red]\(\$#,##0.00\)"/>
    </dxf>
    <dxf>
      <numFmt numFmtId="39" formatCode="\$#,##0.00_);[Red]\(\$#,##0.00\)"/>
    </dxf>
    <dxf>
      <numFmt numFmtId="39" formatCode="\$#,##0.00_);[Red]\(\$#,##0.00\)"/>
    </dxf>
    <dxf>
      <numFmt numFmtId="39" formatCode="\$#,##0.00_);[Red]\(\$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39" formatCode="\$#,##0.00_);[Red]\(\$#,##0.0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41.660440624997" createdVersion="5" refreshedVersion="5" minRefreshableVersion="3" recordCount="273">
  <cacheSource type="worksheet">
    <worksheetSource ref="A1:F274" sheet="印尼收入分析"/>
  </cacheSource>
  <cacheFields count="6">
    <cacheField name="Date" numFmtId="14">
      <sharedItems containsSemiMixedTypes="0" containsNonDate="0" containsDate="1" containsString="0" minDate="2015-08-16T00:00:00" maxDate="2015-08-23T00:00:00" count="7">
        <d v="2015-08-22T00:00:00"/>
        <d v="2015-08-21T00:00:00"/>
        <d v="2015-08-20T00:00:00"/>
        <d v="2015-08-19T00:00:00"/>
        <d v="2015-08-18T00:00:00"/>
        <d v="2015-08-17T00:00:00"/>
        <d v="2015-08-16T00:00:00"/>
      </sharedItems>
    </cacheField>
    <cacheField name="类型" numFmtId="0">
      <sharedItems/>
    </cacheField>
    <cacheField name="产品" numFmtId="0">
      <sharedItems count="9">
        <s v="CleanMaster"/>
        <s v="PhotoGrid"/>
        <s v="Other"/>
        <s v="BatterDoctor"/>
        <s v="FileManager"/>
        <s v="CM Locker"/>
        <s v="CM Browser"/>
        <s v="CM Launcher"/>
        <s v="CMSecurity"/>
      </sharedItems>
    </cacheField>
    <cacheField name="Mid" numFmtId="0">
      <sharedItems/>
    </cacheField>
    <cacheField name="Impressions" numFmtId="0">
      <sharedItems containsString="0" containsBlank="1" containsNumber="1" containsInteger="1" minValue="1" maxValue="30514078"/>
    </cacheField>
    <cacheField name="Revenue" numFmtId="0">
      <sharedItems containsString="0" containsBlank="1" containsNumber="1" minValue="0" maxValue="4452.379882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">
  <r>
    <x v="0"/>
    <s v="自有收入"/>
    <x v="0"/>
    <s v="104 - CM软管"/>
    <n v="23721807"/>
    <n v="3439.04"/>
  </r>
  <r>
    <x v="0"/>
    <s v="自有收入"/>
    <x v="1"/>
    <s v="209 - Photo Grid - Collage Maker"/>
    <n v="11085018"/>
    <n v="1019.38"/>
  </r>
  <r>
    <x v="0"/>
    <s v="自有收入"/>
    <x v="0"/>
    <s v="105 - CM游戏盒子"/>
    <n v="3663374"/>
    <n v="521.66999999999996"/>
  </r>
  <r>
    <x v="0"/>
    <s v="自有收入"/>
    <x v="2"/>
    <s v="301 - 桌面盒子"/>
    <n v="2005389"/>
    <n v="165.39"/>
  </r>
  <r>
    <x v="0"/>
    <s v="自有收入"/>
    <x v="3"/>
    <s v="201 - 电池医生_Android_海外"/>
    <n v="1858113"/>
    <n v="634.38"/>
  </r>
  <r>
    <x v="0"/>
    <s v="自有收入"/>
    <x v="2"/>
    <s v="205 - 手机毒霸_android_海外"/>
    <n v="867092"/>
    <n v="646.48"/>
  </r>
  <r>
    <x v="0"/>
    <s v="自有收入"/>
    <x v="2"/>
    <s v="110 - 游戏盒子_独立app"/>
    <n v="114969"/>
    <n v="5.09"/>
  </r>
  <r>
    <x v="0"/>
    <s v="自有收入"/>
    <x v="2"/>
    <s v="1053 - ASUS Launcher - No.1 Launcher"/>
    <n v="106448"/>
    <n v="7.66"/>
  </r>
  <r>
    <x v="0"/>
    <s v="自有收入"/>
    <x v="0"/>
    <s v="101 - SDK_cleanmaster"/>
    <n v="96178"/>
    <n v="21.9"/>
  </r>
  <r>
    <x v="0"/>
    <s v="自有收入"/>
    <x v="4"/>
    <s v="1018 - File Manager Explorer"/>
    <n v="65650"/>
    <n v="6.2"/>
  </r>
  <r>
    <x v="0"/>
    <s v="自有收入"/>
    <x v="3"/>
    <s v="1002 - 电池医生"/>
    <n v="44785"/>
    <n v="3.24"/>
  </r>
  <r>
    <x v="0"/>
    <s v="自有收入"/>
    <x v="4"/>
    <s v="210 - File Manager"/>
    <n v="24073"/>
    <n v="0.85"/>
  </r>
  <r>
    <x v="0"/>
    <s v="自有收入"/>
    <x v="0"/>
    <s v="1001 - cm flashlight"/>
    <n v="14741"/>
    <n v="12.02"/>
  </r>
  <r>
    <x v="0"/>
    <s v="自有收入"/>
    <x v="5"/>
    <s v="1043 - CM Locker"/>
    <n v="14013"/>
    <n v="125.11"/>
  </r>
  <r>
    <x v="0"/>
    <s v="自有收入"/>
    <x v="1"/>
    <s v="102 - SDK_photogrid"/>
    <n v="9041"/>
    <n v="1.03"/>
  </r>
  <r>
    <x v="0"/>
    <s v="自有收入"/>
    <x v="3"/>
    <s v="10 - SDK_电池医生（海外版）"/>
    <n v="1838"/>
    <n v="0.49"/>
  </r>
  <r>
    <x v="0"/>
    <s v="自有收入"/>
    <x v="2"/>
    <s v="106 - SDK_手机毒霸（海外版）"/>
    <n v="1693"/>
    <n v="0.14000000000000001"/>
  </r>
  <r>
    <x v="0"/>
    <s v="自有收入"/>
    <x v="2"/>
    <s v="1016 - SUPER STICK CARTOON HERO"/>
    <n v="15"/>
    <n v="0.03"/>
  </r>
  <r>
    <x v="1"/>
    <s v="自有收入"/>
    <x v="0"/>
    <s v="104 - CM软管"/>
    <n v="23795784"/>
    <n v="3458.38"/>
  </r>
  <r>
    <x v="1"/>
    <s v="自有收入"/>
    <x v="1"/>
    <s v="209 - Photo Grid - Collage Maker"/>
    <n v="10179067"/>
    <n v="784.42"/>
  </r>
  <r>
    <x v="1"/>
    <s v="自有收入"/>
    <x v="0"/>
    <s v="105 - CM游戏盒子"/>
    <n v="3840467"/>
    <n v="519.66999999999996"/>
  </r>
  <r>
    <x v="1"/>
    <s v="自有收入"/>
    <x v="2"/>
    <s v="301 - 桌面盒子"/>
    <n v="1949877"/>
    <n v="188.11"/>
  </r>
  <r>
    <x v="1"/>
    <s v="自有收入"/>
    <x v="3"/>
    <s v="201 - 电池医生_Android_海外"/>
    <n v="1786278"/>
    <n v="616.77"/>
  </r>
  <r>
    <x v="1"/>
    <s v="自有收入"/>
    <x v="2"/>
    <s v="205 - 手机毒霸_android_海外"/>
    <n v="845840"/>
    <n v="608.36"/>
  </r>
  <r>
    <x v="1"/>
    <s v="自有收入"/>
    <x v="2"/>
    <s v="110 - 游戏盒子_独立app"/>
    <n v="113524"/>
    <n v="6.84"/>
  </r>
  <r>
    <x v="1"/>
    <s v="自有收入"/>
    <x v="0"/>
    <s v="101 - SDK_cleanmaster"/>
    <n v="98005"/>
    <n v="22.22"/>
  </r>
  <r>
    <x v="1"/>
    <s v="自有收入"/>
    <x v="2"/>
    <s v="1053 - ASUS Launcher - No.1 Launcher"/>
    <n v="74676"/>
    <n v="6.16"/>
  </r>
  <r>
    <x v="1"/>
    <s v="自有收入"/>
    <x v="4"/>
    <s v="1018 - File Manager Explorer"/>
    <n v="68103"/>
    <n v="6.45"/>
  </r>
  <r>
    <x v="1"/>
    <s v="自有收入"/>
    <x v="3"/>
    <s v="1002 - 电池医生"/>
    <n v="43652"/>
    <n v="3.92"/>
  </r>
  <r>
    <x v="1"/>
    <s v="自有收入"/>
    <x v="4"/>
    <s v="210 - File Manager"/>
    <n v="24417"/>
    <n v="0.9"/>
  </r>
  <r>
    <x v="1"/>
    <s v="自有收入"/>
    <x v="0"/>
    <s v="1001 - cm flashlight"/>
    <n v="13687"/>
    <n v="11.48"/>
  </r>
  <r>
    <x v="1"/>
    <s v="自有收入"/>
    <x v="5"/>
    <s v="1043 - CM Locker"/>
    <n v="12811"/>
    <n v="111.88"/>
  </r>
  <r>
    <x v="1"/>
    <s v="自有收入"/>
    <x v="1"/>
    <s v="102 - SDK_photogrid"/>
    <n v="8994"/>
    <n v="0.32"/>
  </r>
  <r>
    <x v="1"/>
    <s v="自有收入"/>
    <x v="2"/>
    <s v="106 - SDK_手机毒霸（海外版）"/>
    <n v="1764"/>
    <n v="0.95"/>
  </r>
  <r>
    <x v="1"/>
    <s v="自有收入"/>
    <x v="3"/>
    <s v="10 - SDK_电池医生（海外版）"/>
    <n v="1689"/>
    <n v="0.34"/>
  </r>
  <r>
    <x v="1"/>
    <s v="自有收入"/>
    <x v="2"/>
    <s v="207 - 手机猎豹_Android_海外"/>
    <n v="9"/>
    <n v="0.1"/>
  </r>
  <r>
    <x v="2"/>
    <s v="自有收入"/>
    <x v="0"/>
    <s v="104 - CM软管"/>
    <n v="23711768"/>
    <n v="3837.71"/>
  </r>
  <r>
    <x v="2"/>
    <s v="自有收入"/>
    <x v="1"/>
    <s v="209 - Photo Grid - Collage Maker"/>
    <n v="9397634"/>
    <n v="800.43"/>
  </r>
  <r>
    <x v="2"/>
    <s v="自有收入"/>
    <x v="0"/>
    <s v="105 - CM游戏盒子"/>
    <n v="3695692"/>
    <n v="421.91"/>
  </r>
  <r>
    <x v="2"/>
    <s v="自有收入"/>
    <x v="2"/>
    <s v="301 - 桌面盒子"/>
    <n v="1941748"/>
    <n v="144.35"/>
  </r>
  <r>
    <x v="2"/>
    <s v="自有收入"/>
    <x v="3"/>
    <s v="201 - 电池医生_Android_海外"/>
    <n v="1764731"/>
    <n v="699.83"/>
  </r>
  <r>
    <x v="2"/>
    <s v="自有收入"/>
    <x v="2"/>
    <s v="205 - 手机毒霸_android_海外"/>
    <n v="888232"/>
    <n v="606.49"/>
  </r>
  <r>
    <x v="2"/>
    <s v="自有收入"/>
    <x v="2"/>
    <s v="110 - 游戏盒子_独立app"/>
    <n v="110374"/>
    <n v="4.71"/>
  </r>
  <r>
    <x v="2"/>
    <s v="自有收入"/>
    <x v="0"/>
    <s v="101 - SDK_cleanmaster"/>
    <n v="98456"/>
    <n v="22.92"/>
  </r>
  <r>
    <x v="2"/>
    <s v="自有收入"/>
    <x v="4"/>
    <s v="1018 - File Manager Explorer"/>
    <n v="73076"/>
    <n v="5.95"/>
  </r>
  <r>
    <x v="2"/>
    <s v="自有收入"/>
    <x v="3"/>
    <s v="1002 - 电池医生"/>
    <n v="43316"/>
    <n v="2.44"/>
  </r>
  <r>
    <x v="2"/>
    <s v="自有收入"/>
    <x v="2"/>
    <s v="1053 - ASUS Launcher - No.1 Launcher"/>
    <n v="36969"/>
    <n v="2.96"/>
  </r>
  <r>
    <x v="2"/>
    <s v="自有收入"/>
    <x v="4"/>
    <s v="210 - File Manager"/>
    <n v="25180"/>
    <n v="0.35"/>
  </r>
  <r>
    <x v="2"/>
    <s v="自有收入"/>
    <x v="0"/>
    <s v="1001 - cm flashlight"/>
    <n v="14089"/>
    <n v="12.7"/>
  </r>
  <r>
    <x v="2"/>
    <s v="自有收入"/>
    <x v="5"/>
    <s v="1043 - CM Locker"/>
    <n v="12213"/>
    <n v="112.55"/>
  </r>
  <r>
    <x v="2"/>
    <s v="自有收入"/>
    <x v="1"/>
    <s v="102 - SDK_photogrid"/>
    <n v="7370"/>
    <n v="1.44"/>
  </r>
  <r>
    <x v="2"/>
    <s v="自有收入"/>
    <x v="2"/>
    <s v="106 - SDK_手机毒霸（海外版）"/>
    <n v="1972"/>
    <n v="0.22"/>
  </r>
  <r>
    <x v="2"/>
    <s v="自有收入"/>
    <x v="3"/>
    <s v="10 - SDK_电池医生（海外版）"/>
    <n v="1447"/>
    <n v="0.78"/>
  </r>
  <r>
    <x v="2"/>
    <s v="自有收入"/>
    <x v="2"/>
    <s v="207 - 手机猎豹_Android_海外"/>
    <n v="9"/>
    <n v="0.1"/>
  </r>
  <r>
    <x v="2"/>
    <s v="自有收入"/>
    <x v="2"/>
    <s v="1016 - SUPER STICK CARTOON HERO"/>
    <n v="6"/>
    <n v="0.02"/>
  </r>
  <r>
    <x v="3"/>
    <s v="自有收入"/>
    <x v="0"/>
    <s v="104 - CM软管"/>
    <n v="23366776"/>
    <n v="3235.28"/>
  </r>
  <r>
    <x v="3"/>
    <s v="自有收入"/>
    <x v="1"/>
    <s v="209 - Photo Grid - Collage Maker"/>
    <n v="9236896"/>
    <n v="636.04"/>
  </r>
  <r>
    <x v="3"/>
    <s v="自有收入"/>
    <x v="0"/>
    <s v="105 - CM游戏盒子"/>
    <n v="3512249"/>
    <n v="448.63"/>
  </r>
  <r>
    <x v="3"/>
    <s v="自有收入"/>
    <x v="2"/>
    <s v="301 - 桌面盒子"/>
    <n v="1899862"/>
    <n v="116.59"/>
  </r>
  <r>
    <x v="3"/>
    <s v="自有收入"/>
    <x v="3"/>
    <s v="201 - 电池医生_Android_海外"/>
    <n v="1759086"/>
    <n v="621.9"/>
  </r>
  <r>
    <x v="3"/>
    <s v="自有收入"/>
    <x v="2"/>
    <s v="205 - 手机毒霸_android_海外"/>
    <n v="1677760"/>
    <n v="580.07000000000005"/>
  </r>
  <r>
    <x v="3"/>
    <s v="自有收入"/>
    <x v="2"/>
    <s v="110 - 游戏盒子_独立app"/>
    <n v="110116"/>
    <n v="3.62"/>
  </r>
  <r>
    <x v="3"/>
    <s v="自有收入"/>
    <x v="0"/>
    <s v="101 - SDK_cleanmaster"/>
    <n v="93670"/>
    <n v="16.72"/>
  </r>
  <r>
    <x v="3"/>
    <s v="自有收入"/>
    <x v="4"/>
    <s v="1018 - File Manager Explorer"/>
    <n v="69812"/>
    <n v="5.79"/>
  </r>
  <r>
    <x v="3"/>
    <s v="自有收入"/>
    <x v="3"/>
    <s v="1002 - 电池医生"/>
    <n v="43656"/>
    <n v="3.92"/>
  </r>
  <r>
    <x v="3"/>
    <s v="自有收入"/>
    <x v="4"/>
    <s v="210 - File Manager"/>
    <n v="24729"/>
    <n v="0.66"/>
  </r>
  <r>
    <x v="3"/>
    <s v="自有收入"/>
    <x v="2"/>
    <s v="1053 - ASUS Launcher - No.1 Launcher"/>
    <n v="22850"/>
    <n v="2.42"/>
  </r>
  <r>
    <x v="3"/>
    <s v="自有收入"/>
    <x v="0"/>
    <s v="1001 - cm flashlight"/>
    <n v="13255"/>
    <n v="11.76"/>
  </r>
  <r>
    <x v="3"/>
    <s v="自有收入"/>
    <x v="5"/>
    <s v="1043 - CM Locker"/>
    <n v="12345"/>
    <n v="84.79"/>
  </r>
  <r>
    <x v="3"/>
    <s v="自有收入"/>
    <x v="1"/>
    <s v="102 - SDK_photogrid"/>
    <n v="7932"/>
    <n v="0.31"/>
  </r>
  <r>
    <x v="3"/>
    <s v="自有收入"/>
    <x v="2"/>
    <s v="106 - SDK_手机毒霸（海外版）"/>
    <n v="1959"/>
    <n v="0.15"/>
  </r>
  <r>
    <x v="3"/>
    <s v="自有收入"/>
    <x v="3"/>
    <s v="10 - SDK_电池医生（海外版）"/>
    <n v="1295"/>
    <n v="0.84"/>
  </r>
  <r>
    <x v="4"/>
    <s v="自有收入"/>
    <x v="0"/>
    <s v="104 - CM软管"/>
    <n v="22733070"/>
    <n v="3015.45"/>
  </r>
  <r>
    <x v="4"/>
    <s v="自有收入"/>
    <x v="1"/>
    <s v="209 - Photo Grid - Collage Maker"/>
    <n v="9837382"/>
    <n v="578.45000000000005"/>
  </r>
  <r>
    <x v="4"/>
    <s v="自有收入"/>
    <x v="0"/>
    <s v="105 - CM游戏盒子"/>
    <n v="3178739"/>
    <n v="432.24"/>
  </r>
  <r>
    <x v="4"/>
    <s v="自有收入"/>
    <x v="2"/>
    <s v="301 - 桌面盒子"/>
    <n v="1929677"/>
    <n v="125.81"/>
  </r>
  <r>
    <x v="4"/>
    <s v="自有收入"/>
    <x v="3"/>
    <s v="201 - 电池医生_Android_海外"/>
    <n v="1738888"/>
    <n v="571.05999999999995"/>
  </r>
  <r>
    <x v="4"/>
    <s v="自有收入"/>
    <x v="2"/>
    <s v="205 - 手机毒霸_android_海外"/>
    <n v="1719684"/>
    <n v="508.11"/>
  </r>
  <r>
    <x v="4"/>
    <s v="自有收入"/>
    <x v="2"/>
    <s v="110 - 游戏盒子_独立app"/>
    <n v="110561"/>
    <n v="4.08"/>
  </r>
  <r>
    <x v="4"/>
    <s v="自有收入"/>
    <x v="0"/>
    <s v="101 - SDK_cleanmaster"/>
    <n v="93563"/>
    <n v="16.93"/>
  </r>
  <r>
    <x v="4"/>
    <s v="自有收入"/>
    <x v="4"/>
    <s v="1018 - File Manager Explorer"/>
    <n v="72690"/>
    <n v="5.85"/>
  </r>
  <r>
    <x v="4"/>
    <s v="自有收入"/>
    <x v="3"/>
    <s v="1002 - 电池医生"/>
    <n v="45177"/>
    <n v="1.87"/>
  </r>
  <r>
    <x v="4"/>
    <s v="自有收入"/>
    <x v="4"/>
    <s v="210 - File Manager"/>
    <n v="24280"/>
    <n v="0.56000000000000005"/>
  </r>
  <r>
    <x v="4"/>
    <s v="自有收入"/>
    <x v="2"/>
    <s v="1053 - ASUS Launcher - No.1 Launcher"/>
    <n v="16789"/>
    <n v="1.32"/>
  </r>
  <r>
    <x v="4"/>
    <s v="自有收入"/>
    <x v="0"/>
    <s v="1001 - cm flashlight"/>
    <n v="13619"/>
    <n v="12.59"/>
  </r>
  <r>
    <x v="4"/>
    <s v="自有收入"/>
    <x v="5"/>
    <s v="1043 - CM Locker"/>
    <n v="12544"/>
    <n v="85.96"/>
  </r>
  <r>
    <x v="4"/>
    <s v="自有收入"/>
    <x v="1"/>
    <s v="102 - SDK_photogrid"/>
    <n v="8016"/>
    <n v="0.24"/>
  </r>
  <r>
    <x v="4"/>
    <s v="自有收入"/>
    <x v="2"/>
    <s v="106 - SDK_手机毒霸（海外版）"/>
    <n v="1776"/>
    <n v="0.28000000000000003"/>
  </r>
  <r>
    <x v="4"/>
    <s v="自有收入"/>
    <x v="3"/>
    <s v="10 - SDK_电池医生（海外版）"/>
    <n v="1695"/>
    <n v="0.98"/>
  </r>
  <r>
    <x v="4"/>
    <s v="自有收入"/>
    <x v="2"/>
    <s v="1016 - SUPER STICK CARTOON HERO"/>
    <n v="20"/>
    <n v="0.05"/>
  </r>
  <r>
    <x v="5"/>
    <s v="自有收入"/>
    <x v="0"/>
    <s v="104 - CM软管"/>
    <n v="21930355"/>
    <n v="3314.65"/>
  </r>
  <r>
    <x v="5"/>
    <s v="自有收入"/>
    <x v="1"/>
    <s v="209 - Photo Grid - Collage Maker"/>
    <n v="12342213"/>
    <n v="712.12"/>
  </r>
  <r>
    <x v="5"/>
    <s v="自有收入"/>
    <x v="0"/>
    <s v="105 - CM游戏盒子"/>
    <n v="3384235"/>
    <n v="457.91"/>
  </r>
  <r>
    <x v="5"/>
    <s v="自有收入"/>
    <x v="2"/>
    <s v="301 - 桌面盒子"/>
    <n v="2052081"/>
    <n v="134.04"/>
  </r>
  <r>
    <x v="5"/>
    <s v="自有收入"/>
    <x v="3"/>
    <s v="201 - 电池医生_Android_海外"/>
    <n v="1644303"/>
    <n v="586.98"/>
  </r>
  <r>
    <x v="5"/>
    <s v="自有收入"/>
    <x v="2"/>
    <s v="205 - 手机毒霸_android_海外"/>
    <n v="1555440"/>
    <n v="575.34"/>
  </r>
  <r>
    <x v="5"/>
    <s v="自有收入"/>
    <x v="2"/>
    <s v="110 - 游戏盒子_独立app"/>
    <n v="113421"/>
    <n v="2.93"/>
  </r>
  <r>
    <x v="5"/>
    <s v="自有收入"/>
    <x v="0"/>
    <s v="101 - SDK_cleanmaster"/>
    <n v="94593"/>
    <n v="18.489999999999998"/>
  </r>
  <r>
    <x v="5"/>
    <s v="自有收入"/>
    <x v="4"/>
    <s v="1018 - File Manager Explorer"/>
    <n v="71940"/>
    <n v="6.15"/>
  </r>
  <r>
    <x v="5"/>
    <s v="自有收入"/>
    <x v="3"/>
    <s v="1002 - 电池医生"/>
    <n v="47080"/>
    <n v="2.92"/>
  </r>
  <r>
    <x v="5"/>
    <s v="自有收入"/>
    <x v="5"/>
    <s v="1043 - CM Locker"/>
    <n v="14025"/>
    <n v="100.92"/>
  </r>
  <r>
    <x v="5"/>
    <s v="自有收入"/>
    <x v="0"/>
    <s v="1001 - cm flashlight"/>
    <n v="13599"/>
    <n v="11.14"/>
  </r>
  <r>
    <x v="5"/>
    <s v="自有收入"/>
    <x v="2"/>
    <s v="1053 - ASUS Launcher - No.1 Launcher"/>
    <n v="12250"/>
    <n v="1.1299999999999999"/>
  </r>
  <r>
    <x v="5"/>
    <s v="自有收入"/>
    <x v="1"/>
    <s v="102 - SDK_photogrid"/>
    <n v="8616"/>
    <n v="1.1499999999999999"/>
  </r>
  <r>
    <x v="5"/>
    <s v="自有收入"/>
    <x v="2"/>
    <s v="106 - SDK_手机毒霸（海外版）"/>
    <n v="1590"/>
    <n v="0.56999999999999995"/>
  </r>
  <r>
    <x v="5"/>
    <s v="自有收入"/>
    <x v="3"/>
    <s v="10 - SDK_电池医生（海外版）"/>
    <n v="1347"/>
    <n v="0.16"/>
  </r>
  <r>
    <x v="5"/>
    <s v="自有收入"/>
    <x v="2"/>
    <s v="1016 - SUPER STICK CARTOON HERO"/>
    <n v="22"/>
    <n v="0.01"/>
  </r>
  <r>
    <x v="6"/>
    <s v="自有收入"/>
    <x v="0"/>
    <s v="104 - CM软管"/>
    <n v="21345842"/>
    <n v="3295.09"/>
  </r>
  <r>
    <x v="6"/>
    <s v="自有收入"/>
    <x v="1"/>
    <s v="209 - Photo Grid - Collage Maker"/>
    <n v="12380528"/>
    <n v="687.82"/>
  </r>
  <r>
    <x v="6"/>
    <s v="自有收入"/>
    <x v="0"/>
    <s v="105 - CM游戏盒子"/>
    <n v="4223933"/>
    <n v="577.09"/>
  </r>
  <r>
    <x v="6"/>
    <s v="自有收入"/>
    <x v="2"/>
    <s v="301 - 桌面盒子"/>
    <n v="2124731"/>
    <n v="156.15"/>
  </r>
  <r>
    <x v="6"/>
    <s v="自有收入"/>
    <x v="3"/>
    <s v="201 - 电池医生_Android_海外"/>
    <n v="1636280"/>
    <n v="613.12"/>
  </r>
  <r>
    <x v="6"/>
    <s v="自有收入"/>
    <x v="2"/>
    <s v="205 - 手机毒霸_android_海外"/>
    <n v="1447296"/>
    <n v="619.77"/>
  </r>
  <r>
    <x v="6"/>
    <s v="自有收入"/>
    <x v="2"/>
    <s v="110 - 游戏盒子_独立app"/>
    <n v="117706"/>
    <n v="11.82"/>
  </r>
  <r>
    <x v="6"/>
    <s v="自有收入"/>
    <x v="0"/>
    <s v="101 - SDK_cleanmaster"/>
    <n v="94997"/>
    <n v="21.09"/>
  </r>
  <r>
    <x v="6"/>
    <s v="自有收入"/>
    <x v="4"/>
    <s v="1018 - File Manager Explorer"/>
    <n v="74885"/>
    <n v="7.08"/>
  </r>
  <r>
    <x v="6"/>
    <s v="自有收入"/>
    <x v="3"/>
    <s v="1002 - 电池医生"/>
    <n v="49164"/>
    <n v="2.31"/>
  </r>
  <r>
    <x v="6"/>
    <s v="自有收入"/>
    <x v="4"/>
    <s v="210 - File Manager"/>
    <n v="26249"/>
    <n v="0.22"/>
  </r>
  <r>
    <x v="6"/>
    <s v="自有收入"/>
    <x v="0"/>
    <s v="1001 - cm flashlight"/>
    <n v="15103"/>
    <n v="9.93"/>
  </r>
  <r>
    <x v="6"/>
    <s v="自有收入"/>
    <x v="5"/>
    <s v="1043 - CM Locker"/>
    <n v="14043"/>
    <n v="100.88"/>
  </r>
  <r>
    <x v="6"/>
    <s v="自有收入"/>
    <x v="1"/>
    <s v="102 - SDK_photogrid"/>
    <n v="9623"/>
    <n v="0.68"/>
  </r>
  <r>
    <x v="6"/>
    <s v="自有收入"/>
    <x v="2"/>
    <s v="1053 - ASUS Launcher - No.1 Launcher"/>
    <n v="9402"/>
    <n v="0.53"/>
  </r>
  <r>
    <x v="6"/>
    <s v="自有收入"/>
    <x v="2"/>
    <s v="106 - SDK_手机毒霸（海外版）"/>
    <n v="2720"/>
    <n v="0.53"/>
  </r>
  <r>
    <x v="6"/>
    <s v="自有收入"/>
    <x v="3"/>
    <s v="10 - SDK_电池医生（海外版）"/>
    <n v="1582"/>
    <n v="0.2"/>
  </r>
  <r>
    <x v="6"/>
    <s v="自有收入"/>
    <x v="2"/>
    <s v="207 - 手机猎豹_Android_海外"/>
    <n v="19"/>
    <n v="0.2"/>
  </r>
  <r>
    <x v="6"/>
    <s v="facebook"/>
    <x v="3"/>
    <s v="Battery Doctor"/>
    <n v="1267851"/>
    <n v="261.95001220703102"/>
  </r>
  <r>
    <x v="6"/>
    <s v="facebook"/>
    <x v="0"/>
    <s v="Clean Master"/>
    <n v="29792016"/>
    <n v="3165.72998046875"/>
  </r>
  <r>
    <x v="6"/>
    <s v="facebook"/>
    <x v="6"/>
    <s v="CM Browser"/>
    <n v="82744"/>
    <n v="14.25"/>
  </r>
  <r>
    <x v="6"/>
    <s v="facebook"/>
    <x v="4"/>
    <s v="CM File Manager"/>
    <n v="12955"/>
    <n v="4.4099998474120996"/>
  </r>
  <r>
    <x v="6"/>
    <s v="facebook"/>
    <x v="0"/>
    <s v="CM Flashlight"/>
    <n v="7262"/>
    <n v="2.7999999523162802"/>
  </r>
  <r>
    <x v="6"/>
    <s v="facebook"/>
    <x v="7"/>
    <s v="CM Launcher"/>
    <n v="3472"/>
    <n v="16.1800003051757"/>
  </r>
  <r>
    <x v="6"/>
    <s v="facebook"/>
    <x v="5"/>
    <s v="CM Locker"/>
    <n v="28976"/>
    <n v="21.590000152587798"/>
  </r>
  <r>
    <x v="6"/>
    <s v="facebook"/>
    <x v="8"/>
    <s v="CM Security"/>
    <n v="17942881"/>
    <n v="3382.13989257812"/>
  </r>
  <r>
    <x v="6"/>
    <s v="facebook"/>
    <x v="1"/>
    <s v="Photo Grid"/>
    <n v="7490702"/>
    <n v="494.100006103515"/>
  </r>
  <r>
    <x v="6"/>
    <s v="facebook"/>
    <x v="2"/>
    <s v="Rotate"/>
    <n v="9"/>
    <m/>
  </r>
  <r>
    <x v="6"/>
    <s v="facebook"/>
    <x v="2"/>
    <s v="Sketch Guru"/>
    <n v="1924"/>
    <n v="0.43999999761581399"/>
  </r>
  <r>
    <x v="5"/>
    <s v="facebook"/>
    <x v="3"/>
    <s v="Battery Doctor"/>
    <n v="1274251"/>
    <n v="283.60998535156199"/>
  </r>
  <r>
    <x v="5"/>
    <s v="facebook"/>
    <x v="0"/>
    <s v="Clean Master"/>
    <n v="29551520"/>
    <n v="3000.94995117187"/>
  </r>
  <r>
    <x v="5"/>
    <s v="facebook"/>
    <x v="6"/>
    <s v="CM Browser"/>
    <n v="81029"/>
    <n v="15.810000419616699"/>
  </r>
  <r>
    <x v="5"/>
    <s v="facebook"/>
    <x v="4"/>
    <s v="CM File Manager"/>
    <n v="12532"/>
    <n v="3.9400000572204501"/>
  </r>
  <r>
    <x v="5"/>
    <s v="facebook"/>
    <x v="0"/>
    <s v="CM Flashlight"/>
    <n v="7247"/>
    <n v="5.3000001907348597"/>
  </r>
  <r>
    <x v="5"/>
    <s v="facebook"/>
    <x v="7"/>
    <s v="CM Launcher"/>
    <n v="3035"/>
    <n v="15.3400001525878"/>
  </r>
  <r>
    <x v="5"/>
    <s v="facebook"/>
    <x v="5"/>
    <s v="CM Locker"/>
    <n v="27015"/>
    <n v="21.370000839233398"/>
  </r>
  <r>
    <x v="5"/>
    <s v="facebook"/>
    <x v="8"/>
    <s v="CM Security"/>
    <n v="17462877"/>
    <n v="3509.82006835937"/>
  </r>
  <r>
    <x v="5"/>
    <s v="facebook"/>
    <x v="1"/>
    <s v="Photo Grid"/>
    <n v="6630507"/>
    <n v="429.51998901367102"/>
  </r>
  <r>
    <x v="5"/>
    <s v="facebook"/>
    <x v="2"/>
    <s v="Rotate"/>
    <n v="1"/>
    <n v="0"/>
  </r>
  <r>
    <x v="5"/>
    <s v="facebook"/>
    <x v="2"/>
    <s v="Sketch Guru"/>
    <n v="2511"/>
    <n v="0.52999997138976995"/>
  </r>
  <r>
    <x v="4"/>
    <s v="facebook"/>
    <x v="3"/>
    <s v="Battery Doctor"/>
    <n v="1323793"/>
    <n v="303.850006103515"/>
  </r>
  <r>
    <x v="4"/>
    <s v="facebook"/>
    <x v="0"/>
    <s v="Clean Master"/>
    <n v="30514078"/>
    <n v="3220.7099609375"/>
  </r>
  <r>
    <x v="4"/>
    <s v="facebook"/>
    <x v="6"/>
    <s v="CM Browser"/>
    <n v="83405"/>
    <n v="13.920000076293899"/>
  </r>
  <r>
    <x v="4"/>
    <s v="facebook"/>
    <x v="4"/>
    <s v="CM File Manager"/>
    <n v="12546"/>
    <n v="3.4000000953674299"/>
  </r>
  <r>
    <x v="4"/>
    <s v="facebook"/>
    <x v="0"/>
    <s v="CM Flashlight"/>
    <n v="7109"/>
    <n v="4.9499998092651296"/>
  </r>
  <r>
    <x v="4"/>
    <s v="facebook"/>
    <x v="7"/>
    <s v="CM Launcher"/>
    <n v="2332"/>
    <n v="10.25"/>
  </r>
  <r>
    <x v="4"/>
    <s v="facebook"/>
    <x v="5"/>
    <s v="CM Locker"/>
    <n v="25856"/>
    <n v="21.7600002288818"/>
  </r>
  <r>
    <x v="4"/>
    <s v="facebook"/>
    <x v="8"/>
    <s v="CM Security"/>
    <n v="17844670"/>
    <n v="3787.5"/>
  </r>
  <r>
    <x v="4"/>
    <s v="facebook"/>
    <x v="1"/>
    <s v="Photo Grid"/>
    <n v="5891430"/>
    <n v="443.39999389648398"/>
  </r>
  <r>
    <x v="4"/>
    <s v="facebook"/>
    <x v="2"/>
    <s v="Rotate"/>
    <n v="13"/>
    <m/>
  </r>
  <r>
    <x v="4"/>
    <s v="facebook"/>
    <x v="2"/>
    <s v="Sketch Guru"/>
    <n v="2331"/>
    <n v="0.51999998092651301"/>
  </r>
  <r>
    <x v="3"/>
    <s v="facebook"/>
    <x v="3"/>
    <s v="Battery Doctor"/>
    <n v="1316889"/>
    <n v="345.239990234375"/>
  </r>
  <r>
    <x v="3"/>
    <s v="facebook"/>
    <x v="0"/>
    <s v="Clean Master"/>
    <n v="30365672"/>
    <n v="3399"/>
  </r>
  <r>
    <x v="3"/>
    <s v="facebook"/>
    <x v="6"/>
    <s v="CM Browser"/>
    <n v="84955"/>
    <n v="12.939999580383301"/>
  </r>
  <r>
    <x v="3"/>
    <s v="facebook"/>
    <x v="4"/>
    <s v="CM File Manager"/>
    <n v="12533"/>
    <n v="2.4000000953674299"/>
  </r>
  <r>
    <x v="3"/>
    <s v="facebook"/>
    <x v="0"/>
    <s v="CM Flashlight"/>
    <n v="6976"/>
    <n v="3.6199998855590798"/>
  </r>
  <r>
    <x v="3"/>
    <s v="facebook"/>
    <x v="7"/>
    <s v="CM Launcher"/>
    <n v="2133"/>
    <n v="14.890000343322701"/>
  </r>
  <r>
    <x v="3"/>
    <s v="facebook"/>
    <x v="5"/>
    <s v="CM Locker"/>
    <n v="25754"/>
    <n v="23.909999847412099"/>
  </r>
  <r>
    <x v="3"/>
    <s v="facebook"/>
    <x v="8"/>
    <s v="CM Security"/>
    <n v="18079201"/>
    <n v="4103.6298828125"/>
  </r>
  <r>
    <x v="3"/>
    <s v="facebook"/>
    <x v="1"/>
    <s v="Photo Grid"/>
    <n v="5697647"/>
    <n v="454.91000366210898"/>
  </r>
  <r>
    <x v="3"/>
    <s v="facebook"/>
    <x v="2"/>
    <s v="Rotate"/>
    <n v="2"/>
    <m/>
  </r>
  <r>
    <x v="3"/>
    <s v="facebook"/>
    <x v="2"/>
    <s v="Sketch Guru"/>
    <n v="2866"/>
    <n v="0.77999997138976995"/>
  </r>
  <r>
    <x v="2"/>
    <s v="facebook"/>
    <x v="3"/>
    <s v="Battery Doctor"/>
    <n v="1299220"/>
    <n v="312.55999755859301"/>
  </r>
  <r>
    <x v="2"/>
    <s v="facebook"/>
    <x v="0"/>
    <s v="Clean Master"/>
    <n v="29940882"/>
    <n v="3459.21997070312"/>
  </r>
  <r>
    <x v="2"/>
    <s v="facebook"/>
    <x v="6"/>
    <s v="CM Browser"/>
    <n v="83321"/>
    <n v="15.6800003051757"/>
  </r>
  <r>
    <x v="2"/>
    <s v="facebook"/>
    <x v="4"/>
    <s v="CM File Manager"/>
    <n v="11517"/>
    <n v="2.46000003814697"/>
  </r>
  <r>
    <x v="2"/>
    <s v="facebook"/>
    <x v="0"/>
    <s v="CM Flashlight"/>
    <n v="6702"/>
    <n v="4.1999998092651296"/>
  </r>
  <r>
    <x v="2"/>
    <s v="facebook"/>
    <x v="7"/>
    <s v="CM Launcher"/>
    <n v="3687"/>
    <n v="18.4899997711181"/>
  </r>
  <r>
    <x v="2"/>
    <s v="facebook"/>
    <x v="5"/>
    <s v="CM Locker"/>
    <n v="25920"/>
    <n v="24.559999465942301"/>
  </r>
  <r>
    <x v="2"/>
    <s v="facebook"/>
    <x v="8"/>
    <s v="CM Security"/>
    <n v="18502427"/>
    <n v="4233.66015625"/>
  </r>
  <r>
    <x v="2"/>
    <s v="facebook"/>
    <x v="1"/>
    <s v="Photo Grid"/>
    <n v="5832251"/>
    <n v="469.45999145507801"/>
  </r>
  <r>
    <x v="2"/>
    <s v="facebook"/>
    <x v="2"/>
    <s v="Rotate"/>
    <n v="2"/>
    <m/>
  </r>
  <r>
    <x v="2"/>
    <s v="facebook"/>
    <x v="2"/>
    <s v="Sketch Guru"/>
    <n v="2577"/>
    <n v="0.72000002861022905"/>
  </r>
  <r>
    <x v="1"/>
    <s v="facebook"/>
    <x v="3"/>
    <s v="Battery Doctor"/>
    <n v="1323415"/>
    <n v="355.75"/>
  </r>
  <r>
    <x v="1"/>
    <s v="facebook"/>
    <x v="0"/>
    <s v="Clean Master"/>
    <n v="29860786"/>
    <n v="3489.15991210937"/>
  </r>
  <r>
    <x v="1"/>
    <s v="facebook"/>
    <x v="6"/>
    <s v="CM Browser"/>
    <n v="85293"/>
    <n v="18.659999847412099"/>
  </r>
  <r>
    <x v="1"/>
    <s v="facebook"/>
    <x v="4"/>
    <s v="CM File Manager"/>
    <n v="11957"/>
    <n v="1.8999999761581401"/>
  </r>
  <r>
    <x v="1"/>
    <s v="facebook"/>
    <x v="0"/>
    <s v="CM Flashlight"/>
    <n v="6985"/>
    <n v="8.2200002670287997"/>
  </r>
  <r>
    <x v="1"/>
    <s v="facebook"/>
    <x v="7"/>
    <s v="CM Launcher"/>
    <n v="4186"/>
    <n v="31.360000610351499"/>
  </r>
  <r>
    <x v="1"/>
    <s v="facebook"/>
    <x v="5"/>
    <s v="CM Locker"/>
    <n v="27219"/>
    <n v="28.850000381469702"/>
  </r>
  <r>
    <x v="1"/>
    <s v="facebook"/>
    <x v="8"/>
    <s v="CM Security"/>
    <n v="18923654"/>
    <n v="4452.3798828125"/>
  </r>
  <r>
    <x v="1"/>
    <s v="facebook"/>
    <x v="1"/>
    <s v="Photo Grid"/>
    <n v="6127047"/>
    <n v="495.510009765625"/>
  </r>
  <r>
    <x v="1"/>
    <s v="facebook"/>
    <x v="2"/>
    <s v="Rotate"/>
    <n v="38"/>
    <m/>
  </r>
  <r>
    <x v="1"/>
    <s v="facebook"/>
    <x v="2"/>
    <s v="Sketch Guru"/>
    <n v="2943"/>
    <n v="0.68000000715255704"/>
  </r>
  <r>
    <x v="0"/>
    <s v="facebook"/>
    <x v="3"/>
    <s v="Battery Doctor"/>
    <n v="1311684"/>
    <n v="330.86999511718699"/>
  </r>
  <r>
    <x v="0"/>
    <s v="facebook"/>
    <x v="0"/>
    <s v="Clean Master"/>
    <n v="28380873"/>
    <n v="3364.64990234375"/>
  </r>
  <r>
    <x v="0"/>
    <s v="facebook"/>
    <x v="6"/>
    <s v="CM Browser"/>
    <n v="82453"/>
    <n v="14.1300001144409"/>
  </r>
  <r>
    <x v="0"/>
    <s v="facebook"/>
    <x v="4"/>
    <s v="CM File Manager"/>
    <n v="12609"/>
    <n v="5.4299998283386204"/>
  </r>
  <r>
    <x v="0"/>
    <s v="facebook"/>
    <x v="0"/>
    <s v="CM Flashlight"/>
    <n v="7528"/>
    <n v="3.7799999713897701"/>
  </r>
  <r>
    <x v="0"/>
    <s v="facebook"/>
    <x v="7"/>
    <s v="CM Launcher"/>
    <n v="4322"/>
    <n v="28.399999618530199"/>
  </r>
  <r>
    <x v="0"/>
    <s v="facebook"/>
    <x v="5"/>
    <s v="CM Locker"/>
    <n v="27447"/>
    <n v="21.040000915527301"/>
  </r>
  <r>
    <x v="0"/>
    <s v="facebook"/>
    <x v="8"/>
    <s v="CM Security"/>
    <n v="19007890"/>
    <n v="4359.2099609375"/>
  </r>
  <r>
    <x v="0"/>
    <s v="facebook"/>
    <x v="1"/>
    <s v="Photo Grid"/>
    <n v="7292356"/>
    <n v="592.59997558593705"/>
  </r>
  <r>
    <x v="0"/>
    <s v="facebook"/>
    <x v="2"/>
    <s v="Rotate"/>
    <m/>
    <m/>
  </r>
  <r>
    <x v="0"/>
    <s v="facebook"/>
    <x v="2"/>
    <s v="Sketch Guru"/>
    <n v="2746"/>
    <n v="0.57999998331069902"/>
  </r>
  <r>
    <x v="6"/>
    <s v="admob"/>
    <x v="3"/>
    <s v="Battery Doctor-Android"/>
    <n v="17348"/>
    <n v="1.86322579845305"/>
  </r>
  <r>
    <x v="6"/>
    <s v="admob"/>
    <x v="3"/>
    <s v="Battery Doctor-iOS"/>
    <n v="96477"/>
    <n v="4.6400000049221903"/>
  </r>
  <r>
    <x v="6"/>
    <s v="admob"/>
    <x v="8"/>
    <s v="File Manager-Android"/>
    <n v="13282"/>
    <n v="1.1135483999406099"/>
  </r>
  <r>
    <x v="6"/>
    <s v="admob"/>
    <x v="1"/>
    <s v="Photo Grid - iOS"/>
    <n v="395207"/>
    <n v="28.707097464992099"/>
  </r>
  <r>
    <x v="6"/>
    <s v="admob"/>
    <x v="1"/>
    <s v="Photo Grid－Android"/>
    <n v="2836769"/>
    <n v="100.149676385666"/>
  </r>
  <r>
    <x v="6"/>
    <s v="admob"/>
    <x v="2"/>
    <s v="Sketch Guru-Android"/>
    <n v="15909"/>
    <n v="3.5122580191781401"/>
  </r>
  <r>
    <x v="6"/>
    <s v="admob"/>
    <x v="2"/>
    <s v="Sketch Guru-ios"/>
    <n v="180"/>
    <n v="1.5483870861991701E-2"/>
  </r>
  <r>
    <x v="6"/>
    <s v="admob"/>
    <x v="2"/>
    <s v="其他"/>
    <n v="69752"/>
    <n v="7.8167741815409304"/>
  </r>
  <r>
    <x v="6"/>
    <s v="admob"/>
    <x v="2"/>
    <s v="安兔兔"/>
    <n v="252"/>
    <n v="1.16129032065791E-2"/>
  </r>
  <r>
    <x v="6"/>
    <s v="admob"/>
    <x v="2"/>
    <s v="轻游戏"/>
    <n v="115"/>
    <n v="2.06451608288672E-2"/>
  </r>
  <r>
    <x v="5"/>
    <s v="admob"/>
    <x v="3"/>
    <s v="Battery Doctor-Android"/>
    <n v="16156"/>
    <n v="1.6090322925198399"/>
  </r>
  <r>
    <x v="5"/>
    <s v="admob"/>
    <x v="3"/>
    <s v="Battery Doctor-iOS"/>
    <n v="100509"/>
    <n v="5.0309678969844596"/>
  </r>
  <r>
    <x v="5"/>
    <s v="admob"/>
    <x v="8"/>
    <s v="File Manager-Android"/>
    <n v="12951"/>
    <n v="0.84387096330042799"/>
  </r>
  <r>
    <x v="5"/>
    <s v="admob"/>
    <x v="1"/>
    <s v="Photo Grid - iOS"/>
    <n v="343788"/>
    <n v="25.570321965602101"/>
  </r>
  <r>
    <x v="5"/>
    <s v="admob"/>
    <x v="1"/>
    <s v="Photo Grid－Android"/>
    <n v="2456376"/>
    <n v="90.162579794083797"/>
  </r>
  <r>
    <x v="5"/>
    <s v="admob"/>
    <x v="2"/>
    <s v="Sketch Guru-Android"/>
    <n v="14658"/>
    <n v="2.95741928513011"/>
  </r>
  <r>
    <x v="5"/>
    <s v="admob"/>
    <x v="2"/>
    <s v="Sketch Guru-ios"/>
    <n v="95"/>
    <n v="2.5806451036084E-3"/>
  </r>
  <r>
    <x v="5"/>
    <s v="admob"/>
    <x v="2"/>
    <s v="其他"/>
    <n v="52444"/>
    <n v="5.8812903886841097"/>
  </r>
  <r>
    <x v="5"/>
    <s v="admob"/>
    <x v="2"/>
    <s v="安兔兔"/>
    <n v="280"/>
    <n v="1.2903226239065899E-2"/>
  </r>
  <r>
    <x v="5"/>
    <s v="admob"/>
    <x v="2"/>
    <s v="轻游戏"/>
    <n v="74"/>
    <n v="0"/>
  </r>
  <r>
    <x v="4"/>
    <s v="admob"/>
    <x v="3"/>
    <s v="Battery Doctor-Android"/>
    <n v="17534"/>
    <n v="1.96645164489746"/>
  </r>
  <r>
    <x v="4"/>
    <s v="admob"/>
    <x v="3"/>
    <s v="Battery Doctor-iOS"/>
    <n v="103410"/>
    <n v="5.7212904653241496"/>
  </r>
  <r>
    <x v="4"/>
    <s v="admob"/>
    <x v="8"/>
    <s v="File Manager-Android"/>
    <n v="12918"/>
    <n v="1.2129032135971101"/>
  </r>
  <r>
    <x v="4"/>
    <s v="admob"/>
    <x v="1"/>
    <s v="Photo Grid - iOS"/>
    <n v="288934"/>
    <n v="19.541935880337899"/>
  </r>
  <r>
    <x v="4"/>
    <s v="admob"/>
    <x v="1"/>
    <s v="Photo Grid－Android"/>
    <n v="2130800"/>
    <n v="86.433549053966999"/>
  </r>
  <r>
    <x v="4"/>
    <s v="admob"/>
    <x v="2"/>
    <s v="Sketch Guru-Android"/>
    <n v="14394"/>
    <n v="2.5483871703186298"/>
  </r>
  <r>
    <x v="4"/>
    <s v="admob"/>
    <x v="2"/>
    <s v="Sketch Guru-ios"/>
    <n v="110"/>
    <n v="6.5806451584062203E-2"/>
  </r>
  <r>
    <x v="4"/>
    <s v="admob"/>
    <x v="2"/>
    <s v="其他"/>
    <n v="49107"/>
    <n v="4.6516129936902697"/>
  </r>
  <r>
    <x v="4"/>
    <s v="admob"/>
    <x v="2"/>
    <s v="安兔兔"/>
    <n v="284"/>
    <n v="7.7419355511665301E-3"/>
  </r>
  <r>
    <x v="4"/>
    <s v="admob"/>
    <x v="2"/>
    <s v="轻游戏"/>
    <n v="220"/>
    <n v="1.6774192933113299E-2"/>
  </r>
  <r>
    <x v="3"/>
    <s v="admob"/>
    <x v="3"/>
    <s v="Battery Doctor-Android"/>
    <n v="17325"/>
    <n v="1.3406451286808101"/>
  </r>
  <r>
    <x v="3"/>
    <s v="admob"/>
    <x v="3"/>
    <s v="Battery Doctor-iOS"/>
    <n v="96609"/>
    <n v="3.5716128195485699"/>
  </r>
  <r>
    <x v="3"/>
    <s v="admob"/>
    <x v="8"/>
    <s v="File Manager-Android"/>
    <n v="12186"/>
    <n v="2.4206451492444101"/>
  </r>
  <r>
    <x v="3"/>
    <s v="admob"/>
    <x v="1"/>
    <s v="Photo Grid - iOS"/>
    <n v="274435"/>
    <n v="19.3458065467496"/>
  </r>
  <r>
    <x v="3"/>
    <s v="admob"/>
    <x v="1"/>
    <s v="Photo Grid－Android"/>
    <n v="2028066"/>
    <n v="85.4645170357919"/>
  </r>
  <r>
    <x v="3"/>
    <s v="admob"/>
    <x v="2"/>
    <s v="Sketch Guru-Android"/>
    <n v="14307"/>
    <n v="2.6425806803088001"/>
  </r>
  <r>
    <x v="3"/>
    <s v="admob"/>
    <x v="2"/>
    <s v="Sketch Guru-ios"/>
    <n v="157"/>
    <n v="5.1612902072168104E-3"/>
  </r>
  <r>
    <x v="3"/>
    <s v="admob"/>
    <x v="2"/>
    <s v="其他"/>
    <n v="48396"/>
    <n v="4.9187096410220601"/>
  </r>
  <r>
    <x v="3"/>
    <s v="admob"/>
    <x v="2"/>
    <s v="安兔兔"/>
    <n v="191"/>
    <n v="3.48387110617853E-2"/>
  </r>
  <r>
    <x v="3"/>
    <s v="admob"/>
    <x v="2"/>
    <s v="轻游戏"/>
    <n v="118"/>
    <n v="1.4193548310187499E-2"/>
  </r>
  <r>
    <x v="2"/>
    <s v="admob"/>
    <x v="3"/>
    <s v="Battery Doctor-Android"/>
    <n v="15178"/>
    <n v="2.2038709194429398"/>
  </r>
  <r>
    <x v="2"/>
    <s v="admob"/>
    <x v="3"/>
    <s v="Battery Doctor-iOS"/>
    <n v="96000"/>
    <n v="3.0283871312295201"/>
  </r>
  <r>
    <x v="2"/>
    <s v="admob"/>
    <x v="8"/>
    <s v="CM Security"/>
    <n v="1"/>
    <n v="0"/>
  </r>
  <r>
    <x v="2"/>
    <s v="admob"/>
    <x v="8"/>
    <s v="File Manager-Android"/>
    <n v="12866"/>
    <n v="1.4812903329730001"/>
  </r>
  <r>
    <x v="2"/>
    <s v="admob"/>
    <x v="1"/>
    <s v="Photo Grid - iOS"/>
    <n v="283753"/>
    <n v="22.632257601907099"/>
  </r>
  <r>
    <x v="2"/>
    <s v="admob"/>
    <x v="1"/>
    <s v="Photo Grid－Android"/>
    <n v="2116354"/>
    <n v="97.095484145225996"/>
  </r>
  <r>
    <x v="2"/>
    <s v="admob"/>
    <x v="2"/>
    <s v="Sketch Guru-Android"/>
    <n v="14548"/>
    <n v="3.14064520741662"/>
  </r>
  <r>
    <x v="2"/>
    <s v="admob"/>
    <x v="2"/>
    <s v="Sketch Guru-ios"/>
    <n v="148"/>
    <n v="8.3870964665566705E-2"/>
  </r>
  <r>
    <x v="2"/>
    <s v="admob"/>
    <x v="2"/>
    <s v="其他"/>
    <n v="43129"/>
    <n v="4.5896773369562203"/>
  </r>
  <r>
    <x v="2"/>
    <s v="admob"/>
    <x v="2"/>
    <s v="安兔兔"/>
    <n v="299"/>
    <n v="1.2903225518042E-3"/>
  </r>
  <r>
    <x v="2"/>
    <s v="admob"/>
    <x v="2"/>
    <s v="轻游戏"/>
    <n v="176"/>
    <n v="6.3225807682160406E-2"/>
  </r>
  <r>
    <x v="1"/>
    <s v="admob"/>
    <x v="3"/>
    <s v="Battery Doctor-Android"/>
    <n v="15808"/>
    <n v="1.8490322251473701"/>
  </r>
  <r>
    <x v="1"/>
    <s v="admob"/>
    <x v="3"/>
    <s v="Battery Doctor-iOS"/>
    <n v="96031"/>
    <n v="2.12000003937752"/>
  </r>
  <r>
    <x v="1"/>
    <s v="admob"/>
    <x v="8"/>
    <s v="File Manager-Android"/>
    <n v="12127"/>
    <n v="1.22193550703025"/>
  </r>
  <r>
    <x v="1"/>
    <s v="admob"/>
    <x v="1"/>
    <s v="Photo Grid - iOS"/>
    <n v="301990"/>
    <n v="26.058064530934001"/>
  </r>
  <r>
    <x v="1"/>
    <s v="admob"/>
    <x v="1"/>
    <s v="Photo Grid－Android"/>
    <n v="2197658"/>
    <n v="113.149677759697"/>
  </r>
  <r>
    <x v="1"/>
    <s v="admob"/>
    <x v="2"/>
    <s v="Sketch Guru-Android"/>
    <n v="16182"/>
    <n v="3.3419355266997801"/>
  </r>
  <r>
    <x v="1"/>
    <s v="admob"/>
    <x v="2"/>
    <s v="Sketch Guru-ios"/>
    <n v="186"/>
    <n v="3.3548385866226597E-2"/>
  </r>
  <r>
    <x v="1"/>
    <s v="admob"/>
    <x v="2"/>
    <s v="其他"/>
    <n v="35202"/>
    <n v="4.4103225986323"/>
  </r>
  <r>
    <x v="1"/>
    <s v="admob"/>
    <x v="2"/>
    <s v="安兔兔"/>
    <n v="318"/>
    <n v="6.4516129993623297E-3"/>
  </r>
  <r>
    <x v="1"/>
    <s v="admob"/>
    <x v="2"/>
    <s v="轻游戏"/>
    <n v="155"/>
    <n v="6.8387093082551004E-2"/>
  </r>
  <r>
    <x v="0"/>
    <s v="admob"/>
    <x v="3"/>
    <s v="Battery Doctor-Android"/>
    <n v="16250"/>
    <n v="1.9187097357165399"/>
  </r>
  <r>
    <x v="0"/>
    <s v="admob"/>
    <x v="3"/>
    <s v="Battery Doctor-iOS"/>
    <n v="114646"/>
    <n v="4.1419354100381103"/>
  </r>
  <r>
    <x v="0"/>
    <s v="admob"/>
    <x v="8"/>
    <s v="File Manager-Android"/>
    <n v="12434"/>
    <n v="1.1006451441395599"/>
  </r>
  <r>
    <x v="0"/>
    <s v="admob"/>
    <x v="1"/>
    <s v="Photo Grid - iOS"/>
    <n v="355888"/>
    <n v="29.323870348353498"/>
  </r>
  <r>
    <x v="0"/>
    <s v="admob"/>
    <x v="1"/>
    <s v="Photo Grid－Android"/>
    <n v="2509630"/>
    <n v="112.98451437729"/>
  </r>
  <r>
    <x v="0"/>
    <s v="admob"/>
    <x v="2"/>
    <s v="Sketch Guru-Android"/>
    <n v="17182"/>
    <n v="3.79354842968525"/>
  </r>
  <r>
    <x v="0"/>
    <s v="admob"/>
    <x v="2"/>
    <s v="Sketch Guru-ios"/>
    <n v="173"/>
    <n v="3.3548386346909299E-2"/>
  </r>
  <r>
    <x v="0"/>
    <s v="admob"/>
    <x v="2"/>
    <s v="其他"/>
    <n v="41546"/>
    <n v="6.4593549404413402"/>
  </r>
  <r>
    <x v="0"/>
    <s v="admob"/>
    <x v="2"/>
    <s v="安兔兔"/>
    <n v="348"/>
    <n v="7.7419355511665301E-3"/>
  </r>
  <r>
    <x v="0"/>
    <s v="admob"/>
    <x v="2"/>
    <s v="轻游戏"/>
    <n v="123"/>
    <n v="4.12903216577344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6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6">
    <pivotField axis="axisRow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axis="axisPage" multipleItemSelectionAllowed="1" showAll="0">
      <items count="10">
        <item x="3"/>
        <item x="0"/>
        <item h="1" x="6"/>
        <item h="1" x="7"/>
        <item h="1" x="5"/>
        <item x="8"/>
        <item h="1" x="4"/>
        <item h="1" x="2"/>
        <item h="1" x="1"/>
        <item t="default"/>
      </items>
    </pivotField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求和项:Revenue" fld="5" baseField="2" baseItem="0" numFmtId="26"/>
  </dataFields>
  <formats count="1">
    <format dxfId="36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9" cacheId="6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3:H13" firstHeaderRow="1" firstDataRow="2" firstDataCol="1"/>
  <pivotFields count="6"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0">
        <item x="3"/>
        <item x="0"/>
        <item x="6"/>
        <item x="7"/>
        <item x="5"/>
        <item x="8"/>
        <item x="4"/>
        <item x="2"/>
        <item x="1"/>
        <item t="default"/>
      </items>
    </pivotField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求和项:Impressions" fld="4" baseField="2" baseItem="1"/>
  </dataFields>
  <formats count="3">
    <format dxfId="25">
      <pivotArea outline="0" collapsedLevelsAreSubtotals="1" fieldPosition="0"/>
    </format>
    <format dxfId="26">
      <pivotArea dataOnly="0" labelOnly="1" grandCol="1" outline="0" fieldPosition="0"/>
    </format>
    <format dxfId="21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F5" totalsRowShown="0" headerRowDxfId="9" dataDxfId="8">
  <autoFilter ref="A1:F5"/>
  <tableColumns count="6">
    <tableColumn id="1" name="产品" dataDxfId="7"/>
    <tableColumn id="2" name="服务活跃" dataDxfId="5" dataCellStyle="千位分隔"/>
    <tableColumn id="3" name="商业流量" dataDxfId="6" dataCellStyle="千位分隔"/>
    <tableColumn id="4" name="收入" dataDxfId="10" dataCellStyle="货币"/>
    <tableColumn id="5" name="ARPU(日服务活跃)" dataDxfId="4">
      <calculatedColumnFormula>表1[[#This Row],[收入]]/表1[[#This Row],[服务活跃]]</calculatedColumnFormula>
    </tableColumn>
    <tableColumn id="6" name="eCPM" dataDxfId="0">
      <calculatedColumnFormula>表1[[#This Row],[收入]]/表1[[#This Row],[商业流量]]*1000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7" sqref="D17"/>
    </sheetView>
  </sheetViews>
  <sheetFormatPr defaultRowHeight="13.5" x14ac:dyDescent="0.15"/>
  <cols>
    <col min="1" max="1" width="10.5" customWidth="1"/>
    <col min="2" max="2" width="17.5" bestFit="1" customWidth="1"/>
    <col min="3" max="8" width="14.5" bestFit="1" customWidth="1"/>
    <col min="9" max="9" width="14.5" customWidth="1"/>
  </cols>
  <sheetData>
    <row r="1" spans="1:2" x14ac:dyDescent="0.15">
      <c r="A1" s="5" t="s">
        <v>25</v>
      </c>
      <c r="B1" t="s">
        <v>71</v>
      </c>
    </row>
    <row r="3" spans="1:2" x14ac:dyDescent="0.15">
      <c r="A3" s="5" t="s">
        <v>67</v>
      </c>
      <c r="B3" t="s">
        <v>70</v>
      </c>
    </row>
    <row r="4" spans="1:2" x14ac:dyDescent="0.15">
      <c r="A4" s="9">
        <v>42232</v>
      </c>
      <c r="B4" s="8">
        <v>11339.066659409535</v>
      </c>
    </row>
    <row r="5" spans="1:2" x14ac:dyDescent="0.15">
      <c r="A5" s="9">
        <v>42233</v>
      </c>
      <c r="B5" s="8">
        <v>11199.413876226339</v>
      </c>
    </row>
    <row r="6" spans="1:2" x14ac:dyDescent="0.15">
      <c r="A6" s="9">
        <v>42234</v>
      </c>
      <c r="B6" s="8">
        <v>11377.0306121741</v>
      </c>
    </row>
    <row r="7" spans="1:2" x14ac:dyDescent="0.15">
      <c r="A7" s="9">
        <v>42235</v>
      </c>
      <c r="B7" s="8">
        <v>12197.872776029908</v>
      </c>
    </row>
    <row r="8" spans="1:2" x14ac:dyDescent="0.15">
      <c r="A8" s="9">
        <v>42236</v>
      </c>
      <c r="B8" s="8">
        <v>13014.643672704624</v>
      </c>
    </row>
    <row r="9" spans="1:2" x14ac:dyDescent="0.15">
      <c r="A9" s="9">
        <v>42237</v>
      </c>
      <c r="B9" s="8">
        <v>12943.480762960453</v>
      </c>
    </row>
    <row r="10" spans="1:2" x14ac:dyDescent="0.15">
      <c r="A10" s="9">
        <v>42238</v>
      </c>
      <c r="B10" s="8">
        <v>12698.411148659721</v>
      </c>
    </row>
    <row r="11" spans="1:2" x14ac:dyDescent="0.15">
      <c r="A11" s="9" t="s">
        <v>68</v>
      </c>
      <c r="B11" s="8">
        <v>84769.919508164676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22" sqref="E22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8.625" bestFit="1" customWidth="1"/>
  </cols>
  <sheetData>
    <row r="1" spans="1:3" x14ac:dyDescent="0.15">
      <c r="A1" t="s">
        <v>72</v>
      </c>
      <c r="B1" t="s">
        <v>26</v>
      </c>
      <c r="C1" t="s">
        <v>73</v>
      </c>
    </row>
    <row r="2" spans="1:3" ht="14.25" x14ac:dyDescent="0.2">
      <c r="A2" s="10">
        <v>42232</v>
      </c>
      <c r="B2" s="10" t="s">
        <v>44</v>
      </c>
      <c r="C2" s="11">
        <v>9768658</v>
      </c>
    </row>
    <row r="3" spans="1:3" ht="14.25" x14ac:dyDescent="0.2">
      <c r="A3" s="10">
        <v>42233</v>
      </c>
      <c r="B3" s="10" t="s">
        <v>44</v>
      </c>
      <c r="C3" s="11">
        <v>9784323</v>
      </c>
    </row>
    <row r="4" spans="1:3" ht="14.25" x14ac:dyDescent="0.2">
      <c r="A4" s="10">
        <v>42234</v>
      </c>
      <c r="B4" s="10" t="s">
        <v>44</v>
      </c>
      <c r="C4" s="11">
        <v>9786917</v>
      </c>
    </row>
    <row r="5" spans="1:3" ht="14.25" x14ac:dyDescent="0.2">
      <c r="A5" s="10">
        <v>42235</v>
      </c>
      <c r="B5" s="10" t="s">
        <v>44</v>
      </c>
      <c r="C5" s="11">
        <v>9759883</v>
      </c>
    </row>
    <row r="6" spans="1:3" ht="14.25" x14ac:dyDescent="0.2">
      <c r="A6" s="10">
        <v>42236</v>
      </c>
      <c r="B6" s="10" t="s">
        <v>44</v>
      </c>
      <c r="C6" s="11">
        <v>9826125</v>
      </c>
    </row>
    <row r="7" spans="1:3" ht="14.25" x14ac:dyDescent="0.2">
      <c r="A7" s="10">
        <v>42237</v>
      </c>
      <c r="B7" s="10" t="s">
        <v>44</v>
      </c>
      <c r="C7" s="11">
        <v>9808022</v>
      </c>
    </row>
    <row r="8" spans="1:3" ht="14.25" x14ac:dyDescent="0.2">
      <c r="A8" s="10">
        <v>42238</v>
      </c>
      <c r="B8" s="10" t="s">
        <v>44</v>
      </c>
      <c r="C8" s="11">
        <v>9794034</v>
      </c>
    </row>
    <row r="9" spans="1:3" ht="14.25" x14ac:dyDescent="0.2">
      <c r="A9" s="10">
        <v>42232</v>
      </c>
      <c r="B9" s="10" t="s">
        <v>57</v>
      </c>
      <c r="C9" s="12">
        <v>3606532</v>
      </c>
    </row>
    <row r="10" spans="1:3" ht="14.25" x14ac:dyDescent="0.2">
      <c r="A10" s="10">
        <v>42233</v>
      </c>
      <c r="B10" s="10" t="s">
        <v>57</v>
      </c>
      <c r="C10" s="12">
        <v>3615360</v>
      </c>
    </row>
    <row r="11" spans="1:3" ht="14.25" x14ac:dyDescent="0.2">
      <c r="A11" s="10">
        <v>42234</v>
      </c>
      <c r="B11" s="10" t="s">
        <v>57</v>
      </c>
      <c r="C11" s="12">
        <v>3628671</v>
      </c>
    </row>
    <row r="12" spans="1:3" ht="14.25" x14ac:dyDescent="0.2">
      <c r="A12" s="10">
        <v>42235</v>
      </c>
      <c r="B12" s="10" t="s">
        <v>57</v>
      </c>
      <c r="C12" s="12">
        <v>3623286</v>
      </c>
    </row>
    <row r="13" spans="1:3" ht="14.25" x14ac:dyDescent="0.2">
      <c r="A13" s="10">
        <v>42236</v>
      </c>
      <c r="B13" s="10" t="s">
        <v>57</v>
      </c>
      <c r="C13" s="12">
        <v>3644051</v>
      </c>
    </row>
    <row r="14" spans="1:3" ht="14.25" x14ac:dyDescent="0.2">
      <c r="A14" s="10">
        <v>42238</v>
      </c>
      <c r="B14" s="10" t="s">
        <v>57</v>
      </c>
      <c r="C14" s="12">
        <v>3651810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workbookViewId="0">
      <selection activeCell="I5" sqref="I5:I7"/>
    </sheetView>
  </sheetViews>
  <sheetFormatPr defaultRowHeight="13.5" x14ac:dyDescent="0.15"/>
  <cols>
    <col min="1" max="1" width="22.5" customWidth="1"/>
    <col min="2" max="8" width="17.25" customWidth="1"/>
    <col min="9" max="9" width="16.125" bestFit="1" customWidth="1"/>
  </cols>
  <sheetData>
    <row r="3" spans="1:9" x14ac:dyDescent="0.15">
      <c r="A3" s="5" t="s">
        <v>77</v>
      </c>
      <c r="B3" s="5" t="s">
        <v>69</v>
      </c>
    </row>
    <row r="4" spans="1:9" x14ac:dyDescent="0.15">
      <c r="A4" s="5" t="s">
        <v>67</v>
      </c>
      <c r="B4" s="7">
        <v>42232</v>
      </c>
      <c r="C4" s="7">
        <v>42233</v>
      </c>
      <c r="D4" s="7">
        <v>42234</v>
      </c>
      <c r="E4" s="7">
        <v>42235</v>
      </c>
      <c r="F4" s="7">
        <v>42236</v>
      </c>
      <c r="G4" s="7">
        <v>42237</v>
      </c>
      <c r="H4" s="7">
        <v>42238</v>
      </c>
    </row>
    <row r="5" spans="1:9" x14ac:dyDescent="0.15">
      <c r="A5" s="6" t="s">
        <v>47</v>
      </c>
      <c r="B5" s="8">
        <v>3068702</v>
      </c>
      <c r="C5" s="8">
        <v>3083646</v>
      </c>
      <c r="D5" s="8">
        <v>3230497</v>
      </c>
      <c r="E5" s="8">
        <v>3234860</v>
      </c>
      <c r="F5" s="8">
        <v>3219892</v>
      </c>
      <c r="G5" s="8">
        <v>3266873</v>
      </c>
      <c r="H5" s="8">
        <v>3347316</v>
      </c>
      <c r="I5" s="13">
        <f>AVERAGE(B5:G5)</f>
        <v>3184078.3333333335</v>
      </c>
    </row>
    <row r="6" spans="1:9" x14ac:dyDescent="0.15">
      <c r="A6" s="6" t="s">
        <v>41</v>
      </c>
      <c r="B6" s="8">
        <v>55479153</v>
      </c>
      <c r="C6" s="8">
        <v>54981549</v>
      </c>
      <c r="D6" s="8">
        <v>56540178</v>
      </c>
      <c r="E6" s="8">
        <v>57358598</v>
      </c>
      <c r="F6" s="8">
        <v>57467589</v>
      </c>
      <c r="G6" s="8">
        <v>57615714</v>
      </c>
      <c r="H6" s="8">
        <v>55884501</v>
      </c>
      <c r="I6" s="13">
        <f t="shared" ref="I6:I7" si="0">AVERAGE(B6:G6)</f>
        <v>56573796.833333336</v>
      </c>
    </row>
    <row r="7" spans="1:9" x14ac:dyDescent="0.15">
      <c r="A7" s="6" t="s">
        <v>30</v>
      </c>
      <c r="B7" s="8">
        <v>82744</v>
      </c>
      <c r="C7" s="8">
        <v>81029</v>
      </c>
      <c r="D7" s="8">
        <v>83405</v>
      </c>
      <c r="E7" s="8">
        <v>84955</v>
      </c>
      <c r="F7" s="8">
        <v>83321</v>
      </c>
      <c r="G7" s="8">
        <v>85293</v>
      </c>
      <c r="H7" s="8">
        <v>82453</v>
      </c>
      <c r="I7" s="13">
        <f t="shared" si="0"/>
        <v>83457.833333333328</v>
      </c>
    </row>
    <row r="8" spans="1:9" x14ac:dyDescent="0.15">
      <c r="A8" s="6" t="s">
        <v>33</v>
      </c>
      <c r="B8" s="8">
        <v>3472</v>
      </c>
      <c r="C8" s="8">
        <v>3035</v>
      </c>
      <c r="D8" s="8">
        <v>2332</v>
      </c>
      <c r="E8" s="8">
        <v>2133</v>
      </c>
      <c r="F8" s="8">
        <v>3687</v>
      </c>
      <c r="G8" s="8">
        <v>4186</v>
      </c>
      <c r="H8" s="8">
        <v>4322</v>
      </c>
    </row>
    <row r="9" spans="1:9" x14ac:dyDescent="0.15">
      <c r="A9" s="6" t="s">
        <v>34</v>
      </c>
      <c r="B9" s="8">
        <v>43019</v>
      </c>
      <c r="C9" s="8">
        <v>41040</v>
      </c>
      <c r="D9" s="8">
        <v>38400</v>
      </c>
      <c r="E9" s="8">
        <v>38099</v>
      </c>
      <c r="F9" s="8">
        <v>38133</v>
      </c>
      <c r="G9" s="8">
        <v>40030</v>
      </c>
      <c r="H9" s="8">
        <v>41460</v>
      </c>
    </row>
    <row r="10" spans="1:9" x14ac:dyDescent="0.15">
      <c r="A10" s="6" t="s">
        <v>56</v>
      </c>
      <c r="B10" s="8">
        <v>17956163</v>
      </c>
      <c r="C10" s="8">
        <v>17475828</v>
      </c>
      <c r="D10" s="8">
        <v>17857588</v>
      </c>
      <c r="E10" s="8">
        <v>18091387</v>
      </c>
      <c r="F10" s="8">
        <v>18515294</v>
      </c>
      <c r="G10" s="8">
        <v>18935781</v>
      </c>
      <c r="H10" s="8">
        <v>19020324</v>
      </c>
    </row>
    <row r="11" spans="1:9" x14ac:dyDescent="0.15">
      <c r="A11" s="6" t="s">
        <v>49</v>
      </c>
      <c r="B11" s="8">
        <v>114089</v>
      </c>
      <c r="C11" s="8">
        <v>84472</v>
      </c>
      <c r="D11" s="8">
        <v>109516</v>
      </c>
      <c r="E11" s="8">
        <v>107074</v>
      </c>
      <c r="F11" s="8">
        <v>109773</v>
      </c>
      <c r="G11" s="8">
        <v>104477</v>
      </c>
      <c r="H11" s="8">
        <v>102332</v>
      </c>
    </row>
    <row r="12" spans="1:9" x14ac:dyDescent="0.15">
      <c r="A12" s="6" t="s">
        <v>52</v>
      </c>
      <c r="B12" s="8">
        <v>3790015</v>
      </c>
      <c r="C12" s="8">
        <v>3804867</v>
      </c>
      <c r="D12" s="8">
        <v>3844966</v>
      </c>
      <c r="E12" s="8">
        <v>3778584</v>
      </c>
      <c r="F12" s="8">
        <v>3040189</v>
      </c>
      <c r="G12" s="8">
        <v>3040714</v>
      </c>
      <c r="H12" s="8">
        <v>3157724</v>
      </c>
    </row>
    <row r="13" spans="1:9" x14ac:dyDescent="0.15">
      <c r="A13" s="6" t="s">
        <v>45</v>
      </c>
      <c r="B13" s="8">
        <v>23112829</v>
      </c>
      <c r="C13" s="8">
        <v>21781500</v>
      </c>
      <c r="D13" s="8">
        <v>18156562</v>
      </c>
      <c r="E13" s="8">
        <v>17244976</v>
      </c>
      <c r="F13" s="8">
        <v>17637362</v>
      </c>
      <c r="G13" s="8">
        <v>18814756</v>
      </c>
      <c r="H13" s="8">
        <v>21251933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F4"/>
    </sheetView>
  </sheetViews>
  <sheetFormatPr defaultRowHeight="13.5" x14ac:dyDescent="0.15"/>
  <cols>
    <col min="1" max="1" width="15.125" bestFit="1" customWidth="1"/>
    <col min="2" max="3" width="13" bestFit="1" customWidth="1"/>
    <col min="4" max="4" width="8.875" bestFit="1" customWidth="1"/>
    <col min="5" max="5" width="20.875" bestFit="1" customWidth="1"/>
    <col min="6" max="6" width="14.5" style="8" bestFit="1" customWidth="1"/>
  </cols>
  <sheetData>
    <row r="1" spans="1:6" ht="16.5" x14ac:dyDescent="0.3">
      <c r="A1" s="14" t="s">
        <v>26</v>
      </c>
      <c r="B1" s="14" t="s">
        <v>75</v>
      </c>
      <c r="C1" s="14" t="s">
        <v>76</v>
      </c>
      <c r="D1" s="14" t="s">
        <v>74</v>
      </c>
      <c r="E1" s="14" t="s">
        <v>78</v>
      </c>
      <c r="F1" s="22" t="s">
        <v>81</v>
      </c>
    </row>
    <row r="2" spans="1:6" ht="16.5" x14ac:dyDescent="0.3">
      <c r="A2" s="14" t="s">
        <v>80</v>
      </c>
      <c r="B2" s="15">
        <v>1017217</v>
      </c>
      <c r="C2" s="15">
        <v>3184078.3333333335</v>
      </c>
      <c r="D2" s="16">
        <v>943.32644972636365</v>
      </c>
      <c r="E2" s="17">
        <f>表1[[#This Row],[收入]]/表1[[#This Row],[服务活跃]]</f>
        <v>9.2736009103894614E-4</v>
      </c>
      <c r="F2" s="22">
        <f>表1[[#This Row],[收入]]/表1[[#This Row],[商业流量]]*1000</f>
        <v>0.29626358115970669</v>
      </c>
    </row>
    <row r="3" spans="1:6" ht="16.5" x14ac:dyDescent="0.3">
      <c r="A3" s="14" t="s">
        <v>41</v>
      </c>
      <c r="B3" s="15">
        <v>9789709</v>
      </c>
      <c r="C3" s="15">
        <v>56573796.833333336</v>
      </c>
      <c r="D3" s="16">
        <v>7189.8428110885588</v>
      </c>
      <c r="E3" s="17">
        <f>表1[[#This Row],[收入]]/表1[[#This Row],[服务活跃]]</f>
        <v>7.3442865473208232E-4</v>
      </c>
      <c r="F3" s="22">
        <f>表1[[#This Row],[收入]]/表1[[#This Row],[商业流量]]*1000</f>
        <v>0.12708786069759237</v>
      </c>
    </row>
    <row r="4" spans="1:6" ht="16.5" x14ac:dyDescent="0.3">
      <c r="A4" s="14" t="s">
        <v>56</v>
      </c>
      <c r="B4" s="15">
        <v>3628285</v>
      </c>
      <c r="C4" s="15">
        <v>18138673.5</v>
      </c>
      <c r="D4" s="16">
        <v>3976.819240351459</v>
      </c>
      <c r="E4" s="17">
        <f>表1[[#This Row],[收入]]/表1[[#This Row],[服务活跃]]</f>
        <v>1.0960603261186647E-3</v>
      </c>
      <c r="F4" s="22">
        <f>表1[[#This Row],[收入]]/表1[[#This Row],[商业流量]]*1000</f>
        <v>0.2192453180411158</v>
      </c>
    </row>
    <row r="5" spans="1:6" ht="16.5" x14ac:dyDescent="0.3">
      <c r="A5" s="18" t="s">
        <v>79</v>
      </c>
      <c r="B5" s="20">
        <f>SUM(B2:B4)</f>
        <v>14435211</v>
      </c>
      <c r="C5" s="19">
        <f t="shared" ref="C5:D5" si="0">SUM(C2:C4)</f>
        <v>77896548.666666672</v>
      </c>
      <c r="D5" s="19">
        <f t="shared" si="0"/>
        <v>12109.988501166381</v>
      </c>
      <c r="E5" s="21">
        <f>表1[[#This Row],[收入]]/表1[[#This Row],[服务活跃]]</f>
        <v>8.3892008929875572E-4</v>
      </c>
      <c r="F5" s="2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" sqref="B3:B9"/>
    </sheetView>
  </sheetViews>
  <sheetFormatPr defaultRowHeight="13.5" x14ac:dyDescent="0.15"/>
  <sheetData>
    <row r="1" spans="1:2" x14ac:dyDescent="0.15">
      <c r="A1">
        <v>20150824</v>
      </c>
      <c r="B1">
        <v>1013429</v>
      </c>
    </row>
    <row r="2" spans="1:2" x14ac:dyDescent="0.15">
      <c r="A2">
        <v>20150823</v>
      </c>
      <c r="B2">
        <v>1016480</v>
      </c>
    </row>
    <row r="3" spans="1:2" x14ac:dyDescent="0.15">
      <c r="A3">
        <v>20150822</v>
      </c>
      <c r="B3">
        <v>1019286</v>
      </c>
    </row>
    <row r="4" spans="1:2" x14ac:dyDescent="0.15">
      <c r="A4">
        <v>20150821</v>
      </c>
      <c r="B4">
        <v>1018351</v>
      </c>
    </row>
    <row r="5" spans="1:2" x14ac:dyDescent="0.15">
      <c r="A5">
        <v>20150820</v>
      </c>
      <c r="B5">
        <v>1021001</v>
      </c>
    </row>
    <row r="6" spans="1:2" x14ac:dyDescent="0.15">
      <c r="A6">
        <v>20150819</v>
      </c>
      <c r="B6">
        <v>1015685</v>
      </c>
    </row>
    <row r="7" spans="1:2" x14ac:dyDescent="0.15">
      <c r="A7">
        <v>20150818</v>
      </c>
      <c r="B7">
        <v>1015320</v>
      </c>
    </row>
    <row r="8" spans="1:2" x14ac:dyDescent="0.15">
      <c r="A8">
        <v>20150817</v>
      </c>
      <c r="B8">
        <v>1015959</v>
      </c>
    </row>
    <row r="9" spans="1:2" x14ac:dyDescent="0.15">
      <c r="A9">
        <v>20150816</v>
      </c>
      <c r="B9">
        <v>1014920</v>
      </c>
    </row>
    <row r="10" spans="1:2" x14ac:dyDescent="0.15">
      <c r="A10">
        <v>20150815</v>
      </c>
      <c r="B10">
        <v>1016245</v>
      </c>
    </row>
    <row r="11" spans="1:2" x14ac:dyDescent="0.15">
      <c r="A11">
        <v>20150814</v>
      </c>
      <c r="B11">
        <v>1013184</v>
      </c>
    </row>
    <row r="12" spans="1:2" x14ac:dyDescent="0.15">
      <c r="A12">
        <v>20150813</v>
      </c>
      <c r="B12">
        <v>1008792</v>
      </c>
    </row>
    <row r="13" spans="1:2" x14ac:dyDescent="0.15">
      <c r="A13">
        <v>20150812</v>
      </c>
      <c r="B13">
        <v>1007644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workbookViewId="0">
      <selection activeCell="D20" sqref="D20"/>
    </sheetView>
  </sheetViews>
  <sheetFormatPr defaultRowHeight="13.5" x14ac:dyDescent="0.15"/>
  <cols>
    <col min="1" max="1" width="10.5" bestFit="1" customWidth="1"/>
    <col min="2" max="2" width="9" bestFit="1" customWidth="1"/>
    <col min="3" max="3" width="21.5" bestFit="1" customWidth="1"/>
    <col min="4" max="4" width="40.5" bestFit="1" customWidth="1"/>
    <col min="5" max="5" width="12.75" bestFit="1" customWidth="1"/>
    <col min="6" max="6" width="11.625" bestFit="1" customWidth="1"/>
  </cols>
  <sheetData>
    <row r="1" spans="1:6" x14ac:dyDescent="0.15">
      <c r="A1" s="1" t="s">
        <v>0</v>
      </c>
      <c r="B1" s="1" t="s">
        <v>1</v>
      </c>
      <c r="C1" s="1" t="s">
        <v>26</v>
      </c>
      <c r="D1" s="1" t="s">
        <v>2</v>
      </c>
      <c r="E1" s="1" t="s">
        <v>3</v>
      </c>
      <c r="F1" s="1" t="s">
        <v>4</v>
      </c>
    </row>
    <row r="2" spans="1:6" x14ac:dyDescent="0.15">
      <c r="A2" s="4">
        <v>42238</v>
      </c>
      <c r="B2" s="1" t="s">
        <v>24</v>
      </c>
      <c r="C2" s="1" t="str">
        <f>VLOOKUP(D:D,MID配置表!A:B,2)</f>
        <v>CleanMaster</v>
      </c>
      <c r="D2" s="1" t="s">
        <v>5</v>
      </c>
      <c r="E2" s="2">
        <v>23721807</v>
      </c>
      <c r="F2" s="3">
        <v>3439.04</v>
      </c>
    </row>
    <row r="3" spans="1:6" x14ac:dyDescent="0.15">
      <c r="A3" s="4">
        <v>42238</v>
      </c>
      <c r="B3" s="1" t="s">
        <v>24</v>
      </c>
      <c r="C3" s="1" t="str">
        <f>VLOOKUP(D:D,MID配置表!A:B,2)</f>
        <v>PhotoGrid</v>
      </c>
      <c r="D3" s="1" t="s">
        <v>6</v>
      </c>
      <c r="E3" s="2">
        <v>11085018</v>
      </c>
      <c r="F3" s="3">
        <v>1019.38</v>
      </c>
    </row>
    <row r="4" spans="1:6" x14ac:dyDescent="0.15">
      <c r="A4" s="4">
        <v>42238</v>
      </c>
      <c r="B4" s="1" t="s">
        <v>24</v>
      </c>
      <c r="C4" s="1" t="str">
        <f>VLOOKUP(D:D,MID配置表!A:B,2)</f>
        <v>CleanMaster</v>
      </c>
      <c r="D4" s="1" t="s">
        <v>7</v>
      </c>
      <c r="E4" s="2">
        <v>3663374</v>
      </c>
      <c r="F4" s="3">
        <v>521.66999999999996</v>
      </c>
    </row>
    <row r="5" spans="1:6" x14ac:dyDescent="0.15">
      <c r="A5" s="4">
        <v>42238</v>
      </c>
      <c r="B5" s="1" t="s">
        <v>24</v>
      </c>
      <c r="C5" s="1" t="str">
        <f>VLOOKUP(D:D,MID配置表!A:B,2)</f>
        <v>Other</v>
      </c>
      <c r="D5" s="1" t="s">
        <v>8</v>
      </c>
      <c r="E5" s="2">
        <v>2005389</v>
      </c>
      <c r="F5" s="3">
        <v>165.39</v>
      </c>
    </row>
    <row r="6" spans="1:6" x14ac:dyDescent="0.15">
      <c r="A6" s="4">
        <v>42238</v>
      </c>
      <c r="B6" s="1" t="s">
        <v>24</v>
      </c>
      <c r="C6" s="1" t="str">
        <f>VLOOKUP(D:D,MID配置表!A:B,2)</f>
        <v>BatterDoctor</v>
      </c>
      <c r="D6" s="1" t="s">
        <v>9</v>
      </c>
      <c r="E6" s="2">
        <v>1858113</v>
      </c>
      <c r="F6" s="3">
        <v>634.38</v>
      </c>
    </row>
    <row r="7" spans="1:6" x14ac:dyDescent="0.15">
      <c r="A7" s="4">
        <v>42238</v>
      </c>
      <c r="B7" s="1" t="s">
        <v>24</v>
      </c>
      <c r="C7" s="1" t="str">
        <f>VLOOKUP(D:D,MID配置表!A:B,2)</f>
        <v>Other</v>
      </c>
      <c r="D7" s="1" t="s">
        <v>10</v>
      </c>
      <c r="E7" s="2">
        <v>867092</v>
      </c>
      <c r="F7" s="3">
        <v>646.48</v>
      </c>
    </row>
    <row r="8" spans="1:6" x14ac:dyDescent="0.15">
      <c r="A8" s="4">
        <v>42238</v>
      </c>
      <c r="B8" s="1" t="s">
        <v>24</v>
      </c>
      <c r="C8" s="1" t="str">
        <f>VLOOKUP(D:D,MID配置表!A:B,2)</f>
        <v>Other</v>
      </c>
      <c r="D8" s="1" t="s">
        <v>11</v>
      </c>
      <c r="E8" s="2">
        <v>114969</v>
      </c>
      <c r="F8" s="3">
        <v>5.09</v>
      </c>
    </row>
    <row r="9" spans="1:6" x14ac:dyDescent="0.15">
      <c r="A9" s="4">
        <v>42238</v>
      </c>
      <c r="B9" s="1" t="s">
        <v>24</v>
      </c>
      <c r="C9" s="1" t="str">
        <f>VLOOKUP(D:D,MID配置表!A:B,2)</f>
        <v>Other</v>
      </c>
      <c r="D9" s="1" t="s">
        <v>12</v>
      </c>
      <c r="E9" s="2">
        <v>106448</v>
      </c>
      <c r="F9" s="3">
        <v>7.66</v>
      </c>
    </row>
    <row r="10" spans="1:6" x14ac:dyDescent="0.15">
      <c r="A10" s="4">
        <v>42238</v>
      </c>
      <c r="B10" s="1" t="s">
        <v>24</v>
      </c>
      <c r="C10" s="1" t="str">
        <f>VLOOKUP(D:D,MID配置表!A:B,2)</f>
        <v>CleanMaster</v>
      </c>
      <c r="D10" s="1" t="s">
        <v>13</v>
      </c>
      <c r="E10" s="2">
        <v>96178</v>
      </c>
      <c r="F10" s="3">
        <v>21.9</v>
      </c>
    </row>
    <row r="11" spans="1:6" x14ac:dyDescent="0.15">
      <c r="A11" s="4">
        <v>42238</v>
      </c>
      <c r="B11" s="1" t="s">
        <v>24</v>
      </c>
      <c r="C11" s="1" t="str">
        <f>VLOOKUP(D:D,MID配置表!A:B,2)</f>
        <v>FileManager</v>
      </c>
      <c r="D11" s="1" t="s">
        <v>14</v>
      </c>
      <c r="E11" s="2">
        <v>65650</v>
      </c>
      <c r="F11" s="3">
        <v>6.2</v>
      </c>
    </row>
    <row r="12" spans="1:6" x14ac:dyDescent="0.15">
      <c r="A12" s="4">
        <v>42238</v>
      </c>
      <c r="B12" s="1" t="s">
        <v>24</v>
      </c>
      <c r="C12" s="1" t="str">
        <f>VLOOKUP(D:D,MID配置表!A:B,2)</f>
        <v>BatterDoctor</v>
      </c>
      <c r="D12" s="1" t="s">
        <v>15</v>
      </c>
      <c r="E12" s="2">
        <v>44785</v>
      </c>
      <c r="F12" s="3">
        <v>3.24</v>
      </c>
    </row>
    <row r="13" spans="1:6" x14ac:dyDescent="0.15">
      <c r="A13" s="4">
        <v>42238</v>
      </c>
      <c r="B13" s="1" t="s">
        <v>24</v>
      </c>
      <c r="C13" s="1" t="str">
        <f>VLOOKUP(D:D,MID配置表!A:B,2)</f>
        <v>FileManager</v>
      </c>
      <c r="D13" s="1" t="s">
        <v>16</v>
      </c>
      <c r="E13" s="2">
        <v>24073</v>
      </c>
      <c r="F13" s="3">
        <v>0.85</v>
      </c>
    </row>
    <row r="14" spans="1:6" x14ac:dyDescent="0.15">
      <c r="A14" s="4">
        <v>42238</v>
      </c>
      <c r="B14" s="1" t="s">
        <v>24</v>
      </c>
      <c r="C14" s="1" t="str">
        <f>VLOOKUP(D:D,MID配置表!A:B,2)</f>
        <v>CleanMaster</v>
      </c>
      <c r="D14" s="1" t="s">
        <v>17</v>
      </c>
      <c r="E14" s="2">
        <v>14741</v>
      </c>
      <c r="F14" s="3">
        <v>12.02</v>
      </c>
    </row>
    <row r="15" spans="1:6" x14ac:dyDescent="0.15">
      <c r="A15" s="4">
        <v>42238</v>
      </c>
      <c r="B15" s="1" t="s">
        <v>24</v>
      </c>
      <c r="C15" s="1" t="str">
        <f>VLOOKUP(D:D,MID配置表!A:B,2)</f>
        <v>CM Locker</v>
      </c>
      <c r="D15" s="1" t="s">
        <v>18</v>
      </c>
      <c r="E15" s="2">
        <v>14013</v>
      </c>
      <c r="F15" s="3">
        <v>125.11</v>
      </c>
    </row>
    <row r="16" spans="1:6" x14ac:dyDescent="0.15">
      <c r="A16" s="4">
        <v>42238</v>
      </c>
      <c r="B16" s="1" t="s">
        <v>24</v>
      </c>
      <c r="C16" s="1" t="str">
        <f>VLOOKUP(D:D,MID配置表!A:B,2)</f>
        <v>PhotoGrid</v>
      </c>
      <c r="D16" s="1" t="s">
        <v>19</v>
      </c>
      <c r="E16" s="2">
        <v>9041</v>
      </c>
      <c r="F16" s="3">
        <v>1.03</v>
      </c>
    </row>
    <row r="17" spans="1:6" x14ac:dyDescent="0.15">
      <c r="A17" s="4">
        <v>42238</v>
      </c>
      <c r="B17" s="1" t="s">
        <v>24</v>
      </c>
      <c r="C17" s="1" t="str">
        <f>VLOOKUP(D:D,MID配置表!A:B,2)</f>
        <v>BatterDoctor</v>
      </c>
      <c r="D17" s="1" t="s">
        <v>20</v>
      </c>
      <c r="E17" s="2">
        <v>1838</v>
      </c>
      <c r="F17" s="3">
        <v>0.49</v>
      </c>
    </row>
    <row r="18" spans="1:6" x14ac:dyDescent="0.15">
      <c r="A18" s="4">
        <v>42238</v>
      </c>
      <c r="B18" s="1" t="s">
        <v>24</v>
      </c>
      <c r="C18" s="1" t="str">
        <f>VLOOKUP(D:D,MID配置表!A:B,2)</f>
        <v>Other</v>
      </c>
      <c r="D18" s="1" t="s">
        <v>21</v>
      </c>
      <c r="E18" s="2">
        <v>1693</v>
      </c>
      <c r="F18" s="3">
        <v>0.14000000000000001</v>
      </c>
    </row>
    <row r="19" spans="1:6" x14ac:dyDescent="0.15">
      <c r="A19" s="4">
        <v>42238</v>
      </c>
      <c r="B19" s="1" t="s">
        <v>24</v>
      </c>
      <c r="C19" s="1" t="str">
        <f>VLOOKUP(D:D,MID配置表!A:B,2)</f>
        <v>Other</v>
      </c>
      <c r="D19" s="1" t="s">
        <v>22</v>
      </c>
      <c r="E19" s="1">
        <v>15</v>
      </c>
      <c r="F19" s="3">
        <v>0.03</v>
      </c>
    </row>
    <row r="20" spans="1:6" x14ac:dyDescent="0.15">
      <c r="A20" s="4">
        <v>42237</v>
      </c>
      <c r="B20" s="1" t="s">
        <v>24</v>
      </c>
      <c r="C20" s="1" t="str">
        <f>VLOOKUP(D:D,MID配置表!A:B,2)</f>
        <v>CleanMaster</v>
      </c>
      <c r="D20" s="1" t="s">
        <v>5</v>
      </c>
      <c r="E20" s="2">
        <v>23795784</v>
      </c>
      <c r="F20" s="3">
        <v>3458.38</v>
      </c>
    </row>
    <row r="21" spans="1:6" x14ac:dyDescent="0.15">
      <c r="A21" s="4">
        <v>42237</v>
      </c>
      <c r="B21" s="1" t="s">
        <v>24</v>
      </c>
      <c r="C21" s="1" t="str">
        <f>VLOOKUP(D:D,MID配置表!A:B,2)</f>
        <v>PhotoGrid</v>
      </c>
      <c r="D21" s="1" t="s">
        <v>6</v>
      </c>
      <c r="E21" s="2">
        <v>10179067</v>
      </c>
      <c r="F21" s="3">
        <v>784.42</v>
      </c>
    </row>
    <row r="22" spans="1:6" x14ac:dyDescent="0.15">
      <c r="A22" s="4">
        <v>42237</v>
      </c>
      <c r="B22" s="1" t="s">
        <v>24</v>
      </c>
      <c r="C22" s="1" t="str">
        <f>VLOOKUP(D:D,MID配置表!A:B,2)</f>
        <v>CleanMaster</v>
      </c>
      <c r="D22" s="1" t="s">
        <v>7</v>
      </c>
      <c r="E22" s="2">
        <v>3840467</v>
      </c>
      <c r="F22" s="3">
        <v>519.66999999999996</v>
      </c>
    </row>
    <row r="23" spans="1:6" x14ac:dyDescent="0.15">
      <c r="A23" s="4">
        <v>42237</v>
      </c>
      <c r="B23" s="1" t="s">
        <v>24</v>
      </c>
      <c r="C23" s="1" t="str">
        <f>VLOOKUP(D:D,MID配置表!A:B,2)</f>
        <v>Other</v>
      </c>
      <c r="D23" s="1" t="s">
        <v>8</v>
      </c>
      <c r="E23" s="2">
        <v>1949877</v>
      </c>
      <c r="F23" s="3">
        <v>188.11</v>
      </c>
    </row>
    <row r="24" spans="1:6" x14ac:dyDescent="0.15">
      <c r="A24" s="4">
        <v>42237</v>
      </c>
      <c r="B24" s="1" t="s">
        <v>24</v>
      </c>
      <c r="C24" s="1" t="str">
        <f>VLOOKUP(D:D,MID配置表!A:B,2)</f>
        <v>BatterDoctor</v>
      </c>
      <c r="D24" s="1" t="s">
        <v>9</v>
      </c>
      <c r="E24" s="2">
        <v>1786278</v>
      </c>
      <c r="F24" s="3">
        <v>616.77</v>
      </c>
    </row>
    <row r="25" spans="1:6" x14ac:dyDescent="0.15">
      <c r="A25" s="4">
        <v>42237</v>
      </c>
      <c r="B25" s="1" t="s">
        <v>24</v>
      </c>
      <c r="C25" s="1" t="str">
        <f>VLOOKUP(D:D,MID配置表!A:B,2)</f>
        <v>Other</v>
      </c>
      <c r="D25" s="1" t="s">
        <v>10</v>
      </c>
      <c r="E25" s="2">
        <v>845840</v>
      </c>
      <c r="F25" s="3">
        <v>608.36</v>
      </c>
    </row>
    <row r="26" spans="1:6" x14ac:dyDescent="0.15">
      <c r="A26" s="4">
        <v>42237</v>
      </c>
      <c r="B26" s="1" t="s">
        <v>24</v>
      </c>
      <c r="C26" s="1" t="str">
        <f>VLOOKUP(D:D,MID配置表!A:B,2)</f>
        <v>Other</v>
      </c>
      <c r="D26" s="1" t="s">
        <v>11</v>
      </c>
      <c r="E26" s="2">
        <v>113524</v>
      </c>
      <c r="F26" s="3">
        <v>6.84</v>
      </c>
    </row>
    <row r="27" spans="1:6" x14ac:dyDescent="0.15">
      <c r="A27" s="4">
        <v>42237</v>
      </c>
      <c r="B27" s="1" t="s">
        <v>24</v>
      </c>
      <c r="C27" s="1" t="str">
        <f>VLOOKUP(D:D,MID配置表!A:B,2)</f>
        <v>CleanMaster</v>
      </c>
      <c r="D27" s="1" t="s">
        <v>13</v>
      </c>
      <c r="E27" s="2">
        <v>98005</v>
      </c>
      <c r="F27" s="3">
        <v>22.22</v>
      </c>
    </row>
    <row r="28" spans="1:6" x14ac:dyDescent="0.15">
      <c r="A28" s="4">
        <v>42237</v>
      </c>
      <c r="B28" s="1" t="s">
        <v>24</v>
      </c>
      <c r="C28" s="1" t="str">
        <f>VLOOKUP(D:D,MID配置表!A:B,2)</f>
        <v>Other</v>
      </c>
      <c r="D28" s="1" t="s">
        <v>12</v>
      </c>
      <c r="E28" s="2">
        <v>74676</v>
      </c>
      <c r="F28" s="3">
        <v>6.16</v>
      </c>
    </row>
    <row r="29" spans="1:6" x14ac:dyDescent="0.15">
      <c r="A29" s="4">
        <v>42237</v>
      </c>
      <c r="B29" s="1" t="s">
        <v>24</v>
      </c>
      <c r="C29" s="1" t="str">
        <f>VLOOKUP(D:D,MID配置表!A:B,2)</f>
        <v>FileManager</v>
      </c>
      <c r="D29" s="1" t="s">
        <v>14</v>
      </c>
      <c r="E29" s="2">
        <v>68103</v>
      </c>
      <c r="F29" s="3">
        <v>6.45</v>
      </c>
    </row>
    <row r="30" spans="1:6" x14ac:dyDescent="0.15">
      <c r="A30" s="4">
        <v>42237</v>
      </c>
      <c r="B30" s="1" t="s">
        <v>24</v>
      </c>
      <c r="C30" s="1" t="str">
        <f>VLOOKUP(D:D,MID配置表!A:B,2)</f>
        <v>BatterDoctor</v>
      </c>
      <c r="D30" s="1" t="s">
        <v>15</v>
      </c>
      <c r="E30" s="2">
        <v>43652</v>
      </c>
      <c r="F30" s="3">
        <v>3.92</v>
      </c>
    </row>
    <row r="31" spans="1:6" x14ac:dyDescent="0.15">
      <c r="A31" s="4">
        <v>42237</v>
      </c>
      <c r="B31" s="1" t="s">
        <v>24</v>
      </c>
      <c r="C31" s="1" t="str">
        <f>VLOOKUP(D:D,MID配置表!A:B,2)</f>
        <v>FileManager</v>
      </c>
      <c r="D31" s="1" t="s">
        <v>16</v>
      </c>
      <c r="E31" s="2">
        <v>24417</v>
      </c>
      <c r="F31" s="3">
        <v>0.9</v>
      </c>
    </row>
    <row r="32" spans="1:6" x14ac:dyDescent="0.15">
      <c r="A32" s="4">
        <v>42237</v>
      </c>
      <c r="B32" s="1" t="s">
        <v>24</v>
      </c>
      <c r="C32" s="1" t="str">
        <f>VLOOKUP(D:D,MID配置表!A:B,2)</f>
        <v>CleanMaster</v>
      </c>
      <c r="D32" s="1" t="s">
        <v>17</v>
      </c>
      <c r="E32" s="2">
        <v>13687</v>
      </c>
      <c r="F32" s="3">
        <v>11.48</v>
      </c>
    </row>
    <row r="33" spans="1:6" x14ac:dyDescent="0.15">
      <c r="A33" s="4">
        <v>42237</v>
      </c>
      <c r="B33" s="1" t="s">
        <v>24</v>
      </c>
      <c r="C33" s="1" t="str">
        <f>VLOOKUP(D:D,MID配置表!A:B,2)</f>
        <v>CM Locker</v>
      </c>
      <c r="D33" s="1" t="s">
        <v>18</v>
      </c>
      <c r="E33" s="2">
        <v>12811</v>
      </c>
      <c r="F33" s="3">
        <v>111.88</v>
      </c>
    </row>
    <row r="34" spans="1:6" x14ac:dyDescent="0.15">
      <c r="A34" s="4">
        <v>42237</v>
      </c>
      <c r="B34" s="1" t="s">
        <v>24</v>
      </c>
      <c r="C34" s="1" t="str">
        <f>VLOOKUP(D:D,MID配置表!A:B,2)</f>
        <v>PhotoGrid</v>
      </c>
      <c r="D34" s="1" t="s">
        <v>19</v>
      </c>
      <c r="E34" s="2">
        <v>8994</v>
      </c>
      <c r="F34" s="3">
        <v>0.32</v>
      </c>
    </row>
    <row r="35" spans="1:6" x14ac:dyDescent="0.15">
      <c r="A35" s="4">
        <v>42237</v>
      </c>
      <c r="B35" s="1" t="s">
        <v>24</v>
      </c>
      <c r="C35" s="1" t="str">
        <f>VLOOKUP(D:D,MID配置表!A:B,2)</f>
        <v>Other</v>
      </c>
      <c r="D35" s="1" t="s">
        <v>21</v>
      </c>
      <c r="E35" s="2">
        <v>1764</v>
      </c>
      <c r="F35" s="3">
        <v>0.95</v>
      </c>
    </row>
    <row r="36" spans="1:6" x14ac:dyDescent="0.15">
      <c r="A36" s="4">
        <v>42237</v>
      </c>
      <c r="B36" s="1" t="s">
        <v>24</v>
      </c>
      <c r="C36" s="1" t="str">
        <f>VLOOKUP(D:D,MID配置表!A:B,2)</f>
        <v>BatterDoctor</v>
      </c>
      <c r="D36" s="1" t="s">
        <v>20</v>
      </c>
      <c r="E36" s="2">
        <v>1689</v>
      </c>
      <c r="F36" s="3">
        <v>0.34</v>
      </c>
    </row>
    <row r="37" spans="1:6" x14ac:dyDescent="0.15">
      <c r="A37" s="4">
        <v>42237</v>
      </c>
      <c r="B37" s="1" t="s">
        <v>24</v>
      </c>
      <c r="C37" s="1" t="str">
        <f>VLOOKUP(D:D,MID配置表!A:B,2)</f>
        <v>Other</v>
      </c>
      <c r="D37" s="1" t="s">
        <v>23</v>
      </c>
      <c r="E37" s="1">
        <v>9</v>
      </c>
      <c r="F37" s="3">
        <v>0.1</v>
      </c>
    </row>
    <row r="38" spans="1:6" x14ac:dyDescent="0.15">
      <c r="A38" s="4">
        <v>42236</v>
      </c>
      <c r="B38" s="1" t="s">
        <v>24</v>
      </c>
      <c r="C38" s="1" t="str">
        <f>VLOOKUP(D:D,MID配置表!A:B,2)</f>
        <v>CleanMaster</v>
      </c>
      <c r="D38" s="1" t="s">
        <v>5</v>
      </c>
      <c r="E38" s="2">
        <v>23711768</v>
      </c>
      <c r="F38" s="3">
        <v>3837.71</v>
      </c>
    </row>
    <row r="39" spans="1:6" x14ac:dyDescent="0.15">
      <c r="A39" s="4">
        <v>42236</v>
      </c>
      <c r="B39" s="1" t="s">
        <v>24</v>
      </c>
      <c r="C39" s="1" t="str">
        <f>VLOOKUP(D:D,MID配置表!A:B,2)</f>
        <v>PhotoGrid</v>
      </c>
      <c r="D39" s="1" t="s">
        <v>6</v>
      </c>
      <c r="E39" s="2">
        <v>9397634</v>
      </c>
      <c r="F39" s="3">
        <v>800.43</v>
      </c>
    </row>
    <row r="40" spans="1:6" x14ac:dyDescent="0.15">
      <c r="A40" s="4">
        <v>42236</v>
      </c>
      <c r="B40" s="1" t="s">
        <v>24</v>
      </c>
      <c r="C40" s="1" t="str">
        <f>VLOOKUP(D:D,MID配置表!A:B,2)</f>
        <v>CleanMaster</v>
      </c>
      <c r="D40" s="1" t="s">
        <v>7</v>
      </c>
      <c r="E40" s="2">
        <v>3695692</v>
      </c>
      <c r="F40" s="3">
        <v>421.91</v>
      </c>
    </row>
    <row r="41" spans="1:6" x14ac:dyDescent="0.15">
      <c r="A41" s="4">
        <v>42236</v>
      </c>
      <c r="B41" s="1" t="s">
        <v>24</v>
      </c>
      <c r="C41" s="1" t="str">
        <f>VLOOKUP(D:D,MID配置表!A:B,2)</f>
        <v>Other</v>
      </c>
      <c r="D41" s="1" t="s">
        <v>8</v>
      </c>
      <c r="E41" s="2">
        <v>1941748</v>
      </c>
      <c r="F41" s="3">
        <v>144.35</v>
      </c>
    </row>
    <row r="42" spans="1:6" x14ac:dyDescent="0.15">
      <c r="A42" s="4">
        <v>42236</v>
      </c>
      <c r="B42" s="1" t="s">
        <v>24</v>
      </c>
      <c r="C42" s="1" t="str">
        <f>VLOOKUP(D:D,MID配置表!A:B,2)</f>
        <v>BatterDoctor</v>
      </c>
      <c r="D42" s="1" t="s">
        <v>9</v>
      </c>
      <c r="E42" s="2">
        <v>1764731</v>
      </c>
      <c r="F42" s="3">
        <v>699.83</v>
      </c>
    </row>
    <row r="43" spans="1:6" x14ac:dyDescent="0.15">
      <c r="A43" s="4">
        <v>42236</v>
      </c>
      <c r="B43" s="1" t="s">
        <v>24</v>
      </c>
      <c r="C43" s="1" t="str">
        <f>VLOOKUP(D:D,MID配置表!A:B,2)</f>
        <v>Other</v>
      </c>
      <c r="D43" s="1" t="s">
        <v>10</v>
      </c>
      <c r="E43" s="2">
        <v>888232</v>
      </c>
      <c r="F43" s="3">
        <v>606.49</v>
      </c>
    </row>
    <row r="44" spans="1:6" x14ac:dyDescent="0.15">
      <c r="A44" s="4">
        <v>42236</v>
      </c>
      <c r="B44" s="1" t="s">
        <v>24</v>
      </c>
      <c r="C44" s="1" t="str">
        <f>VLOOKUP(D:D,MID配置表!A:B,2)</f>
        <v>Other</v>
      </c>
      <c r="D44" s="1" t="s">
        <v>11</v>
      </c>
      <c r="E44" s="2">
        <v>110374</v>
      </c>
      <c r="F44" s="3">
        <v>4.71</v>
      </c>
    </row>
    <row r="45" spans="1:6" x14ac:dyDescent="0.15">
      <c r="A45" s="4">
        <v>42236</v>
      </c>
      <c r="B45" s="1" t="s">
        <v>24</v>
      </c>
      <c r="C45" s="1" t="str">
        <f>VLOOKUP(D:D,MID配置表!A:B,2)</f>
        <v>CleanMaster</v>
      </c>
      <c r="D45" s="1" t="s">
        <v>13</v>
      </c>
      <c r="E45" s="2">
        <v>98456</v>
      </c>
      <c r="F45" s="3">
        <v>22.92</v>
      </c>
    </row>
    <row r="46" spans="1:6" x14ac:dyDescent="0.15">
      <c r="A46" s="4">
        <v>42236</v>
      </c>
      <c r="B46" s="1" t="s">
        <v>24</v>
      </c>
      <c r="C46" s="1" t="str">
        <f>VLOOKUP(D:D,MID配置表!A:B,2)</f>
        <v>FileManager</v>
      </c>
      <c r="D46" s="1" t="s">
        <v>14</v>
      </c>
      <c r="E46" s="2">
        <v>73076</v>
      </c>
      <c r="F46" s="3">
        <v>5.95</v>
      </c>
    </row>
    <row r="47" spans="1:6" x14ac:dyDescent="0.15">
      <c r="A47" s="4">
        <v>42236</v>
      </c>
      <c r="B47" s="1" t="s">
        <v>24</v>
      </c>
      <c r="C47" s="1" t="str">
        <f>VLOOKUP(D:D,MID配置表!A:B,2)</f>
        <v>BatterDoctor</v>
      </c>
      <c r="D47" s="1" t="s">
        <v>15</v>
      </c>
      <c r="E47" s="2">
        <v>43316</v>
      </c>
      <c r="F47" s="3">
        <v>2.44</v>
      </c>
    </row>
    <row r="48" spans="1:6" x14ac:dyDescent="0.15">
      <c r="A48" s="4">
        <v>42236</v>
      </c>
      <c r="B48" s="1" t="s">
        <v>24</v>
      </c>
      <c r="C48" s="1" t="str">
        <f>VLOOKUP(D:D,MID配置表!A:B,2)</f>
        <v>Other</v>
      </c>
      <c r="D48" s="1" t="s">
        <v>12</v>
      </c>
      <c r="E48" s="2">
        <v>36969</v>
      </c>
      <c r="F48" s="3">
        <v>2.96</v>
      </c>
    </row>
    <row r="49" spans="1:6" x14ac:dyDescent="0.15">
      <c r="A49" s="4">
        <v>42236</v>
      </c>
      <c r="B49" s="1" t="s">
        <v>24</v>
      </c>
      <c r="C49" s="1" t="str">
        <f>VLOOKUP(D:D,MID配置表!A:B,2)</f>
        <v>FileManager</v>
      </c>
      <c r="D49" s="1" t="s">
        <v>16</v>
      </c>
      <c r="E49" s="2">
        <v>25180</v>
      </c>
      <c r="F49" s="3">
        <v>0.35</v>
      </c>
    </row>
    <row r="50" spans="1:6" x14ac:dyDescent="0.15">
      <c r="A50" s="4">
        <v>42236</v>
      </c>
      <c r="B50" s="1" t="s">
        <v>24</v>
      </c>
      <c r="C50" s="1" t="str">
        <f>VLOOKUP(D:D,MID配置表!A:B,2)</f>
        <v>CleanMaster</v>
      </c>
      <c r="D50" s="1" t="s">
        <v>17</v>
      </c>
      <c r="E50" s="2">
        <v>14089</v>
      </c>
      <c r="F50" s="3">
        <v>12.7</v>
      </c>
    </row>
    <row r="51" spans="1:6" x14ac:dyDescent="0.15">
      <c r="A51" s="4">
        <v>42236</v>
      </c>
      <c r="B51" s="1" t="s">
        <v>24</v>
      </c>
      <c r="C51" s="1" t="str">
        <f>VLOOKUP(D:D,MID配置表!A:B,2)</f>
        <v>CM Locker</v>
      </c>
      <c r="D51" s="1" t="s">
        <v>18</v>
      </c>
      <c r="E51" s="2">
        <v>12213</v>
      </c>
      <c r="F51" s="3">
        <v>112.55</v>
      </c>
    </row>
    <row r="52" spans="1:6" x14ac:dyDescent="0.15">
      <c r="A52" s="4">
        <v>42236</v>
      </c>
      <c r="B52" s="1" t="s">
        <v>24</v>
      </c>
      <c r="C52" s="1" t="str">
        <f>VLOOKUP(D:D,MID配置表!A:B,2)</f>
        <v>PhotoGrid</v>
      </c>
      <c r="D52" s="1" t="s">
        <v>19</v>
      </c>
      <c r="E52" s="2">
        <v>7370</v>
      </c>
      <c r="F52" s="3">
        <v>1.44</v>
      </c>
    </row>
    <row r="53" spans="1:6" x14ac:dyDescent="0.15">
      <c r="A53" s="4">
        <v>42236</v>
      </c>
      <c r="B53" s="1" t="s">
        <v>24</v>
      </c>
      <c r="C53" s="1" t="str">
        <f>VLOOKUP(D:D,MID配置表!A:B,2)</f>
        <v>Other</v>
      </c>
      <c r="D53" s="1" t="s">
        <v>21</v>
      </c>
      <c r="E53" s="2">
        <v>1972</v>
      </c>
      <c r="F53" s="3">
        <v>0.22</v>
      </c>
    </row>
    <row r="54" spans="1:6" x14ac:dyDescent="0.15">
      <c r="A54" s="4">
        <v>42236</v>
      </c>
      <c r="B54" s="1" t="s">
        <v>24</v>
      </c>
      <c r="C54" s="1" t="str">
        <f>VLOOKUP(D:D,MID配置表!A:B,2)</f>
        <v>BatterDoctor</v>
      </c>
      <c r="D54" s="1" t="s">
        <v>20</v>
      </c>
      <c r="E54" s="2">
        <v>1447</v>
      </c>
      <c r="F54" s="3">
        <v>0.78</v>
      </c>
    </row>
    <row r="55" spans="1:6" x14ac:dyDescent="0.15">
      <c r="A55" s="4">
        <v>42236</v>
      </c>
      <c r="B55" s="1" t="s">
        <v>24</v>
      </c>
      <c r="C55" s="1" t="str">
        <f>VLOOKUP(D:D,MID配置表!A:B,2)</f>
        <v>Other</v>
      </c>
      <c r="D55" s="1" t="s">
        <v>23</v>
      </c>
      <c r="E55" s="1">
        <v>9</v>
      </c>
      <c r="F55" s="3">
        <v>0.1</v>
      </c>
    </row>
    <row r="56" spans="1:6" x14ac:dyDescent="0.15">
      <c r="A56" s="4">
        <v>42236</v>
      </c>
      <c r="B56" s="1" t="s">
        <v>24</v>
      </c>
      <c r="C56" s="1" t="str">
        <f>VLOOKUP(D:D,MID配置表!A:B,2)</f>
        <v>Other</v>
      </c>
      <c r="D56" s="1" t="s">
        <v>22</v>
      </c>
      <c r="E56" s="1">
        <v>6</v>
      </c>
      <c r="F56" s="3">
        <v>0.02</v>
      </c>
    </row>
    <row r="57" spans="1:6" x14ac:dyDescent="0.15">
      <c r="A57" s="4">
        <v>42235</v>
      </c>
      <c r="B57" s="1" t="s">
        <v>24</v>
      </c>
      <c r="C57" s="1" t="str">
        <f>VLOOKUP(D:D,MID配置表!A:B,2)</f>
        <v>CleanMaster</v>
      </c>
      <c r="D57" s="1" t="s">
        <v>5</v>
      </c>
      <c r="E57" s="2">
        <v>23366776</v>
      </c>
      <c r="F57" s="3">
        <v>3235.28</v>
      </c>
    </row>
    <row r="58" spans="1:6" x14ac:dyDescent="0.15">
      <c r="A58" s="4">
        <v>42235</v>
      </c>
      <c r="B58" s="1" t="s">
        <v>24</v>
      </c>
      <c r="C58" s="1" t="str">
        <f>VLOOKUP(D:D,MID配置表!A:B,2)</f>
        <v>PhotoGrid</v>
      </c>
      <c r="D58" s="1" t="s">
        <v>6</v>
      </c>
      <c r="E58" s="2">
        <v>9236896</v>
      </c>
      <c r="F58" s="3">
        <v>636.04</v>
      </c>
    </row>
    <row r="59" spans="1:6" x14ac:dyDescent="0.15">
      <c r="A59" s="4">
        <v>42235</v>
      </c>
      <c r="B59" s="1" t="s">
        <v>24</v>
      </c>
      <c r="C59" s="1" t="str">
        <f>VLOOKUP(D:D,MID配置表!A:B,2)</f>
        <v>CleanMaster</v>
      </c>
      <c r="D59" s="1" t="s">
        <v>7</v>
      </c>
      <c r="E59" s="2">
        <v>3512249</v>
      </c>
      <c r="F59" s="3">
        <v>448.63</v>
      </c>
    </row>
    <row r="60" spans="1:6" x14ac:dyDescent="0.15">
      <c r="A60" s="4">
        <v>42235</v>
      </c>
      <c r="B60" s="1" t="s">
        <v>24</v>
      </c>
      <c r="C60" s="1" t="str">
        <f>VLOOKUP(D:D,MID配置表!A:B,2)</f>
        <v>Other</v>
      </c>
      <c r="D60" s="1" t="s">
        <v>8</v>
      </c>
      <c r="E60" s="2">
        <v>1899862</v>
      </c>
      <c r="F60" s="3">
        <v>116.59</v>
      </c>
    </row>
    <row r="61" spans="1:6" x14ac:dyDescent="0.15">
      <c r="A61" s="4">
        <v>42235</v>
      </c>
      <c r="B61" s="1" t="s">
        <v>24</v>
      </c>
      <c r="C61" s="1" t="str">
        <f>VLOOKUP(D:D,MID配置表!A:B,2)</f>
        <v>BatterDoctor</v>
      </c>
      <c r="D61" s="1" t="s">
        <v>9</v>
      </c>
      <c r="E61" s="2">
        <v>1759086</v>
      </c>
      <c r="F61" s="3">
        <v>621.9</v>
      </c>
    </row>
    <row r="62" spans="1:6" x14ac:dyDescent="0.15">
      <c r="A62" s="4">
        <v>42235</v>
      </c>
      <c r="B62" s="1" t="s">
        <v>24</v>
      </c>
      <c r="C62" s="1" t="str">
        <f>VLOOKUP(D:D,MID配置表!A:B,2)</f>
        <v>Other</v>
      </c>
      <c r="D62" s="1" t="s">
        <v>10</v>
      </c>
      <c r="E62" s="2">
        <v>1677760</v>
      </c>
      <c r="F62" s="3">
        <v>580.07000000000005</v>
      </c>
    </row>
    <row r="63" spans="1:6" x14ac:dyDescent="0.15">
      <c r="A63" s="4">
        <v>42235</v>
      </c>
      <c r="B63" s="1" t="s">
        <v>24</v>
      </c>
      <c r="C63" s="1" t="str">
        <f>VLOOKUP(D:D,MID配置表!A:B,2)</f>
        <v>Other</v>
      </c>
      <c r="D63" s="1" t="s">
        <v>11</v>
      </c>
      <c r="E63" s="2">
        <v>110116</v>
      </c>
      <c r="F63" s="3">
        <v>3.62</v>
      </c>
    </row>
    <row r="64" spans="1:6" x14ac:dyDescent="0.15">
      <c r="A64" s="4">
        <v>42235</v>
      </c>
      <c r="B64" s="1" t="s">
        <v>24</v>
      </c>
      <c r="C64" s="1" t="str">
        <f>VLOOKUP(D:D,MID配置表!A:B,2)</f>
        <v>CleanMaster</v>
      </c>
      <c r="D64" s="1" t="s">
        <v>13</v>
      </c>
      <c r="E64" s="2">
        <v>93670</v>
      </c>
      <c r="F64" s="3">
        <v>16.72</v>
      </c>
    </row>
    <row r="65" spans="1:6" x14ac:dyDescent="0.15">
      <c r="A65" s="4">
        <v>42235</v>
      </c>
      <c r="B65" s="1" t="s">
        <v>24</v>
      </c>
      <c r="C65" s="1" t="str">
        <f>VLOOKUP(D:D,MID配置表!A:B,2)</f>
        <v>FileManager</v>
      </c>
      <c r="D65" s="1" t="s">
        <v>14</v>
      </c>
      <c r="E65" s="2">
        <v>69812</v>
      </c>
      <c r="F65" s="3">
        <v>5.79</v>
      </c>
    </row>
    <row r="66" spans="1:6" x14ac:dyDescent="0.15">
      <c r="A66" s="4">
        <v>42235</v>
      </c>
      <c r="B66" s="1" t="s">
        <v>24</v>
      </c>
      <c r="C66" s="1" t="str">
        <f>VLOOKUP(D:D,MID配置表!A:B,2)</f>
        <v>BatterDoctor</v>
      </c>
      <c r="D66" s="1" t="s">
        <v>15</v>
      </c>
      <c r="E66" s="2">
        <v>43656</v>
      </c>
      <c r="F66" s="3">
        <v>3.92</v>
      </c>
    </row>
    <row r="67" spans="1:6" x14ac:dyDescent="0.15">
      <c r="A67" s="4">
        <v>42235</v>
      </c>
      <c r="B67" s="1" t="s">
        <v>24</v>
      </c>
      <c r="C67" s="1" t="str">
        <f>VLOOKUP(D:D,MID配置表!A:B,2)</f>
        <v>FileManager</v>
      </c>
      <c r="D67" s="1" t="s">
        <v>16</v>
      </c>
      <c r="E67" s="2">
        <v>24729</v>
      </c>
      <c r="F67" s="3">
        <v>0.66</v>
      </c>
    </row>
    <row r="68" spans="1:6" x14ac:dyDescent="0.15">
      <c r="A68" s="4">
        <v>42235</v>
      </c>
      <c r="B68" s="1" t="s">
        <v>24</v>
      </c>
      <c r="C68" s="1" t="str">
        <f>VLOOKUP(D:D,MID配置表!A:B,2)</f>
        <v>Other</v>
      </c>
      <c r="D68" s="1" t="s">
        <v>12</v>
      </c>
      <c r="E68" s="2">
        <v>22850</v>
      </c>
      <c r="F68" s="3">
        <v>2.42</v>
      </c>
    </row>
    <row r="69" spans="1:6" x14ac:dyDescent="0.15">
      <c r="A69" s="4">
        <v>42235</v>
      </c>
      <c r="B69" s="1" t="s">
        <v>24</v>
      </c>
      <c r="C69" s="1" t="str">
        <f>VLOOKUP(D:D,MID配置表!A:B,2)</f>
        <v>CleanMaster</v>
      </c>
      <c r="D69" s="1" t="s">
        <v>17</v>
      </c>
      <c r="E69" s="2">
        <v>13255</v>
      </c>
      <c r="F69" s="3">
        <v>11.76</v>
      </c>
    </row>
    <row r="70" spans="1:6" x14ac:dyDescent="0.15">
      <c r="A70" s="4">
        <v>42235</v>
      </c>
      <c r="B70" s="1" t="s">
        <v>24</v>
      </c>
      <c r="C70" s="1" t="str">
        <f>VLOOKUP(D:D,MID配置表!A:B,2)</f>
        <v>CM Locker</v>
      </c>
      <c r="D70" s="1" t="s">
        <v>18</v>
      </c>
      <c r="E70" s="2">
        <v>12345</v>
      </c>
      <c r="F70" s="3">
        <v>84.79</v>
      </c>
    </row>
    <row r="71" spans="1:6" x14ac:dyDescent="0.15">
      <c r="A71" s="4">
        <v>42235</v>
      </c>
      <c r="B71" s="1" t="s">
        <v>24</v>
      </c>
      <c r="C71" s="1" t="str">
        <f>VLOOKUP(D:D,MID配置表!A:B,2)</f>
        <v>PhotoGrid</v>
      </c>
      <c r="D71" s="1" t="s">
        <v>19</v>
      </c>
      <c r="E71" s="2">
        <v>7932</v>
      </c>
      <c r="F71" s="3">
        <v>0.31</v>
      </c>
    </row>
    <row r="72" spans="1:6" x14ac:dyDescent="0.15">
      <c r="A72" s="4">
        <v>42235</v>
      </c>
      <c r="B72" s="1" t="s">
        <v>24</v>
      </c>
      <c r="C72" s="1" t="str">
        <f>VLOOKUP(D:D,MID配置表!A:B,2)</f>
        <v>Other</v>
      </c>
      <c r="D72" s="1" t="s">
        <v>21</v>
      </c>
      <c r="E72" s="2">
        <v>1959</v>
      </c>
      <c r="F72" s="3">
        <v>0.15</v>
      </c>
    </row>
    <row r="73" spans="1:6" x14ac:dyDescent="0.15">
      <c r="A73" s="4">
        <v>42235</v>
      </c>
      <c r="B73" s="1" t="s">
        <v>24</v>
      </c>
      <c r="C73" s="1" t="str">
        <f>VLOOKUP(D:D,MID配置表!A:B,2)</f>
        <v>BatterDoctor</v>
      </c>
      <c r="D73" s="1" t="s">
        <v>20</v>
      </c>
      <c r="E73" s="2">
        <v>1295</v>
      </c>
      <c r="F73" s="3">
        <v>0.84</v>
      </c>
    </row>
    <row r="74" spans="1:6" x14ac:dyDescent="0.15">
      <c r="A74" s="4">
        <v>42234</v>
      </c>
      <c r="B74" s="1" t="s">
        <v>24</v>
      </c>
      <c r="C74" s="1" t="str">
        <f>VLOOKUP(D:D,MID配置表!A:B,2)</f>
        <v>CleanMaster</v>
      </c>
      <c r="D74" s="1" t="s">
        <v>5</v>
      </c>
      <c r="E74" s="2">
        <v>22733070</v>
      </c>
      <c r="F74" s="3">
        <v>3015.45</v>
      </c>
    </row>
    <row r="75" spans="1:6" x14ac:dyDescent="0.15">
      <c r="A75" s="4">
        <v>42234</v>
      </c>
      <c r="B75" s="1" t="s">
        <v>24</v>
      </c>
      <c r="C75" s="1" t="str">
        <f>VLOOKUP(D:D,MID配置表!A:B,2)</f>
        <v>PhotoGrid</v>
      </c>
      <c r="D75" s="1" t="s">
        <v>6</v>
      </c>
      <c r="E75" s="2">
        <v>9837382</v>
      </c>
      <c r="F75" s="3">
        <v>578.45000000000005</v>
      </c>
    </row>
    <row r="76" spans="1:6" x14ac:dyDescent="0.15">
      <c r="A76" s="4">
        <v>42234</v>
      </c>
      <c r="B76" s="1" t="s">
        <v>24</v>
      </c>
      <c r="C76" s="1" t="str">
        <f>VLOOKUP(D:D,MID配置表!A:B,2)</f>
        <v>CleanMaster</v>
      </c>
      <c r="D76" s="1" t="s">
        <v>7</v>
      </c>
      <c r="E76" s="2">
        <v>3178739</v>
      </c>
      <c r="F76" s="3">
        <v>432.24</v>
      </c>
    </row>
    <row r="77" spans="1:6" x14ac:dyDescent="0.15">
      <c r="A77" s="4">
        <v>42234</v>
      </c>
      <c r="B77" s="1" t="s">
        <v>24</v>
      </c>
      <c r="C77" s="1" t="str">
        <f>VLOOKUP(D:D,MID配置表!A:B,2)</f>
        <v>Other</v>
      </c>
      <c r="D77" s="1" t="s">
        <v>8</v>
      </c>
      <c r="E77" s="2">
        <v>1929677</v>
      </c>
      <c r="F77" s="3">
        <v>125.81</v>
      </c>
    </row>
    <row r="78" spans="1:6" x14ac:dyDescent="0.15">
      <c r="A78" s="4">
        <v>42234</v>
      </c>
      <c r="B78" s="1" t="s">
        <v>24</v>
      </c>
      <c r="C78" s="1" t="str">
        <f>VLOOKUP(D:D,MID配置表!A:B,2)</f>
        <v>BatterDoctor</v>
      </c>
      <c r="D78" s="1" t="s">
        <v>9</v>
      </c>
      <c r="E78" s="2">
        <v>1738888</v>
      </c>
      <c r="F78" s="3">
        <v>571.05999999999995</v>
      </c>
    </row>
    <row r="79" spans="1:6" x14ac:dyDescent="0.15">
      <c r="A79" s="4">
        <v>42234</v>
      </c>
      <c r="B79" s="1" t="s">
        <v>24</v>
      </c>
      <c r="C79" s="1" t="str">
        <f>VLOOKUP(D:D,MID配置表!A:B,2)</f>
        <v>Other</v>
      </c>
      <c r="D79" s="1" t="s">
        <v>10</v>
      </c>
      <c r="E79" s="2">
        <v>1719684</v>
      </c>
      <c r="F79" s="3">
        <v>508.11</v>
      </c>
    </row>
    <row r="80" spans="1:6" x14ac:dyDescent="0.15">
      <c r="A80" s="4">
        <v>42234</v>
      </c>
      <c r="B80" s="1" t="s">
        <v>24</v>
      </c>
      <c r="C80" s="1" t="str">
        <f>VLOOKUP(D:D,MID配置表!A:B,2)</f>
        <v>Other</v>
      </c>
      <c r="D80" s="1" t="s">
        <v>11</v>
      </c>
      <c r="E80" s="2">
        <v>110561</v>
      </c>
      <c r="F80" s="3">
        <v>4.08</v>
      </c>
    </row>
    <row r="81" spans="1:6" x14ac:dyDescent="0.15">
      <c r="A81" s="4">
        <v>42234</v>
      </c>
      <c r="B81" s="1" t="s">
        <v>24</v>
      </c>
      <c r="C81" s="1" t="str">
        <f>VLOOKUP(D:D,MID配置表!A:B,2)</f>
        <v>CleanMaster</v>
      </c>
      <c r="D81" s="1" t="s">
        <v>13</v>
      </c>
      <c r="E81" s="2">
        <v>93563</v>
      </c>
      <c r="F81" s="3">
        <v>16.93</v>
      </c>
    </row>
    <row r="82" spans="1:6" x14ac:dyDescent="0.15">
      <c r="A82" s="4">
        <v>42234</v>
      </c>
      <c r="B82" s="1" t="s">
        <v>24</v>
      </c>
      <c r="C82" s="1" t="str">
        <f>VLOOKUP(D:D,MID配置表!A:B,2)</f>
        <v>FileManager</v>
      </c>
      <c r="D82" s="1" t="s">
        <v>14</v>
      </c>
      <c r="E82" s="2">
        <v>72690</v>
      </c>
      <c r="F82" s="3">
        <v>5.85</v>
      </c>
    </row>
    <row r="83" spans="1:6" x14ac:dyDescent="0.15">
      <c r="A83" s="4">
        <v>42234</v>
      </c>
      <c r="B83" s="1" t="s">
        <v>24</v>
      </c>
      <c r="C83" s="1" t="str">
        <f>VLOOKUP(D:D,MID配置表!A:B,2)</f>
        <v>BatterDoctor</v>
      </c>
      <c r="D83" s="1" t="s">
        <v>15</v>
      </c>
      <c r="E83" s="2">
        <v>45177</v>
      </c>
      <c r="F83" s="3">
        <v>1.87</v>
      </c>
    </row>
    <row r="84" spans="1:6" x14ac:dyDescent="0.15">
      <c r="A84" s="4">
        <v>42234</v>
      </c>
      <c r="B84" s="1" t="s">
        <v>24</v>
      </c>
      <c r="C84" s="1" t="str">
        <f>VLOOKUP(D:D,MID配置表!A:B,2)</f>
        <v>FileManager</v>
      </c>
      <c r="D84" s="1" t="s">
        <v>16</v>
      </c>
      <c r="E84" s="2">
        <v>24280</v>
      </c>
      <c r="F84" s="3">
        <v>0.56000000000000005</v>
      </c>
    </row>
    <row r="85" spans="1:6" x14ac:dyDescent="0.15">
      <c r="A85" s="4">
        <v>42234</v>
      </c>
      <c r="B85" s="1" t="s">
        <v>24</v>
      </c>
      <c r="C85" s="1" t="str">
        <f>VLOOKUP(D:D,MID配置表!A:B,2)</f>
        <v>Other</v>
      </c>
      <c r="D85" s="1" t="s">
        <v>12</v>
      </c>
      <c r="E85" s="2">
        <v>16789</v>
      </c>
      <c r="F85" s="3">
        <v>1.32</v>
      </c>
    </row>
    <row r="86" spans="1:6" x14ac:dyDescent="0.15">
      <c r="A86" s="4">
        <v>42234</v>
      </c>
      <c r="B86" s="1" t="s">
        <v>24</v>
      </c>
      <c r="C86" s="1" t="str">
        <f>VLOOKUP(D:D,MID配置表!A:B,2)</f>
        <v>CleanMaster</v>
      </c>
      <c r="D86" s="1" t="s">
        <v>17</v>
      </c>
      <c r="E86" s="2">
        <v>13619</v>
      </c>
      <c r="F86" s="3">
        <v>12.59</v>
      </c>
    </row>
    <row r="87" spans="1:6" x14ac:dyDescent="0.15">
      <c r="A87" s="4">
        <v>42234</v>
      </c>
      <c r="B87" s="1" t="s">
        <v>24</v>
      </c>
      <c r="C87" s="1" t="str">
        <f>VLOOKUP(D:D,MID配置表!A:B,2)</f>
        <v>CM Locker</v>
      </c>
      <c r="D87" s="1" t="s">
        <v>18</v>
      </c>
      <c r="E87" s="2">
        <v>12544</v>
      </c>
      <c r="F87" s="3">
        <v>85.96</v>
      </c>
    </row>
    <row r="88" spans="1:6" x14ac:dyDescent="0.15">
      <c r="A88" s="4">
        <v>42234</v>
      </c>
      <c r="B88" s="1" t="s">
        <v>24</v>
      </c>
      <c r="C88" s="1" t="str">
        <f>VLOOKUP(D:D,MID配置表!A:B,2)</f>
        <v>PhotoGrid</v>
      </c>
      <c r="D88" s="1" t="s">
        <v>19</v>
      </c>
      <c r="E88" s="2">
        <v>8016</v>
      </c>
      <c r="F88" s="3">
        <v>0.24</v>
      </c>
    </row>
    <row r="89" spans="1:6" x14ac:dyDescent="0.15">
      <c r="A89" s="4">
        <v>42234</v>
      </c>
      <c r="B89" s="1" t="s">
        <v>24</v>
      </c>
      <c r="C89" s="1" t="str">
        <f>VLOOKUP(D:D,MID配置表!A:B,2)</f>
        <v>Other</v>
      </c>
      <c r="D89" s="1" t="s">
        <v>21</v>
      </c>
      <c r="E89" s="2">
        <v>1776</v>
      </c>
      <c r="F89" s="3">
        <v>0.28000000000000003</v>
      </c>
    </row>
    <row r="90" spans="1:6" x14ac:dyDescent="0.15">
      <c r="A90" s="4">
        <v>42234</v>
      </c>
      <c r="B90" s="1" t="s">
        <v>24</v>
      </c>
      <c r="C90" s="1" t="str">
        <f>VLOOKUP(D:D,MID配置表!A:B,2)</f>
        <v>BatterDoctor</v>
      </c>
      <c r="D90" s="1" t="s">
        <v>20</v>
      </c>
      <c r="E90" s="2">
        <v>1695</v>
      </c>
      <c r="F90" s="3">
        <v>0.98</v>
      </c>
    </row>
    <row r="91" spans="1:6" x14ac:dyDescent="0.15">
      <c r="A91" s="4">
        <v>42234</v>
      </c>
      <c r="B91" s="1" t="s">
        <v>24</v>
      </c>
      <c r="C91" s="1" t="str">
        <f>VLOOKUP(D:D,MID配置表!A:B,2)</f>
        <v>Other</v>
      </c>
      <c r="D91" s="1" t="s">
        <v>22</v>
      </c>
      <c r="E91" s="1">
        <v>20</v>
      </c>
      <c r="F91" s="3">
        <v>0.05</v>
      </c>
    </row>
    <row r="92" spans="1:6" x14ac:dyDescent="0.15">
      <c r="A92" s="4">
        <v>42233</v>
      </c>
      <c r="B92" s="1" t="s">
        <v>24</v>
      </c>
      <c r="C92" s="1" t="str">
        <f>VLOOKUP(D:D,MID配置表!A:B,2)</f>
        <v>CleanMaster</v>
      </c>
      <c r="D92" s="1" t="s">
        <v>5</v>
      </c>
      <c r="E92" s="2">
        <v>21930355</v>
      </c>
      <c r="F92" s="3">
        <v>3314.65</v>
      </c>
    </row>
    <row r="93" spans="1:6" x14ac:dyDescent="0.15">
      <c r="A93" s="4">
        <v>42233</v>
      </c>
      <c r="B93" s="1" t="s">
        <v>24</v>
      </c>
      <c r="C93" s="1" t="str">
        <f>VLOOKUP(D:D,MID配置表!A:B,2)</f>
        <v>PhotoGrid</v>
      </c>
      <c r="D93" s="1" t="s">
        <v>6</v>
      </c>
      <c r="E93" s="2">
        <v>12342213</v>
      </c>
      <c r="F93" s="3">
        <v>712.12</v>
      </c>
    </row>
    <row r="94" spans="1:6" x14ac:dyDescent="0.15">
      <c r="A94" s="4">
        <v>42233</v>
      </c>
      <c r="B94" s="1" t="s">
        <v>24</v>
      </c>
      <c r="C94" s="1" t="str">
        <f>VLOOKUP(D:D,MID配置表!A:B,2)</f>
        <v>CleanMaster</v>
      </c>
      <c r="D94" s="1" t="s">
        <v>7</v>
      </c>
      <c r="E94" s="2">
        <v>3384235</v>
      </c>
      <c r="F94" s="3">
        <v>457.91</v>
      </c>
    </row>
    <row r="95" spans="1:6" x14ac:dyDescent="0.15">
      <c r="A95" s="4">
        <v>42233</v>
      </c>
      <c r="B95" s="1" t="s">
        <v>24</v>
      </c>
      <c r="C95" s="1" t="str">
        <f>VLOOKUP(D:D,MID配置表!A:B,2)</f>
        <v>Other</v>
      </c>
      <c r="D95" s="1" t="s">
        <v>8</v>
      </c>
      <c r="E95" s="2">
        <v>2052081</v>
      </c>
      <c r="F95" s="3">
        <v>134.04</v>
      </c>
    </row>
    <row r="96" spans="1:6" x14ac:dyDescent="0.15">
      <c r="A96" s="4">
        <v>42233</v>
      </c>
      <c r="B96" s="1" t="s">
        <v>24</v>
      </c>
      <c r="C96" s="1" t="str">
        <f>VLOOKUP(D:D,MID配置表!A:B,2)</f>
        <v>BatterDoctor</v>
      </c>
      <c r="D96" s="1" t="s">
        <v>9</v>
      </c>
      <c r="E96" s="2">
        <v>1644303</v>
      </c>
      <c r="F96" s="3">
        <v>586.98</v>
      </c>
    </row>
    <row r="97" spans="1:6" x14ac:dyDescent="0.15">
      <c r="A97" s="4">
        <v>42233</v>
      </c>
      <c r="B97" s="1" t="s">
        <v>24</v>
      </c>
      <c r="C97" s="1" t="str">
        <f>VLOOKUP(D:D,MID配置表!A:B,2)</f>
        <v>Other</v>
      </c>
      <c r="D97" s="1" t="s">
        <v>10</v>
      </c>
      <c r="E97" s="2">
        <v>1555440</v>
      </c>
      <c r="F97" s="3">
        <v>575.34</v>
      </c>
    </row>
    <row r="98" spans="1:6" x14ac:dyDescent="0.15">
      <c r="A98" s="4">
        <v>42233</v>
      </c>
      <c r="B98" s="1" t="s">
        <v>24</v>
      </c>
      <c r="C98" s="1" t="str">
        <f>VLOOKUP(D:D,MID配置表!A:B,2)</f>
        <v>Other</v>
      </c>
      <c r="D98" s="1" t="s">
        <v>11</v>
      </c>
      <c r="E98" s="2">
        <v>113421</v>
      </c>
      <c r="F98" s="3">
        <v>2.93</v>
      </c>
    </row>
    <row r="99" spans="1:6" x14ac:dyDescent="0.15">
      <c r="A99" s="4">
        <v>42233</v>
      </c>
      <c r="B99" s="1" t="s">
        <v>24</v>
      </c>
      <c r="C99" s="1" t="str">
        <f>VLOOKUP(D:D,MID配置表!A:B,2)</f>
        <v>CleanMaster</v>
      </c>
      <c r="D99" s="1" t="s">
        <v>13</v>
      </c>
      <c r="E99" s="2">
        <v>94593</v>
      </c>
      <c r="F99" s="3">
        <v>18.489999999999998</v>
      </c>
    </row>
    <row r="100" spans="1:6" x14ac:dyDescent="0.15">
      <c r="A100" s="4">
        <v>42233</v>
      </c>
      <c r="B100" s="1" t="s">
        <v>24</v>
      </c>
      <c r="C100" s="1" t="str">
        <f>VLOOKUP(D:D,MID配置表!A:B,2)</f>
        <v>FileManager</v>
      </c>
      <c r="D100" s="1" t="s">
        <v>14</v>
      </c>
      <c r="E100" s="2">
        <v>71940</v>
      </c>
      <c r="F100" s="3">
        <v>6.15</v>
      </c>
    </row>
    <row r="101" spans="1:6" x14ac:dyDescent="0.15">
      <c r="A101" s="4">
        <v>42233</v>
      </c>
      <c r="B101" s="1" t="s">
        <v>24</v>
      </c>
      <c r="C101" s="1" t="str">
        <f>VLOOKUP(D:D,MID配置表!A:B,2)</f>
        <v>BatterDoctor</v>
      </c>
      <c r="D101" s="1" t="s">
        <v>15</v>
      </c>
      <c r="E101" s="2">
        <v>47080</v>
      </c>
      <c r="F101" s="3">
        <v>2.92</v>
      </c>
    </row>
    <row r="102" spans="1:6" x14ac:dyDescent="0.15">
      <c r="A102" s="4">
        <v>42233</v>
      </c>
      <c r="B102" s="1" t="s">
        <v>24</v>
      </c>
      <c r="C102" s="1" t="str">
        <f>VLOOKUP(D:D,MID配置表!A:B,2)</f>
        <v>CM Locker</v>
      </c>
      <c r="D102" s="1" t="s">
        <v>18</v>
      </c>
      <c r="E102" s="2">
        <v>14025</v>
      </c>
      <c r="F102" s="3">
        <v>100.92</v>
      </c>
    </row>
    <row r="103" spans="1:6" x14ac:dyDescent="0.15">
      <c r="A103" s="4">
        <v>42233</v>
      </c>
      <c r="B103" s="1" t="s">
        <v>24</v>
      </c>
      <c r="C103" s="1" t="str">
        <f>VLOOKUP(D:D,MID配置表!A:B,2)</f>
        <v>CleanMaster</v>
      </c>
      <c r="D103" s="1" t="s">
        <v>17</v>
      </c>
      <c r="E103" s="2">
        <v>13599</v>
      </c>
      <c r="F103" s="3">
        <v>11.14</v>
      </c>
    </row>
    <row r="104" spans="1:6" x14ac:dyDescent="0.15">
      <c r="A104" s="4">
        <v>42233</v>
      </c>
      <c r="B104" s="1" t="s">
        <v>24</v>
      </c>
      <c r="C104" s="1" t="str">
        <f>VLOOKUP(D:D,MID配置表!A:B,2)</f>
        <v>Other</v>
      </c>
      <c r="D104" s="1" t="s">
        <v>12</v>
      </c>
      <c r="E104" s="2">
        <v>12250</v>
      </c>
      <c r="F104" s="3">
        <v>1.1299999999999999</v>
      </c>
    </row>
    <row r="105" spans="1:6" x14ac:dyDescent="0.15">
      <c r="A105" s="4">
        <v>42233</v>
      </c>
      <c r="B105" s="1" t="s">
        <v>24</v>
      </c>
      <c r="C105" s="1" t="str">
        <f>VLOOKUP(D:D,MID配置表!A:B,2)</f>
        <v>PhotoGrid</v>
      </c>
      <c r="D105" s="1" t="s">
        <v>19</v>
      </c>
      <c r="E105" s="2">
        <v>8616</v>
      </c>
      <c r="F105" s="3">
        <v>1.1499999999999999</v>
      </c>
    </row>
    <row r="106" spans="1:6" x14ac:dyDescent="0.15">
      <c r="A106" s="4">
        <v>42233</v>
      </c>
      <c r="B106" s="1" t="s">
        <v>24</v>
      </c>
      <c r="C106" s="1" t="str">
        <f>VLOOKUP(D:D,MID配置表!A:B,2)</f>
        <v>Other</v>
      </c>
      <c r="D106" s="1" t="s">
        <v>21</v>
      </c>
      <c r="E106" s="2">
        <v>1590</v>
      </c>
      <c r="F106" s="3">
        <v>0.56999999999999995</v>
      </c>
    </row>
    <row r="107" spans="1:6" x14ac:dyDescent="0.15">
      <c r="A107" s="4">
        <v>42233</v>
      </c>
      <c r="B107" s="1" t="s">
        <v>24</v>
      </c>
      <c r="C107" s="1" t="str">
        <f>VLOOKUP(D:D,MID配置表!A:B,2)</f>
        <v>BatterDoctor</v>
      </c>
      <c r="D107" s="1" t="s">
        <v>20</v>
      </c>
      <c r="E107" s="2">
        <v>1347</v>
      </c>
      <c r="F107" s="3">
        <v>0.16</v>
      </c>
    </row>
    <row r="108" spans="1:6" x14ac:dyDescent="0.15">
      <c r="A108" s="4">
        <v>42233</v>
      </c>
      <c r="B108" s="1" t="s">
        <v>24</v>
      </c>
      <c r="C108" s="1" t="str">
        <f>VLOOKUP(D:D,MID配置表!A:B,2)</f>
        <v>Other</v>
      </c>
      <c r="D108" s="1" t="s">
        <v>22</v>
      </c>
      <c r="E108" s="1">
        <v>22</v>
      </c>
      <c r="F108" s="3">
        <v>0.01</v>
      </c>
    </row>
    <row r="109" spans="1:6" x14ac:dyDescent="0.15">
      <c r="A109" s="4">
        <v>42232</v>
      </c>
      <c r="B109" s="1" t="s">
        <v>24</v>
      </c>
      <c r="C109" s="1" t="str">
        <f>VLOOKUP(D:D,MID配置表!A:B,2)</f>
        <v>CleanMaster</v>
      </c>
      <c r="D109" s="1" t="s">
        <v>5</v>
      </c>
      <c r="E109" s="2">
        <v>21345842</v>
      </c>
      <c r="F109" s="3">
        <v>3295.09</v>
      </c>
    </row>
    <row r="110" spans="1:6" x14ac:dyDescent="0.15">
      <c r="A110" s="4">
        <v>42232</v>
      </c>
      <c r="B110" s="1" t="s">
        <v>24</v>
      </c>
      <c r="C110" s="1" t="str">
        <f>VLOOKUP(D:D,MID配置表!A:B,2)</f>
        <v>PhotoGrid</v>
      </c>
      <c r="D110" s="1" t="s">
        <v>6</v>
      </c>
      <c r="E110" s="2">
        <v>12380528</v>
      </c>
      <c r="F110" s="3">
        <v>687.82</v>
      </c>
    </row>
    <row r="111" spans="1:6" x14ac:dyDescent="0.15">
      <c r="A111" s="4">
        <v>42232</v>
      </c>
      <c r="B111" s="1" t="s">
        <v>24</v>
      </c>
      <c r="C111" s="1" t="str">
        <f>VLOOKUP(D:D,MID配置表!A:B,2)</f>
        <v>CleanMaster</v>
      </c>
      <c r="D111" s="1" t="s">
        <v>7</v>
      </c>
      <c r="E111" s="2">
        <v>4223933</v>
      </c>
      <c r="F111" s="3">
        <v>577.09</v>
      </c>
    </row>
    <row r="112" spans="1:6" x14ac:dyDescent="0.15">
      <c r="A112" s="4">
        <v>42232</v>
      </c>
      <c r="B112" s="1" t="s">
        <v>24</v>
      </c>
      <c r="C112" s="1" t="str">
        <f>VLOOKUP(D:D,MID配置表!A:B,2)</f>
        <v>Other</v>
      </c>
      <c r="D112" s="1" t="s">
        <v>8</v>
      </c>
      <c r="E112" s="2">
        <v>2124731</v>
      </c>
      <c r="F112" s="3">
        <v>156.15</v>
      </c>
    </row>
    <row r="113" spans="1:6" x14ac:dyDescent="0.15">
      <c r="A113" s="4">
        <v>42232</v>
      </c>
      <c r="B113" s="1" t="s">
        <v>24</v>
      </c>
      <c r="C113" s="1" t="str">
        <f>VLOOKUP(D:D,MID配置表!A:B,2)</f>
        <v>BatterDoctor</v>
      </c>
      <c r="D113" s="1" t="s">
        <v>9</v>
      </c>
      <c r="E113" s="2">
        <v>1636280</v>
      </c>
      <c r="F113" s="3">
        <v>613.12</v>
      </c>
    </row>
    <row r="114" spans="1:6" x14ac:dyDescent="0.15">
      <c r="A114" s="4">
        <v>42232</v>
      </c>
      <c r="B114" s="1" t="s">
        <v>24</v>
      </c>
      <c r="C114" s="1" t="str">
        <f>VLOOKUP(D:D,MID配置表!A:B,2)</f>
        <v>Other</v>
      </c>
      <c r="D114" s="1" t="s">
        <v>10</v>
      </c>
      <c r="E114" s="2">
        <v>1447296</v>
      </c>
      <c r="F114" s="3">
        <v>619.77</v>
      </c>
    </row>
    <row r="115" spans="1:6" x14ac:dyDescent="0.15">
      <c r="A115" s="4">
        <v>42232</v>
      </c>
      <c r="B115" s="1" t="s">
        <v>24</v>
      </c>
      <c r="C115" s="1" t="str">
        <f>VLOOKUP(D:D,MID配置表!A:B,2)</f>
        <v>Other</v>
      </c>
      <c r="D115" s="1" t="s">
        <v>11</v>
      </c>
      <c r="E115" s="2">
        <v>117706</v>
      </c>
      <c r="F115" s="3">
        <v>11.82</v>
      </c>
    </row>
    <row r="116" spans="1:6" x14ac:dyDescent="0.15">
      <c r="A116" s="4">
        <v>42232</v>
      </c>
      <c r="B116" s="1" t="s">
        <v>24</v>
      </c>
      <c r="C116" s="1" t="str">
        <f>VLOOKUP(D:D,MID配置表!A:B,2)</f>
        <v>CleanMaster</v>
      </c>
      <c r="D116" s="1" t="s">
        <v>13</v>
      </c>
      <c r="E116" s="2">
        <v>94997</v>
      </c>
      <c r="F116" s="3">
        <v>21.09</v>
      </c>
    </row>
    <row r="117" spans="1:6" x14ac:dyDescent="0.15">
      <c r="A117" s="4">
        <v>42232</v>
      </c>
      <c r="B117" s="1" t="s">
        <v>24</v>
      </c>
      <c r="C117" s="1" t="str">
        <f>VLOOKUP(D:D,MID配置表!A:B,2)</f>
        <v>FileManager</v>
      </c>
      <c r="D117" s="1" t="s">
        <v>14</v>
      </c>
      <c r="E117" s="2">
        <v>74885</v>
      </c>
      <c r="F117" s="3">
        <v>7.08</v>
      </c>
    </row>
    <row r="118" spans="1:6" x14ac:dyDescent="0.15">
      <c r="A118" s="4">
        <v>42232</v>
      </c>
      <c r="B118" s="1" t="s">
        <v>24</v>
      </c>
      <c r="C118" s="1" t="str">
        <f>VLOOKUP(D:D,MID配置表!A:B,2)</f>
        <v>BatterDoctor</v>
      </c>
      <c r="D118" s="1" t="s">
        <v>15</v>
      </c>
      <c r="E118" s="2">
        <v>49164</v>
      </c>
      <c r="F118" s="3">
        <v>2.31</v>
      </c>
    </row>
    <row r="119" spans="1:6" x14ac:dyDescent="0.15">
      <c r="A119" s="4">
        <v>42232</v>
      </c>
      <c r="B119" s="1" t="s">
        <v>24</v>
      </c>
      <c r="C119" s="1" t="str">
        <f>VLOOKUP(D:D,MID配置表!A:B,2)</f>
        <v>FileManager</v>
      </c>
      <c r="D119" s="1" t="s">
        <v>16</v>
      </c>
      <c r="E119" s="2">
        <v>26249</v>
      </c>
      <c r="F119" s="3">
        <v>0.22</v>
      </c>
    </row>
    <row r="120" spans="1:6" x14ac:dyDescent="0.15">
      <c r="A120" s="4">
        <v>42232</v>
      </c>
      <c r="B120" s="1" t="s">
        <v>24</v>
      </c>
      <c r="C120" s="1" t="str">
        <f>VLOOKUP(D:D,MID配置表!A:B,2)</f>
        <v>CleanMaster</v>
      </c>
      <c r="D120" s="1" t="s">
        <v>17</v>
      </c>
      <c r="E120" s="2">
        <v>15103</v>
      </c>
      <c r="F120" s="3">
        <v>9.93</v>
      </c>
    </row>
    <row r="121" spans="1:6" x14ac:dyDescent="0.15">
      <c r="A121" s="4">
        <v>42232</v>
      </c>
      <c r="B121" s="1" t="s">
        <v>24</v>
      </c>
      <c r="C121" s="1" t="str">
        <f>VLOOKUP(D:D,MID配置表!A:B,2)</f>
        <v>CM Locker</v>
      </c>
      <c r="D121" s="1" t="s">
        <v>18</v>
      </c>
      <c r="E121" s="2">
        <v>14043</v>
      </c>
      <c r="F121" s="3">
        <v>100.88</v>
      </c>
    </row>
    <row r="122" spans="1:6" x14ac:dyDescent="0.15">
      <c r="A122" s="4">
        <v>42232</v>
      </c>
      <c r="B122" s="1" t="s">
        <v>24</v>
      </c>
      <c r="C122" s="1" t="str">
        <f>VLOOKUP(D:D,MID配置表!A:B,2)</f>
        <v>PhotoGrid</v>
      </c>
      <c r="D122" s="1" t="s">
        <v>19</v>
      </c>
      <c r="E122" s="2">
        <v>9623</v>
      </c>
      <c r="F122" s="3">
        <v>0.68</v>
      </c>
    </row>
    <row r="123" spans="1:6" x14ac:dyDescent="0.15">
      <c r="A123" s="4">
        <v>42232</v>
      </c>
      <c r="B123" s="1" t="s">
        <v>24</v>
      </c>
      <c r="C123" s="1" t="str">
        <f>VLOOKUP(D:D,MID配置表!A:B,2)</f>
        <v>Other</v>
      </c>
      <c r="D123" s="1" t="s">
        <v>12</v>
      </c>
      <c r="E123" s="2">
        <v>9402</v>
      </c>
      <c r="F123" s="3">
        <v>0.53</v>
      </c>
    </row>
    <row r="124" spans="1:6" x14ac:dyDescent="0.15">
      <c r="A124" s="4">
        <v>42232</v>
      </c>
      <c r="B124" s="1" t="s">
        <v>24</v>
      </c>
      <c r="C124" s="1" t="str">
        <f>VLOOKUP(D:D,MID配置表!A:B,2)</f>
        <v>Other</v>
      </c>
      <c r="D124" s="1" t="s">
        <v>21</v>
      </c>
      <c r="E124" s="2">
        <v>2720</v>
      </c>
      <c r="F124" s="3">
        <v>0.53</v>
      </c>
    </row>
    <row r="125" spans="1:6" x14ac:dyDescent="0.15">
      <c r="A125" s="4">
        <v>42232</v>
      </c>
      <c r="B125" s="1" t="s">
        <v>24</v>
      </c>
      <c r="C125" s="1" t="str">
        <f>VLOOKUP(D:D,MID配置表!A:B,2)</f>
        <v>BatterDoctor</v>
      </c>
      <c r="D125" s="1" t="s">
        <v>20</v>
      </c>
      <c r="E125" s="2">
        <v>1582</v>
      </c>
      <c r="F125" s="3">
        <v>0.2</v>
      </c>
    </row>
    <row r="126" spans="1:6" x14ac:dyDescent="0.15">
      <c r="A126" s="4">
        <v>42232</v>
      </c>
      <c r="B126" s="1" t="s">
        <v>24</v>
      </c>
      <c r="C126" s="1" t="str">
        <f>VLOOKUP(D:D,MID配置表!A:B,2)</f>
        <v>Other</v>
      </c>
      <c r="D126" s="1" t="s">
        <v>23</v>
      </c>
      <c r="E126" s="1">
        <v>19</v>
      </c>
      <c r="F126" s="3">
        <v>0.2</v>
      </c>
    </row>
    <row r="127" spans="1:6" x14ac:dyDescent="0.15">
      <c r="A127" s="4">
        <v>42232</v>
      </c>
      <c r="B127" s="1" t="s">
        <v>27</v>
      </c>
      <c r="C127" s="1" t="str">
        <f>VLOOKUP(D:D,MID配置表!A:B,2)</f>
        <v>BatterDoctor</v>
      </c>
      <c r="D127" s="1" t="s">
        <v>28</v>
      </c>
      <c r="E127" s="1">
        <v>1267851</v>
      </c>
      <c r="F127" s="1">
        <v>261.95001220703102</v>
      </c>
    </row>
    <row r="128" spans="1:6" x14ac:dyDescent="0.15">
      <c r="A128" s="4">
        <v>42232</v>
      </c>
      <c r="B128" s="1" t="s">
        <v>27</v>
      </c>
      <c r="C128" s="1" t="str">
        <f>VLOOKUP(D:D,MID配置表!A:B,2)</f>
        <v>CleanMaster</v>
      </c>
      <c r="D128" s="1" t="s">
        <v>29</v>
      </c>
      <c r="E128" s="1">
        <v>29792016</v>
      </c>
      <c r="F128" s="1">
        <v>3165.72998046875</v>
      </c>
    </row>
    <row r="129" spans="1:6" x14ac:dyDescent="0.15">
      <c r="A129" s="4">
        <v>42232</v>
      </c>
      <c r="B129" s="1" t="s">
        <v>27</v>
      </c>
      <c r="C129" s="1" t="str">
        <f>VLOOKUP(D:D,MID配置表!A:B,2)</f>
        <v>CM Browser</v>
      </c>
      <c r="D129" s="1" t="s">
        <v>30</v>
      </c>
      <c r="E129" s="1">
        <v>82744</v>
      </c>
      <c r="F129" s="1">
        <v>14.25</v>
      </c>
    </row>
    <row r="130" spans="1:6" x14ac:dyDescent="0.15">
      <c r="A130" s="4">
        <v>42232</v>
      </c>
      <c r="B130" s="1" t="s">
        <v>27</v>
      </c>
      <c r="C130" s="1" t="str">
        <f>VLOOKUP(D:D,MID配置表!A:B,2)</f>
        <v>FileManager</v>
      </c>
      <c r="D130" s="1" t="s">
        <v>31</v>
      </c>
      <c r="E130" s="1">
        <v>12955</v>
      </c>
      <c r="F130" s="1">
        <v>4.4099998474120996</v>
      </c>
    </row>
    <row r="131" spans="1:6" x14ac:dyDescent="0.15">
      <c r="A131" s="4">
        <v>42232</v>
      </c>
      <c r="B131" s="1" t="s">
        <v>27</v>
      </c>
      <c r="C131" s="1" t="str">
        <f>VLOOKUP(D:D,MID配置表!A:B,2)</f>
        <v>CleanMaster</v>
      </c>
      <c r="D131" s="1" t="s">
        <v>32</v>
      </c>
      <c r="E131" s="1">
        <v>7262</v>
      </c>
      <c r="F131" s="1">
        <v>2.7999999523162802</v>
      </c>
    </row>
    <row r="132" spans="1:6" x14ac:dyDescent="0.15">
      <c r="A132" s="4">
        <v>42232</v>
      </c>
      <c r="B132" s="1" t="s">
        <v>27</v>
      </c>
      <c r="C132" s="1" t="str">
        <f>VLOOKUP(D:D,MID配置表!A:B,2)</f>
        <v>CM Launcher</v>
      </c>
      <c r="D132" s="1" t="s">
        <v>33</v>
      </c>
      <c r="E132" s="1">
        <v>3472</v>
      </c>
      <c r="F132" s="1">
        <v>16.1800003051757</v>
      </c>
    </row>
    <row r="133" spans="1:6" x14ac:dyDescent="0.15">
      <c r="A133" s="4">
        <v>42232</v>
      </c>
      <c r="B133" s="1" t="s">
        <v>27</v>
      </c>
      <c r="C133" s="1" t="str">
        <f>VLOOKUP(D:D,MID配置表!A:B,2)</f>
        <v>CM Locker</v>
      </c>
      <c r="D133" s="1" t="s">
        <v>34</v>
      </c>
      <c r="E133" s="1">
        <v>28976</v>
      </c>
      <c r="F133" s="1">
        <v>21.590000152587798</v>
      </c>
    </row>
    <row r="134" spans="1:6" x14ac:dyDescent="0.15">
      <c r="A134" s="4">
        <v>42232</v>
      </c>
      <c r="B134" s="1" t="s">
        <v>27</v>
      </c>
      <c r="C134" s="1" t="str">
        <f>VLOOKUP(D:D,MID配置表!A:B,2)</f>
        <v>CMSecurity</v>
      </c>
      <c r="D134" s="1" t="s">
        <v>35</v>
      </c>
      <c r="E134" s="1">
        <v>17942881</v>
      </c>
      <c r="F134" s="1">
        <v>3382.13989257812</v>
      </c>
    </row>
    <row r="135" spans="1:6" x14ac:dyDescent="0.15">
      <c r="A135" s="4">
        <v>42232</v>
      </c>
      <c r="B135" s="1" t="s">
        <v>27</v>
      </c>
      <c r="C135" s="1" t="str">
        <f>VLOOKUP(D:D,MID配置表!A:B,2)</f>
        <v>PhotoGrid</v>
      </c>
      <c r="D135" s="1" t="s">
        <v>36</v>
      </c>
      <c r="E135" s="1">
        <v>7490702</v>
      </c>
      <c r="F135" s="1">
        <v>494.100006103515</v>
      </c>
    </row>
    <row r="136" spans="1:6" x14ac:dyDescent="0.15">
      <c r="A136" s="4">
        <v>42232</v>
      </c>
      <c r="B136" s="1" t="s">
        <v>27</v>
      </c>
      <c r="C136" s="1" t="str">
        <f>VLOOKUP(D:D,MID配置表!A:B,2)</f>
        <v>Other</v>
      </c>
      <c r="D136" s="1" t="s">
        <v>37</v>
      </c>
      <c r="E136" s="1">
        <v>9</v>
      </c>
      <c r="F136" s="1"/>
    </row>
    <row r="137" spans="1:6" x14ac:dyDescent="0.15">
      <c r="A137" s="4">
        <v>42232</v>
      </c>
      <c r="B137" s="1" t="s">
        <v>27</v>
      </c>
      <c r="C137" s="1" t="str">
        <f>VLOOKUP(D:D,MID配置表!A:B,2)</f>
        <v>Other</v>
      </c>
      <c r="D137" s="1" t="s">
        <v>38</v>
      </c>
      <c r="E137" s="1">
        <v>1924</v>
      </c>
      <c r="F137" s="1">
        <v>0.43999999761581399</v>
      </c>
    </row>
    <row r="138" spans="1:6" x14ac:dyDescent="0.15">
      <c r="A138" s="4">
        <v>42233</v>
      </c>
      <c r="B138" s="1" t="s">
        <v>27</v>
      </c>
      <c r="C138" s="1" t="str">
        <f>VLOOKUP(D:D,MID配置表!A:B,2)</f>
        <v>BatterDoctor</v>
      </c>
      <c r="D138" s="1" t="s">
        <v>28</v>
      </c>
      <c r="E138" s="1">
        <v>1274251</v>
      </c>
      <c r="F138" s="1">
        <v>283.60998535156199</v>
      </c>
    </row>
    <row r="139" spans="1:6" x14ac:dyDescent="0.15">
      <c r="A139" s="4">
        <v>42233</v>
      </c>
      <c r="B139" s="1" t="s">
        <v>27</v>
      </c>
      <c r="C139" s="1" t="str">
        <f>VLOOKUP(D:D,MID配置表!A:B,2)</f>
        <v>CleanMaster</v>
      </c>
      <c r="D139" s="1" t="s">
        <v>29</v>
      </c>
      <c r="E139" s="1">
        <v>29551520</v>
      </c>
      <c r="F139" s="1">
        <v>3000.94995117187</v>
      </c>
    </row>
    <row r="140" spans="1:6" x14ac:dyDescent="0.15">
      <c r="A140" s="4">
        <v>42233</v>
      </c>
      <c r="B140" s="1" t="s">
        <v>27</v>
      </c>
      <c r="C140" s="1" t="str">
        <f>VLOOKUP(D:D,MID配置表!A:B,2)</f>
        <v>CM Browser</v>
      </c>
      <c r="D140" s="1" t="s">
        <v>30</v>
      </c>
      <c r="E140" s="1">
        <v>81029</v>
      </c>
      <c r="F140" s="1">
        <v>15.810000419616699</v>
      </c>
    </row>
    <row r="141" spans="1:6" x14ac:dyDescent="0.15">
      <c r="A141" s="4">
        <v>42233</v>
      </c>
      <c r="B141" s="1" t="s">
        <v>27</v>
      </c>
      <c r="C141" s="1" t="str">
        <f>VLOOKUP(D:D,MID配置表!A:B,2)</f>
        <v>FileManager</v>
      </c>
      <c r="D141" s="1" t="s">
        <v>31</v>
      </c>
      <c r="E141" s="1">
        <v>12532</v>
      </c>
      <c r="F141" s="1">
        <v>3.9400000572204501</v>
      </c>
    </row>
    <row r="142" spans="1:6" x14ac:dyDescent="0.15">
      <c r="A142" s="4">
        <v>42233</v>
      </c>
      <c r="B142" s="1" t="s">
        <v>27</v>
      </c>
      <c r="C142" s="1" t="str">
        <f>VLOOKUP(D:D,MID配置表!A:B,2)</f>
        <v>CleanMaster</v>
      </c>
      <c r="D142" s="1" t="s">
        <v>32</v>
      </c>
      <c r="E142" s="1">
        <v>7247</v>
      </c>
      <c r="F142" s="1">
        <v>5.3000001907348597</v>
      </c>
    </row>
    <row r="143" spans="1:6" x14ac:dyDescent="0.15">
      <c r="A143" s="4">
        <v>42233</v>
      </c>
      <c r="B143" s="1" t="s">
        <v>27</v>
      </c>
      <c r="C143" s="1" t="str">
        <f>VLOOKUP(D:D,MID配置表!A:B,2)</f>
        <v>CM Launcher</v>
      </c>
      <c r="D143" s="1" t="s">
        <v>33</v>
      </c>
      <c r="E143" s="1">
        <v>3035</v>
      </c>
      <c r="F143" s="1">
        <v>15.3400001525878</v>
      </c>
    </row>
    <row r="144" spans="1:6" x14ac:dyDescent="0.15">
      <c r="A144" s="4">
        <v>42233</v>
      </c>
      <c r="B144" s="1" t="s">
        <v>27</v>
      </c>
      <c r="C144" s="1" t="str">
        <f>VLOOKUP(D:D,MID配置表!A:B,2)</f>
        <v>CM Locker</v>
      </c>
      <c r="D144" s="1" t="s">
        <v>34</v>
      </c>
      <c r="E144" s="1">
        <v>27015</v>
      </c>
      <c r="F144" s="1">
        <v>21.370000839233398</v>
      </c>
    </row>
    <row r="145" spans="1:6" x14ac:dyDescent="0.15">
      <c r="A145" s="4">
        <v>42233</v>
      </c>
      <c r="B145" s="1" t="s">
        <v>27</v>
      </c>
      <c r="C145" s="1" t="str">
        <f>VLOOKUP(D:D,MID配置表!A:B,2)</f>
        <v>CMSecurity</v>
      </c>
      <c r="D145" s="1" t="s">
        <v>35</v>
      </c>
      <c r="E145" s="1">
        <v>17462877</v>
      </c>
      <c r="F145" s="1">
        <v>3509.82006835937</v>
      </c>
    </row>
    <row r="146" spans="1:6" x14ac:dyDescent="0.15">
      <c r="A146" s="4">
        <v>42233</v>
      </c>
      <c r="B146" s="1" t="s">
        <v>27</v>
      </c>
      <c r="C146" s="1" t="str">
        <f>VLOOKUP(D:D,MID配置表!A:B,2)</f>
        <v>PhotoGrid</v>
      </c>
      <c r="D146" s="1" t="s">
        <v>36</v>
      </c>
      <c r="E146" s="1">
        <v>6630507</v>
      </c>
      <c r="F146" s="1">
        <v>429.51998901367102</v>
      </c>
    </row>
    <row r="147" spans="1:6" x14ac:dyDescent="0.15">
      <c r="A147" s="4">
        <v>42233</v>
      </c>
      <c r="B147" s="1" t="s">
        <v>27</v>
      </c>
      <c r="C147" s="1" t="str">
        <f>VLOOKUP(D:D,MID配置表!A:B,2)</f>
        <v>Other</v>
      </c>
      <c r="D147" s="1" t="s">
        <v>37</v>
      </c>
      <c r="E147" s="1">
        <v>1</v>
      </c>
      <c r="F147" s="1">
        <v>0</v>
      </c>
    </row>
    <row r="148" spans="1:6" x14ac:dyDescent="0.15">
      <c r="A148" s="4">
        <v>42233</v>
      </c>
      <c r="B148" s="1" t="s">
        <v>27</v>
      </c>
      <c r="C148" s="1" t="str">
        <f>VLOOKUP(D:D,MID配置表!A:B,2)</f>
        <v>Other</v>
      </c>
      <c r="D148" s="1" t="s">
        <v>38</v>
      </c>
      <c r="E148" s="1">
        <v>2511</v>
      </c>
      <c r="F148" s="1">
        <v>0.52999997138976995</v>
      </c>
    </row>
    <row r="149" spans="1:6" x14ac:dyDescent="0.15">
      <c r="A149" s="4">
        <v>42234</v>
      </c>
      <c r="B149" s="1" t="s">
        <v>27</v>
      </c>
      <c r="C149" s="1" t="str">
        <f>VLOOKUP(D:D,MID配置表!A:B,2)</f>
        <v>BatterDoctor</v>
      </c>
      <c r="D149" s="1" t="s">
        <v>28</v>
      </c>
      <c r="E149" s="1">
        <v>1323793</v>
      </c>
      <c r="F149" s="1">
        <v>303.850006103515</v>
      </c>
    </row>
    <row r="150" spans="1:6" x14ac:dyDescent="0.15">
      <c r="A150" s="4">
        <v>42234</v>
      </c>
      <c r="B150" s="1" t="s">
        <v>27</v>
      </c>
      <c r="C150" s="1" t="str">
        <f>VLOOKUP(D:D,MID配置表!A:B,2)</f>
        <v>CleanMaster</v>
      </c>
      <c r="D150" s="1" t="s">
        <v>29</v>
      </c>
      <c r="E150" s="1">
        <v>30514078</v>
      </c>
      <c r="F150" s="1">
        <v>3220.7099609375</v>
      </c>
    </row>
    <row r="151" spans="1:6" x14ac:dyDescent="0.15">
      <c r="A151" s="4">
        <v>42234</v>
      </c>
      <c r="B151" s="1" t="s">
        <v>27</v>
      </c>
      <c r="C151" s="1" t="str">
        <f>VLOOKUP(D:D,MID配置表!A:B,2)</f>
        <v>CM Browser</v>
      </c>
      <c r="D151" s="1" t="s">
        <v>30</v>
      </c>
      <c r="E151" s="1">
        <v>83405</v>
      </c>
      <c r="F151" s="1">
        <v>13.920000076293899</v>
      </c>
    </row>
    <row r="152" spans="1:6" x14ac:dyDescent="0.15">
      <c r="A152" s="4">
        <v>42234</v>
      </c>
      <c r="B152" s="1" t="s">
        <v>27</v>
      </c>
      <c r="C152" s="1" t="str">
        <f>VLOOKUP(D:D,MID配置表!A:B,2)</f>
        <v>FileManager</v>
      </c>
      <c r="D152" s="1" t="s">
        <v>31</v>
      </c>
      <c r="E152" s="1">
        <v>12546</v>
      </c>
      <c r="F152" s="1">
        <v>3.4000000953674299</v>
      </c>
    </row>
    <row r="153" spans="1:6" x14ac:dyDescent="0.15">
      <c r="A153" s="4">
        <v>42234</v>
      </c>
      <c r="B153" s="1" t="s">
        <v>27</v>
      </c>
      <c r="C153" s="1" t="str">
        <f>VLOOKUP(D:D,MID配置表!A:B,2)</f>
        <v>CleanMaster</v>
      </c>
      <c r="D153" s="1" t="s">
        <v>32</v>
      </c>
      <c r="E153" s="1">
        <v>7109</v>
      </c>
      <c r="F153" s="1">
        <v>4.9499998092651296</v>
      </c>
    </row>
    <row r="154" spans="1:6" x14ac:dyDescent="0.15">
      <c r="A154" s="4">
        <v>42234</v>
      </c>
      <c r="B154" s="1" t="s">
        <v>27</v>
      </c>
      <c r="C154" s="1" t="str">
        <f>VLOOKUP(D:D,MID配置表!A:B,2)</f>
        <v>CM Launcher</v>
      </c>
      <c r="D154" s="1" t="s">
        <v>33</v>
      </c>
      <c r="E154" s="1">
        <v>2332</v>
      </c>
      <c r="F154" s="1">
        <v>10.25</v>
      </c>
    </row>
    <row r="155" spans="1:6" x14ac:dyDescent="0.15">
      <c r="A155" s="4">
        <v>42234</v>
      </c>
      <c r="B155" s="1" t="s">
        <v>27</v>
      </c>
      <c r="C155" s="1" t="str">
        <f>VLOOKUP(D:D,MID配置表!A:B,2)</f>
        <v>CM Locker</v>
      </c>
      <c r="D155" s="1" t="s">
        <v>34</v>
      </c>
      <c r="E155" s="1">
        <v>25856</v>
      </c>
      <c r="F155" s="1">
        <v>21.7600002288818</v>
      </c>
    </row>
    <row r="156" spans="1:6" x14ac:dyDescent="0.15">
      <c r="A156" s="4">
        <v>42234</v>
      </c>
      <c r="B156" s="1" t="s">
        <v>27</v>
      </c>
      <c r="C156" s="1" t="str">
        <f>VLOOKUP(D:D,MID配置表!A:B,2)</f>
        <v>CMSecurity</v>
      </c>
      <c r="D156" s="1" t="s">
        <v>35</v>
      </c>
      <c r="E156" s="1">
        <v>17844670</v>
      </c>
      <c r="F156" s="1">
        <v>3787.5</v>
      </c>
    </row>
    <row r="157" spans="1:6" x14ac:dyDescent="0.15">
      <c r="A157" s="4">
        <v>42234</v>
      </c>
      <c r="B157" s="1" t="s">
        <v>27</v>
      </c>
      <c r="C157" s="1" t="str">
        <f>VLOOKUP(D:D,MID配置表!A:B,2)</f>
        <v>PhotoGrid</v>
      </c>
      <c r="D157" s="1" t="s">
        <v>36</v>
      </c>
      <c r="E157" s="1">
        <v>5891430</v>
      </c>
      <c r="F157" s="1">
        <v>443.39999389648398</v>
      </c>
    </row>
    <row r="158" spans="1:6" x14ac:dyDescent="0.15">
      <c r="A158" s="4">
        <v>42234</v>
      </c>
      <c r="B158" s="1" t="s">
        <v>27</v>
      </c>
      <c r="C158" s="1" t="str">
        <f>VLOOKUP(D:D,MID配置表!A:B,2)</f>
        <v>Other</v>
      </c>
      <c r="D158" s="1" t="s">
        <v>37</v>
      </c>
      <c r="E158" s="1">
        <v>13</v>
      </c>
      <c r="F158" s="1"/>
    </row>
    <row r="159" spans="1:6" x14ac:dyDescent="0.15">
      <c r="A159" s="4">
        <v>42234</v>
      </c>
      <c r="B159" s="1" t="s">
        <v>27</v>
      </c>
      <c r="C159" s="1" t="str">
        <f>VLOOKUP(D:D,MID配置表!A:B,2)</f>
        <v>Other</v>
      </c>
      <c r="D159" s="1" t="s">
        <v>38</v>
      </c>
      <c r="E159" s="1">
        <v>2331</v>
      </c>
      <c r="F159" s="1">
        <v>0.51999998092651301</v>
      </c>
    </row>
    <row r="160" spans="1:6" x14ac:dyDescent="0.15">
      <c r="A160" s="4">
        <v>42235</v>
      </c>
      <c r="B160" s="1" t="s">
        <v>27</v>
      </c>
      <c r="C160" s="1" t="str">
        <f>VLOOKUP(D:D,MID配置表!A:B,2)</f>
        <v>BatterDoctor</v>
      </c>
      <c r="D160" s="1" t="s">
        <v>28</v>
      </c>
      <c r="E160" s="1">
        <v>1316889</v>
      </c>
      <c r="F160" s="1">
        <v>345.239990234375</v>
      </c>
    </row>
    <row r="161" spans="1:6" x14ac:dyDescent="0.15">
      <c r="A161" s="4">
        <v>42235</v>
      </c>
      <c r="B161" s="1" t="s">
        <v>27</v>
      </c>
      <c r="C161" s="1" t="str">
        <f>VLOOKUP(D:D,MID配置表!A:B,2)</f>
        <v>CleanMaster</v>
      </c>
      <c r="D161" s="1" t="s">
        <v>29</v>
      </c>
      <c r="E161" s="1">
        <v>30365672</v>
      </c>
      <c r="F161" s="1">
        <v>3399</v>
      </c>
    </row>
    <row r="162" spans="1:6" x14ac:dyDescent="0.15">
      <c r="A162" s="4">
        <v>42235</v>
      </c>
      <c r="B162" s="1" t="s">
        <v>27</v>
      </c>
      <c r="C162" s="1" t="str">
        <f>VLOOKUP(D:D,MID配置表!A:B,2)</f>
        <v>CM Browser</v>
      </c>
      <c r="D162" s="1" t="s">
        <v>30</v>
      </c>
      <c r="E162" s="1">
        <v>84955</v>
      </c>
      <c r="F162" s="1">
        <v>12.939999580383301</v>
      </c>
    </row>
    <row r="163" spans="1:6" x14ac:dyDescent="0.15">
      <c r="A163" s="4">
        <v>42235</v>
      </c>
      <c r="B163" s="1" t="s">
        <v>27</v>
      </c>
      <c r="C163" s="1" t="str">
        <f>VLOOKUP(D:D,MID配置表!A:B,2)</f>
        <v>FileManager</v>
      </c>
      <c r="D163" s="1" t="s">
        <v>31</v>
      </c>
      <c r="E163" s="1">
        <v>12533</v>
      </c>
      <c r="F163" s="1">
        <v>2.4000000953674299</v>
      </c>
    </row>
    <row r="164" spans="1:6" x14ac:dyDescent="0.15">
      <c r="A164" s="4">
        <v>42235</v>
      </c>
      <c r="B164" s="1" t="s">
        <v>27</v>
      </c>
      <c r="C164" s="1" t="str">
        <f>VLOOKUP(D:D,MID配置表!A:B,2)</f>
        <v>CleanMaster</v>
      </c>
      <c r="D164" s="1" t="s">
        <v>32</v>
      </c>
      <c r="E164" s="1">
        <v>6976</v>
      </c>
      <c r="F164" s="1">
        <v>3.6199998855590798</v>
      </c>
    </row>
    <row r="165" spans="1:6" x14ac:dyDescent="0.15">
      <c r="A165" s="4">
        <v>42235</v>
      </c>
      <c r="B165" s="1" t="s">
        <v>27</v>
      </c>
      <c r="C165" s="1" t="str">
        <f>VLOOKUP(D:D,MID配置表!A:B,2)</f>
        <v>CM Launcher</v>
      </c>
      <c r="D165" s="1" t="s">
        <v>33</v>
      </c>
      <c r="E165" s="1">
        <v>2133</v>
      </c>
      <c r="F165" s="1">
        <v>14.890000343322701</v>
      </c>
    </row>
    <row r="166" spans="1:6" x14ac:dyDescent="0.15">
      <c r="A166" s="4">
        <v>42235</v>
      </c>
      <c r="B166" s="1" t="s">
        <v>27</v>
      </c>
      <c r="C166" s="1" t="str">
        <f>VLOOKUP(D:D,MID配置表!A:B,2)</f>
        <v>CM Locker</v>
      </c>
      <c r="D166" s="1" t="s">
        <v>34</v>
      </c>
      <c r="E166" s="1">
        <v>25754</v>
      </c>
      <c r="F166" s="1">
        <v>23.909999847412099</v>
      </c>
    </row>
    <row r="167" spans="1:6" x14ac:dyDescent="0.15">
      <c r="A167" s="4">
        <v>42235</v>
      </c>
      <c r="B167" s="1" t="s">
        <v>27</v>
      </c>
      <c r="C167" s="1" t="str">
        <f>VLOOKUP(D:D,MID配置表!A:B,2)</f>
        <v>CMSecurity</v>
      </c>
      <c r="D167" s="1" t="s">
        <v>35</v>
      </c>
      <c r="E167" s="1">
        <v>18079201</v>
      </c>
      <c r="F167" s="1">
        <v>4103.6298828125</v>
      </c>
    </row>
    <row r="168" spans="1:6" x14ac:dyDescent="0.15">
      <c r="A168" s="4">
        <v>42235</v>
      </c>
      <c r="B168" s="1" t="s">
        <v>27</v>
      </c>
      <c r="C168" s="1" t="str">
        <f>VLOOKUP(D:D,MID配置表!A:B,2)</f>
        <v>PhotoGrid</v>
      </c>
      <c r="D168" s="1" t="s">
        <v>36</v>
      </c>
      <c r="E168" s="1">
        <v>5697647</v>
      </c>
      <c r="F168" s="1">
        <v>454.91000366210898</v>
      </c>
    </row>
    <row r="169" spans="1:6" x14ac:dyDescent="0.15">
      <c r="A169" s="4">
        <v>42235</v>
      </c>
      <c r="B169" s="1" t="s">
        <v>27</v>
      </c>
      <c r="C169" s="1" t="str">
        <f>VLOOKUP(D:D,MID配置表!A:B,2)</f>
        <v>Other</v>
      </c>
      <c r="D169" s="1" t="s">
        <v>37</v>
      </c>
      <c r="E169" s="1">
        <v>2</v>
      </c>
      <c r="F169" s="1"/>
    </row>
    <row r="170" spans="1:6" x14ac:dyDescent="0.15">
      <c r="A170" s="4">
        <v>42235</v>
      </c>
      <c r="B170" s="1" t="s">
        <v>27</v>
      </c>
      <c r="C170" s="1" t="str">
        <f>VLOOKUP(D:D,MID配置表!A:B,2)</f>
        <v>Other</v>
      </c>
      <c r="D170" s="1" t="s">
        <v>38</v>
      </c>
      <c r="E170" s="1">
        <v>2866</v>
      </c>
      <c r="F170" s="1">
        <v>0.77999997138976995</v>
      </c>
    </row>
    <row r="171" spans="1:6" x14ac:dyDescent="0.15">
      <c r="A171" s="4">
        <v>42236</v>
      </c>
      <c r="B171" s="1" t="s">
        <v>27</v>
      </c>
      <c r="C171" s="1" t="str">
        <f>VLOOKUP(D:D,MID配置表!A:B,2)</f>
        <v>BatterDoctor</v>
      </c>
      <c r="D171" s="1" t="s">
        <v>28</v>
      </c>
      <c r="E171" s="1">
        <v>1299220</v>
      </c>
      <c r="F171" s="1">
        <v>312.55999755859301</v>
      </c>
    </row>
    <row r="172" spans="1:6" x14ac:dyDescent="0.15">
      <c r="A172" s="4">
        <v>42236</v>
      </c>
      <c r="B172" s="1" t="s">
        <v>27</v>
      </c>
      <c r="C172" s="1" t="str">
        <f>VLOOKUP(D:D,MID配置表!A:B,2)</f>
        <v>CleanMaster</v>
      </c>
      <c r="D172" s="1" t="s">
        <v>29</v>
      </c>
      <c r="E172" s="1">
        <v>29940882</v>
      </c>
      <c r="F172" s="1">
        <v>3459.21997070312</v>
      </c>
    </row>
    <row r="173" spans="1:6" x14ac:dyDescent="0.15">
      <c r="A173" s="4">
        <v>42236</v>
      </c>
      <c r="B173" s="1" t="s">
        <v>27</v>
      </c>
      <c r="C173" s="1" t="str">
        <f>VLOOKUP(D:D,MID配置表!A:B,2)</f>
        <v>CM Browser</v>
      </c>
      <c r="D173" s="1" t="s">
        <v>30</v>
      </c>
      <c r="E173" s="1">
        <v>83321</v>
      </c>
      <c r="F173" s="1">
        <v>15.6800003051757</v>
      </c>
    </row>
    <row r="174" spans="1:6" x14ac:dyDescent="0.15">
      <c r="A174" s="4">
        <v>42236</v>
      </c>
      <c r="B174" s="1" t="s">
        <v>27</v>
      </c>
      <c r="C174" s="1" t="str">
        <f>VLOOKUP(D:D,MID配置表!A:B,2)</f>
        <v>FileManager</v>
      </c>
      <c r="D174" s="1" t="s">
        <v>31</v>
      </c>
      <c r="E174" s="1">
        <v>11517</v>
      </c>
      <c r="F174" s="1">
        <v>2.46000003814697</v>
      </c>
    </row>
    <row r="175" spans="1:6" x14ac:dyDescent="0.15">
      <c r="A175" s="4">
        <v>42236</v>
      </c>
      <c r="B175" s="1" t="s">
        <v>27</v>
      </c>
      <c r="C175" s="1" t="str">
        <f>VLOOKUP(D:D,MID配置表!A:B,2)</f>
        <v>CleanMaster</v>
      </c>
      <c r="D175" s="1" t="s">
        <v>32</v>
      </c>
      <c r="E175" s="1">
        <v>6702</v>
      </c>
      <c r="F175" s="1">
        <v>4.1999998092651296</v>
      </c>
    </row>
    <row r="176" spans="1:6" x14ac:dyDescent="0.15">
      <c r="A176" s="4">
        <v>42236</v>
      </c>
      <c r="B176" s="1" t="s">
        <v>27</v>
      </c>
      <c r="C176" s="1" t="str">
        <f>VLOOKUP(D:D,MID配置表!A:B,2)</f>
        <v>CM Launcher</v>
      </c>
      <c r="D176" s="1" t="s">
        <v>33</v>
      </c>
      <c r="E176" s="1">
        <v>3687</v>
      </c>
      <c r="F176" s="1">
        <v>18.4899997711181</v>
      </c>
    </row>
    <row r="177" spans="1:6" x14ac:dyDescent="0.15">
      <c r="A177" s="4">
        <v>42236</v>
      </c>
      <c r="B177" s="1" t="s">
        <v>27</v>
      </c>
      <c r="C177" s="1" t="str">
        <f>VLOOKUP(D:D,MID配置表!A:B,2)</f>
        <v>CM Locker</v>
      </c>
      <c r="D177" s="1" t="s">
        <v>34</v>
      </c>
      <c r="E177" s="1">
        <v>25920</v>
      </c>
      <c r="F177" s="1">
        <v>24.559999465942301</v>
      </c>
    </row>
    <row r="178" spans="1:6" x14ac:dyDescent="0.15">
      <c r="A178" s="4">
        <v>42236</v>
      </c>
      <c r="B178" s="1" t="s">
        <v>27</v>
      </c>
      <c r="C178" s="1" t="str">
        <f>VLOOKUP(D:D,MID配置表!A:B,2)</f>
        <v>CMSecurity</v>
      </c>
      <c r="D178" s="1" t="s">
        <v>35</v>
      </c>
      <c r="E178" s="1">
        <v>18502427</v>
      </c>
      <c r="F178" s="1">
        <v>4233.66015625</v>
      </c>
    </row>
    <row r="179" spans="1:6" x14ac:dyDescent="0.15">
      <c r="A179" s="4">
        <v>42236</v>
      </c>
      <c r="B179" s="1" t="s">
        <v>27</v>
      </c>
      <c r="C179" s="1" t="str">
        <f>VLOOKUP(D:D,MID配置表!A:B,2)</f>
        <v>PhotoGrid</v>
      </c>
      <c r="D179" s="1" t="s">
        <v>36</v>
      </c>
      <c r="E179" s="1">
        <v>5832251</v>
      </c>
      <c r="F179" s="1">
        <v>469.45999145507801</v>
      </c>
    </row>
    <row r="180" spans="1:6" x14ac:dyDescent="0.15">
      <c r="A180" s="4">
        <v>42236</v>
      </c>
      <c r="B180" s="1" t="s">
        <v>27</v>
      </c>
      <c r="C180" s="1" t="str">
        <f>VLOOKUP(D:D,MID配置表!A:B,2)</f>
        <v>Other</v>
      </c>
      <c r="D180" s="1" t="s">
        <v>37</v>
      </c>
      <c r="E180" s="1">
        <v>2</v>
      </c>
      <c r="F180" s="1"/>
    </row>
    <row r="181" spans="1:6" x14ac:dyDescent="0.15">
      <c r="A181" s="4">
        <v>42236</v>
      </c>
      <c r="B181" s="1" t="s">
        <v>27</v>
      </c>
      <c r="C181" s="1" t="str">
        <f>VLOOKUP(D:D,MID配置表!A:B,2)</f>
        <v>Other</v>
      </c>
      <c r="D181" s="1" t="s">
        <v>38</v>
      </c>
      <c r="E181" s="1">
        <v>2577</v>
      </c>
      <c r="F181" s="1">
        <v>0.72000002861022905</v>
      </c>
    </row>
    <row r="182" spans="1:6" x14ac:dyDescent="0.15">
      <c r="A182" s="4">
        <v>42237</v>
      </c>
      <c r="B182" s="1" t="s">
        <v>27</v>
      </c>
      <c r="C182" s="1" t="str">
        <f>VLOOKUP(D:D,MID配置表!A:B,2)</f>
        <v>BatterDoctor</v>
      </c>
      <c r="D182" s="1" t="s">
        <v>28</v>
      </c>
      <c r="E182" s="1">
        <v>1323415</v>
      </c>
      <c r="F182" s="1">
        <v>355.75</v>
      </c>
    </row>
    <row r="183" spans="1:6" x14ac:dyDescent="0.15">
      <c r="A183" s="4">
        <v>42237</v>
      </c>
      <c r="B183" s="1" t="s">
        <v>27</v>
      </c>
      <c r="C183" s="1" t="str">
        <f>VLOOKUP(D:D,MID配置表!A:B,2)</f>
        <v>CleanMaster</v>
      </c>
      <c r="D183" s="1" t="s">
        <v>29</v>
      </c>
      <c r="E183" s="1">
        <v>29860786</v>
      </c>
      <c r="F183" s="1">
        <v>3489.15991210937</v>
      </c>
    </row>
    <row r="184" spans="1:6" x14ac:dyDescent="0.15">
      <c r="A184" s="4">
        <v>42237</v>
      </c>
      <c r="B184" s="1" t="s">
        <v>27</v>
      </c>
      <c r="C184" s="1" t="str">
        <f>VLOOKUP(D:D,MID配置表!A:B,2)</f>
        <v>CM Browser</v>
      </c>
      <c r="D184" s="1" t="s">
        <v>30</v>
      </c>
      <c r="E184" s="1">
        <v>85293</v>
      </c>
      <c r="F184" s="1">
        <v>18.659999847412099</v>
      </c>
    </row>
    <row r="185" spans="1:6" x14ac:dyDescent="0.15">
      <c r="A185" s="4">
        <v>42237</v>
      </c>
      <c r="B185" s="1" t="s">
        <v>27</v>
      </c>
      <c r="C185" s="1" t="str">
        <f>VLOOKUP(D:D,MID配置表!A:B,2)</f>
        <v>FileManager</v>
      </c>
      <c r="D185" s="1" t="s">
        <v>31</v>
      </c>
      <c r="E185" s="1">
        <v>11957</v>
      </c>
      <c r="F185" s="1">
        <v>1.8999999761581401</v>
      </c>
    </row>
    <row r="186" spans="1:6" x14ac:dyDescent="0.15">
      <c r="A186" s="4">
        <v>42237</v>
      </c>
      <c r="B186" s="1" t="s">
        <v>27</v>
      </c>
      <c r="C186" s="1" t="str">
        <f>VLOOKUP(D:D,MID配置表!A:B,2)</f>
        <v>CleanMaster</v>
      </c>
      <c r="D186" s="1" t="s">
        <v>32</v>
      </c>
      <c r="E186" s="1">
        <v>6985</v>
      </c>
      <c r="F186" s="1">
        <v>8.2200002670287997</v>
      </c>
    </row>
    <row r="187" spans="1:6" x14ac:dyDescent="0.15">
      <c r="A187" s="4">
        <v>42237</v>
      </c>
      <c r="B187" s="1" t="s">
        <v>27</v>
      </c>
      <c r="C187" s="1" t="str">
        <f>VLOOKUP(D:D,MID配置表!A:B,2)</f>
        <v>CM Launcher</v>
      </c>
      <c r="D187" s="1" t="s">
        <v>33</v>
      </c>
      <c r="E187" s="1">
        <v>4186</v>
      </c>
      <c r="F187" s="1">
        <v>31.360000610351499</v>
      </c>
    </row>
    <row r="188" spans="1:6" x14ac:dyDescent="0.15">
      <c r="A188" s="4">
        <v>42237</v>
      </c>
      <c r="B188" s="1" t="s">
        <v>27</v>
      </c>
      <c r="C188" s="1" t="str">
        <f>VLOOKUP(D:D,MID配置表!A:B,2)</f>
        <v>CM Locker</v>
      </c>
      <c r="D188" s="1" t="s">
        <v>34</v>
      </c>
      <c r="E188" s="1">
        <v>27219</v>
      </c>
      <c r="F188" s="1">
        <v>28.850000381469702</v>
      </c>
    </row>
    <row r="189" spans="1:6" x14ac:dyDescent="0.15">
      <c r="A189" s="4">
        <v>42237</v>
      </c>
      <c r="B189" s="1" t="s">
        <v>27</v>
      </c>
      <c r="C189" s="1" t="str">
        <f>VLOOKUP(D:D,MID配置表!A:B,2)</f>
        <v>CMSecurity</v>
      </c>
      <c r="D189" s="1" t="s">
        <v>35</v>
      </c>
      <c r="E189" s="1">
        <v>18923654</v>
      </c>
      <c r="F189" s="1">
        <v>4452.3798828125</v>
      </c>
    </row>
    <row r="190" spans="1:6" x14ac:dyDescent="0.15">
      <c r="A190" s="4">
        <v>42237</v>
      </c>
      <c r="B190" s="1" t="s">
        <v>27</v>
      </c>
      <c r="C190" s="1" t="str">
        <f>VLOOKUP(D:D,MID配置表!A:B,2)</f>
        <v>PhotoGrid</v>
      </c>
      <c r="D190" s="1" t="s">
        <v>36</v>
      </c>
      <c r="E190" s="1">
        <v>6127047</v>
      </c>
      <c r="F190" s="1">
        <v>495.510009765625</v>
      </c>
    </row>
    <row r="191" spans="1:6" x14ac:dyDescent="0.15">
      <c r="A191" s="4">
        <v>42237</v>
      </c>
      <c r="B191" s="1" t="s">
        <v>27</v>
      </c>
      <c r="C191" s="1" t="str">
        <f>VLOOKUP(D:D,MID配置表!A:B,2)</f>
        <v>Other</v>
      </c>
      <c r="D191" s="1" t="s">
        <v>37</v>
      </c>
      <c r="E191" s="1">
        <v>38</v>
      </c>
      <c r="F191" s="1"/>
    </row>
    <row r="192" spans="1:6" x14ac:dyDescent="0.15">
      <c r="A192" s="4">
        <v>42237</v>
      </c>
      <c r="B192" s="1" t="s">
        <v>27</v>
      </c>
      <c r="C192" s="1" t="str">
        <f>VLOOKUP(D:D,MID配置表!A:B,2)</f>
        <v>Other</v>
      </c>
      <c r="D192" s="1" t="s">
        <v>38</v>
      </c>
      <c r="E192" s="1">
        <v>2943</v>
      </c>
      <c r="F192" s="1">
        <v>0.68000000715255704</v>
      </c>
    </row>
    <row r="193" spans="1:6" x14ac:dyDescent="0.15">
      <c r="A193" s="4">
        <v>42238</v>
      </c>
      <c r="B193" s="1" t="s">
        <v>27</v>
      </c>
      <c r="C193" s="1" t="str">
        <f>VLOOKUP(D:D,MID配置表!A:B,2)</f>
        <v>BatterDoctor</v>
      </c>
      <c r="D193" s="1" t="s">
        <v>28</v>
      </c>
      <c r="E193" s="1">
        <v>1311684</v>
      </c>
      <c r="F193" s="1">
        <v>330.86999511718699</v>
      </c>
    </row>
    <row r="194" spans="1:6" x14ac:dyDescent="0.15">
      <c r="A194" s="4">
        <v>42238</v>
      </c>
      <c r="B194" s="1" t="s">
        <v>27</v>
      </c>
      <c r="C194" s="1" t="str">
        <f>VLOOKUP(D:D,MID配置表!A:B,2)</f>
        <v>CleanMaster</v>
      </c>
      <c r="D194" s="1" t="s">
        <v>29</v>
      </c>
      <c r="E194" s="1">
        <v>28380873</v>
      </c>
      <c r="F194" s="1">
        <v>3364.64990234375</v>
      </c>
    </row>
    <row r="195" spans="1:6" x14ac:dyDescent="0.15">
      <c r="A195" s="4">
        <v>42238</v>
      </c>
      <c r="B195" s="1" t="s">
        <v>27</v>
      </c>
      <c r="C195" s="1" t="str">
        <f>VLOOKUP(D:D,MID配置表!A:B,2)</f>
        <v>CM Browser</v>
      </c>
      <c r="D195" s="1" t="s">
        <v>30</v>
      </c>
      <c r="E195" s="1">
        <v>82453</v>
      </c>
      <c r="F195" s="1">
        <v>14.1300001144409</v>
      </c>
    </row>
    <row r="196" spans="1:6" x14ac:dyDescent="0.15">
      <c r="A196" s="4">
        <v>42238</v>
      </c>
      <c r="B196" s="1" t="s">
        <v>27</v>
      </c>
      <c r="C196" s="1" t="str">
        <f>VLOOKUP(D:D,MID配置表!A:B,2)</f>
        <v>FileManager</v>
      </c>
      <c r="D196" s="1" t="s">
        <v>31</v>
      </c>
      <c r="E196" s="1">
        <v>12609</v>
      </c>
      <c r="F196" s="1">
        <v>5.4299998283386204</v>
      </c>
    </row>
    <row r="197" spans="1:6" x14ac:dyDescent="0.15">
      <c r="A197" s="4">
        <v>42238</v>
      </c>
      <c r="B197" s="1" t="s">
        <v>27</v>
      </c>
      <c r="C197" s="1" t="str">
        <f>VLOOKUP(D:D,MID配置表!A:B,2)</f>
        <v>CleanMaster</v>
      </c>
      <c r="D197" s="1" t="s">
        <v>32</v>
      </c>
      <c r="E197" s="1">
        <v>7528</v>
      </c>
      <c r="F197" s="1">
        <v>3.7799999713897701</v>
      </c>
    </row>
    <row r="198" spans="1:6" x14ac:dyDescent="0.15">
      <c r="A198" s="4">
        <v>42238</v>
      </c>
      <c r="B198" s="1" t="s">
        <v>27</v>
      </c>
      <c r="C198" s="1" t="str">
        <f>VLOOKUP(D:D,MID配置表!A:B,2)</f>
        <v>CM Launcher</v>
      </c>
      <c r="D198" s="1" t="s">
        <v>33</v>
      </c>
      <c r="E198" s="1">
        <v>4322</v>
      </c>
      <c r="F198" s="1">
        <v>28.399999618530199</v>
      </c>
    </row>
    <row r="199" spans="1:6" x14ac:dyDescent="0.15">
      <c r="A199" s="4">
        <v>42238</v>
      </c>
      <c r="B199" s="1" t="s">
        <v>27</v>
      </c>
      <c r="C199" s="1" t="str">
        <f>VLOOKUP(D:D,MID配置表!A:B,2)</f>
        <v>CM Locker</v>
      </c>
      <c r="D199" s="1" t="s">
        <v>34</v>
      </c>
      <c r="E199" s="1">
        <v>27447</v>
      </c>
      <c r="F199" s="1">
        <v>21.040000915527301</v>
      </c>
    </row>
    <row r="200" spans="1:6" x14ac:dyDescent="0.15">
      <c r="A200" s="4">
        <v>42238</v>
      </c>
      <c r="B200" s="1" t="s">
        <v>27</v>
      </c>
      <c r="C200" s="1" t="str">
        <f>VLOOKUP(D:D,MID配置表!A:B,2)</f>
        <v>CMSecurity</v>
      </c>
      <c r="D200" s="1" t="s">
        <v>35</v>
      </c>
      <c r="E200" s="1">
        <v>19007890</v>
      </c>
      <c r="F200" s="1">
        <v>4359.2099609375</v>
      </c>
    </row>
    <row r="201" spans="1:6" x14ac:dyDescent="0.15">
      <c r="A201" s="4">
        <v>42238</v>
      </c>
      <c r="B201" s="1" t="s">
        <v>27</v>
      </c>
      <c r="C201" s="1" t="str">
        <f>VLOOKUP(D:D,MID配置表!A:B,2)</f>
        <v>PhotoGrid</v>
      </c>
      <c r="D201" s="1" t="s">
        <v>36</v>
      </c>
      <c r="E201" s="1">
        <v>7292356</v>
      </c>
      <c r="F201" s="1">
        <v>592.59997558593705</v>
      </c>
    </row>
    <row r="202" spans="1:6" x14ac:dyDescent="0.15">
      <c r="A202" s="4">
        <v>42238</v>
      </c>
      <c r="B202" s="1" t="s">
        <v>27</v>
      </c>
      <c r="C202" s="1" t="str">
        <f>VLOOKUP(D:D,MID配置表!A:B,2)</f>
        <v>Other</v>
      </c>
      <c r="D202" s="1" t="s">
        <v>37</v>
      </c>
      <c r="E202" s="1"/>
      <c r="F202" s="1"/>
    </row>
    <row r="203" spans="1:6" x14ac:dyDescent="0.15">
      <c r="A203" s="4">
        <v>42238</v>
      </c>
      <c r="B203" s="1" t="s">
        <v>27</v>
      </c>
      <c r="C203" s="1" t="str">
        <f>VLOOKUP(D:D,MID配置表!A:B,2)</f>
        <v>Other</v>
      </c>
      <c r="D203" s="1" t="s">
        <v>38</v>
      </c>
      <c r="E203" s="1">
        <v>2746</v>
      </c>
      <c r="F203" s="1">
        <v>0.57999998331069902</v>
      </c>
    </row>
    <row r="204" spans="1:6" x14ac:dyDescent="0.15">
      <c r="A204" s="4">
        <v>42232</v>
      </c>
      <c r="B204" s="1" t="s">
        <v>39</v>
      </c>
      <c r="C204" s="1" t="str">
        <f>VLOOKUP(D:D,MID配置表!A:B,2)</f>
        <v>BatterDoctor</v>
      </c>
      <c r="D204" s="1" t="s">
        <v>58</v>
      </c>
      <c r="E204" s="1">
        <v>17348</v>
      </c>
      <c r="F204" s="1">
        <v>1.86322579845305</v>
      </c>
    </row>
    <row r="205" spans="1:6" x14ac:dyDescent="0.15">
      <c r="A205" s="4">
        <v>42232</v>
      </c>
      <c r="B205" s="1" t="s">
        <v>39</v>
      </c>
      <c r="C205" s="1" t="str">
        <f>VLOOKUP(D:D,MID配置表!A:B,2)</f>
        <v>BatterDoctor</v>
      </c>
      <c r="D205" s="1" t="s">
        <v>59</v>
      </c>
      <c r="E205" s="1">
        <v>96477</v>
      </c>
      <c r="F205" s="1">
        <v>4.6400000049221903</v>
      </c>
    </row>
    <row r="206" spans="1:6" x14ac:dyDescent="0.15">
      <c r="A206" s="4">
        <v>42232</v>
      </c>
      <c r="B206" s="1" t="s">
        <v>39</v>
      </c>
      <c r="C206" s="1" t="str">
        <f>VLOOKUP(D:D,MID配置表!A:B,2)</f>
        <v>CMSecurity</v>
      </c>
      <c r="D206" s="1" t="s">
        <v>60</v>
      </c>
      <c r="E206" s="1">
        <v>13282</v>
      </c>
      <c r="F206" s="1">
        <v>1.1135483999406099</v>
      </c>
    </row>
    <row r="207" spans="1:6" x14ac:dyDescent="0.15">
      <c r="A207" s="4">
        <v>42232</v>
      </c>
      <c r="B207" s="1" t="s">
        <v>39</v>
      </c>
      <c r="C207" s="1" t="str">
        <f>VLOOKUP(D:D,MID配置表!A:B,2)</f>
        <v>PhotoGrid</v>
      </c>
      <c r="D207" s="1" t="s">
        <v>61</v>
      </c>
      <c r="E207" s="1">
        <v>395207</v>
      </c>
      <c r="F207" s="1">
        <v>28.707097464992099</v>
      </c>
    </row>
    <row r="208" spans="1:6" x14ac:dyDescent="0.15">
      <c r="A208" s="4">
        <v>42232</v>
      </c>
      <c r="B208" s="1" t="s">
        <v>39</v>
      </c>
      <c r="C208" s="1" t="str">
        <f>VLOOKUP(D:D,MID配置表!A:B,2)</f>
        <v>PhotoGrid</v>
      </c>
      <c r="D208" s="1" t="s">
        <v>40</v>
      </c>
      <c r="E208" s="1">
        <v>2836769</v>
      </c>
      <c r="F208" s="1">
        <v>100.149676385666</v>
      </c>
    </row>
    <row r="209" spans="1:6" x14ac:dyDescent="0.15">
      <c r="A209" s="4">
        <v>42232</v>
      </c>
      <c r="B209" s="1" t="s">
        <v>39</v>
      </c>
      <c r="C209" s="1" t="str">
        <f>VLOOKUP(D:D,MID配置表!A:B,2)</f>
        <v>Other</v>
      </c>
      <c r="D209" s="1" t="s">
        <v>62</v>
      </c>
      <c r="E209" s="1">
        <v>15909</v>
      </c>
      <c r="F209" s="1">
        <v>3.5122580191781401</v>
      </c>
    </row>
    <row r="210" spans="1:6" x14ac:dyDescent="0.15">
      <c r="A210" s="4">
        <v>42232</v>
      </c>
      <c r="B210" s="1" t="s">
        <v>39</v>
      </c>
      <c r="C210" s="1" t="str">
        <f>VLOOKUP(D:D,MID配置表!A:B,2)</f>
        <v>Other</v>
      </c>
      <c r="D210" s="1" t="s">
        <v>63</v>
      </c>
      <c r="E210" s="1">
        <v>180</v>
      </c>
      <c r="F210" s="1">
        <v>1.5483870861991701E-2</v>
      </c>
    </row>
    <row r="211" spans="1:6" x14ac:dyDescent="0.15">
      <c r="A211" s="4">
        <v>42232</v>
      </c>
      <c r="B211" s="1" t="s">
        <v>39</v>
      </c>
      <c r="C211" s="1" t="str">
        <f>VLOOKUP(D:D,MID配置表!A:B,2)</f>
        <v>Other</v>
      </c>
      <c r="D211" s="1" t="s">
        <v>64</v>
      </c>
      <c r="E211" s="1">
        <v>69752</v>
      </c>
      <c r="F211" s="1">
        <v>7.8167741815409304</v>
      </c>
    </row>
    <row r="212" spans="1:6" x14ac:dyDescent="0.15">
      <c r="A212" s="4">
        <v>42232</v>
      </c>
      <c r="B212" s="1" t="s">
        <v>39</v>
      </c>
      <c r="C212" s="1" t="str">
        <f>VLOOKUP(D:D,MID配置表!A:B,2)</f>
        <v>Other</v>
      </c>
      <c r="D212" s="1" t="s">
        <v>65</v>
      </c>
      <c r="E212" s="1">
        <v>252</v>
      </c>
      <c r="F212" s="1">
        <v>1.16129032065791E-2</v>
      </c>
    </row>
    <row r="213" spans="1:6" x14ac:dyDescent="0.15">
      <c r="A213" s="4">
        <v>42232</v>
      </c>
      <c r="B213" s="1" t="s">
        <v>39</v>
      </c>
      <c r="C213" s="1" t="str">
        <f>VLOOKUP(D:D,MID配置表!A:B,2)</f>
        <v>Other</v>
      </c>
      <c r="D213" s="1" t="s">
        <v>66</v>
      </c>
      <c r="E213" s="1">
        <v>115</v>
      </c>
      <c r="F213" s="1">
        <v>2.06451608288672E-2</v>
      </c>
    </row>
    <row r="214" spans="1:6" x14ac:dyDescent="0.15">
      <c r="A214" s="4">
        <v>42233</v>
      </c>
      <c r="B214" s="1" t="s">
        <v>39</v>
      </c>
      <c r="C214" s="1" t="str">
        <f>VLOOKUP(D:D,MID配置表!A:B,2)</f>
        <v>BatterDoctor</v>
      </c>
      <c r="D214" s="1" t="s">
        <v>58</v>
      </c>
      <c r="E214" s="1">
        <v>16156</v>
      </c>
      <c r="F214" s="1">
        <v>1.6090322925198399</v>
      </c>
    </row>
    <row r="215" spans="1:6" x14ac:dyDescent="0.15">
      <c r="A215" s="4">
        <v>42233</v>
      </c>
      <c r="B215" s="1" t="s">
        <v>39</v>
      </c>
      <c r="C215" s="1" t="str">
        <f>VLOOKUP(D:D,MID配置表!A:B,2)</f>
        <v>BatterDoctor</v>
      </c>
      <c r="D215" s="1" t="s">
        <v>59</v>
      </c>
      <c r="E215" s="1">
        <v>100509</v>
      </c>
      <c r="F215" s="1">
        <v>5.0309678969844596</v>
      </c>
    </row>
    <row r="216" spans="1:6" x14ac:dyDescent="0.15">
      <c r="A216" s="4">
        <v>42233</v>
      </c>
      <c r="B216" s="1" t="s">
        <v>39</v>
      </c>
      <c r="C216" s="1" t="str">
        <f>VLOOKUP(D:D,MID配置表!A:B,2)</f>
        <v>CMSecurity</v>
      </c>
      <c r="D216" s="1" t="s">
        <v>60</v>
      </c>
      <c r="E216" s="1">
        <v>12951</v>
      </c>
      <c r="F216" s="1">
        <v>0.84387096330042799</v>
      </c>
    </row>
    <row r="217" spans="1:6" x14ac:dyDescent="0.15">
      <c r="A217" s="4">
        <v>42233</v>
      </c>
      <c r="B217" s="1" t="s">
        <v>39</v>
      </c>
      <c r="C217" s="1" t="str">
        <f>VLOOKUP(D:D,MID配置表!A:B,2)</f>
        <v>PhotoGrid</v>
      </c>
      <c r="D217" s="1" t="s">
        <v>61</v>
      </c>
      <c r="E217" s="1">
        <v>343788</v>
      </c>
      <c r="F217" s="1">
        <v>25.570321965602101</v>
      </c>
    </row>
    <row r="218" spans="1:6" x14ac:dyDescent="0.15">
      <c r="A218" s="4">
        <v>42233</v>
      </c>
      <c r="B218" s="1" t="s">
        <v>39</v>
      </c>
      <c r="C218" s="1" t="str">
        <f>VLOOKUP(D:D,MID配置表!A:B,2)</f>
        <v>PhotoGrid</v>
      </c>
      <c r="D218" s="1" t="s">
        <v>40</v>
      </c>
      <c r="E218" s="1">
        <v>2456376</v>
      </c>
      <c r="F218" s="1">
        <v>90.162579794083797</v>
      </c>
    </row>
    <row r="219" spans="1:6" x14ac:dyDescent="0.15">
      <c r="A219" s="4">
        <v>42233</v>
      </c>
      <c r="B219" s="1" t="s">
        <v>39</v>
      </c>
      <c r="C219" s="1" t="str">
        <f>VLOOKUP(D:D,MID配置表!A:B,2)</f>
        <v>Other</v>
      </c>
      <c r="D219" s="1" t="s">
        <v>62</v>
      </c>
      <c r="E219" s="1">
        <v>14658</v>
      </c>
      <c r="F219" s="1">
        <v>2.95741928513011</v>
      </c>
    </row>
    <row r="220" spans="1:6" x14ac:dyDescent="0.15">
      <c r="A220" s="4">
        <v>42233</v>
      </c>
      <c r="B220" s="1" t="s">
        <v>39</v>
      </c>
      <c r="C220" s="1" t="str">
        <f>VLOOKUP(D:D,MID配置表!A:B,2)</f>
        <v>Other</v>
      </c>
      <c r="D220" s="1" t="s">
        <v>63</v>
      </c>
      <c r="E220" s="1">
        <v>95</v>
      </c>
      <c r="F220" s="1">
        <v>2.5806451036084E-3</v>
      </c>
    </row>
    <row r="221" spans="1:6" x14ac:dyDescent="0.15">
      <c r="A221" s="4">
        <v>42233</v>
      </c>
      <c r="B221" s="1" t="s">
        <v>39</v>
      </c>
      <c r="C221" s="1" t="str">
        <f>VLOOKUP(D:D,MID配置表!A:B,2)</f>
        <v>Other</v>
      </c>
      <c r="D221" s="1" t="s">
        <v>64</v>
      </c>
      <c r="E221" s="1">
        <v>52444</v>
      </c>
      <c r="F221" s="1">
        <v>5.8812903886841097</v>
      </c>
    </row>
    <row r="222" spans="1:6" x14ac:dyDescent="0.15">
      <c r="A222" s="4">
        <v>42233</v>
      </c>
      <c r="B222" s="1" t="s">
        <v>39</v>
      </c>
      <c r="C222" s="1" t="str">
        <f>VLOOKUP(D:D,MID配置表!A:B,2)</f>
        <v>Other</v>
      </c>
      <c r="D222" s="1" t="s">
        <v>65</v>
      </c>
      <c r="E222" s="1">
        <v>280</v>
      </c>
      <c r="F222" s="1">
        <v>1.2903226239065899E-2</v>
      </c>
    </row>
    <row r="223" spans="1:6" x14ac:dyDescent="0.15">
      <c r="A223" s="4">
        <v>42233</v>
      </c>
      <c r="B223" s="1" t="s">
        <v>39</v>
      </c>
      <c r="C223" s="1" t="str">
        <f>VLOOKUP(D:D,MID配置表!A:B,2)</f>
        <v>Other</v>
      </c>
      <c r="D223" s="1" t="s">
        <v>66</v>
      </c>
      <c r="E223" s="1">
        <v>74</v>
      </c>
      <c r="F223" s="1">
        <v>0</v>
      </c>
    </row>
    <row r="224" spans="1:6" x14ac:dyDescent="0.15">
      <c r="A224" s="4">
        <v>42234</v>
      </c>
      <c r="B224" s="1" t="s">
        <v>39</v>
      </c>
      <c r="C224" s="1" t="str">
        <f>VLOOKUP(D:D,MID配置表!A:B,2)</f>
        <v>BatterDoctor</v>
      </c>
      <c r="D224" s="1" t="s">
        <v>58</v>
      </c>
      <c r="E224" s="1">
        <v>17534</v>
      </c>
      <c r="F224" s="1">
        <v>1.96645164489746</v>
      </c>
    </row>
    <row r="225" spans="1:6" x14ac:dyDescent="0.15">
      <c r="A225" s="4">
        <v>42234</v>
      </c>
      <c r="B225" s="1" t="s">
        <v>39</v>
      </c>
      <c r="C225" s="1" t="str">
        <f>VLOOKUP(D:D,MID配置表!A:B,2)</f>
        <v>BatterDoctor</v>
      </c>
      <c r="D225" s="1" t="s">
        <v>59</v>
      </c>
      <c r="E225" s="1">
        <v>103410</v>
      </c>
      <c r="F225" s="1">
        <v>5.7212904653241496</v>
      </c>
    </row>
    <row r="226" spans="1:6" x14ac:dyDescent="0.15">
      <c r="A226" s="4">
        <v>42234</v>
      </c>
      <c r="B226" s="1" t="s">
        <v>39</v>
      </c>
      <c r="C226" s="1" t="str">
        <f>VLOOKUP(D:D,MID配置表!A:B,2)</f>
        <v>CMSecurity</v>
      </c>
      <c r="D226" s="1" t="s">
        <v>60</v>
      </c>
      <c r="E226" s="1">
        <v>12918</v>
      </c>
      <c r="F226" s="1">
        <v>1.2129032135971101</v>
      </c>
    </row>
    <row r="227" spans="1:6" x14ac:dyDescent="0.15">
      <c r="A227" s="4">
        <v>42234</v>
      </c>
      <c r="B227" s="1" t="s">
        <v>39</v>
      </c>
      <c r="C227" s="1" t="str">
        <f>VLOOKUP(D:D,MID配置表!A:B,2)</f>
        <v>PhotoGrid</v>
      </c>
      <c r="D227" s="1" t="s">
        <v>61</v>
      </c>
      <c r="E227" s="1">
        <v>288934</v>
      </c>
      <c r="F227" s="1">
        <v>19.541935880337899</v>
      </c>
    </row>
    <row r="228" spans="1:6" x14ac:dyDescent="0.15">
      <c r="A228" s="4">
        <v>42234</v>
      </c>
      <c r="B228" s="1" t="s">
        <v>39</v>
      </c>
      <c r="C228" s="1" t="str">
        <f>VLOOKUP(D:D,MID配置表!A:B,2)</f>
        <v>PhotoGrid</v>
      </c>
      <c r="D228" s="1" t="s">
        <v>40</v>
      </c>
      <c r="E228" s="1">
        <v>2130800</v>
      </c>
      <c r="F228" s="1">
        <v>86.433549053966999</v>
      </c>
    </row>
    <row r="229" spans="1:6" x14ac:dyDescent="0.15">
      <c r="A229" s="4">
        <v>42234</v>
      </c>
      <c r="B229" s="1" t="s">
        <v>39</v>
      </c>
      <c r="C229" s="1" t="str">
        <f>VLOOKUP(D:D,MID配置表!A:B,2)</f>
        <v>Other</v>
      </c>
      <c r="D229" s="1" t="s">
        <v>62</v>
      </c>
      <c r="E229" s="1">
        <v>14394</v>
      </c>
      <c r="F229" s="1">
        <v>2.5483871703186298</v>
      </c>
    </row>
    <row r="230" spans="1:6" x14ac:dyDescent="0.15">
      <c r="A230" s="4">
        <v>42234</v>
      </c>
      <c r="B230" s="1" t="s">
        <v>39</v>
      </c>
      <c r="C230" s="1" t="str">
        <f>VLOOKUP(D:D,MID配置表!A:B,2)</f>
        <v>Other</v>
      </c>
      <c r="D230" s="1" t="s">
        <v>63</v>
      </c>
      <c r="E230" s="1">
        <v>110</v>
      </c>
      <c r="F230" s="1">
        <v>6.5806451584062203E-2</v>
      </c>
    </row>
    <row r="231" spans="1:6" x14ac:dyDescent="0.15">
      <c r="A231" s="4">
        <v>42234</v>
      </c>
      <c r="B231" s="1" t="s">
        <v>39</v>
      </c>
      <c r="C231" s="1" t="str">
        <f>VLOOKUP(D:D,MID配置表!A:B,2)</f>
        <v>Other</v>
      </c>
      <c r="D231" s="1" t="s">
        <v>64</v>
      </c>
      <c r="E231" s="1">
        <v>49107</v>
      </c>
      <c r="F231" s="1">
        <v>4.6516129936902697</v>
      </c>
    </row>
    <row r="232" spans="1:6" x14ac:dyDescent="0.15">
      <c r="A232" s="4">
        <v>42234</v>
      </c>
      <c r="B232" s="1" t="s">
        <v>39</v>
      </c>
      <c r="C232" s="1" t="str">
        <f>VLOOKUP(D:D,MID配置表!A:B,2)</f>
        <v>Other</v>
      </c>
      <c r="D232" s="1" t="s">
        <v>65</v>
      </c>
      <c r="E232" s="1">
        <v>284</v>
      </c>
      <c r="F232" s="1">
        <v>7.7419355511665301E-3</v>
      </c>
    </row>
    <row r="233" spans="1:6" x14ac:dyDescent="0.15">
      <c r="A233" s="4">
        <v>42234</v>
      </c>
      <c r="B233" s="1" t="s">
        <v>39</v>
      </c>
      <c r="C233" s="1" t="str">
        <f>VLOOKUP(D:D,MID配置表!A:B,2)</f>
        <v>Other</v>
      </c>
      <c r="D233" s="1" t="s">
        <v>66</v>
      </c>
      <c r="E233" s="1">
        <v>220</v>
      </c>
      <c r="F233" s="1">
        <v>1.6774192933113299E-2</v>
      </c>
    </row>
    <row r="234" spans="1:6" x14ac:dyDescent="0.15">
      <c r="A234" s="4">
        <v>42235</v>
      </c>
      <c r="B234" s="1" t="s">
        <v>39</v>
      </c>
      <c r="C234" s="1" t="str">
        <f>VLOOKUP(D:D,MID配置表!A:B,2)</f>
        <v>BatterDoctor</v>
      </c>
      <c r="D234" s="1" t="s">
        <v>58</v>
      </c>
      <c r="E234" s="1">
        <v>17325</v>
      </c>
      <c r="F234" s="1">
        <v>1.3406451286808101</v>
      </c>
    </row>
    <row r="235" spans="1:6" x14ac:dyDescent="0.15">
      <c r="A235" s="4">
        <v>42235</v>
      </c>
      <c r="B235" s="1" t="s">
        <v>39</v>
      </c>
      <c r="C235" s="1" t="str">
        <f>VLOOKUP(D:D,MID配置表!A:B,2)</f>
        <v>BatterDoctor</v>
      </c>
      <c r="D235" s="1" t="s">
        <v>59</v>
      </c>
      <c r="E235" s="1">
        <v>96609</v>
      </c>
      <c r="F235" s="1">
        <v>3.5716128195485699</v>
      </c>
    </row>
    <row r="236" spans="1:6" x14ac:dyDescent="0.15">
      <c r="A236" s="4">
        <v>42235</v>
      </c>
      <c r="B236" s="1" t="s">
        <v>39</v>
      </c>
      <c r="C236" s="1" t="str">
        <f>VLOOKUP(D:D,MID配置表!A:B,2)</f>
        <v>CMSecurity</v>
      </c>
      <c r="D236" s="1" t="s">
        <v>60</v>
      </c>
      <c r="E236" s="1">
        <v>12186</v>
      </c>
      <c r="F236" s="1">
        <v>2.4206451492444101</v>
      </c>
    </row>
    <row r="237" spans="1:6" x14ac:dyDescent="0.15">
      <c r="A237" s="4">
        <v>42235</v>
      </c>
      <c r="B237" s="1" t="s">
        <v>39</v>
      </c>
      <c r="C237" s="1" t="str">
        <f>VLOOKUP(D:D,MID配置表!A:B,2)</f>
        <v>PhotoGrid</v>
      </c>
      <c r="D237" s="1" t="s">
        <v>61</v>
      </c>
      <c r="E237" s="1">
        <v>274435</v>
      </c>
      <c r="F237" s="1">
        <v>19.3458065467496</v>
      </c>
    </row>
    <row r="238" spans="1:6" x14ac:dyDescent="0.15">
      <c r="A238" s="4">
        <v>42235</v>
      </c>
      <c r="B238" s="1" t="s">
        <v>39</v>
      </c>
      <c r="C238" s="1" t="str">
        <f>VLOOKUP(D:D,MID配置表!A:B,2)</f>
        <v>PhotoGrid</v>
      </c>
      <c r="D238" s="1" t="s">
        <v>40</v>
      </c>
      <c r="E238" s="1">
        <v>2028066</v>
      </c>
      <c r="F238" s="1">
        <v>85.4645170357919</v>
      </c>
    </row>
    <row r="239" spans="1:6" x14ac:dyDescent="0.15">
      <c r="A239" s="4">
        <v>42235</v>
      </c>
      <c r="B239" s="1" t="s">
        <v>39</v>
      </c>
      <c r="C239" s="1" t="str">
        <f>VLOOKUP(D:D,MID配置表!A:B,2)</f>
        <v>Other</v>
      </c>
      <c r="D239" s="1" t="s">
        <v>62</v>
      </c>
      <c r="E239" s="1">
        <v>14307</v>
      </c>
      <c r="F239" s="1">
        <v>2.6425806803088001</v>
      </c>
    </row>
    <row r="240" spans="1:6" x14ac:dyDescent="0.15">
      <c r="A240" s="4">
        <v>42235</v>
      </c>
      <c r="B240" s="1" t="s">
        <v>39</v>
      </c>
      <c r="C240" s="1" t="str">
        <f>VLOOKUP(D:D,MID配置表!A:B,2)</f>
        <v>Other</v>
      </c>
      <c r="D240" s="1" t="s">
        <v>63</v>
      </c>
      <c r="E240" s="1">
        <v>157</v>
      </c>
      <c r="F240" s="1">
        <v>5.1612902072168104E-3</v>
      </c>
    </row>
    <row r="241" spans="1:6" x14ac:dyDescent="0.15">
      <c r="A241" s="4">
        <v>42235</v>
      </c>
      <c r="B241" s="1" t="s">
        <v>39</v>
      </c>
      <c r="C241" s="1" t="str">
        <f>VLOOKUP(D:D,MID配置表!A:B,2)</f>
        <v>Other</v>
      </c>
      <c r="D241" s="1" t="s">
        <v>64</v>
      </c>
      <c r="E241" s="1">
        <v>48396</v>
      </c>
      <c r="F241" s="1">
        <v>4.9187096410220601</v>
      </c>
    </row>
    <row r="242" spans="1:6" x14ac:dyDescent="0.15">
      <c r="A242" s="4">
        <v>42235</v>
      </c>
      <c r="B242" s="1" t="s">
        <v>39</v>
      </c>
      <c r="C242" s="1" t="str">
        <f>VLOOKUP(D:D,MID配置表!A:B,2)</f>
        <v>Other</v>
      </c>
      <c r="D242" s="1" t="s">
        <v>65</v>
      </c>
      <c r="E242" s="1">
        <v>191</v>
      </c>
      <c r="F242" s="1">
        <v>3.48387110617853E-2</v>
      </c>
    </row>
    <row r="243" spans="1:6" x14ac:dyDescent="0.15">
      <c r="A243" s="4">
        <v>42235</v>
      </c>
      <c r="B243" s="1" t="s">
        <v>39</v>
      </c>
      <c r="C243" s="1" t="str">
        <f>VLOOKUP(D:D,MID配置表!A:B,2)</f>
        <v>Other</v>
      </c>
      <c r="D243" s="1" t="s">
        <v>66</v>
      </c>
      <c r="E243" s="1">
        <v>118</v>
      </c>
      <c r="F243" s="1">
        <v>1.4193548310187499E-2</v>
      </c>
    </row>
    <row r="244" spans="1:6" x14ac:dyDescent="0.15">
      <c r="A244" s="4">
        <v>42236</v>
      </c>
      <c r="B244" s="1" t="s">
        <v>39</v>
      </c>
      <c r="C244" s="1" t="str">
        <f>VLOOKUP(D:D,MID配置表!A:B,2)</f>
        <v>BatterDoctor</v>
      </c>
      <c r="D244" s="1" t="s">
        <v>58</v>
      </c>
      <c r="E244" s="1">
        <v>15178</v>
      </c>
      <c r="F244" s="1">
        <v>2.2038709194429398</v>
      </c>
    </row>
    <row r="245" spans="1:6" x14ac:dyDescent="0.15">
      <c r="A245" s="4">
        <v>42236</v>
      </c>
      <c r="B245" s="1" t="s">
        <v>39</v>
      </c>
      <c r="C245" s="1" t="str">
        <f>VLOOKUP(D:D,MID配置表!A:B,2)</f>
        <v>BatterDoctor</v>
      </c>
      <c r="D245" s="1" t="s">
        <v>59</v>
      </c>
      <c r="E245" s="1">
        <v>96000</v>
      </c>
      <c r="F245" s="1">
        <v>3.0283871312295201</v>
      </c>
    </row>
    <row r="246" spans="1:6" x14ac:dyDescent="0.15">
      <c r="A246" s="4">
        <v>42236</v>
      </c>
      <c r="B246" s="1" t="s">
        <v>39</v>
      </c>
      <c r="C246" s="1" t="str">
        <f>VLOOKUP(D:D,MID配置表!A:B,2)</f>
        <v>CMSecurity</v>
      </c>
      <c r="D246" s="1" t="s">
        <v>35</v>
      </c>
      <c r="E246" s="1">
        <v>1</v>
      </c>
      <c r="F246" s="1">
        <v>0</v>
      </c>
    </row>
    <row r="247" spans="1:6" x14ac:dyDescent="0.15">
      <c r="A247" s="4">
        <v>42236</v>
      </c>
      <c r="B247" s="1" t="s">
        <v>39</v>
      </c>
      <c r="C247" s="1" t="str">
        <f>VLOOKUP(D:D,MID配置表!A:B,2)</f>
        <v>CMSecurity</v>
      </c>
      <c r="D247" s="1" t="s">
        <v>60</v>
      </c>
      <c r="E247" s="1">
        <v>12866</v>
      </c>
      <c r="F247" s="1">
        <v>1.4812903329730001</v>
      </c>
    </row>
    <row r="248" spans="1:6" x14ac:dyDescent="0.15">
      <c r="A248" s="4">
        <v>42236</v>
      </c>
      <c r="B248" s="1" t="s">
        <v>39</v>
      </c>
      <c r="C248" s="1" t="str">
        <f>VLOOKUP(D:D,MID配置表!A:B,2)</f>
        <v>PhotoGrid</v>
      </c>
      <c r="D248" s="1" t="s">
        <v>61</v>
      </c>
      <c r="E248" s="1">
        <v>283753</v>
      </c>
      <c r="F248" s="1">
        <v>22.632257601907099</v>
      </c>
    </row>
    <row r="249" spans="1:6" x14ac:dyDescent="0.15">
      <c r="A249" s="4">
        <v>42236</v>
      </c>
      <c r="B249" s="1" t="s">
        <v>39</v>
      </c>
      <c r="C249" s="1" t="str">
        <f>VLOOKUP(D:D,MID配置表!A:B,2)</f>
        <v>PhotoGrid</v>
      </c>
      <c r="D249" s="1" t="s">
        <v>40</v>
      </c>
      <c r="E249" s="1">
        <v>2116354</v>
      </c>
      <c r="F249" s="1">
        <v>97.095484145225996</v>
      </c>
    </row>
    <row r="250" spans="1:6" x14ac:dyDescent="0.15">
      <c r="A250" s="4">
        <v>42236</v>
      </c>
      <c r="B250" s="1" t="s">
        <v>39</v>
      </c>
      <c r="C250" s="1" t="str">
        <f>VLOOKUP(D:D,MID配置表!A:B,2)</f>
        <v>Other</v>
      </c>
      <c r="D250" s="1" t="s">
        <v>62</v>
      </c>
      <c r="E250" s="1">
        <v>14548</v>
      </c>
      <c r="F250" s="1">
        <v>3.14064520741662</v>
      </c>
    </row>
    <row r="251" spans="1:6" x14ac:dyDescent="0.15">
      <c r="A251" s="4">
        <v>42236</v>
      </c>
      <c r="B251" s="1" t="s">
        <v>39</v>
      </c>
      <c r="C251" s="1" t="str">
        <f>VLOOKUP(D:D,MID配置表!A:B,2)</f>
        <v>Other</v>
      </c>
      <c r="D251" s="1" t="s">
        <v>63</v>
      </c>
      <c r="E251" s="1">
        <v>148</v>
      </c>
      <c r="F251" s="1">
        <v>8.3870964665566705E-2</v>
      </c>
    </row>
    <row r="252" spans="1:6" x14ac:dyDescent="0.15">
      <c r="A252" s="4">
        <v>42236</v>
      </c>
      <c r="B252" s="1" t="s">
        <v>39</v>
      </c>
      <c r="C252" s="1" t="str">
        <f>VLOOKUP(D:D,MID配置表!A:B,2)</f>
        <v>Other</v>
      </c>
      <c r="D252" s="1" t="s">
        <v>64</v>
      </c>
      <c r="E252" s="1">
        <v>43129</v>
      </c>
      <c r="F252" s="1">
        <v>4.5896773369562203</v>
      </c>
    </row>
    <row r="253" spans="1:6" x14ac:dyDescent="0.15">
      <c r="A253" s="4">
        <v>42236</v>
      </c>
      <c r="B253" s="1" t="s">
        <v>39</v>
      </c>
      <c r="C253" s="1" t="str">
        <f>VLOOKUP(D:D,MID配置表!A:B,2)</f>
        <v>Other</v>
      </c>
      <c r="D253" s="1" t="s">
        <v>65</v>
      </c>
      <c r="E253" s="1">
        <v>299</v>
      </c>
      <c r="F253" s="1">
        <v>1.2903225518042E-3</v>
      </c>
    </row>
    <row r="254" spans="1:6" x14ac:dyDescent="0.15">
      <c r="A254" s="4">
        <v>42236</v>
      </c>
      <c r="B254" s="1" t="s">
        <v>39</v>
      </c>
      <c r="C254" s="1" t="str">
        <f>VLOOKUP(D:D,MID配置表!A:B,2)</f>
        <v>Other</v>
      </c>
      <c r="D254" s="1" t="s">
        <v>66</v>
      </c>
      <c r="E254" s="1">
        <v>176</v>
      </c>
      <c r="F254" s="1">
        <v>6.3225807682160406E-2</v>
      </c>
    </row>
    <row r="255" spans="1:6" x14ac:dyDescent="0.15">
      <c r="A255" s="4">
        <v>42237</v>
      </c>
      <c r="B255" s="1" t="s">
        <v>39</v>
      </c>
      <c r="C255" s="1" t="str">
        <f>VLOOKUP(D:D,MID配置表!A:B,2)</f>
        <v>BatterDoctor</v>
      </c>
      <c r="D255" s="1" t="s">
        <v>58</v>
      </c>
      <c r="E255" s="1">
        <v>15808</v>
      </c>
      <c r="F255" s="1">
        <v>1.8490322251473701</v>
      </c>
    </row>
    <row r="256" spans="1:6" x14ac:dyDescent="0.15">
      <c r="A256" s="4">
        <v>42237</v>
      </c>
      <c r="B256" s="1" t="s">
        <v>39</v>
      </c>
      <c r="C256" s="1" t="str">
        <f>VLOOKUP(D:D,MID配置表!A:B,2)</f>
        <v>BatterDoctor</v>
      </c>
      <c r="D256" s="1" t="s">
        <v>59</v>
      </c>
      <c r="E256" s="1">
        <v>96031</v>
      </c>
      <c r="F256" s="1">
        <v>2.12000003937752</v>
      </c>
    </row>
    <row r="257" spans="1:6" x14ac:dyDescent="0.15">
      <c r="A257" s="4">
        <v>42237</v>
      </c>
      <c r="B257" s="1" t="s">
        <v>39</v>
      </c>
      <c r="C257" s="1" t="str">
        <f>VLOOKUP(D:D,MID配置表!A:B,2)</f>
        <v>CMSecurity</v>
      </c>
      <c r="D257" s="1" t="s">
        <v>60</v>
      </c>
      <c r="E257" s="1">
        <v>12127</v>
      </c>
      <c r="F257" s="1">
        <v>1.22193550703025</v>
      </c>
    </row>
    <row r="258" spans="1:6" x14ac:dyDescent="0.15">
      <c r="A258" s="4">
        <v>42237</v>
      </c>
      <c r="B258" s="1" t="s">
        <v>39</v>
      </c>
      <c r="C258" s="1" t="str">
        <f>VLOOKUP(D:D,MID配置表!A:B,2)</f>
        <v>PhotoGrid</v>
      </c>
      <c r="D258" s="1" t="s">
        <v>61</v>
      </c>
      <c r="E258" s="1">
        <v>301990</v>
      </c>
      <c r="F258" s="1">
        <v>26.058064530934001</v>
      </c>
    </row>
    <row r="259" spans="1:6" x14ac:dyDescent="0.15">
      <c r="A259" s="4">
        <v>42237</v>
      </c>
      <c r="B259" s="1" t="s">
        <v>39</v>
      </c>
      <c r="C259" s="1" t="str">
        <f>VLOOKUP(D:D,MID配置表!A:B,2)</f>
        <v>PhotoGrid</v>
      </c>
      <c r="D259" s="1" t="s">
        <v>40</v>
      </c>
      <c r="E259" s="1">
        <v>2197658</v>
      </c>
      <c r="F259" s="1">
        <v>113.149677759697</v>
      </c>
    </row>
    <row r="260" spans="1:6" x14ac:dyDescent="0.15">
      <c r="A260" s="4">
        <v>42237</v>
      </c>
      <c r="B260" s="1" t="s">
        <v>39</v>
      </c>
      <c r="C260" s="1" t="str">
        <f>VLOOKUP(D:D,MID配置表!A:B,2)</f>
        <v>Other</v>
      </c>
      <c r="D260" s="1" t="s">
        <v>62</v>
      </c>
      <c r="E260" s="1">
        <v>16182</v>
      </c>
      <c r="F260" s="1">
        <v>3.3419355266997801</v>
      </c>
    </row>
    <row r="261" spans="1:6" x14ac:dyDescent="0.15">
      <c r="A261" s="4">
        <v>42237</v>
      </c>
      <c r="B261" s="1" t="s">
        <v>39</v>
      </c>
      <c r="C261" s="1" t="str">
        <f>VLOOKUP(D:D,MID配置表!A:B,2)</f>
        <v>Other</v>
      </c>
      <c r="D261" s="1" t="s">
        <v>63</v>
      </c>
      <c r="E261" s="1">
        <v>186</v>
      </c>
      <c r="F261" s="1">
        <v>3.3548385866226597E-2</v>
      </c>
    </row>
    <row r="262" spans="1:6" x14ac:dyDescent="0.15">
      <c r="A262" s="4">
        <v>42237</v>
      </c>
      <c r="B262" s="1" t="s">
        <v>39</v>
      </c>
      <c r="C262" s="1" t="str">
        <f>VLOOKUP(D:D,MID配置表!A:B,2)</f>
        <v>Other</v>
      </c>
      <c r="D262" s="1" t="s">
        <v>64</v>
      </c>
      <c r="E262" s="1">
        <v>35202</v>
      </c>
      <c r="F262" s="1">
        <v>4.4103225986323</v>
      </c>
    </row>
    <row r="263" spans="1:6" x14ac:dyDescent="0.15">
      <c r="A263" s="4">
        <v>42237</v>
      </c>
      <c r="B263" s="1" t="s">
        <v>39</v>
      </c>
      <c r="C263" s="1" t="str">
        <f>VLOOKUP(D:D,MID配置表!A:B,2)</f>
        <v>Other</v>
      </c>
      <c r="D263" s="1" t="s">
        <v>65</v>
      </c>
      <c r="E263" s="1">
        <v>318</v>
      </c>
      <c r="F263" s="1">
        <v>6.4516129993623297E-3</v>
      </c>
    </row>
    <row r="264" spans="1:6" x14ac:dyDescent="0.15">
      <c r="A264" s="4">
        <v>42237</v>
      </c>
      <c r="B264" s="1" t="s">
        <v>39</v>
      </c>
      <c r="C264" s="1" t="str">
        <f>VLOOKUP(D:D,MID配置表!A:B,2)</f>
        <v>Other</v>
      </c>
      <c r="D264" s="1" t="s">
        <v>66</v>
      </c>
      <c r="E264" s="1">
        <v>155</v>
      </c>
      <c r="F264" s="1">
        <v>6.8387093082551004E-2</v>
      </c>
    </row>
    <row r="265" spans="1:6" x14ac:dyDescent="0.15">
      <c r="A265" s="4">
        <v>42238</v>
      </c>
      <c r="B265" s="1" t="s">
        <v>39</v>
      </c>
      <c r="C265" s="1" t="str">
        <f>VLOOKUP(D:D,MID配置表!A:B,2)</f>
        <v>BatterDoctor</v>
      </c>
      <c r="D265" s="1" t="s">
        <v>58</v>
      </c>
      <c r="E265" s="1">
        <v>16250</v>
      </c>
      <c r="F265" s="1">
        <v>1.9187097357165399</v>
      </c>
    </row>
    <row r="266" spans="1:6" x14ac:dyDescent="0.15">
      <c r="A266" s="4">
        <v>42238</v>
      </c>
      <c r="B266" s="1" t="s">
        <v>39</v>
      </c>
      <c r="C266" s="1" t="str">
        <f>VLOOKUP(D:D,MID配置表!A:B,2)</f>
        <v>BatterDoctor</v>
      </c>
      <c r="D266" s="1" t="s">
        <v>59</v>
      </c>
      <c r="E266" s="1">
        <v>114646</v>
      </c>
      <c r="F266" s="1">
        <v>4.1419354100381103</v>
      </c>
    </row>
    <row r="267" spans="1:6" x14ac:dyDescent="0.15">
      <c r="A267" s="4">
        <v>42238</v>
      </c>
      <c r="B267" s="1" t="s">
        <v>39</v>
      </c>
      <c r="C267" s="1" t="str">
        <f>VLOOKUP(D:D,MID配置表!A:B,2)</f>
        <v>CMSecurity</v>
      </c>
      <c r="D267" s="1" t="s">
        <v>60</v>
      </c>
      <c r="E267" s="1">
        <v>12434</v>
      </c>
      <c r="F267" s="1">
        <v>1.1006451441395599</v>
      </c>
    </row>
    <row r="268" spans="1:6" x14ac:dyDescent="0.15">
      <c r="A268" s="4">
        <v>42238</v>
      </c>
      <c r="B268" s="1" t="s">
        <v>39</v>
      </c>
      <c r="C268" s="1" t="str">
        <f>VLOOKUP(D:D,MID配置表!A:B,2)</f>
        <v>PhotoGrid</v>
      </c>
      <c r="D268" s="1" t="s">
        <v>61</v>
      </c>
      <c r="E268" s="1">
        <v>355888</v>
      </c>
      <c r="F268" s="1">
        <v>29.323870348353498</v>
      </c>
    </row>
    <row r="269" spans="1:6" x14ac:dyDescent="0.15">
      <c r="A269" s="4">
        <v>42238</v>
      </c>
      <c r="B269" s="1" t="s">
        <v>39</v>
      </c>
      <c r="C269" s="1" t="str">
        <f>VLOOKUP(D:D,MID配置表!A:B,2)</f>
        <v>PhotoGrid</v>
      </c>
      <c r="D269" s="1" t="s">
        <v>40</v>
      </c>
      <c r="E269" s="1">
        <v>2509630</v>
      </c>
      <c r="F269" s="1">
        <v>112.98451437729</v>
      </c>
    </row>
    <row r="270" spans="1:6" x14ac:dyDescent="0.15">
      <c r="A270" s="4">
        <v>42238</v>
      </c>
      <c r="B270" s="1" t="s">
        <v>39</v>
      </c>
      <c r="C270" s="1" t="str">
        <f>VLOOKUP(D:D,MID配置表!A:B,2)</f>
        <v>Other</v>
      </c>
      <c r="D270" s="1" t="s">
        <v>62</v>
      </c>
      <c r="E270" s="1">
        <v>17182</v>
      </c>
      <c r="F270" s="1">
        <v>3.79354842968525</v>
      </c>
    </row>
    <row r="271" spans="1:6" x14ac:dyDescent="0.15">
      <c r="A271" s="4">
        <v>42238</v>
      </c>
      <c r="B271" s="1" t="s">
        <v>39</v>
      </c>
      <c r="C271" s="1" t="str">
        <f>VLOOKUP(D:D,MID配置表!A:B,2)</f>
        <v>Other</v>
      </c>
      <c r="D271" s="1" t="s">
        <v>63</v>
      </c>
      <c r="E271" s="1">
        <v>173</v>
      </c>
      <c r="F271" s="1">
        <v>3.3548386346909299E-2</v>
      </c>
    </row>
    <row r="272" spans="1:6" x14ac:dyDescent="0.15">
      <c r="A272" s="4">
        <v>42238</v>
      </c>
      <c r="B272" s="1" t="s">
        <v>39</v>
      </c>
      <c r="C272" s="1" t="str">
        <f>VLOOKUP(D:D,MID配置表!A:B,2)</f>
        <v>Other</v>
      </c>
      <c r="D272" s="1" t="s">
        <v>64</v>
      </c>
      <c r="E272" s="1">
        <v>41546</v>
      </c>
      <c r="F272" s="1">
        <v>6.4593549404413402</v>
      </c>
    </row>
    <row r="273" spans="1:6" x14ac:dyDescent="0.15">
      <c r="A273" s="4">
        <v>42238</v>
      </c>
      <c r="B273" s="1" t="s">
        <v>39</v>
      </c>
      <c r="C273" s="1" t="str">
        <f>VLOOKUP(D:D,MID配置表!A:B,2)</f>
        <v>Other</v>
      </c>
      <c r="D273" s="1" t="s">
        <v>65</v>
      </c>
      <c r="E273" s="1">
        <v>348</v>
      </c>
      <c r="F273" s="1">
        <v>7.7419355511665301E-3</v>
      </c>
    </row>
    <row r="274" spans="1:6" x14ac:dyDescent="0.15">
      <c r="A274" s="4">
        <v>42238</v>
      </c>
      <c r="B274" s="1" t="s">
        <v>39</v>
      </c>
      <c r="C274" s="1" t="str">
        <f>VLOOKUP(D:D,MID配置表!A:B,2)</f>
        <v>Other</v>
      </c>
      <c r="D274" s="1" t="s">
        <v>66</v>
      </c>
      <c r="E274" s="1">
        <v>123</v>
      </c>
      <c r="F274" s="1">
        <v>4.1290321657734497E-2</v>
      </c>
    </row>
  </sheetData>
  <autoFilter ref="A1:F274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F20" sqref="F20"/>
    </sheetView>
  </sheetViews>
  <sheetFormatPr defaultRowHeight="13.5" x14ac:dyDescent="0.15"/>
  <cols>
    <col min="1" max="1" width="40.5" bestFit="1" customWidth="1"/>
    <col min="2" max="2" width="12.75" bestFit="1" customWidth="1"/>
  </cols>
  <sheetData>
    <row r="1" spans="1:2" x14ac:dyDescent="0.15">
      <c r="A1" t="s">
        <v>42</v>
      </c>
      <c r="B1" t="s">
        <v>43</v>
      </c>
    </row>
    <row r="2" spans="1:2" x14ac:dyDescent="0.15">
      <c r="A2" s="1" t="s">
        <v>20</v>
      </c>
      <c r="B2" t="s">
        <v>48</v>
      </c>
    </row>
    <row r="3" spans="1:2" x14ac:dyDescent="0.15">
      <c r="A3" s="1" t="s">
        <v>17</v>
      </c>
      <c r="B3" t="s">
        <v>44</v>
      </c>
    </row>
    <row r="4" spans="1:2" x14ac:dyDescent="0.15">
      <c r="A4" s="1" t="s">
        <v>15</v>
      </c>
      <c r="B4" t="s">
        <v>48</v>
      </c>
    </row>
    <row r="5" spans="1:2" x14ac:dyDescent="0.15">
      <c r="A5" s="1" t="s">
        <v>13</v>
      </c>
      <c r="B5" t="s">
        <v>44</v>
      </c>
    </row>
    <row r="6" spans="1:2" x14ac:dyDescent="0.15">
      <c r="A6" s="1" t="s">
        <v>22</v>
      </c>
      <c r="B6" t="s">
        <v>53</v>
      </c>
    </row>
    <row r="7" spans="1:2" x14ac:dyDescent="0.15">
      <c r="A7" s="1" t="s">
        <v>14</v>
      </c>
      <c r="B7" t="s">
        <v>50</v>
      </c>
    </row>
    <row r="8" spans="1:2" x14ac:dyDescent="0.15">
      <c r="A8" s="1" t="s">
        <v>19</v>
      </c>
      <c r="B8" t="s">
        <v>46</v>
      </c>
    </row>
    <row r="9" spans="1:2" x14ac:dyDescent="0.15">
      <c r="A9" s="1" t="s">
        <v>5</v>
      </c>
      <c r="B9" t="s">
        <v>44</v>
      </c>
    </row>
    <row r="10" spans="1:2" x14ac:dyDescent="0.15">
      <c r="A10" s="1" t="s">
        <v>18</v>
      </c>
      <c r="B10" t="s">
        <v>51</v>
      </c>
    </row>
    <row r="11" spans="1:2" x14ac:dyDescent="0.15">
      <c r="A11" s="1" t="s">
        <v>7</v>
      </c>
      <c r="B11" t="s">
        <v>44</v>
      </c>
    </row>
    <row r="12" spans="1:2" x14ac:dyDescent="0.15">
      <c r="A12" s="1" t="s">
        <v>12</v>
      </c>
      <c r="B12" t="s">
        <v>53</v>
      </c>
    </row>
    <row r="13" spans="1:2" x14ac:dyDescent="0.15">
      <c r="A13" s="1" t="s">
        <v>21</v>
      </c>
      <c r="B13" t="s">
        <v>53</v>
      </c>
    </row>
    <row r="14" spans="1:2" x14ac:dyDescent="0.15">
      <c r="A14" s="1" t="s">
        <v>11</v>
      </c>
      <c r="B14" t="s">
        <v>53</v>
      </c>
    </row>
    <row r="15" spans="1:2" x14ac:dyDescent="0.15">
      <c r="A15" s="1" t="s">
        <v>9</v>
      </c>
      <c r="B15" t="s">
        <v>48</v>
      </c>
    </row>
    <row r="16" spans="1:2" x14ac:dyDescent="0.15">
      <c r="A16" s="1" t="s">
        <v>10</v>
      </c>
      <c r="B16" t="s">
        <v>53</v>
      </c>
    </row>
    <row r="17" spans="1:2" x14ac:dyDescent="0.15">
      <c r="A17" s="1" t="s">
        <v>23</v>
      </c>
      <c r="B17" t="s">
        <v>53</v>
      </c>
    </row>
    <row r="18" spans="1:2" x14ac:dyDescent="0.15">
      <c r="A18" s="1" t="s">
        <v>6</v>
      </c>
      <c r="B18" t="s">
        <v>46</v>
      </c>
    </row>
    <row r="19" spans="1:2" x14ac:dyDescent="0.15">
      <c r="A19" s="1" t="s">
        <v>16</v>
      </c>
      <c r="B19" t="s">
        <v>50</v>
      </c>
    </row>
    <row r="20" spans="1:2" x14ac:dyDescent="0.15">
      <c r="A20" s="1" t="s">
        <v>8</v>
      </c>
      <c r="B20" t="s">
        <v>53</v>
      </c>
    </row>
    <row r="21" spans="1:2" x14ac:dyDescent="0.15">
      <c r="A21" s="1" t="s">
        <v>28</v>
      </c>
      <c r="B21" t="s">
        <v>48</v>
      </c>
    </row>
    <row r="22" spans="1:2" x14ac:dyDescent="0.15">
      <c r="A22" s="1" t="s">
        <v>29</v>
      </c>
      <c r="B22" t="s">
        <v>44</v>
      </c>
    </row>
    <row r="23" spans="1:2" x14ac:dyDescent="0.15">
      <c r="A23" s="1" t="s">
        <v>30</v>
      </c>
      <c r="B23" t="s">
        <v>54</v>
      </c>
    </row>
    <row r="24" spans="1:2" x14ac:dyDescent="0.15">
      <c r="A24" s="1" t="s">
        <v>31</v>
      </c>
      <c r="B24" t="s">
        <v>50</v>
      </c>
    </row>
    <row r="25" spans="1:2" x14ac:dyDescent="0.15">
      <c r="A25" s="1" t="s">
        <v>32</v>
      </c>
      <c r="B25" t="s">
        <v>44</v>
      </c>
    </row>
    <row r="26" spans="1:2" x14ac:dyDescent="0.15">
      <c r="A26" s="1" t="s">
        <v>33</v>
      </c>
      <c r="B26" t="s">
        <v>55</v>
      </c>
    </row>
    <row r="27" spans="1:2" x14ac:dyDescent="0.15">
      <c r="A27" s="1" t="s">
        <v>34</v>
      </c>
      <c r="B27" t="s">
        <v>51</v>
      </c>
    </row>
    <row r="28" spans="1:2" x14ac:dyDescent="0.15">
      <c r="A28" s="1" t="s">
        <v>35</v>
      </c>
      <c r="B28" t="s">
        <v>57</v>
      </c>
    </row>
    <row r="29" spans="1:2" x14ac:dyDescent="0.15">
      <c r="A29" s="1" t="s">
        <v>36</v>
      </c>
      <c r="B29" t="s">
        <v>46</v>
      </c>
    </row>
    <row r="30" spans="1:2" x14ac:dyDescent="0.15">
      <c r="A30" s="1" t="s">
        <v>40</v>
      </c>
      <c r="B30" t="s">
        <v>46</v>
      </c>
    </row>
    <row r="31" spans="1:2" x14ac:dyDescent="0.15">
      <c r="A31" s="1" t="s">
        <v>37</v>
      </c>
      <c r="B31" t="s">
        <v>53</v>
      </c>
    </row>
    <row r="32" spans="1:2" x14ac:dyDescent="0.15">
      <c r="A32" s="1" t="s">
        <v>38</v>
      </c>
      <c r="B32" t="s">
        <v>53</v>
      </c>
    </row>
  </sheetData>
  <autoFilter ref="A1:B20">
    <sortState ref="A2:B32">
      <sortCondition ref="A1:A20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Result</vt:lpstr>
      <vt:lpstr>Sheet7</vt:lpstr>
      <vt:lpstr>印尼收入分析</vt:lpstr>
      <vt:lpstr>MID配置表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2015-08-25T10:24:04Z</dcterms:modified>
</cp:coreProperties>
</file>