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ymons/Cloud-Drive/Documents/Home Automation/Programming/Heating X Code Generator/240314 Heating XYX code generator v2.4 /"/>
    </mc:Choice>
  </mc:AlternateContent>
  <xr:revisionPtr revIDLastSave="0" documentId="13_ncr:1_{A68A8AF3-92B4-2F49-AD7F-A2757E7EC9F6}" xr6:coauthVersionLast="47" xr6:coauthVersionMax="47" xr10:uidLastSave="{00000000-0000-0000-0000-000000000000}"/>
  <bookViews>
    <workbookView xWindow="0" yWindow="500" windowWidth="28340" windowHeight="17500" xr2:uid="{00000000-000D-0000-FFFF-FFFF00000000}"/>
  </bookViews>
  <sheets>
    <sheet name="Area and thermosta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J26" i="1"/>
  <c r="G26" i="1" s="1"/>
  <c r="M26" i="1" s="1"/>
  <c r="J27" i="1"/>
  <c r="G27" i="1" s="1"/>
  <c r="M27" i="1" s="1"/>
  <c r="J28" i="1"/>
  <c r="G28" i="1" s="1"/>
  <c r="M28" i="1" s="1"/>
  <c r="J29" i="1"/>
  <c r="G29" i="1" s="1"/>
  <c r="M29" i="1" s="1"/>
  <c r="J30" i="1"/>
  <c r="G30" i="1" s="1"/>
  <c r="M30" i="1" s="1"/>
  <c r="J31" i="1"/>
  <c r="G31" i="1" s="1"/>
  <c r="M31" i="1" s="1"/>
  <c r="J32" i="1"/>
  <c r="G32" i="1" s="1"/>
  <c r="M32" i="1" s="1"/>
  <c r="J33" i="1"/>
  <c r="G33" i="1" s="1"/>
  <c r="M33" i="1" s="1"/>
  <c r="J34" i="1"/>
  <c r="G34" i="1" s="1"/>
  <c r="M34" i="1" s="1"/>
  <c r="J35" i="1"/>
  <c r="G35" i="1" s="1"/>
  <c r="M35" i="1" s="1"/>
  <c r="J36" i="1"/>
  <c r="G36" i="1" s="1"/>
  <c r="M36" i="1" s="1"/>
  <c r="J37" i="1"/>
  <c r="G37" i="1" s="1"/>
  <c r="M37" i="1" s="1"/>
  <c r="J38" i="1"/>
  <c r="G38" i="1" s="1"/>
  <c r="M38" i="1" s="1"/>
  <c r="J39" i="1"/>
  <c r="G39" i="1" s="1"/>
  <c r="M39" i="1" s="1"/>
  <c r="J40" i="1"/>
  <c r="G40" i="1" s="1"/>
  <c r="M40" i="1" s="1"/>
  <c r="K26" i="1"/>
  <c r="K27" i="1"/>
  <c r="K28" i="1"/>
  <c r="L28" i="1" s="1"/>
  <c r="K29" i="1"/>
  <c r="K30" i="1"/>
  <c r="K31" i="1"/>
  <c r="K32" i="1"/>
  <c r="L32" i="1" s="1"/>
  <c r="K33" i="1"/>
  <c r="K34" i="1"/>
  <c r="K35" i="1"/>
  <c r="K36" i="1"/>
  <c r="L36" i="1" s="1"/>
  <c r="K37" i="1"/>
  <c r="K38" i="1"/>
  <c r="K39" i="1"/>
  <c r="K40" i="1"/>
  <c r="L40" i="1" s="1"/>
  <c r="L26" i="1"/>
  <c r="L27" i="1"/>
  <c r="L29" i="1"/>
  <c r="L30" i="1"/>
  <c r="L31" i="1"/>
  <c r="L33" i="1"/>
  <c r="L34" i="1"/>
  <c r="L35" i="1"/>
  <c r="L37" i="1"/>
  <c r="L38" i="1"/>
  <c r="L39" i="1"/>
  <c r="N26" i="1"/>
  <c r="H26" i="1" s="1"/>
  <c r="Q26" i="1" s="1"/>
  <c r="N27" i="1"/>
  <c r="H27" i="1" s="1"/>
  <c r="Q27" i="1" s="1"/>
  <c r="N28" i="1"/>
  <c r="H28" i="1" s="1"/>
  <c r="Q28" i="1" s="1"/>
  <c r="N29" i="1"/>
  <c r="H29" i="1" s="1"/>
  <c r="Q29" i="1" s="1"/>
  <c r="N30" i="1"/>
  <c r="H30" i="1" s="1"/>
  <c r="Q30" i="1" s="1"/>
  <c r="N31" i="1"/>
  <c r="H31" i="1" s="1"/>
  <c r="Q31" i="1" s="1"/>
  <c r="N32" i="1"/>
  <c r="H32" i="1" s="1"/>
  <c r="Q32" i="1" s="1"/>
  <c r="N33" i="1"/>
  <c r="H33" i="1" s="1"/>
  <c r="Q33" i="1" s="1"/>
  <c r="N34" i="1"/>
  <c r="H34" i="1" s="1"/>
  <c r="Q34" i="1" s="1"/>
  <c r="N35" i="1"/>
  <c r="H35" i="1" s="1"/>
  <c r="Q35" i="1" s="1"/>
  <c r="N36" i="1"/>
  <c r="H36" i="1" s="1"/>
  <c r="Q36" i="1" s="1"/>
  <c r="N37" i="1"/>
  <c r="H37" i="1" s="1"/>
  <c r="Q37" i="1" s="1"/>
  <c r="N38" i="1"/>
  <c r="H38" i="1" s="1"/>
  <c r="Q38" i="1" s="1"/>
  <c r="N39" i="1"/>
  <c r="H39" i="1" s="1"/>
  <c r="Q39" i="1" s="1"/>
  <c r="N40" i="1"/>
  <c r="H40" i="1" s="1"/>
  <c r="Q40" i="1" s="1"/>
  <c r="O26" i="1"/>
  <c r="O27" i="1"/>
  <c r="O28" i="1"/>
  <c r="P28" i="1" s="1"/>
  <c r="O29" i="1"/>
  <c r="O30" i="1"/>
  <c r="O31" i="1"/>
  <c r="O32" i="1"/>
  <c r="P32" i="1" s="1"/>
  <c r="O33" i="1"/>
  <c r="O34" i="1"/>
  <c r="O35" i="1"/>
  <c r="O36" i="1"/>
  <c r="P36" i="1" s="1"/>
  <c r="O37" i="1"/>
  <c r="O38" i="1"/>
  <c r="O39" i="1"/>
  <c r="O40" i="1"/>
  <c r="P40" i="1" s="1"/>
  <c r="P26" i="1"/>
  <c r="P27" i="1"/>
  <c r="P29" i="1"/>
  <c r="P30" i="1"/>
  <c r="P31" i="1"/>
  <c r="P33" i="1"/>
  <c r="P34" i="1"/>
  <c r="P35" i="1"/>
  <c r="P37" i="1"/>
  <c r="P38" i="1"/>
  <c r="P3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O2" i="1" l="1"/>
  <c r="O3" i="1"/>
  <c r="O4" i="1"/>
  <c r="O5" i="1"/>
  <c r="O6" i="1"/>
  <c r="O7" i="1"/>
  <c r="P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I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22" i="1" s="1"/>
  <c r="K23" i="1"/>
  <c r="L23" i="1" s="1"/>
  <c r="K24" i="1"/>
  <c r="L24" i="1" s="1"/>
  <c r="K25" i="1"/>
  <c r="L25" i="1" s="1"/>
  <c r="N2" i="1"/>
  <c r="H2" i="1" s="1"/>
  <c r="N3" i="1"/>
  <c r="N4" i="1"/>
  <c r="H4" i="1" s="1"/>
  <c r="Q4" i="1" s="1"/>
  <c r="N5" i="1"/>
  <c r="N6" i="1"/>
  <c r="H6" i="1" s="1"/>
  <c r="Q6" i="1" s="1"/>
  <c r="N7" i="1"/>
  <c r="H7" i="1" s="1"/>
  <c r="N8" i="1"/>
  <c r="H8" i="1" s="1"/>
  <c r="N9" i="1"/>
  <c r="H9" i="1" s="1"/>
  <c r="Q9" i="1" s="1"/>
  <c r="N10" i="1"/>
  <c r="H10" i="1" s="1"/>
  <c r="Q10" i="1" s="1"/>
  <c r="N11" i="1"/>
  <c r="H11" i="1" s="1"/>
  <c r="Q11" i="1" s="1"/>
  <c r="N12" i="1"/>
  <c r="H12" i="1" s="1"/>
  <c r="N13" i="1"/>
  <c r="N14" i="1"/>
  <c r="H14" i="1" s="1"/>
  <c r="Q14" i="1" s="1"/>
  <c r="N15" i="1"/>
  <c r="N16" i="1"/>
  <c r="H16" i="1" s="1"/>
  <c r="N17" i="1"/>
  <c r="N18" i="1"/>
  <c r="H18" i="1" s="1"/>
  <c r="N19" i="1"/>
  <c r="N20" i="1"/>
  <c r="H20" i="1" s="1"/>
  <c r="Q20" i="1" s="1"/>
  <c r="N21" i="1"/>
  <c r="N22" i="1"/>
  <c r="H22" i="1" s="1"/>
  <c r="Q22" i="1" s="1"/>
  <c r="N23" i="1"/>
  <c r="N24" i="1"/>
  <c r="H24" i="1" s="1"/>
  <c r="N25" i="1"/>
  <c r="J2" i="1"/>
  <c r="J3" i="1"/>
  <c r="J4" i="1"/>
  <c r="J5" i="1"/>
  <c r="G5" i="1" s="1"/>
  <c r="J6" i="1"/>
  <c r="J7" i="1"/>
  <c r="J8" i="1"/>
  <c r="J9" i="1"/>
  <c r="G9" i="1" s="1"/>
  <c r="J10" i="1"/>
  <c r="J11" i="1"/>
  <c r="J12" i="1"/>
  <c r="J13" i="1"/>
  <c r="G13" i="1" s="1"/>
  <c r="J14" i="1"/>
  <c r="J15" i="1"/>
  <c r="G15" i="1" s="1"/>
  <c r="J16" i="1"/>
  <c r="J17" i="1"/>
  <c r="G17" i="1" s="1"/>
  <c r="J18" i="1"/>
  <c r="J19" i="1"/>
  <c r="J20" i="1"/>
  <c r="G20" i="1" s="1"/>
  <c r="J21" i="1"/>
  <c r="G21" i="1" s="1"/>
  <c r="J22" i="1"/>
  <c r="J23" i="1"/>
  <c r="J24" i="1"/>
  <c r="J25" i="1"/>
  <c r="G25" i="1" s="1"/>
  <c r="I18" i="1"/>
  <c r="R18" i="1" s="1"/>
  <c r="I2" i="1"/>
  <c r="R2" i="1" s="1"/>
  <c r="I3" i="1"/>
  <c r="R3" i="1" s="1"/>
  <c r="I13" i="1"/>
  <c r="R13" i="1" s="1"/>
  <c r="I4" i="1"/>
  <c r="R4" i="1" s="1"/>
  <c r="I5" i="1"/>
  <c r="R5" i="1" s="1"/>
  <c r="I14" i="1"/>
  <c r="R14" i="1" s="1"/>
  <c r="I22" i="1"/>
  <c r="I15" i="1"/>
  <c r="R15" i="1" s="1"/>
  <c r="I6" i="1"/>
  <c r="R6" i="1" s="1"/>
  <c r="I23" i="1"/>
  <c r="R23" i="1" s="1"/>
  <c r="I24" i="1"/>
  <c r="R24" i="1" s="1"/>
  <c r="R8" i="1"/>
  <c r="I7" i="1"/>
  <c r="R7" i="1" s="1"/>
  <c r="I16" i="1"/>
  <c r="R16" i="1" s="1"/>
  <c r="I9" i="1"/>
  <c r="R9" i="1" s="1"/>
  <c r="I10" i="1"/>
  <c r="R10" i="1" s="1"/>
  <c r="I17" i="1"/>
  <c r="I19" i="1"/>
  <c r="R19" i="1" s="1"/>
  <c r="I11" i="1"/>
  <c r="R11" i="1" s="1"/>
  <c r="I12" i="1"/>
  <c r="R12" i="1" s="1"/>
  <c r="I21" i="1"/>
  <c r="R21" i="1" s="1"/>
  <c r="I20" i="1"/>
  <c r="R20" i="1" s="1"/>
  <c r="I25" i="1"/>
  <c r="R25" i="1" s="1"/>
  <c r="P2" i="1"/>
  <c r="R22" i="1"/>
  <c r="R17" i="1"/>
  <c r="H21" i="1" l="1"/>
  <c r="H17" i="1"/>
  <c r="H13" i="1"/>
  <c r="Q13" i="1" s="1"/>
  <c r="H5" i="1"/>
  <c r="Q5" i="1" s="1"/>
  <c r="H25" i="1"/>
  <c r="H23" i="1"/>
  <c r="Q23" i="1" s="1"/>
  <c r="H19" i="1"/>
  <c r="Q19" i="1" s="1"/>
  <c r="H15" i="1"/>
  <c r="Q15" i="1" s="1"/>
  <c r="H3" i="1"/>
  <c r="Q3" i="1" s="1"/>
  <c r="G24" i="1"/>
  <c r="M24" i="1" s="1"/>
  <c r="G16" i="1"/>
  <c r="M16" i="1" s="1"/>
  <c r="G12" i="1"/>
  <c r="M12" i="1" s="1"/>
  <c r="G8" i="1"/>
  <c r="M8" i="1" s="1"/>
  <c r="G4" i="1"/>
  <c r="M4" i="1" s="1"/>
  <c r="G23" i="1"/>
  <c r="M23" i="1" s="1"/>
  <c r="G19" i="1"/>
  <c r="M19" i="1" s="1"/>
  <c r="G11" i="1"/>
  <c r="M11" i="1" s="1"/>
  <c r="G7" i="1"/>
  <c r="M7" i="1" s="1"/>
  <c r="G3" i="1"/>
  <c r="M3" i="1" s="1"/>
  <c r="M20" i="1"/>
  <c r="M15" i="1"/>
  <c r="M25" i="1"/>
  <c r="M21" i="1"/>
  <c r="M17" i="1"/>
  <c r="M13" i="1"/>
  <c r="M9" i="1"/>
  <c r="M5" i="1"/>
  <c r="G22" i="1"/>
  <c r="M22" i="1" s="1"/>
  <c r="G18" i="1"/>
  <c r="M18" i="1" s="1"/>
  <c r="G14" i="1"/>
  <c r="M14" i="1" s="1"/>
  <c r="G10" i="1"/>
  <c r="M10" i="1" s="1"/>
  <c r="G6" i="1"/>
  <c r="M6" i="1" s="1"/>
  <c r="G2" i="1"/>
  <c r="M2" i="1" s="1"/>
  <c r="Q21" i="1"/>
  <c r="Q25" i="1"/>
  <c r="Q24" i="1"/>
  <c r="Q16" i="1"/>
  <c r="Q12" i="1"/>
  <c r="Q8" i="1"/>
  <c r="Q17" i="1"/>
  <c r="Q18" i="1"/>
  <c r="L20" i="1"/>
  <c r="L16" i="1"/>
  <c r="L12" i="1"/>
  <c r="L8" i="1"/>
  <c r="L4" i="1"/>
  <c r="L19" i="1"/>
  <c r="L15" i="1"/>
  <c r="L11" i="1"/>
  <c r="L7" i="1"/>
  <c r="L3" i="1"/>
  <c r="L18" i="1"/>
  <c r="L14" i="1"/>
  <c r="L10" i="1"/>
  <c r="L6" i="1"/>
  <c r="L2" i="1"/>
  <c r="L21" i="1"/>
  <c r="L17" i="1"/>
  <c r="L13" i="1"/>
  <c r="L9" i="1"/>
  <c r="L5" i="1"/>
  <c r="P8" i="1"/>
  <c r="P22" i="1"/>
  <c r="P18" i="1"/>
  <c r="P12" i="1"/>
  <c r="P10" i="1"/>
  <c r="P9" i="1"/>
  <c r="P14" i="1"/>
  <c r="P13" i="1"/>
  <c r="P5" i="1"/>
  <c r="P15" i="1"/>
  <c r="P21" i="1"/>
  <c r="P24" i="1"/>
  <c r="Q7" i="1"/>
  <c r="P3" i="1"/>
  <c r="P16" i="1"/>
  <c r="P20" i="1"/>
  <c r="Q2" i="1"/>
  <c r="P4" i="1"/>
  <c r="P19" i="1"/>
  <c r="P23" i="1"/>
  <c r="P17" i="1"/>
  <c r="P6" i="1"/>
  <c r="P25" i="1"/>
  <c r="P11" i="1"/>
</calcChain>
</file>

<file path=xl/sharedStrings.xml><?xml version="1.0" encoding="utf-8"?>
<sst xmlns="http://schemas.openxmlformats.org/spreadsheetml/2006/main" count="229" uniqueCount="67">
  <si>
    <t>Hall</t>
  </si>
  <si>
    <t>East</t>
  </si>
  <si>
    <t>West</t>
  </si>
  <si>
    <t>North</t>
  </si>
  <si>
    <t>South</t>
  </si>
  <si>
    <t>Room</t>
  </si>
  <si>
    <t>Room heating friendly name</t>
  </si>
  <si>
    <t>Room heating entity name</t>
  </si>
  <si>
    <t>Parlour</t>
  </si>
  <si>
    <t>Kitchen</t>
  </si>
  <si>
    <t>Library</t>
  </si>
  <si>
    <t>Cloakroom</t>
  </si>
  <si>
    <t>Conservatory</t>
  </si>
  <si>
    <t>Landing</t>
  </si>
  <si>
    <t>Away switch entity</t>
  </si>
  <si>
    <t>Type</t>
  </si>
  <si>
    <t>TRV</t>
  </si>
  <si>
    <t>Thermostat</t>
  </si>
  <si>
    <t>Billiard Room</t>
  </si>
  <si>
    <t>Butler's Room</t>
  </si>
  <si>
    <t>Dressing Room</t>
  </si>
  <si>
    <t>En Suite Bathroom Underfloor</t>
  </si>
  <si>
    <t>Guest Bedroom</t>
  </si>
  <si>
    <t>Immersion Heater</t>
  </si>
  <si>
    <t xml:space="preserve">Main Bathroom   </t>
  </si>
  <si>
    <t>Master Bedroom</t>
  </si>
  <si>
    <t>Virtual Thermostat</t>
  </si>
  <si>
    <t>Zone</t>
  </si>
  <si>
    <t>Room more</t>
  </si>
  <si>
    <t xml:space="preserve"> Zone more</t>
  </si>
  <si>
    <t>Zone entity name</t>
  </si>
  <si>
    <t>Zone friendly name</t>
  </si>
  <si>
    <t>Zone switch name</t>
  </si>
  <si>
    <t>Calendar name</t>
  </si>
  <si>
    <t>Calendar entity name</t>
  </si>
  <si>
    <t>Zone switch entity name</t>
  </si>
  <si>
    <t>Domain</t>
  </si>
  <si>
    <t>climate</t>
  </si>
  <si>
    <t>switch</t>
  </si>
  <si>
    <t>Location</t>
  </si>
  <si>
    <t>Device name</t>
  </si>
  <si>
    <t>Device entity name</t>
  </si>
  <si>
    <t>Central building</t>
  </si>
  <si>
    <t>Lobby</t>
  </si>
  <si>
    <t>input_boolean.main_house_away</t>
  </si>
  <si>
    <t>Rear porch</t>
  </si>
  <si>
    <t>Ballroom</t>
  </si>
  <si>
    <t>North 1</t>
  </si>
  <si>
    <t>North 2</t>
  </si>
  <si>
    <t>South 1</t>
  </si>
  <si>
    <t>South 2</t>
  </si>
  <si>
    <t>East Wing</t>
  </si>
  <si>
    <t>Housekeeper's Bedroom</t>
  </si>
  <si>
    <t>Greenhouse</t>
  </si>
  <si>
    <t>Upper</t>
  </si>
  <si>
    <t>Soil heater</t>
  </si>
  <si>
    <t>Lower</t>
  </si>
  <si>
    <t>Groundsman's lodge</t>
  </si>
  <si>
    <t>Groundsman Bathroom</t>
  </si>
  <si>
    <t>input_boolean.groundsman_away</t>
  </si>
  <si>
    <t>Groundsman Bedroom</t>
  </si>
  <si>
    <t>Groundsman Kitchen</t>
  </si>
  <si>
    <t>Groundsman Living room</t>
  </si>
  <si>
    <t>West Wing</t>
  </si>
  <si>
    <t>Hot water</t>
  </si>
  <si>
    <t>Switch</t>
  </si>
  <si>
    <t>Observatory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</si>
</sst>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Courier"/>
      <family val="1"/>
    </font>
    <font>
      <sz val="8"/>
      <color theme="1"/>
      <name val="Courier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14" fillId="0" borderId="0" xfId="0" applyFont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0" borderId="0" xfId="0" applyFont="1" applyAlignment="1">
      <alignment horizontal="center"/>
    </xf>
    <xf numFmtId="0" fontId="15" fillId="12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14" fillId="11" borderId="0" xfId="0" applyNumberFormat="1" applyFont="1" applyFill="1"/>
    <xf numFmtId="0" fontId="14" fillId="11" borderId="0" xfId="0" applyNumberFormat="1" applyFont="1" applyFill="1" applyAlignment="1"/>
    <xf numFmtId="0" fontId="15" fillId="12" borderId="0" xfId="0" applyNumberFormat="1" applyFont="1" applyFill="1" applyAlignment="1">
      <alignment horizontal="center"/>
    </xf>
    <xf numFmtId="0" fontId="14" fillId="12" borderId="0" xfId="0" applyNumberFormat="1" applyFont="1" applyFill="1" applyAlignment="1">
      <alignment horizontal="left"/>
    </xf>
    <xf numFmtId="0" fontId="14" fillId="12" borderId="0" xfId="0" applyNumberFormat="1" applyFont="1" applyFill="1" applyAlignment="1"/>
    <xf numFmtId="0" fontId="14" fillId="10" borderId="0" xfId="0" applyNumberFormat="1" applyFont="1" applyFill="1" applyAlignme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0" totalsRowShown="0" headerRowDxfId="19" dataDxfId="18">
  <autoFilter ref="A1:R40" xr:uid="{00000000-0009-0000-0100-000001000000}"/>
  <sortState xmlns:xlrd2="http://schemas.microsoft.com/office/spreadsheetml/2017/richdata2" ref="A2:R25">
    <sortCondition ref="A2:A25"/>
    <sortCondition ref="B2:B25"/>
  </sortState>
  <tableColumns count="18">
    <tableColumn id="4" xr3:uid="{3765B2A3-5756-0C46-848A-A6D1F3E3B8FB}" name="Zone" dataDxfId="5"/>
    <tableColumn id="1" xr3:uid="{00000000-0010-0000-0000-000001000000}" name="Room" dataDxfId="4"/>
    <tableColumn id="6" xr3:uid="{00000000-0010-0000-0000-000006000000}" name="Location" dataDxfId="3"/>
    <tableColumn id="12" xr3:uid="{6F651A1E-8353-604F-B65A-664C8BEA6162}" name="Type" dataDxfId="2"/>
    <tableColumn id="18" xr3:uid="{9A17A3F9-0CC0-A34F-9F78-41AA3D74A897}" name="Domain" dataDxfId="1"/>
    <tableColumn id="11" xr3:uid="{38E23FFB-FA36-A945-BAF2-32859EA6D876}" name="Away switch entity" dataDxfId="0"/>
    <tableColumn id="15" xr3:uid="{94FD70F3-DD1F-DB41-8F59-87FF70D7C1B0}" name="Zone switch name" dataDxfId="17">
      <calculatedColumnFormula>IF(Table1[[#This Row],[ Zone more]]= "No","Zone " &amp; Table1[[#This Row],[Zone]],"")</calculatedColumnFormula>
    </tableColumn>
    <tableColumn id="5" xr3:uid="{A6FE9FD1-E093-D74B-8585-9E3FC3A93398}" name="Calendar name" dataDxfId="16">
      <calculatedColumnFormula>IF(Table1[[#This Row],[Room more]]="No",Table1[[#This Row],[Room heating friendly name]] &amp; " Schedule","")</calculatedColumnFormula>
    </tableColumn>
    <tableColumn id="2" xr3:uid="{00000000-0010-0000-0000-000002000000}" name="Device name" dataDxfId="15">
      <calculatedColumnFormula>TRIM(Table1[[#This Row],[Room]]) &amp; IF(ISBLANK(Table1[[#This Row],[Location]]),"", " " &amp; Table1[[#This Row],[Location]]) &amp; IF(ISBLANK( Table1[[#This Row],[Type]]),"", " " &amp; Table1[[#This Row],[Type]])</calculatedColumnFormula>
    </tableColumn>
    <tableColumn id="9" xr3:uid="{0D52F0C7-F218-8448-80CB-DC3987FA16E3}" name=" Zone more" dataDxfId="14">
      <calculatedColumnFormula>IF(ISBLANK(Table1[[#This Row],[Zone]]),"", IF(Table1[[#This Row],[Zone]]=OFFSET(Table1[[#This Row],[Zone]],1,), "Yes", "No"))</calculatedColumnFormula>
    </tableColumn>
    <tableColumn id="13" xr3:uid="{82B1ECB7-28D1-E14D-876E-118E25706A4C}" name="Zone friendly name" dataDxfId="13">
      <calculatedColumnFormula>IF(ISBLANK(Table1[[#This Row],[Zone]]),"", "Zone " &amp; Table1[[#This Row],[Zone]])</calculatedColumnFormula>
    </tableColumn>
    <tableColumn id="14" xr3:uid="{E58F0B5C-C4EA-FA48-9F34-40BDAD6AAEF6}" name="Zone entity name" dataDxfId="12">
      <calculatedColumnFormula>LOWER(SUBSTITUTE( SUBSTITUTE(Table1[[#This Row],[Zone friendly name]]," ","_"), "'",""))</calculatedColumnFormula>
    </tableColumn>
    <tableColumn id="17" xr3:uid="{A2D82275-3132-E748-BBF8-342A69B69CE9}" name="Zone switch entity name" dataDxfId="11">
      <calculatedColumnFormula>LOWER(SUBSTITUTE( SUBSTITUTE(Table1[[#This Row],[Zone switch name]]," ","_"), "'",""))</calculatedColumnFormula>
    </tableColumn>
    <tableColumn id="7" xr3:uid="{D140DE1D-4CE1-2C46-93D6-DE2F10D152C3}" name="Room more" dataDxfId="10">
      <calculatedColumnFormula>IF(Table1[[#This Row],[Room]]=OFFSET(Table1[[#This Row],[Room]],1,), "Yes", "No")</calculatedColumnFormula>
    </tableColumn>
    <tableColumn id="8" xr3:uid="{CC5BC203-6FEE-B048-8A4E-A4D72607EC64}" name="Room heating friendly name" dataDxfId="9">
      <calculatedColumnFormula>TRIM(Table1[[#This Row],[Room]]) &amp; IF(Table1[[#This Row],[Domain]]="climate", " Heating", "")</calculatedColumnFormula>
    </tableColumn>
    <tableColumn id="10" xr3:uid="{130A04D5-4445-384A-81F5-0C174EB35858}" name="Room heating entity name" dataDxfId="8">
      <calculatedColumnFormula>LOWER(SUBSTITUTE( SUBSTITUTE( Table1[[#This Row],[Room heating friendly name]]," ","_"), "'",""))</calculatedColumnFormula>
    </tableColumn>
    <tableColumn id="16" xr3:uid="{DDE07B53-6191-E045-AA04-5F2D28FD0D0E}" name="Calendar entity name" dataDxfId="7">
      <calculatedColumnFormula>LOWER( SUBSTITUTE( SUBSTITUTE( Table1[[#This Row],[Calendar name]]," ","_"), "'", "") )</calculatedColumnFormula>
    </tableColumn>
    <tableColumn id="3" xr3:uid="{00000000-0010-0000-0000-000003000000}" name="Device entity name" dataDxfId="6">
      <calculatedColumnFormula>LOWER( SUBSTITUTE( SUBSTITUTE( Table1[[#This Row],[Device name]]," ","_"), "'", "")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zoomScale="150" zoomScaleNormal="150" workbookViewId="0">
      <selection activeCell="B5" sqref="B5"/>
    </sheetView>
  </sheetViews>
  <sheetFormatPr baseColWidth="10" defaultColWidth="11" defaultRowHeight="13"/>
  <cols>
    <col min="1" max="1" width="26.59765625" customWidth="1"/>
    <col min="2" max="2" width="36.3984375" style="1" customWidth="1"/>
    <col min="3" max="3" width="11.3984375" style="1" customWidth="1"/>
    <col min="4" max="5" width="13.3984375" style="1" customWidth="1"/>
    <col min="6" max="6" width="39.3984375" style="1" customWidth="1"/>
    <col min="7" max="7" width="25.59765625" style="1" customWidth="1"/>
    <col min="8" max="8" width="43.3984375" style="1" customWidth="1"/>
    <col min="9" max="9" width="49.59765625" customWidth="1"/>
    <col min="10" max="10" width="7.3984375" style="6" customWidth="1"/>
    <col min="11" max="11" width="24.796875" customWidth="1"/>
    <col min="12" max="13" width="26.59765625" style="1" customWidth="1"/>
    <col min="14" max="14" width="7" style="8" customWidth="1"/>
    <col min="15" max="15" width="45.3984375" style="1" customWidth="1"/>
    <col min="16" max="17" width="42.3984375" style="8" customWidth="1"/>
    <col min="18" max="18" width="54.19921875" style="6" customWidth="1"/>
    <col min="19" max="19" width="41" style="1" customWidth="1"/>
    <col min="20" max="20" width="45.59765625" customWidth="1"/>
    <col min="22" max="22" width="39.796875" style="1" customWidth="1"/>
    <col min="23" max="23" width="43.19921875" customWidth="1"/>
    <col min="24" max="24" width="45.19921875" style="1" customWidth="1"/>
    <col min="25" max="25" width="37.19921875" style="1" customWidth="1"/>
    <col min="26" max="26" width="34.59765625" style="1" customWidth="1"/>
    <col min="27" max="29" width="10.796875" customWidth="1"/>
    <col min="30" max="16384" width="11" style="1"/>
  </cols>
  <sheetData>
    <row r="1" spans="1:29" s="10" customFormat="1" ht="28">
      <c r="A1" s="10" t="s">
        <v>27</v>
      </c>
      <c r="B1" s="10" t="s">
        <v>5</v>
      </c>
      <c r="C1" s="10" t="s">
        <v>39</v>
      </c>
      <c r="D1" s="10" t="s">
        <v>15</v>
      </c>
      <c r="E1" s="10" t="s">
        <v>36</v>
      </c>
      <c r="F1" s="10" t="s">
        <v>14</v>
      </c>
      <c r="G1" s="10" t="s">
        <v>32</v>
      </c>
      <c r="H1" s="10" t="s">
        <v>33</v>
      </c>
      <c r="I1" s="10" t="s">
        <v>40</v>
      </c>
      <c r="J1" s="12" t="s">
        <v>29</v>
      </c>
      <c r="K1" s="11" t="s">
        <v>31</v>
      </c>
      <c r="L1" s="11" t="s">
        <v>30</v>
      </c>
      <c r="M1" s="11" t="s">
        <v>35</v>
      </c>
      <c r="N1" s="12" t="s">
        <v>28</v>
      </c>
      <c r="O1" s="10" t="s">
        <v>6</v>
      </c>
      <c r="P1" s="10" t="s">
        <v>7</v>
      </c>
      <c r="Q1" s="10" t="s">
        <v>34</v>
      </c>
      <c r="R1" s="10" t="s">
        <v>41</v>
      </c>
    </row>
    <row r="2" spans="1:29">
      <c r="A2" s="2" t="s">
        <v>42</v>
      </c>
      <c r="B2" s="2" t="s">
        <v>43</v>
      </c>
      <c r="C2" s="2" t="s">
        <v>2</v>
      </c>
      <c r="D2" s="2" t="s">
        <v>16</v>
      </c>
      <c r="E2" s="2" t="s">
        <v>37</v>
      </c>
      <c r="F2" s="2" t="s">
        <v>44</v>
      </c>
      <c r="G2" s="4" t="str">
        <f ca="1">IF(Table1[[#This Row],[ Zone more]]= "No","Zone " &amp; Table1[[#This Row],[Zone]],"")</f>
        <v/>
      </c>
      <c r="H2" s="4" t="str">
        <f ca="1">IF(Table1[[#This Row],[Room more]]="No",Table1[[#This Row],[Room heating friendly name]] &amp; " Schedule","")</f>
        <v/>
      </c>
      <c r="I2" s="4" t="str">
        <f>TRIM(Table1[[#This Row],[Room]]) &amp; IF(ISBLANK(Table1[[#This Row],[Location]]),"", " " &amp; Table1[[#This Row],[Location]]) &amp; IF(ISBLANK( Table1[[#This Row],[Type]]),"", " " &amp; Table1[[#This Row],[Type]])</f>
        <v>Lobby West TRV</v>
      </c>
      <c r="J2" s="7" t="str">
        <f ca="1">IF(ISBLANK(Table1[[#This Row],[Zone]]),"", IF(Table1[[#This Row],[Zone]]=OFFSET(Table1[[#This Row],[Zone]],1,), "Yes", "No"))</f>
        <v>Yes</v>
      </c>
      <c r="K2" s="9" t="str">
        <f>IF(ISBLANK(Table1[[#This Row],[Zone]]),"", "Zone " &amp; Table1[[#This Row],[Zone]])</f>
        <v>Zone Central building</v>
      </c>
      <c r="L2" s="9" t="str">
        <f>LOWER(SUBSTITUTE( SUBSTITUTE(Table1[[#This Row],[Zone friendly name]]," ","_"), "'",""))</f>
        <v>zone_central_building</v>
      </c>
      <c r="M2" s="9" t="str">
        <f ca="1">LOWER(SUBSTITUTE( SUBSTITUTE(Table1[[#This Row],[Zone switch name]]," ","_"), "'",""))</f>
        <v/>
      </c>
      <c r="N2" s="7" t="str">
        <f ca="1">IF(Table1[[#This Row],[Room]]=OFFSET(Table1[[#This Row],[Room]],1,), "Yes", "No")</f>
        <v>Yes</v>
      </c>
      <c r="O2" s="5" t="str">
        <f>TRIM(Table1[[#This Row],[Room]]) &amp; IF(Table1[[#This Row],[Domain]]="climate", " Heating", "")</f>
        <v>Lobby Heating</v>
      </c>
      <c r="P2" s="5" t="str">
        <f>LOWER(SUBSTITUTE( SUBSTITUTE( Table1[[#This Row],[Room heating friendly name]]," ","_"), "'",""))</f>
        <v>lobby_heating</v>
      </c>
      <c r="Q2" s="3" t="str">
        <f ca="1">LOWER( SUBSTITUTE( SUBSTITUTE( Table1[[#This Row],[Calendar name]]," ","_"), "'", "") )</f>
        <v/>
      </c>
      <c r="R2" s="3" t="str">
        <f>LOWER( SUBSTITUTE( SUBSTITUTE( Table1[[#This Row],[Device name]]," ","_"), "'", "") )</f>
        <v>lobby_west_trv</v>
      </c>
      <c r="T2" s="1"/>
      <c r="U2" s="1"/>
      <c r="W2" s="1"/>
      <c r="AA2" s="1"/>
      <c r="AB2" s="1"/>
      <c r="AC2" s="1"/>
    </row>
    <row r="3" spans="1:29">
      <c r="A3" s="2" t="s">
        <v>42</v>
      </c>
      <c r="B3" s="2" t="s">
        <v>43</v>
      </c>
      <c r="C3" s="2" t="s">
        <v>4</v>
      </c>
      <c r="D3" s="2" t="s">
        <v>16</v>
      </c>
      <c r="E3" s="2" t="s">
        <v>37</v>
      </c>
      <c r="F3" s="2" t="s">
        <v>44</v>
      </c>
      <c r="G3" s="4" t="str">
        <f ca="1">IF(Table1[[#This Row],[ Zone more]]= "No","Zone " &amp; Table1[[#This Row],[Zone]],"")</f>
        <v/>
      </c>
      <c r="H3" s="4" t="str">
        <f ca="1">IF(Table1[[#This Row],[Room more]]="No",Table1[[#This Row],[Room heating friendly name]] &amp; " Schedule","")</f>
        <v>Lobby Heating Schedule</v>
      </c>
      <c r="I3" s="4" t="str">
        <f>TRIM(Table1[[#This Row],[Room]]) &amp; IF(ISBLANK(Table1[[#This Row],[Location]]),"", " " &amp; Table1[[#This Row],[Location]]) &amp; IF(ISBLANK( Table1[[#This Row],[Type]]),"", " " &amp; Table1[[#This Row],[Type]])</f>
        <v>Lobby South TRV</v>
      </c>
      <c r="J3" s="7" t="str">
        <f ca="1">IF(ISBLANK(Table1[[#This Row],[Zone]]),"", IF(Table1[[#This Row],[Zone]]=OFFSET(Table1[[#This Row],[Zone]],1,), "Yes", "No"))</f>
        <v>Yes</v>
      </c>
      <c r="K3" s="9" t="str">
        <f>IF(ISBLANK(Table1[[#This Row],[Zone]]),"", "Zone " &amp; Table1[[#This Row],[Zone]])</f>
        <v>Zone Central building</v>
      </c>
      <c r="L3" s="9" t="str">
        <f>LOWER(SUBSTITUTE( SUBSTITUTE(Table1[[#This Row],[Zone friendly name]]," ","_"), "'",""))</f>
        <v>zone_central_building</v>
      </c>
      <c r="M3" s="9" t="str">
        <f ca="1">LOWER(SUBSTITUTE( SUBSTITUTE(Table1[[#This Row],[Zone switch name]]," ","_"), "'",""))</f>
        <v/>
      </c>
      <c r="N3" s="7" t="str">
        <f ca="1">IF(Table1[[#This Row],[Room]]=OFFSET(Table1[[#This Row],[Room]],1,), "Yes", "No")</f>
        <v>No</v>
      </c>
      <c r="O3" s="5" t="str">
        <f>TRIM(Table1[[#This Row],[Room]]) &amp; IF(Table1[[#This Row],[Domain]]="climate", " Heating", "")</f>
        <v>Lobby Heating</v>
      </c>
      <c r="P3" s="5" t="str">
        <f>LOWER(SUBSTITUTE( SUBSTITUTE( Table1[[#This Row],[Room heating friendly name]]," ","_"), "'",""))</f>
        <v>lobby_heating</v>
      </c>
      <c r="Q3" s="5" t="str">
        <f ca="1">LOWER( SUBSTITUTE( SUBSTITUTE( Table1[[#This Row],[Calendar name]]," ","_"), "'", "") )</f>
        <v>lobby_heating_schedule</v>
      </c>
      <c r="R3" s="3" t="str">
        <f>LOWER( SUBSTITUTE( SUBSTITUTE( Table1[[#This Row],[Device name]]," ","_"), "'", "") )</f>
        <v>lobby_south_trv</v>
      </c>
      <c r="T3" s="1"/>
      <c r="U3" s="1"/>
      <c r="W3" s="1"/>
      <c r="AA3" s="1"/>
      <c r="AB3" s="1"/>
      <c r="AC3" s="1"/>
    </row>
    <row r="4" spans="1:29">
      <c r="A4" s="2" t="s">
        <v>42</v>
      </c>
      <c r="B4" s="2" t="s">
        <v>45</v>
      </c>
      <c r="C4" s="2"/>
      <c r="D4" s="2" t="s">
        <v>16</v>
      </c>
      <c r="E4" s="2" t="s">
        <v>37</v>
      </c>
      <c r="F4" s="2" t="s">
        <v>44</v>
      </c>
      <c r="G4" s="4" t="str">
        <f ca="1">IF(Table1[[#This Row],[ Zone more]]= "No","Zone " &amp; Table1[[#This Row],[Zone]],"")</f>
        <v/>
      </c>
      <c r="H4" s="4" t="str">
        <f ca="1">IF(Table1[[#This Row],[Room more]]="No",Table1[[#This Row],[Room heating friendly name]] &amp; " Schedule","")</f>
        <v>Rear porch Heating Schedule</v>
      </c>
      <c r="I4" s="4" t="str">
        <f>TRIM(Table1[[#This Row],[Room]]) &amp; IF(ISBLANK(Table1[[#This Row],[Location]]),"", " " &amp; Table1[[#This Row],[Location]]) &amp; IF(ISBLANK( Table1[[#This Row],[Type]]),"", " " &amp; Table1[[#This Row],[Type]])</f>
        <v>Rear porch TRV</v>
      </c>
      <c r="J4" s="7" t="str">
        <f ca="1">IF(ISBLANK(Table1[[#This Row],[Zone]]),"", IF(Table1[[#This Row],[Zone]]=OFFSET(Table1[[#This Row],[Zone]],1,), "Yes", "No"))</f>
        <v>Yes</v>
      </c>
      <c r="K4" s="9" t="str">
        <f>IF(ISBLANK(Table1[[#This Row],[Zone]]),"", "Zone " &amp; Table1[[#This Row],[Zone]])</f>
        <v>Zone Central building</v>
      </c>
      <c r="L4" s="9" t="str">
        <f>LOWER(SUBSTITUTE( SUBSTITUTE(Table1[[#This Row],[Zone friendly name]]," ","_"), "'",""))</f>
        <v>zone_central_building</v>
      </c>
      <c r="M4" s="9" t="str">
        <f ca="1">LOWER(SUBSTITUTE( SUBSTITUTE(Table1[[#This Row],[Zone switch name]]," ","_"), "'",""))</f>
        <v/>
      </c>
      <c r="N4" s="7" t="str">
        <f ca="1">IF(Table1[[#This Row],[Room]]=OFFSET(Table1[[#This Row],[Room]],1,), "Yes", "No")</f>
        <v>No</v>
      </c>
      <c r="O4" s="5" t="str">
        <f>TRIM(Table1[[#This Row],[Room]]) &amp; IF(Table1[[#This Row],[Domain]]="climate", " Heating", "")</f>
        <v>Rear porch Heating</v>
      </c>
      <c r="P4" s="5" t="str">
        <f>LOWER(SUBSTITUTE( SUBSTITUTE( Table1[[#This Row],[Room heating friendly name]]," ","_"), "'",""))</f>
        <v>rear_porch_heating</v>
      </c>
      <c r="Q4" s="5" t="str">
        <f ca="1">LOWER( SUBSTITUTE( SUBSTITUTE( Table1[[#This Row],[Calendar name]]," ","_"), "'", "") )</f>
        <v>rear_porch_heating_schedule</v>
      </c>
      <c r="R4" s="3" t="str">
        <f>LOWER( SUBSTITUTE( SUBSTITUTE( Table1[[#This Row],[Device name]]," ","_"), "'", "") )</f>
        <v>rear_porch_trv</v>
      </c>
      <c r="T4" s="1"/>
      <c r="U4" s="1"/>
      <c r="W4" s="1"/>
      <c r="AA4" s="1"/>
      <c r="AB4" s="1"/>
      <c r="AC4" s="1"/>
    </row>
    <row r="5" spans="1:29">
      <c r="A5" s="2" t="s">
        <v>42</v>
      </c>
      <c r="B5" s="2" t="s">
        <v>46</v>
      </c>
      <c r="C5" s="2" t="s">
        <v>47</v>
      </c>
      <c r="D5" s="2" t="s">
        <v>16</v>
      </c>
      <c r="E5" s="2" t="s">
        <v>37</v>
      </c>
      <c r="F5" s="2" t="s">
        <v>44</v>
      </c>
      <c r="G5" s="4" t="str">
        <f ca="1">IF(Table1[[#This Row],[ Zone more]]= "No","Zone " &amp; Table1[[#This Row],[Zone]],"")</f>
        <v/>
      </c>
      <c r="H5" s="4" t="str">
        <f ca="1">IF(Table1[[#This Row],[Room more]]="No",Table1[[#This Row],[Room heating friendly name]] &amp; " Schedule","")</f>
        <v/>
      </c>
      <c r="I5" s="4" t="str">
        <f>TRIM(Table1[[#This Row],[Room]]) &amp; IF(ISBLANK(Table1[[#This Row],[Location]]),"", " " &amp; Table1[[#This Row],[Location]]) &amp; IF(ISBLANK( Table1[[#This Row],[Type]]),"", " " &amp; Table1[[#This Row],[Type]])</f>
        <v>Ballroom North 1 TRV</v>
      </c>
      <c r="J5" s="7" t="str">
        <f ca="1">IF(ISBLANK(Table1[[#This Row],[Zone]]),"", IF(Table1[[#This Row],[Zone]]=OFFSET(Table1[[#This Row],[Zone]],1,), "Yes", "No"))</f>
        <v>Yes</v>
      </c>
      <c r="K5" s="9" t="str">
        <f>IF(ISBLANK(Table1[[#This Row],[Zone]]),"", "Zone " &amp; Table1[[#This Row],[Zone]])</f>
        <v>Zone Central building</v>
      </c>
      <c r="L5" s="9" t="str">
        <f>LOWER(SUBSTITUTE( SUBSTITUTE(Table1[[#This Row],[Zone friendly name]]," ","_"), "'",""))</f>
        <v>zone_central_building</v>
      </c>
      <c r="M5" s="9" t="str">
        <f ca="1">LOWER(SUBSTITUTE( SUBSTITUTE(Table1[[#This Row],[Zone switch name]]," ","_"), "'",""))</f>
        <v/>
      </c>
      <c r="N5" s="7" t="str">
        <f ca="1">IF(Table1[[#This Row],[Room]]=OFFSET(Table1[[#This Row],[Room]],1,), "Yes", "No")</f>
        <v>Yes</v>
      </c>
      <c r="O5" s="5" t="str">
        <f>TRIM(Table1[[#This Row],[Room]]) &amp; IF(Table1[[#This Row],[Domain]]="climate", " Heating", "")</f>
        <v>Ballroom Heating</v>
      </c>
      <c r="P5" s="5" t="str">
        <f>LOWER(SUBSTITUTE( SUBSTITUTE( Table1[[#This Row],[Room heating friendly name]]," ","_"), "'",""))</f>
        <v>ballroom_heating</v>
      </c>
      <c r="Q5" s="5" t="str">
        <f ca="1">LOWER( SUBSTITUTE( SUBSTITUTE( Table1[[#This Row],[Calendar name]]," ","_"), "'", "") )</f>
        <v/>
      </c>
      <c r="R5" s="3" t="str">
        <f>LOWER( SUBSTITUTE( SUBSTITUTE( Table1[[#This Row],[Device name]]," ","_"), "'", "") )</f>
        <v>ballroom_north_1_trv</v>
      </c>
      <c r="T5" s="1"/>
      <c r="U5" s="1"/>
      <c r="W5" s="1"/>
      <c r="AA5" s="1"/>
      <c r="AB5" s="1"/>
      <c r="AC5" s="1"/>
    </row>
    <row r="6" spans="1:29">
      <c r="A6" s="2" t="s">
        <v>42</v>
      </c>
      <c r="B6" s="2" t="s">
        <v>46</v>
      </c>
      <c r="C6" s="2" t="s">
        <v>48</v>
      </c>
      <c r="D6" s="2" t="s">
        <v>16</v>
      </c>
      <c r="E6" s="2" t="s">
        <v>37</v>
      </c>
      <c r="F6" s="2" t="s">
        <v>44</v>
      </c>
      <c r="G6" s="4" t="str">
        <f ca="1">IF(Table1[[#This Row],[ Zone more]]= "No","Zone " &amp; Table1[[#This Row],[Zone]],"")</f>
        <v/>
      </c>
      <c r="H6" s="4" t="str">
        <f ca="1">IF(Table1[[#This Row],[Room more]]="No",Table1[[#This Row],[Room heating friendly name]] &amp; " Schedule","")</f>
        <v/>
      </c>
      <c r="I6" s="4" t="str">
        <f>TRIM(Table1[[#This Row],[Room]]) &amp; IF(ISBLANK(Table1[[#This Row],[Location]]),"", " " &amp; Table1[[#This Row],[Location]]) &amp; IF(ISBLANK( Table1[[#This Row],[Type]]),"", " " &amp; Table1[[#This Row],[Type]])</f>
        <v>Ballroom North 2 TRV</v>
      </c>
      <c r="J6" s="7" t="str">
        <f ca="1">IF(ISBLANK(Table1[[#This Row],[Zone]]),"", IF(Table1[[#This Row],[Zone]]=OFFSET(Table1[[#This Row],[Zone]],1,), "Yes", "No"))</f>
        <v>Yes</v>
      </c>
      <c r="K6" s="9" t="str">
        <f>IF(ISBLANK(Table1[[#This Row],[Zone]]),"", "Zone " &amp; Table1[[#This Row],[Zone]])</f>
        <v>Zone Central building</v>
      </c>
      <c r="L6" s="9" t="str">
        <f>LOWER(SUBSTITUTE( SUBSTITUTE(Table1[[#This Row],[Zone friendly name]]," ","_"), "'",""))</f>
        <v>zone_central_building</v>
      </c>
      <c r="M6" s="9" t="str">
        <f ca="1">LOWER(SUBSTITUTE( SUBSTITUTE(Table1[[#This Row],[Zone switch name]]," ","_"), "'",""))</f>
        <v/>
      </c>
      <c r="N6" s="7" t="str">
        <f ca="1">IF(Table1[[#This Row],[Room]]=OFFSET(Table1[[#This Row],[Room]],1,), "Yes", "No")</f>
        <v>Yes</v>
      </c>
      <c r="O6" s="5" t="str">
        <f>TRIM(Table1[[#This Row],[Room]]) &amp; IF(Table1[[#This Row],[Domain]]="climate", " Heating", "")</f>
        <v>Ballroom Heating</v>
      </c>
      <c r="P6" s="5" t="str">
        <f>LOWER(SUBSTITUTE( SUBSTITUTE( Table1[[#This Row],[Room heating friendly name]]," ","_"), "'",""))</f>
        <v>ballroom_heating</v>
      </c>
      <c r="Q6" s="5" t="str">
        <f ca="1">LOWER( SUBSTITUTE( SUBSTITUTE( Table1[[#This Row],[Calendar name]]," ","_"), "'", "") )</f>
        <v/>
      </c>
      <c r="R6" s="3" t="str">
        <f>LOWER( SUBSTITUTE( SUBSTITUTE( Table1[[#This Row],[Device name]]," ","_"), "'", "") )</f>
        <v>ballroom_north_2_trv</v>
      </c>
      <c r="T6" s="1"/>
      <c r="U6" s="1"/>
      <c r="W6" s="1"/>
      <c r="AA6" s="1"/>
      <c r="AB6" s="1"/>
      <c r="AC6" s="1"/>
    </row>
    <row r="7" spans="1:29">
      <c r="A7" s="2" t="s">
        <v>42</v>
      </c>
      <c r="B7" s="2" t="s">
        <v>46</v>
      </c>
      <c r="C7" s="2" t="s">
        <v>1</v>
      </c>
      <c r="D7" s="2" t="s">
        <v>16</v>
      </c>
      <c r="E7" s="2" t="s">
        <v>37</v>
      </c>
      <c r="F7" s="2" t="s">
        <v>44</v>
      </c>
      <c r="G7" s="4" t="str">
        <f ca="1">IF(Table1[[#This Row],[ Zone more]]= "No","Zone " &amp; Table1[[#This Row],[Zone]],"")</f>
        <v/>
      </c>
      <c r="H7" s="4" t="str">
        <f ca="1">IF(Table1[[#This Row],[Room more]]="No",Table1[[#This Row],[Room heating friendly name]] &amp; " Schedule","")</f>
        <v/>
      </c>
      <c r="I7" s="4" t="str">
        <f>TRIM(Table1[[#This Row],[Room]]) &amp; IF(ISBLANK(Table1[[#This Row],[Location]]),"", " " &amp; Table1[[#This Row],[Location]]) &amp; IF(ISBLANK( Table1[[#This Row],[Type]]),"", " " &amp; Table1[[#This Row],[Type]])</f>
        <v>Ballroom East TRV</v>
      </c>
      <c r="J7" s="7" t="str">
        <f ca="1">IF(ISBLANK(Table1[[#This Row],[Zone]]),"", IF(Table1[[#This Row],[Zone]]=OFFSET(Table1[[#This Row],[Zone]],1,), "Yes", "No"))</f>
        <v>Yes</v>
      </c>
      <c r="K7" s="9" t="str">
        <f>IF(ISBLANK(Table1[[#This Row],[Zone]]),"", "Zone " &amp; Table1[[#This Row],[Zone]])</f>
        <v>Zone Central building</v>
      </c>
      <c r="L7" s="9" t="str">
        <f>LOWER(SUBSTITUTE( SUBSTITUTE(Table1[[#This Row],[Zone friendly name]]," ","_"), "'",""))</f>
        <v>zone_central_building</v>
      </c>
      <c r="M7" s="9" t="str">
        <f ca="1">LOWER(SUBSTITUTE( SUBSTITUTE(Table1[[#This Row],[Zone switch name]]," ","_"), "'",""))</f>
        <v/>
      </c>
      <c r="N7" s="7" t="str">
        <f ca="1">IF(Table1[[#This Row],[Room]]=OFFSET(Table1[[#This Row],[Room]],1,), "Yes", "No")</f>
        <v>Yes</v>
      </c>
      <c r="O7" s="5" t="str">
        <f>TRIM(Table1[[#This Row],[Room]]) &amp; IF(Table1[[#This Row],[Domain]]="climate", " Heating", "")</f>
        <v>Ballroom Heating</v>
      </c>
      <c r="P7" s="5" t="str">
        <f>LOWER(SUBSTITUTE( SUBSTITUTE( Table1[[#This Row],[Room heating friendly name]]," ","_"), "'",""))</f>
        <v>ballroom_heating</v>
      </c>
      <c r="Q7" s="5" t="str">
        <f ca="1">LOWER( SUBSTITUTE( SUBSTITUTE( Table1[[#This Row],[Calendar name]]," ","_"), "'", "") )</f>
        <v/>
      </c>
      <c r="R7" s="3" t="str">
        <f>LOWER( SUBSTITUTE( SUBSTITUTE( Table1[[#This Row],[Device name]]," ","_"), "'", "") )</f>
        <v>ballroom_east_trv</v>
      </c>
      <c r="T7" s="1"/>
      <c r="U7" s="1"/>
      <c r="W7" s="1"/>
      <c r="AA7" s="1"/>
      <c r="AB7" s="1"/>
      <c r="AC7" s="1"/>
    </row>
    <row r="8" spans="1:29">
      <c r="A8" s="2" t="s">
        <v>42</v>
      </c>
      <c r="B8" s="2" t="s">
        <v>46</v>
      </c>
      <c r="C8" s="2" t="s">
        <v>49</v>
      </c>
      <c r="D8" s="2" t="s">
        <v>16</v>
      </c>
      <c r="E8" s="2" t="s">
        <v>37</v>
      </c>
      <c r="F8" s="2" t="s">
        <v>44</v>
      </c>
      <c r="G8" s="4" t="str">
        <f ca="1">IF(Table1[[#This Row],[ Zone more]]= "No","Zone " &amp; Table1[[#This Row],[Zone]],"")</f>
        <v/>
      </c>
      <c r="H8" s="4" t="str">
        <f ca="1">IF(Table1[[#This Row],[Room more]]="No",Table1[[#This Row],[Room heating friendly name]] &amp; " Schedule","")</f>
        <v/>
      </c>
      <c r="I8" s="4" t="str">
        <f>TRIM(Table1[[#This Row],[Room]]) &amp; IF(ISBLANK(Table1[[#This Row],[Location]]),"", " " &amp; Table1[[#This Row],[Location]]) &amp; IF(ISBLANK( Table1[[#This Row],[Type]]),"", " " &amp; Table1[[#This Row],[Type]])</f>
        <v>Ballroom South 1 TRV</v>
      </c>
      <c r="J8" s="7" t="str">
        <f ca="1">IF(ISBLANK(Table1[[#This Row],[Zone]]),"", IF(Table1[[#This Row],[Zone]]=OFFSET(Table1[[#This Row],[Zone]],1,), "Yes", "No"))</f>
        <v>Yes</v>
      </c>
      <c r="K8" s="9" t="str">
        <f>IF(ISBLANK(Table1[[#This Row],[Zone]]),"", "Zone " &amp; Table1[[#This Row],[Zone]])</f>
        <v>Zone Central building</v>
      </c>
      <c r="L8" s="9" t="str">
        <f>LOWER(SUBSTITUTE( SUBSTITUTE(Table1[[#This Row],[Zone friendly name]]," ","_"), "'",""))</f>
        <v>zone_central_building</v>
      </c>
      <c r="M8" s="9" t="str">
        <f ca="1">LOWER(SUBSTITUTE( SUBSTITUTE(Table1[[#This Row],[Zone switch name]]," ","_"), "'",""))</f>
        <v/>
      </c>
      <c r="N8" s="7" t="str">
        <f ca="1">IF(Table1[[#This Row],[Room]]=OFFSET(Table1[[#This Row],[Room]],1,), "Yes", "No")</f>
        <v>Yes</v>
      </c>
      <c r="O8" s="5" t="str">
        <f>TRIM(Table1[[#This Row],[Room]]) &amp; IF(Table1[[#This Row],[Domain]]="climate", " Heating", "")</f>
        <v>Ballroom Heating</v>
      </c>
      <c r="P8" s="5" t="str">
        <f>LOWER(SUBSTITUTE( SUBSTITUTE( Table1[[#This Row],[Room heating friendly name]]," ","_"), "'",""))</f>
        <v>ballroom_heating</v>
      </c>
      <c r="Q8" s="5" t="str">
        <f ca="1">LOWER( SUBSTITUTE( SUBSTITUTE( Table1[[#This Row],[Calendar name]]," ","_"), "'", "") )</f>
        <v/>
      </c>
      <c r="R8" s="3" t="str">
        <f>LOWER( SUBSTITUTE( SUBSTITUTE( Table1[[#This Row],[Device name]]," ","_"), "'", "") )</f>
        <v>ballroom_south_1_trv</v>
      </c>
      <c r="T8" s="1"/>
      <c r="U8" s="1"/>
      <c r="W8" s="1"/>
      <c r="AA8" s="1"/>
      <c r="AB8" s="1"/>
      <c r="AC8" s="1"/>
    </row>
    <row r="9" spans="1:29">
      <c r="A9" s="2" t="s">
        <v>42</v>
      </c>
      <c r="B9" s="2" t="s">
        <v>46</v>
      </c>
      <c r="C9" s="2" t="s">
        <v>50</v>
      </c>
      <c r="D9" s="2" t="s">
        <v>16</v>
      </c>
      <c r="E9" s="2" t="s">
        <v>37</v>
      </c>
      <c r="F9" s="2" t="s">
        <v>44</v>
      </c>
      <c r="G9" s="4" t="str">
        <f ca="1">IF(Table1[[#This Row],[ Zone more]]= "No","Zone " &amp; Table1[[#This Row],[Zone]],"")</f>
        <v/>
      </c>
      <c r="H9" s="4" t="str">
        <f ca="1">IF(Table1[[#This Row],[Room more]]="No",Table1[[#This Row],[Room heating friendly name]] &amp; " Schedule","")</f>
        <v/>
      </c>
      <c r="I9" s="4" t="str">
        <f>TRIM(Table1[[#This Row],[Room]]) &amp; IF(ISBLANK(Table1[[#This Row],[Location]]),"", " " &amp; Table1[[#This Row],[Location]]) &amp; IF(ISBLANK( Table1[[#This Row],[Type]]),"", " " &amp; Table1[[#This Row],[Type]])</f>
        <v>Ballroom South 2 TRV</v>
      </c>
      <c r="J9" s="7" t="str">
        <f ca="1">IF(ISBLANK(Table1[[#This Row],[Zone]]),"", IF(Table1[[#This Row],[Zone]]=OFFSET(Table1[[#This Row],[Zone]],1,), "Yes", "No"))</f>
        <v>Yes</v>
      </c>
      <c r="K9" s="9" t="str">
        <f>IF(ISBLANK(Table1[[#This Row],[Zone]]),"", "Zone " &amp; Table1[[#This Row],[Zone]])</f>
        <v>Zone Central building</v>
      </c>
      <c r="L9" s="9" t="str">
        <f>LOWER(SUBSTITUTE( SUBSTITUTE(Table1[[#This Row],[Zone friendly name]]," ","_"), "'",""))</f>
        <v>zone_central_building</v>
      </c>
      <c r="M9" s="9" t="str">
        <f ca="1">LOWER(SUBSTITUTE( SUBSTITUTE(Table1[[#This Row],[Zone switch name]]," ","_"), "'",""))</f>
        <v/>
      </c>
      <c r="N9" s="7" t="str">
        <f ca="1">IF(Table1[[#This Row],[Room]]=OFFSET(Table1[[#This Row],[Room]],1,), "Yes", "No")</f>
        <v>Yes</v>
      </c>
      <c r="O9" s="5" t="str">
        <f>TRIM(Table1[[#This Row],[Room]]) &amp; IF(Table1[[#This Row],[Domain]]="climate", " Heating", "")</f>
        <v>Ballroom Heating</v>
      </c>
      <c r="P9" s="5" t="str">
        <f>LOWER(SUBSTITUTE( SUBSTITUTE( Table1[[#This Row],[Room heating friendly name]]," ","_"), "'",""))</f>
        <v>ballroom_heating</v>
      </c>
      <c r="Q9" s="5" t="str">
        <f ca="1">LOWER( SUBSTITUTE( SUBSTITUTE( Table1[[#This Row],[Calendar name]]," ","_"), "'", "") )</f>
        <v/>
      </c>
      <c r="R9" s="3" t="str">
        <f>LOWER( SUBSTITUTE( SUBSTITUTE( Table1[[#This Row],[Device name]]," ","_"), "'", "") )</f>
        <v>ballroom_south_2_trv</v>
      </c>
      <c r="S9"/>
      <c r="U9" s="1"/>
      <c r="W9" s="1"/>
      <c r="AA9" s="1"/>
      <c r="AB9" s="1"/>
      <c r="AC9" s="1"/>
    </row>
    <row r="10" spans="1:29">
      <c r="A10" s="2" t="s">
        <v>42</v>
      </c>
      <c r="B10" s="2" t="s">
        <v>46</v>
      </c>
      <c r="C10" s="2" t="s">
        <v>2</v>
      </c>
      <c r="D10" s="2" t="s">
        <v>16</v>
      </c>
      <c r="E10" s="2" t="s">
        <v>37</v>
      </c>
      <c r="F10" s="2" t="s">
        <v>44</v>
      </c>
      <c r="G10" s="4" t="str">
        <f ca="1">IF(Table1[[#This Row],[ Zone more]]= "No","Zone " &amp; Table1[[#This Row],[Zone]],"")</f>
        <v>Zone Central building</v>
      </c>
      <c r="H10" s="4" t="str">
        <f ca="1">IF(Table1[[#This Row],[Room more]]="No",Table1[[#This Row],[Room heating friendly name]] &amp; " Schedule","")</f>
        <v>Ballroom Heating Schedule</v>
      </c>
      <c r="I10" s="4" t="str">
        <f>TRIM(Table1[[#This Row],[Room]]) &amp; IF(ISBLANK(Table1[[#This Row],[Location]]),"", " " &amp; Table1[[#This Row],[Location]]) &amp; IF(ISBLANK( Table1[[#This Row],[Type]]),"", " " &amp; Table1[[#This Row],[Type]])</f>
        <v>Ballroom West TRV</v>
      </c>
      <c r="J10" s="7" t="str">
        <f ca="1">IF(ISBLANK(Table1[[#This Row],[Zone]]),"", IF(Table1[[#This Row],[Zone]]=OFFSET(Table1[[#This Row],[Zone]],1,), "Yes", "No"))</f>
        <v>No</v>
      </c>
      <c r="K10" s="9" t="str">
        <f>IF(ISBLANK(Table1[[#This Row],[Zone]]),"", "Zone " &amp; Table1[[#This Row],[Zone]])</f>
        <v>Zone Central building</v>
      </c>
      <c r="L10" s="9" t="str">
        <f>LOWER(SUBSTITUTE( SUBSTITUTE(Table1[[#This Row],[Zone friendly name]]," ","_"), "'",""))</f>
        <v>zone_central_building</v>
      </c>
      <c r="M10" s="9" t="str">
        <f ca="1">LOWER(SUBSTITUTE( SUBSTITUTE(Table1[[#This Row],[Zone switch name]]," ","_"), "'",""))</f>
        <v>zone_central_building</v>
      </c>
      <c r="N10" s="7" t="str">
        <f ca="1">IF(Table1[[#This Row],[Room]]=OFFSET(Table1[[#This Row],[Room]],1,), "Yes", "No")</f>
        <v>No</v>
      </c>
      <c r="O10" s="5" t="str">
        <f>TRIM(Table1[[#This Row],[Room]]) &amp; IF(Table1[[#This Row],[Domain]]="climate", " Heating", "")</f>
        <v>Ballroom Heating</v>
      </c>
      <c r="P10" s="5" t="str">
        <f>LOWER(SUBSTITUTE( SUBSTITUTE( Table1[[#This Row],[Room heating friendly name]]," ","_"), "'",""))</f>
        <v>ballroom_heating</v>
      </c>
      <c r="Q10" s="5" t="str">
        <f ca="1">LOWER( SUBSTITUTE( SUBSTITUTE( Table1[[#This Row],[Calendar name]]," ","_"), "'", "") )</f>
        <v>ballroom_heating_schedule</v>
      </c>
      <c r="R10" s="3" t="str">
        <f>LOWER( SUBSTITUTE( SUBSTITUTE( Table1[[#This Row],[Device name]]," ","_"), "'", "") )</f>
        <v>ballroom_west_trv</v>
      </c>
      <c r="S10"/>
      <c r="U10" s="1"/>
      <c r="W10" s="1"/>
      <c r="AA10" s="1"/>
      <c r="AB10" s="1"/>
      <c r="AC10" s="1"/>
    </row>
    <row r="11" spans="1:29">
      <c r="A11" s="2" t="s">
        <v>51</v>
      </c>
      <c r="B11" s="2" t="s">
        <v>19</v>
      </c>
      <c r="C11" s="2"/>
      <c r="D11" s="2" t="s">
        <v>16</v>
      </c>
      <c r="E11" s="2" t="s">
        <v>37</v>
      </c>
      <c r="F11" s="2" t="s">
        <v>44</v>
      </c>
      <c r="G11" s="4" t="str">
        <f ca="1">IF(Table1[[#This Row],[ Zone more]]= "No","Zone " &amp; Table1[[#This Row],[Zone]],"")</f>
        <v/>
      </c>
      <c r="H11" s="4" t="str">
        <f ca="1">IF(Table1[[#This Row],[Room more]]="No",Table1[[#This Row],[Room heating friendly name]] &amp; " Schedule","")</f>
        <v>Butler's Room Heating Schedule</v>
      </c>
      <c r="I11" s="4" t="str">
        <f>TRIM(Table1[[#This Row],[Room]]) &amp; IF(ISBLANK(Table1[[#This Row],[Location]]),"", " " &amp; Table1[[#This Row],[Location]]) &amp; IF(ISBLANK( Table1[[#This Row],[Type]]),"", " " &amp; Table1[[#This Row],[Type]])</f>
        <v>Butler's Room TRV</v>
      </c>
      <c r="J11" s="7" t="str">
        <f ca="1">IF(ISBLANK(Table1[[#This Row],[Zone]]),"", IF(Table1[[#This Row],[Zone]]=OFFSET(Table1[[#This Row],[Zone]],1,), "Yes", "No"))</f>
        <v>Yes</v>
      </c>
      <c r="K11" s="9" t="str">
        <f>IF(ISBLANK(Table1[[#This Row],[Zone]]),"", "Zone " &amp; Table1[[#This Row],[Zone]])</f>
        <v>Zone East Wing</v>
      </c>
      <c r="L11" s="9" t="str">
        <f>LOWER(SUBSTITUTE( SUBSTITUTE(Table1[[#This Row],[Zone friendly name]]," ","_"), "'",""))</f>
        <v>zone_east_wing</v>
      </c>
      <c r="M11" s="9" t="str">
        <f ca="1">LOWER(SUBSTITUTE( SUBSTITUTE(Table1[[#This Row],[Zone switch name]]," ","_"), "'",""))</f>
        <v/>
      </c>
      <c r="N11" s="7" t="str">
        <f ca="1">IF(Table1[[#This Row],[Room]]=OFFSET(Table1[[#This Row],[Room]],1,), "Yes", "No")</f>
        <v>No</v>
      </c>
      <c r="O11" s="5" t="str">
        <f>TRIM(Table1[[#This Row],[Room]]) &amp; IF(Table1[[#This Row],[Domain]]="climate", " Heating", "")</f>
        <v>Butler's Room Heating</v>
      </c>
      <c r="P11" s="5" t="str">
        <f>LOWER(SUBSTITUTE( SUBSTITUTE( Table1[[#This Row],[Room heating friendly name]]," ","_"), "'",""))</f>
        <v>butlers_room_heating</v>
      </c>
      <c r="Q11" s="5" t="str">
        <f ca="1">LOWER( SUBSTITUTE( SUBSTITUTE( Table1[[#This Row],[Calendar name]]," ","_"), "'", "") )</f>
        <v>butlers_room_heating_schedule</v>
      </c>
      <c r="R11" s="3" t="str">
        <f>LOWER( SUBSTITUTE( SUBSTITUTE( Table1[[#This Row],[Device name]]," ","_"), "'", "") )</f>
        <v>butlers_room_trv</v>
      </c>
      <c r="T11" s="1"/>
      <c r="U11" s="1"/>
      <c r="V11"/>
      <c r="X11"/>
      <c r="AA11" s="1"/>
      <c r="AB11" s="1"/>
      <c r="AC11" s="1"/>
    </row>
    <row r="12" spans="1:29">
      <c r="A12" s="2" t="s">
        <v>51</v>
      </c>
      <c r="B12" s="2" t="s">
        <v>20</v>
      </c>
      <c r="C12" s="2"/>
      <c r="D12" s="2" t="s">
        <v>16</v>
      </c>
      <c r="E12" s="2" t="s">
        <v>37</v>
      </c>
      <c r="F12" s="2" t="s">
        <v>44</v>
      </c>
      <c r="G12" s="4" t="str">
        <f ca="1">IF(Table1[[#This Row],[ Zone more]]= "No","Zone " &amp; Table1[[#This Row],[Zone]],"")</f>
        <v/>
      </c>
      <c r="H12" s="4" t="str">
        <f ca="1">IF(Table1[[#This Row],[Room more]]="No",Table1[[#This Row],[Room heating friendly name]] &amp; " Schedule","")</f>
        <v>Dressing Room Heating Schedule</v>
      </c>
      <c r="I12" s="4" t="str">
        <f>TRIM(Table1[[#This Row],[Room]]) &amp; IF(ISBLANK(Table1[[#This Row],[Location]]),"", " " &amp; Table1[[#This Row],[Location]]) &amp; IF(ISBLANK( Table1[[#This Row],[Type]]),"", " " &amp; Table1[[#This Row],[Type]])</f>
        <v>Dressing Room TRV</v>
      </c>
      <c r="J12" s="7" t="str">
        <f ca="1">IF(ISBLANK(Table1[[#This Row],[Zone]]),"", IF(Table1[[#This Row],[Zone]]=OFFSET(Table1[[#This Row],[Zone]],1,), "Yes", "No"))</f>
        <v>Yes</v>
      </c>
      <c r="K12" s="9" t="str">
        <f>IF(ISBLANK(Table1[[#This Row],[Zone]]),"", "Zone " &amp; Table1[[#This Row],[Zone]])</f>
        <v>Zone East Wing</v>
      </c>
      <c r="L12" s="9" t="str">
        <f>LOWER(SUBSTITUTE( SUBSTITUTE(Table1[[#This Row],[Zone friendly name]]," ","_"), "'",""))</f>
        <v>zone_east_wing</v>
      </c>
      <c r="M12" s="9" t="str">
        <f ca="1">LOWER(SUBSTITUTE( SUBSTITUTE(Table1[[#This Row],[Zone switch name]]," ","_"), "'",""))</f>
        <v/>
      </c>
      <c r="N12" s="7" t="str">
        <f ca="1">IF(Table1[[#This Row],[Room]]=OFFSET(Table1[[#This Row],[Room]],1,), "Yes", "No")</f>
        <v>No</v>
      </c>
      <c r="O12" s="5" t="str">
        <f>TRIM(Table1[[#This Row],[Room]]) &amp; IF(Table1[[#This Row],[Domain]]="climate", " Heating", "")</f>
        <v>Dressing Room Heating</v>
      </c>
      <c r="P12" s="5" t="str">
        <f>LOWER(SUBSTITUTE( SUBSTITUTE( Table1[[#This Row],[Room heating friendly name]]," ","_"), "'",""))</f>
        <v>dressing_room_heating</v>
      </c>
      <c r="Q12" s="5" t="str">
        <f ca="1">LOWER( SUBSTITUTE( SUBSTITUTE( Table1[[#This Row],[Calendar name]]," ","_"), "'", "") )</f>
        <v>dressing_room_heating_schedule</v>
      </c>
      <c r="R12" s="3" t="str">
        <f>LOWER( SUBSTITUTE( SUBSTITUTE( Table1[[#This Row],[Device name]]," ","_"), "'", "") )</f>
        <v>dressing_room_trv</v>
      </c>
      <c r="T12" s="1"/>
      <c r="U12" s="1"/>
      <c r="V12"/>
      <c r="X12"/>
      <c r="AA12" s="1"/>
      <c r="AB12" s="1"/>
      <c r="AC12" s="1"/>
    </row>
    <row r="13" spans="1:29">
      <c r="A13" s="2" t="s">
        <v>51</v>
      </c>
      <c r="B13" s="2" t="s">
        <v>22</v>
      </c>
      <c r="C13" s="2"/>
      <c r="D13" s="2" t="s">
        <v>16</v>
      </c>
      <c r="E13" s="2" t="s">
        <v>37</v>
      </c>
      <c r="F13" s="2" t="s">
        <v>44</v>
      </c>
      <c r="G13" s="4" t="str">
        <f ca="1">IF(Table1[[#This Row],[ Zone more]]= "No","Zone " &amp; Table1[[#This Row],[Zone]],"")</f>
        <v/>
      </c>
      <c r="H13" s="4" t="str">
        <f ca="1">IF(Table1[[#This Row],[Room more]]="No",Table1[[#This Row],[Room heating friendly name]] &amp; " Schedule","")</f>
        <v>Guest Bedroom Heating Schedule</v>
      </c>
      <c r="I13" s="4" t="str">
        <f>TRIM(Table1[[#This Row],[Room]]) &amp; IF(ISBLANK(Table1[[#This Row],[Location]]),"", " " &amp; Table1[[#This Row],[Location]]) &amp; IF(ISBLANK( Table1[[#This Row],[Type]]),"", " " &amp; Table1[[#This Row],[Type]])</f>
        <v>Guest Bedroom TRV</v>
      </c>
      <c r="J13" s="7" t="str">
        <f ca="1">IF(ISBLANK(Table1[[#This Row],[Zone]]),"", IF(Table1[[#This Row],[Zone]]=OFFSET(Table1[[#This Row],[Zone]],1,), "Yes", "No"))</f>
        <v>Yes</v>
      </c>
      <c r="K13" s="9" t="str">
        <f>IF(ISBLANK(Table1[[#This Row],[Zone]]),"", "Zone " &amp; Table1[[#This Row],[Zone]])</f>
        <v>Zone East Wing</v>
      </c>
      <c r="L13" s="9" t="str">
        <f>LOWER(SUBSTITUTE( SUBSTITUTE(Table1[[#This Row],[Zone friendly name]]," ","_"), "'",""))</f>
        <v>zone_east_wing</v>
      </c>
      <c r="M13" s="9" t="str">
        <f ca="1">LOWER(SUBSTITUTE( SUBSTITUTE(Table1[[#This Row],[Zone switch name]]," ","_"), "'",""))</f>
        <v/>
      </c>
      <c r="N13" s="7" t="str">
        <f ca="1">IF(Table1[[#This Row],[Room]]=OFFSET(Table1[[#This Row],[Room]],1,), "Yes", "No")</f>
        <v>No</v>
      </c>
      <c r="O13" s="5" t="str">
        <f>TRIM(Table1[[#This Row],[Room]]) &amp; IF(Table1[[#This Row],[Domain]]="climate", " Heating", "")</f>
        <v>Guest Bedroom Heating</v>
      </c>
      <c r="P13" s="5" t="str">
        <f>LOWER(SUBSTITUTE( SUBSTITUTE( Table1[[#This Row],[Room heating friendly name]]," ","_"), "'",""))</f>
        <v>guest_bedroom_heating</v>
      </c>
      <c r="Q13" s="5" t="str">
        <f ca="1">LOWER( SUBSTITUTE( SUBSTITUTE( Table1[[#This Row],[Calendar name]]," ","_"), "'", "") )</f>
        <v>guest_bedroom_heating_schedule</v>
      </c>
      <c r="R13" s="3" t="str">
        <f>LOWER( SUBSTITUTE( SUBSTITUTE( Table1[[#This Row],[Device name]]," ","_"), "'", "") )</f>
        <v>guest_bedroom_trv</v>
      </c>
      <c r="T13" s="1"/>
      <c r="U13" s="1"/>
      <c r="V13"/>
      <c r="X13"/>
      <c r="AA13" s="1"/>
      <c r="AB13" s="1"/>
      <c r="AC13" s="1"/>
    </row>
    <row r="14" spans="1:29">
      <c r="A14" s="2" t="s">
        <v>51</v>
      </c>
      <c r="B14" s="2" t="s">
        <v>52</v>
      </c>
      <c r="C14" s="2" t="s">
        <v>2</v>
      </c>
      <c r="D14" s="2" t="s">
        <v>16</v>
      </c>
      <c r="E14" s="2" t="s">
        <v>37</v>
      </c>
      <c r="F14" s="2" t="s">
        <v>44</v>
      </c>
      <c r="G14" s="4" t="str">
        <f ca="1">IF(Table1[[#This Row],[ Zone more]]= "No","Zone " &amp; Table1[[#This Row],[Zone]],"")</f>
        <v/>
      </c>
      <c r="H14" s="4" t="str">
        <f ca="1">IF(Table1[[#This Row],[Room more]]="No",Table1[[#This Row],[Room heating friendly name]] &amp; " Schedule","")</f>
        <v/>
      </c>
      <c r="I14" s="4" t="str">
        <f>TRIM(Table1[[#This Row],[Room]]) &amp; IF(ISBLANK(Table1[[#This Row],[Location]]),"", " " &amp; Table1[[#This Row],[Location]]) &amp; IF(ISBLANK( Table1[[#This Row],[Type]]),"", " " &amp; Table1[[#This Row],[Type]])</f>
        <v>Housekeeper's Bedroom West TRV</v>
      </c>
      <c r="J14" s="7" t="str">
        <f ca="1">IF(ISBLANK(Table1[[#This Row],[Zone]]),"", IF(Table1[[#This Row],[Zone]]=OFFSET(Table1[[#This Row],[Zone]],1,), "Yes", "No"))</f>
        <v>Yes</v>
      </c>
      <c r="K14" s="9" t="str">
        <f>IF(ISBLANK(Table1[[#This Row],[Zone]]),"", "Zone " &amp; Table1[[#This Row],[Zone]])</f>
        <v>Zone East Wing</v>
      </c>
      <c r="L14" s="9" t="str">
        <f>LOWER(SUBSTITUTE( SUBSTITUTE(Table1[[#This Row],[Zone friendly name]]," ","_"), "'",""))</f>
        <v>zone_east_wing</v>
      </c>
      <c r="M14" s="9" t="str">
        <f ca="1">LOWER(SUBSTITUTE( SUBSTITUTE(Table1[[#This Row],[Zone switch name]]," ","_"), "'",""))</f>
        <v/>
      </c>
      <c r="N14" s="7" t="str">
        <f ca="1">IF(Table1[[#This Row],[Room]]=OFFSET(Table1[[#This Row],[Room]],1,), "Yes", "No")</f>
        <v>Yes</v>
      </c>
      <c r="O14" s="5" t="str">
        <f>TRIM(Table1[[#This Row],[Room]]) &amp; IF(Table1[[#This Row],[Domain]]="climate", " Heating", "")</f>
        <v>Housekeeper's Bedroom Heating</v>
      </c>
      <c r="P14" s="5" t="str">
        <f>LOWER(SUBSTITUTE( SUBSTITUTE( Table1[[#This Row],[Room heating friendly name]]," ","_"), "'",""))</f>
        <v>housekeepers_bedroom_heating</v>
      </c>
      <c r="Q14" s="5" t="str">
        <f ca="1">LOWER( SUBSTITUTE( SUBSTITUTE( Table1[[#This Row],[Calendar name]]," ","_"), "'", "") )</f>
        <v/>
      </c>
      <c r="R14" s="3" t="str">
        <f>LOWER( SUBSTITUTE( SUBSTITUTE( Table1[[#This Row],[Device name]]," ","_"), "'", "") )</f>
        <v>housekeepers_bedroom_west_trv</v>
      </c>
      <c r="T14" s="1"/>
      <c r="U14" s="1"/>
      <c r="V14"/>
      <c r="X14"/>
      <c r="AA14" s="1"/>
      <c r="AB14" s="1"/>
      <c r="AC14" s="1"/>
    </row>
    <row r="15" spans="1:29">
      <c r="A15" s="2" t="s">
        <v>51</v>
      </c>
      <c r="B15" s="2" t="s">
        <v>52</v>
      </c>
      <c r="C15" s="2" t="s">
        <v>1</v>
      </c>
      <c r="D15" s="2" t="s">
        <v>16</v>
      </c>
      <c r="E15" s="2" t="s">
        <v>37</v>
      </c>
      <c r="F15" s="2" t="s">
        <v>44</v>
      </c>
      <c r="G15" s="4" t="str">
        <f ca="1">IF(Table1[[#This Row],[ Zone more]]= "No","Zone " &amp; Table1[[#This Row],[Zone]],"")</f>
        <v/>
      </c>
      <c r="H15" s="4" t="str">
        <f ca="1">IF(Table1[[#This Row],[Room more]]="No",Table1[[#This Row],[Room heating friendly name]] &amp; " Schedule","")</f>
        <v>Housekeeper's Bedroom Heating Schedule</v>
      </c>
      <c r="I15" s="4" t="str">
        <f>TRIM(Table1[[#This Row],[Room]]) &amp; IF(ISBLANK(Table1[[#This Row],[Location]]),"", " " &amp; Table1[[#This Row],[Location]]) &amp; IF(ISBLANK( Table1[[#This Row],[Type]]),"", " " &amp; Table1[[#This Row],[Type]])</f>
        <v>Housekeeper's Bedroom East TRV</v>
      </c>
      <c r="J15" s="7" t="str">
        <f ca="1">IF(ISBLANK(Table1[[#This Row],[Zone]]),"", IF(Table1[[#This Row],[Zone]]=OFFSET(Table1[[#This Row],[Zone]],1,), "Yes", "No"))</f>
        <v>Yes</v>
      </c>
      <c r="K15" s="9" t="str">
        <f>IF(ISBLANK(Table1[[#This Row],[Zone]]),"", "Zone " &amp; Table1[[#This Row],[Zone]])</f>
        <v>Zone East Wing</v>
      </c>
      <c r="L15" s="9" t="str">
        <f>LOWER(SUBSTITUTE( SUBSTITUTE(Table1[[#This Row],[Zone friendly name]]," ","_"), "'",""))</f>
        <v>zone_east_wing</v>
      </c>
      <c r="M15" s="9" t="str">
        <f ca="1">LOWER(SUBSTITUTE( SUBSTITUTE(Table1[[#This Row],[Zone switch name]]," ","_"), "'",""))</f>
        <v/>
      </c>
      <c r="N15" s="7" t="str">
        <f ca="1">IF(Table1[[#This Row],[Room]]=OFFSET(Table1[[#This Row],[Room]],1,), "Yes", "No")</f>
        <v>No</v>
      </c>
      <c r="O15" s="5" t="str">
        <f>TRIM(Table1[[#This Row],[Room]]) &amp; IF(Table1[[#This Row],[Domain]]="climate", " Heating", "")</f>
        <v>Housekeeper's Bedroom Heating</v>
      </c>
      <c r="P15" s="5" t="str">
        <f>LOWER(SUBSTITUTE( SUBSTITUTE( Table1[[#This Row],[Room heating friendly name]]," ","_"), "'",""))</f>
        <v>housekeepers_bedroom_heating</v>
      </c>
      <c r="Q15" s="5" t="str">
        <f ca="1">LOWER( SUBSTITUTE( SUBSTITUTE( Table1[[#This Row],[Calendar name]]," ","_"), "'", "") )</f>
        <v>housekeepers_bedroom_heating_schedule</v>
      </c>
      <c r="R15" s="3" t="str">
        <f>LOWER( SUBSTITUTE( SUBSTITUTE( Table1[[#This Row],[Device name]]," ","_"), "'", "") )</f>
        <v>housekeepers_bedroom_east_trv</v>
      </c>
      <c r="T15" s="1"/>
      <c r="U15" s="1"/>
      <c r="V15"/>
      <c r="X15"/>
      <c r="AA15" s="1"/>
      <c r="AB15" s="1"/>
      <c r="AC15" s="1"/>
    </row>
    <row r="16" spans="1:29">
      <c r="A16" s="2" t="s">
        <v>51</v>
      </c>
      <c r="B16" s="2" t="s">
        <v>13</v>
      </c>
      <c r="C16" s="2"/>
      <c r="D16" s="2" t="s">
        <v>16</v>
      </c>
      <c r="E16" s="2" t="s">
        <v>37</v>
      </c>
      <c r="F16" s="2" t="s">
        <v>44</v>
      </c>
      <c r="G16" s="4" t="str">
        <f ca="1">IF(Table1[[#This Row],[ Zone more]]= "No","Zone " &amp; Table1[[#This Row],[Zone]],"")</f>
        <v/>
      </c>
      <c r="H16" s="4" t="str">
        <f ca="1">IF(Table1[[#This Row],[Room more]]="No",Table1[[#This Row],[Room heating friendly name]] &amp; " Schedule","")</f>
        <v>Landing Heating Schedule</v>
      </c>
      <c r="I16" s="4" t="str">
        <f>TRIM(Table1[[#This Row],[Room]]) &amp; IF(ISBLANK(Table1[[#This Row],[Location]]),"", " " &amp; Table1[[#This Row],[Location]]) &amp; IF(ISBLANK( Table1[[#This Row],[Type]]),"", " " &amp; Table1[[#This Row],[Type]])</f>
        <v>Landing TRV</v>
      </c>
      <c r="J16" s="7" t="str">
        <f ca="1">IF(ISBLANK(Table1[[#This Row],[Zone]]),"", IF(Table1[[#This Row],[Zone]]=OFFSET(Table1[[#This Row],[Zone]],1,), "Yes", "No"))</f>
        <v>Yes</v>
      </c>
      <c r="K16" s="9" t="str">
        <f>IF(ISBLANK(Table1[[#This Row],[Zone]]),"", "Zone " &amp; Table1[[#This Row],[Zone]])</f>
        <v>Zone East Wing</v>
      </c>
      <c r="L16" s="9" t="str">
        <f>LOWER(SUBSTITUTE( SUBSTITUTE(Table1[[#This Row],[Zone friendly name]]," ","_"), "'",""))</f>
        <v>zone_east_wing</v>
      </c>
      <c r="M16" s="9" t="str">
        <f ca="1">LOWER(SUBSTITUTE( SUBSTITUTE(Table1[[#This Row],[Zone switch name]]," ","_"), "'",""))</f>
        <v/>
      </c>
      <c r="N16" s="7" t="str">
        <f ca="1">IF(Table1[[#This Row],[Room]]=OFFSET(Table1[[#This Row],[Room]],1,), "Yes", "No")</f>
        <v>No</v>
      </c>
      <c r="O16" s="5" t="str">
        <f>TRIM(Table1[[#This Row],[Room]]) &amp; IF(Table1[[#This Row],[Domain]]="climate", " Heating", "")</f>
        <v>Landing Heating</v>
      </c>
      <c r="P16" s="5" t="str">
        <f>LOWER(SUBSTITUTE( SUBSTITUTE( Table1[[#This Row],[Room heating friendly name]]," ","_"), "'",""))</f>
        <v>landing_heating</v>
      </c>
      <c r="Q16" s="5" t="str">
        <f ca="1">LOWER( SUBSTITUTE( SUBSTITUTE( Table1[[#This Row],[Calendar name]]," ","_"), "'", "") )</f>
        <v>landing_heating_schedule</v>
      </c>
      <c r="R16" s="3" t="str">
        <f>LOWER( SUBSTITUTE( SUBSTITUTE( Table1[[#This Row],[Device name]]," ","_"), "'", "") )</f>
        <v>landing_trv</v>
      </c>
      <c r="T16" s="1"/>
      <c r="U16" s="1"/>
      <c r="V16"/>
      <c r="X16"/>
      <c r="AA16" s="1"/>
      <c r="AB16" s="1"/>
      <c r="AC16" s="1"/>
    </row>
    <row r="17" spans="1:29">
      <c r="A17" s="2" t="s">
        <v>51</v>
      </c>
      <c r="B17" s="2" t="s">
        <v>24</v>
      </c>
      <c r="C17" s="2"/>
      <c r="D17" s="2" t="s">
        <v>16</v>
      </c>
      <c r="E17" s="2" t="s">
        <v>37</v>
      </c>
      <c r="F17" s="2" t="s">
        <v>44</v>
      </c>
      <c r="G17" s="4" t="str">
        <f ca="1">IF(Table1[[#This Row],[ Zone more]]= "No","Zone " &amp; Table1[[#This Row],[Zone]],"")</f>
        <v/>
      </c>
      <c r="H17" s="4" t="str">
        <f ca="1">IF(Table1[[#This Row],[Room more]]="No",Table1[[#This Row],[Room heating friendly name]] &amp; " Schedule","")</f>
        <v>Main Bathroom Heating Schedule</v>
      </c>
      <c r="I17" s="4" t="str">
        <f>TRIM(Table1[[#This Row],[Room]]) &amp; IF(ISBLANK(Table1[[#This Row],[Location]]),"", " " &amp; Table1[[#This Row],[Location]]) &amp; IF(ISBLANK( Table1[[#This Row],[Type]]),"", " " &amp; Table1[[#This Row],[Type]])</f>
        <v>Main Bathroom TRV</v>
      </c>
      <c r="J17" s="7" t="str">
        <f ca="1">IF(ISBLANK(Table1[[#This Row],[Zone]]),"", IF(Table1[[#This Row],[Zone]]=OFFSET(Table1[[#This Row],[Zone]],1,), "Yes", "No"))</f>
        <v>Yes</v>
      </c>
      <c r="K17" s="9" t="str">
        <f>IF(ISBLANK(Table1[[#This Row],[Zone]]),"", "Zone " &amp; Table1[[#This Row],[Zone]])</f>
        <v>Zone East Wing</v>
      </c>
      <c r="L17" s="9" t="str">
        <f>LOWER(SUBSTITUTE( SUBSTITUTE(Table1[[#This Row],[Zone friendly name]]," ","_"), "'",""))</f>
        <v>zone_east_wing</v>
      </c>
      <c r="M17" s="9" t="str">
        <f ca="1">LOWER(SUBSTITUTE( SUBSTITUTE(Table1[[#This Row],[Zone switch name]]," ","_"), "'",""))</f>
        <v/>
      </c>
      <c r="N17" s="7" t="str">
        <f ca="1">IF(Table1[[#This Row],[Room]]=OFFSET(Table1[[#This Row],[Room]],1,), "Yes", "No")</f>
        <v>No</v>
      </c>
      <c r="O17" s="5" t="str">
        <f>TRIM(Table1[[#This Row],[Room]]) &amp; IF(Table1[[#This Row],[Domain]]="climate", " Heating", "")</f>
        <v>Main Bathroom Heating</v>
      </c>
      <c r="P17" s="5" t="str">
        <f>LOWER(SUBSTITUTE( SUBSTITUTE( Table1[[#This Row],[Room heating friendly name]]," ","_"), "'",""))</f>
        <v>main_bathroom_heating</v>
      </c>
      <c r="Q17" s="5" t="str">
        <f ca="1">LOWER( SUBSTITUTE( SUBSTITUTE( Table1[[#This Row],[Calendar name]]," ","_"), "'", "") )</f>
        <v>main_bathroom_heating_schedule</v>
      </c>
      <c r="R17" s="3" t="str">
        <f>LOWER( SUBSTITUTE( SUBSTITUTE( Table1[[#This Row],[Device name]]," ","_"), "'", "") )</f>
        <v>main_bathroom_trv</v>
      </c>
      <c r="T17" s="1"/>
      <c r="U17" s="1"/>
      <c r="V17"/>
      <c r="X17"/>
      <c r="AA17" s="1"/>
      <c r="AB17" s="1"/>
      <c r="AC17" s="1"/>
    </row>
    <row r="18" spans="1:29">
      <c r="A18" s="2" t="s">
        <v>51</v>
      </c>
      <c r="B18" s="2" t="s">
        <v>25</v>
      </c>
      <c r="C18" s="2" t="s">
        <v>2</v>
      </c>
      <c r="D18" s="2" t="s">
        <v>16</v>
      </c>
      <c r="E18" s="2" t="s">
        <v>37</v>
      </c>
      <c r="F18" s="2" t="s">
        <v>44</v>
      </c>
      <c r="G18" s="4" t="str">
        <f ca="1">IF(Table1[[#This Row],[ Zone more]]= "No","Zone " &amp; Table1[[#This Row],[Zone]],"")</f>
        <v/>
      </c>
      <c r="H18" s="4" t="str">
        <f ca="1">IF(Table1[[#This Row],[Room more]]="No",Table1[[#This Row],[Room heating friendly name]] &amp; " Schedule","")</f>
        <v/>
      </c>
      <c r="I18" s="4" t="str">
        <f>TRIM(Table1[[#This Row],[Room]]) &amp; IF(ISBLANK(Table1[[#This Row],[Location]]),"", " " &amp; Table1[[#This Row],[Location]]) &amp; IF(ISBLANK( Table1[[#This Row],[Type]]),"", " " &amp; Table1[[#This Row],[Type]])</f>
        <v>Master Bedroom West TRV</v>
      </c>
      <c r="J18" s="7" t="str">
        <f ca="1">IF(ISBLANK(Table1[[#This Row],[Zone]]),"", IF(Table1[[#This Row],[Zone]]=OFFSET(Table1[[#This Row],[Zone]],1,), "Yes", "No"))</f>
        <v>Yes</v>
      </c>
      <c r="K18" s="9" t="str">
        <f>IF(ISBLANK(Table1[[#This Row],[Zone]]),"", "Zone " &amp; Table1[[#This Row],[Zone]])</f>
        <v>Zone East Wing</v>
      </c>
      <c r="L18" s="9" t="str">
        <f>LOWER(SUBSTITUTE( SUBSTITUTE(Table1[[#This Row],[Zone friendly name]]," ","_"), "'",""))</f>
        <v>zone_east_wing</v>
      </c>
      <c r="M18" s="9" t="str">
        <f ca="1">LOWER(SUBSTITUTE( SUBSTITUTE(Table1[[#This Row],[Zone switch name]]," ","_"), "'",""))</f>
        <v/>
      </c>
      <c r="N18" s="7" t="str">
        <f ca="1">IF(Table1[[#This Row],[Room]]=OFFSET(Table1[[#This Row],[Room]],1,), "Yes", "No")</f>
        <v>Yes</v>
      </c>
      <c r="O18" s="5" t="str">
        <f>TRIM(Table1[[#This Row],[Room]]) &amp; IF(Table1[[#This Row],[Domain]]="climate", " Heating", "")</f>
        <v>Master Bedroom Heating</v>
      </c>
      <c r="P18" s="5" t="str">
        <f>LOWER(SUBSTITUTE( SUBSTITUTE( Table1[[#This Row],[Room heating friendly name]]," ","_"), "'",""))</f>
        <v>master_bedroom_heating</v>
      </c>
      <c r="Q18" s="5" t="str">
        <f ca="1">LOWER( SUBSTITUTE( SUBSTITUTE( Table1[[#This Row],[Calendar name]]," ","_"), "'", "") )</f>
        <v/>
      </c>
      <c r="R18" s="3" t="str">
        <f>LOWER( SUBSTITUTE( SUBSTITUTE( Table1[[#This Row],[Device name]]," ","_"), "'", "") )</f>
        <v>master_bedroom_west_trv</v>
      </c>
      <c r="T18" s="1"/>
      <c r="U18" s="1"/>
      <c r="V18"/>
      <c r="X18"/>
      <c r="AA18" s="1"/>
      <c r="AB18" s="1"/>
      <c r="AC18" s="1"/>
    </row>
    <row r="19" spans="1:29">
      <c r="A19" s="2" t="s">
        <v>51</v>
      </c>
      <c r="B19" s="2" t="s">
        <v>25</v>
      </c>
      <c r="C19" s="2" t="s">
        <v>1</v>
      </c>
      <c r="D19" s="2" t="s">
        <v>16</v>
      </c>
      <c r="E19" s="2" t="s">
        <v>37</v>
      </c>
      <c r="F19" s="2" t="s">
        <v>44</v>
      </c>
      <c r="G19" s="4" t="str">
        <f ca="1">IF(Table1[[#This Row],[ Zone more]]= "No","Zone " &amp; Table1[[#This Row],[Zone]],"")</f>
        <v>Zone East Wing</v>
      </c>
      <c r="H19" s="4" t="str">
        <f ca="1">IF(Table1[[#This Row],[Room more]]="No",Table1[[#This Row],[Room heating friendly name]] &amp; " Schedule","")</f>
        <v>Master Bedroom Heating Schedule</v>
      </c>
      <c r="I19" s="4" t="str">
        <f>TRIM(Table1[[#This Row],[Room]]) &amp; IF(ISBLANK(Table1[[#This Row],[Location]]),"", " " &amp; Table1[[#This Row],[Location]]) &amp; IF(ISBLANK( Table1[[#This Row],[Type]]),"", " " &amp; Table1[[#This Row],[Type]])</f>
        <v>Master Bedroom East TRV</v>
      </c>
      <c r="J19" s="7" t="str">
        <f ca="1">IF(ISBLANK(Table1[[#This Row],[Zone]]),"", IF(Table1[[#This Row],[Zone]]=OFFSET(Table1[[#This Row],[Zone]],1,), "Yes", "No"))</f>
        <v>No</v>
      </c>
      <c r="K19" s="9" t="str">
        <f>IF(ISBLANK(Table1[[#This Row],[Zone]]),"", "Zone " &amp; Table1[[#This Row],[Zone]])</f>
        <v>Zone East Wing</v>
      </c>
      <c r="L19" s="9" t="str">
        <f>LOWER(SUBSTITUTE( SUBSTITUTE(Table1[[#This Row],[Zone friendly name]]," ","_"), "'",""))</f>
        <v>zone_east_wing</v>
      </c>
      <c r="M19" s="9" t="str">
        <f ca="1">LOWER(SUBSTITUTE( SUBSTITUTE(Table1[[#This Row],[Zone switch name]]," ","_"), "'",""))</f>
        <v>zone_east_wing</v>
      </c>
      <c r="N19" s="7" t="str">
        <f ca="1">IF(Table1[[#This Row],[Room]]=OFFSET(Table1[[#This Row],[Room]],1,), "Yes", "No")</f>
        <v>No</v>
      </c>
      <c r="O19" s="5" t="str">
        <f>TRIM(Table1[[#This Row],[Room]]) &amp; IF(Table1[[#This Row],[Domain]]="climate", " Heating", "")</f>
        <v>Master Bedroom Heating</v>
      </c>
      <c r="P19" s="5" t="str">
        <f>LOWER(SUBSTITUTE( SUBSTITUTE( Table1[[#This Row],[Room heating friendly name]]," ","_"), "'",""))</f>
        <v>master_bedroom_heating</v>
      </c>
      <c r="Q19" s="5" t="str">
        <f ca="1">LOWER( SUBSTITUTE( SUBSTITUTE( Table1[[#This Row],[Calendar name]]," ","_"), "'", "") )</f>
        <v>master_bedroom_heating_schedule</v>
      </c>
      <c r="R19" s="3" t="str">
        <f>LOWER( SUBSTITUTE( SUBSTITUTE( Table1[[#This Row],[Device name]]," ","_"), "'", "") )</f>
        <v>master_bedroom_east_trv</v>
      </c>
      <c r="T19" s="1"/>
      <c r="U19" s="1"/>
      <c r="V19"/>
      <c r="X19"/>
      <c r="AA19" s="1"/>
      <c r="AB19" s="1"/>
      <c r="AC19" s="1"/>
    </row>
    <row r="20" spans="1:29">
      <c r="A20" s="2" t="s">
        <v>53</v>
      </c>
      <c r="B20" s="2" t="s">
        <v>53</v>
      </c>
      <c r="C20" s="2" t="s">
        <v>54</v>
      </c>
      <c r="D20" s="2" t="s">
        <v>55</v>
      </c>
      <c r="E20" s="2" t="s">
        <v>37</v>
      </c>
      <c r="F20" s="2"/>
      <c r="G20" s="4" t="str">
        <f ca="1">IF(Table1[[#This Row],[ Zone more]]= "No","Zone " &amp; Table1[[#This Row],[Zone]],"")</f>
        <v/>
      </c>
      <c r="H20" s="4" t="str">
        <f ca="1">IF(Table1[[#This Row],[Room more]]="No",Table1[[#This Row],[Room heating friendly name]] &amp; " Schedule","")</f>
        <v/>
      </c>
      <c r="I20" s="4" t="str">
        <f>TRIM(Table1[[#This Row],[Room]]) &amp; IF(ISBLANK(Table1[[#This Row],[Location]]),"", " " &amp; Table1[[#This Row],[Location]]) &amp; IF(ISBLANK( Table1[[#This Row],[Type]]),"", " " &amp; Table1[[#This Row],[Type]])</f>
        <v>Greenhouse Upper Soil heater</v>
      </c>
      <c r="J20" s="7" t="str">
        <f ca="1">IF(ISBLANK(Table1[[#This Row],[Zone]]),"", IF(Table1[[#This Row],[Zone]]=OFFSET(Table1[[#This Row],[Zone]],1,), "Yes", "No"))</f>
        <v>Yes</v>
      </c>
      <c r="K20" s="9" t="str">
        <f>IF(ISBLANK(Table1[[#This Row],[Zone]]),"", "Zone " &amp; Table1[[#This Row],[Zone]])</f>
        <v>Zone Greenhouse</v>
      </c>
      <c r="L20" s="9" t="str">
        <f>LOWER(SUBSTITUTE( SUBSTITUTE(Table1[[#This Row],[Zone friendly name]]," ","_"), "'",""))</f>
        <v>zone_greenhouse</v>
      </c>
      <c r="M20" s="9" t="str">
        <f ca="1">LOWER(SUBSTITUTE( SUBSTITUTE(Table1[[#This Row],[Zone switch name]]," ","_"), "'",""))</f>
        <v/>
      </c>
      <c r="N20" s="7" t="str">
        <f ca="1">IF(Table1[[#This Row],[Room]]=OFFSET(Table1[[#This Row],[Room]],1,), "Yes", "No")</f>
        <v>Yes</v>
      </c>
      <c r="O20" s="5" t="str">
        <f>TRIM(Table1[[#This Row],[Room]]) &amp; IF(Table1[[#This Row],[Domain]]="climate", " Heating", "")</f>
        <v>Greenhouse Heating</v>
      </c>
      <c r="P20" s="5" t="str">
        <f>LOWER(SUBSTITUTE( SUBSTITUTE( Table1[[#This Row],[Room heating friendly name]]," ","_"), "'",""))</f>
        <v>greenhouse_heating</v>
      </c>
      <c r="Q20" s="5" t="str">
        <f ca="1">LOWER( SUBSTITUTE( SUBSTITUTE( Table1[[#This Row],[Calendar name]]," ","_"), "'", "") )</f>
        <v/>
      </c>
      <c r="R20" s="3" t="str">
        <f>LOWER( SUBSTITUTE( SUBSTITUTE( Table1[[#This Row],[Device name]]," ","_"), "'", "") )</f>
        <v>greenhouse_upper_soil_heater</v>
      </c>
      <c r="T20" s="1"/>
      <c r="U20" s="1"/>
      <c r="V20"/>
      <c r="X20"/>
      <c r="AA20" s="1"/>
      <c r="AB20" s="1"/>
      <c r="AC20" s="1"/>
    </row>
    <row r="21" spans="1:29">
      <c r="A21" s="2" t="s">
        <v>53</v>
      </c>
      <c r="B21" s="2" t="s">
        <v>53</v>
      </c>
      <c r="C21" s="2" t="s">
        <v>56</v>
      </c>
      <c r="D21" s="2" t="s">
        <v>55</v>
      </c>
      <c r="E21" s="2" t="s">
        <v>37</v>
      </c>
      <c r="F21" s="2"/>
      <c r="G21" s="4" t="str">
        <f ca="1">IF(Table1[[#This Row],[ Zone more]]= "No","Zone " &amp; Table1[[#This Row],[Zone]],"")</f>
        <v>Zone Greenhouse</v>
      </c>
      <c r="H21" s="4" t="str">
        <f ca="1">IF(Table1[[#This Row],[Room more]]="No",Table1[[#This Row],[Room heating friendly name]] &amp; " Schedule","")</f>
        <v>Greenhouse Heating Schedule</v>
      </c>
      <c r="I21" s="4" t="str">
        <f>TRIM(Table1[[#This Row],[Room]]) &amp; IF(ISBLANK(Table1[[#This Row],[Location]]),"", " " &amp; Table1[[#This Row],[Location]]) &amp; IF(ISBLANK( Table1[[#This Row],[Type]]),"", " " &amp; Table1[[#This Row],[Type]])</f>
        <v>Greenhouse Lower Soil heater</v>
      </c>
      <c r="J21" s="7" t="str">
        <f ca="1">IF(ISBLANK(Table1[[#This Row],[Zone]]),"", IF(Table1[[#This Row],[Zone]]=OFFSET(Table1[[#This Row],[Zone]],1,), "Yes", "No"))</f>
        <v>No</v>
      </c>
      <c r="K21" s="9" t="str">
        <f>IF(ISBLANK(Table1[[#This Row],[Zone]]),"", "Zone " &amp; Table1[[#This Row],[Zone]])</f>
        <v>Zone Greenhouse</v>
      </c>
      <c r="L21" s="9" t="str">
        <f>LOWER(SUBSTITUTE( SUBSTITUTE(Table1[[#This Row],[Zone friendly name]]," ","_"), "'",""))</f>
        <v>zone_greenhouse</v>
      </c>
      <c r="M21" s="9" t="str">
        <f ca="1">LOWER(SUBSTITUTE( SUBSTITUTE(Table1[[#This Row],[Zone switch name]]," ","_"), "'",""))</f>
        <v>zone_greenhouse</v>
      </c>
      <c r="N21" s="7" t="str">
        <f ca="1">IF(Table1[[#This Row],[Room]]=OFFSET(Table1[[#This Row],[Room]],1,), "Yes", "No")</f>
        <v>No</v>
      </c>
      <c r="O21" s="5" t="str">
        <f>TRIM(Table1[[#This Row],[Room]]) &amp; IF(Table1[[#This Row],[Domain]]="climate", " Heating", "")</f>
        <v>Greenhouse Heating</v>
      </c>
      <c r="P21" s="5" t="str">
        <f>LOWER(SUBSTITUTE( SUBSTITUTE( Table1[[#This Row],[Room heating friendly name]]," ","_"), "'",""))</f>
        <v>greenhouse_heating</v>
      </c>
      <c r="Q21" s="5" t="str">
        <f ca="1">LOWER( SUBSTITUTE( SUBSTITUTE( Table1[[#This Row],[Calendar name]]," ","_"), "'", "") )</f>
        <v>greenhouse_heating_schedule</v>
      </c>
      <c r="R21" s="3" t="str">
        <f>LOWER( SUBSTITUTE( SUBSTITUTE( Table1[[#This Row],[Device name]]," ","_"), "'", "") )</f>
        <v>greenhouse_lower_soil_heater</v>
      </c>
      <c r="T21" s="1"/>
      <c r="U21" s="1"/>
      <c r="V21"/>
      <c r="X21"/>
      <c r="AA21" s="1"/>
      <c r="AB21" s="1"/>
      <c r="AC21" s="1"/>
    </row>
    <row r="22" spans="1:29">
      <c r="A22" s="2" t="s">
        <v>57</v>
      </c>
      <c r="B22" s="2" t="s">
        <v>58</v>
      </c>
      <c r="C22" s="2"/>
      <c r="D22" s="2" t="s">
        <v>16</v>
      </c>
      <c r="E22" s="2" t="s">
        <v>37</v>
      </c>
      <c r="F22" s="2" t="s">
        <v>59</v>
      </c>
      <c r="G22" s="4" t="str">
        <f ca="1">IF(Table1[[#This Row],[ Zone more]]= "No","Zone " &amp; Table1[[#This Row],[Zone]],"")</f>
        <v/>
      </c>
      <c r="H22" s="4" t="str">
        <f ca="1">IF(Table1[[#This Row],[Room more]]="No",Table1[[#This Row],[Room heating friendly name]] &amp; " Schedule","")</f>
        <v>Groundsman Bathroom Heating Schedule</v>
      </c>
      <c r="I22" s="4" t="str">
        <f>TRIM(Table1[[#This Row],[Room]]) &amp; IF(ISBLANK(Table1[[#This Row],[Location]]),"", " " &amp; Table1[[#This Row],[Location]]) &amp; IF(ISBLANK( Table1[[#This Row],[Type]]),"", " " &amp; Table1[[#This Row],[Type]])</f>
        <v>Groundsman Bathroom TRV</v>
      </c>
      <c r="J22" s="7" t="str">
        <f ca="1">IF(ISBLANK(Table1[[#This Row],[Zone]]),"", IF(Table1[[#This Row],[Zone]]=OFFSET(Table1[[#This Row],[Zone]],1,), "Yes", "No"))</f>
        <v>Yes</v>
      </c>
      <c r="K22" s="9" t="str">
        <f>IF(ISBLANK(Table1[[#This Row],[Zone]]),"", "Zone " &amp; Table1[[#This Row],[Zone]])</f>
        <v>Zone Groundsman's lodge</v>
      </c>
      <c r="L22" s="9" t="str">
        <f>LOWER(SUBSTITUTE( SUBSTITUTE(Table1[[#This Row],[Zone friendly name]]," ","_"), "'",""))</f>
        <v>zone_groundsmans_lodge</v>
      </c>
      <c r="M22" s="9" t="str">
        <f ca="1">LOWER(SUBSTITUTE( SUBSTITUTE(Table1[[#This Row],[Zone switch name]]," ","_"), "'",""))</f>
        <v/>
      </c>
      <c r="N22" s="7" t="str">
        <f ca="1">IF(Table1[[#This Row],[Room]]=OFFSET(Table1[[#This Row],[Room]],1,), "Yes", "No")</f>
        <v>No</v>
      </c>
      <c r="O22" s="5" t="str">
        <f>TRIM(Table1[[#This Row],[Room]]) &amp; IF(Table1[[#This Row],[Domain]]="climate", " Heating", "")</f>
        <v>Groundsman Bathroom Heating</v>
      </c>
      <c r="P22" s="5" t="str">
        <f>LOWER(SUBSTITUTE( SUBSTITUTE( Table1[[#This Row],[Room heating friendly name]]," ","_"), "'",""))</f>
        <v>groundsman_bathroom_heating</v>
      </c>
      <c r="Q22" s="5" t="str">
        <f ca="1">LOWER( SUBSTITUTE( SUBSTITUTE( Table1[[#This Row],[Calendar name]]," ","_"), "'", "") )</f>
        <v>groundsman_bathroom_heating_schedule</v>
      </c>
      <c r="R22" s="3" t="str">
        <f>LOWER( SUBSTITUTE( SUBSTITUTE( Table1[[#This Row],[Device name]]," ","_"), "'", "") )</f>
        <v>groundsman_bathroom_trv</v>
      </c>
      <c r="T22" s="1"/>
      <c r="U22" s="1"/>
      <c r="V22"/>
      <c r="X22"/>
      <c r="AA22" s="1"/>
      <c r="AB22" s="1"/>
      <c r="AC22" s="1"/>
    </row>
    <row r="23" spans="1:29">
      <c r="A23" s="2" t="s">
        <v>57</v>
      </c>
      <c r="B23" s="2" t="s">
        <v>60</v>
      </c>
      <c r="C23" s="2"/>
      <c r="D23" s="2" t="s">
        <v>16</v>
      </c>
      <c r="E23" s="2" t="s">
        <v>37</v>
      </c>
      <c r="F23" s="2" t="s">
        <v>59</v>
      </c>
      <c r="G23" s="4" t="str">
        <f ca="1">IF(Table1[[#This Row],[ Zone more]]= "No","Zone " &amp; Table1[[#This Row],[Zone]],"")</f>
        <v/>
      </c>
      <c r="H23" s="4" t="str">
        <f ca="1">IF(Table1[[#This Row],[Room more]]="No",Table1[[#This Row],[Room heating friendly name]] &amp; " Schedule","")</f>
        <v>Groundsman Bedroom Heating Schedule</v>
      </c>
      <c r="I23" s="4" t="str">
        <f>TRIM(Table1[[#This Row],[Room]]) &amp; IF(ISBLANK(Table1[[#This Row],[Location]]),"", " " &amp; Table1[[#This Row],[Location]]) &amp; IF(ISBLANK( Table1[[#This Row],[Type]]),"", " " &amp; Table1[[#This Row],[Type]])</f>
        <v>Groundsman Bedroom TRV</v>
      </c>
      <c r="J23" s="7" t="str">
        <f ca="1">IF(ISBLANK(Table1[[#This Row],[Zone]]),"", IF(Table1[[#This Row],[Zone]]=OFFSET(Table1[[#This Row],[Zone]],1,), "Yes", "No"))</f>
        <v>Yes</v>
      </c>
      <c r="K23" s="9" t="str">
        <f>IF(ISBLANK(Table1[[#This Row],[Zone]]),"", "Zone " &amp; Table1[[#This Row],[Zone]])</f>
        <v>Zone Groundsman's lodge</v>
      </c>
      <c r="L23" s="9" t="str">
        <f>LOWER(SUBSTITUTE( SUBSTITUTE(Table1[[#This Row],[Zone friendly name]]," ","_"), "'",""))</f>
        <v>zone_groundsmans_lodge</v>
      </c>
      <c r="M23" s="9" t="str">
        <f ca="1">LOWER(SUBSTITUTE( SUBSTITUTE(Table1[[#This Row],[Zone switch name]]," ","_"), "'",""))</f>
        <v/>
      </c>
      <c r="N23" s="7" t="str">
        <f ca="1">IF(Table1[[#This Row],[Room]]=OFFSET(Table1[[#This Row],[Room]],1,), "Yes", "No")</f>
        <v>No</v>
      </c>
      <c r="O23" s="5" t="str">
        <f>TRIM(Table1[[#This Row],[Room]]) &amp; IF(Table1[[#This Row],[Domain]]="climate", " Heating", "")</f>
        <v>Groundsman Bedroom Heating</v>
      </c>
      <c r="P23" s="5" t="str">
        <f>LOWER(SUBSTITUTE( SUBSTITUTE( Table1[[#This Row],[Room heating friendly name]]," ","_"), "'",""))</f>
        <v>groundsman_bedroom_heating</v>
      </c>
      <c r="Q23" s="5" t="str">
        <f ca="1">LOWER( SUBSTITUTE( SUBSTITUTE( Table1[[#This Row],[Calendar name]]," ","_"), "'", "") )</f>
        <v>groundsman_bedroom_heating_schedule</v>
      </c>
      <c r="R23" s="3" t="str">
        <f>LOWER( SUBSTITUTE( SUBSTITUTE( Table1[[#This Row],[Device name]]," ","_"), "'", "") )</f>
        <v>groundsman_bedroom_trv</v>
      </c>
      <c r="T23" s="1"/>
      <c r="U23" s="1"/>
      <c r="V23"/>
      <c r="X23"/>
      <c r="AA23" s="1"/>
      <c r="AB23" s="1"/>
      <c r="AC23" s="1"/>
    </row>
    <row r="24" spans="1:29">
      <c r="A24" s="2" t="s">
        <v>57</v>
      </c>
      <c r="B24" s="2" t="s">
        <v>61</v>
      </c>
      <c r="C24" s="2"/>
      <c r="D24" s="2" t="s">
        <v>16</v>
      </c>
      <c r="E24" s="2" t="s">
        <v>37</v>
      </c>
      <c r="F24" s="2" t="s">
        <v>59</v>
      </c>
      <c r="G24" s="4" t="str">
        <f ca="1">IF(Table1[[#This Row],[ Zone more]]= "No","Zone " &amp; Table1[[#This Row],[Zone]],"")</f>
        <v/>
      </c>
      <c r="H24" s="4" t="str">
        <f ca="1">IF(Table1[[#This Row],[Room more]]="No",Table1[[#This Row],[Room heating friendly name]] &amp; " Schedule","")</f>
        <v>Groundsman Kitchen Heating Schedule</v>
      </c>
      <c r="I24" s="4" t="str">
        <f>TRIM(Table1[[#This Row],[Room]]) &amp; IF(ISBLANK(Table1[[#This Row],[Location]]),"", " " &amp; Table1[[#This Row],[Location]]) &amp; IF(ISBLANK( Table1[[#This Row],[Type]]),"", " " &amp; Table1[[#This Row],[Type]])</f>
        <v>Groundsman Kitchen TRV</v>
      </c>
      <c r="J24" s="7" t="str">
        <f ca="1">IF(ISBLANK(Table1[[#This Row],[Zone]]),"", IF(Table1[[#This Row],[Zone]]=OFFSET(Table1[[#This Row],[Zone]],1,), "Yes", "No"))</f>
        <v>Yes</v>
      </c>
      <c r="K24" s="9" t="str">
        <f>IF(ISBLANK(Table1[[#This Row],[Zone]]),"", "Zone " &amp; Table1[[#This Row],[Zone]])</f>
        <v>Zone Groundsman's lodge</v>
      </c>
      <c r="L24" s="9" t="str">
        <f>LOWER(SUBSTITUTE( SUBSTITUTE(Table1[[#This Row],[Zone friendly name]]," ","_"), "'",""))</f>
        <v>zone_groundsmans_lodge</v>
      </c>
      <c r="M24" s="9" t="str">
        <f ca="1">LOWER(SUBSTITUTE( SUBSTITUTE(Table1[[#This Row],[Zone switch name]]," ","_"), "'",""))</f>
        <v/>
      </c>
      <c r="N24" s="7" t="str">
        <f ca="1">IF(Table1[[#This Row],[Room]]=OFFSET(Table1[[#This Row],[Room]],1,), "Yes", "No")</f>
        <v>No</v>
      </c>
      <c r="O24" s="5" t="str">
        <f>TRIM(Table1[[#This Row],[Room]]) &amp; IF(Table1[[#This Row],[Domain]]="climate", " Heating", "")</f>
        <v>Groundsman Kitchen Heating</v>
      </c>
      <c r="P24" s="5" t="str">
        <f>LOWER(SUBSTITUTE( SUBSTITUTE( Table1[[#This Row],[Room heating friendly name]]," ","_"), "'",""))</f>
        <v>groundsman_kitchen_heating</v>
      </c>
      <c r="Q24" s="5" t="str">
        <f ca="1">LOWER( SUBSTITUTE( SUBSTITUTE( Table1[[#This Row],[Calendar name]]," ","_"), "'", "") )</f>
        <v>groundsman_kitchen_heating_schedule</v>
      </c>
      <c r="R24" s="3" t="str">
        <f>LOWER( SUBSTITUTE( SUBSTITUTE( Table1[[#This Row],[Device name]]," ","_"), "'", "") )</f>
        <v>groundsman_kitchen_trv</v>
      </c>
      <c r="T24" s="1"/>
      <c r="U24" s="1"/>
      <c r="V24"/>
      <c r="X24"/>
      <c r="AA24" s="1"/>
      <c r="AB24" s="1"/>
      <c r="AC24" s="1"/>
    </row>
    <row r="25" spans="1:29">
      <c r="A25" s="2" t="s">
        <v>57</v>
      </c>
      <c r="B25" s="2" t="s">
        <v>62</v>
      </c>
      <c r="C25" s="2"/>
      <c r="D25" s="2" t="s">
        <v>16</v>
      </c>
      <c r="E25" s="2" t="s">
        <v>37</v>
      </c>
      <c r="F25" s="2" t="s">
        <v>59</v>
      </c>
      <c r="G25" s="4" t="str">
        <f ca="1">IF(Table1[[#This Row],[ Zone more]]= "No","Zone " &amp; Table1[[#This Row],[Zone]],"")</f>
        <v>Zone Groundsman's lodge</v>
      </c>
      <c r="H25" s="4" t="str">
        <f ca="1">IF(Table1[[#This Row],[Room more]]="No",Table1[[#This Row],[Room heating friendly name]] &amp; " Schedule","")</f>
        <v>Groundsman Living room Heating Schedule</v>
      </c>
      <c r="I25" s="4" t="str">
        <f>TRIM(Table1[[#This Row],[Room]]) &amp; IF(ISBLANK(Table1[[#This Row],[Location]]),"", " " &amp; Table1[[#This Row],[Location]]) &amp; IF(ISBLANK( Table1[[#This Row],[Type]]),"", " " &amp; Table1[[#This Row],[Type]])</f>
        <v>Groundsman Living room TRV</v>
      </c>
      <c r="J25" s="7" t="str">
        <f ca="1">IF(ISBLANK(Table1[[#This Row],[Zone]]),"", IF(Table1[[#This Row],[Zone]]=OFFSET(Table1[[#This Row],[Zone]],1,), "Yes", "No"))</f>
        <v>No</v>
      </c>
      <c r="K25" s="9" t="str">
        <f>IF(ISBLANK(Table1[[#This Row],[Zone]]),"", "Zone " &amp; Table1[[#This Row],[Zone]])</f>
        <v>Zone Groundsman's lodge</v>
      </c>
      <c r="L25" s="9" t="str">
        <f>LOWER(SUBSTITUTE( SUBSTITUTE(Table1[[#This Row],[Zone friendly name]]," ","_"), "'",""))</f>
        <v>zone_groundsmans_lodge</v>
      </c>
      <c r="M25" s="9" t="str">
        <f ca="1">LOWER(SUBSTITUTE( SUBSTITUTE(Table1[[#This Row],[Zone switch name]]," ","_"), "'",""))</f>
        <v>zone_groundsmans_lodge</v>
      </c>
      <c r="N25" s="7" t="str">
        <f ca="1">IF(Table1[[#This Row],[Room]]=OFFSET(Table1[[#This Row],[Room]],1,), "Yes", "No")</f>
        <v>No</v>
      </c>
      <c r="O25" s="5" t="str">
        <f>TRIM(Table1[[#This Row],[Room]]) &amp; IF(Table1[[#This Row],[Domain]]="climate", " Heating", "")</f>
        <v>Groundsman Living room Heating</v>
      </c>
      <c r="P25" s="5" t="str">
        <f>LOWER(SUBSTITUTE( SUBSTITUTE( Table1[[#This Row],[Room heating friendly name]]," ","_"), "'",""))</f>
        <v>groundsman_living_room_heating</v>
      </c>
      <c r="Q25" s="5" t="str">
        <f ca="1">LOWER( SUBSTITUTE( SUBSTITUTE( Table1[[#This Row],[Calendar name]]," ","_"), "'", "") )</f>
        <v>groundsman_living_room_heating_schedule</v>
      </c>
      <c r="R25" s="3" t="str">
        <f>LOWER( SUBSTITUTE( SUBSTITUTE( Table1[[#This Row],[Device name]]," ","_"), "'", "") )</f>
        <v>groundsman_living_room_trv</v>
      </c>
      <c r="T25" s="1"/>
      <c r="U25" s="1"/>
      <c r="V25"/>
      <c r="X25"/>
      <c r="AA25" s="1"/>
      <c r="AB25" s="1"/>
      <c r="AC25" s="1"/>
    </row>
    <row r="26" spans="1:29">
      <c r="A26" s="2" t="s">
        <v>63</v>
      </c>
      <c r="B26" s="2" t="s">
        <v>18</v>
      </c>
      <c r="C26" s="2" t="s">
        <v>3</v>
      </c>
      <c r="D26" s="2" t="s">
        <v>16</v>
      </c>
      <c r="E26" s="2" t="s">
        <v>37</v>
      </c>
      <c r="F26" s="2" t="s">
        <v>44</v>
      </c>
      <c r="G26" s="13" t="str">
        <f ca="1">IF(Table1[[#This Row],[ Zone more]]= "No","Zone " &amp; Table1[[#This Row],[Zone]],"")</f>
        <v/>
      </c>
      <c r="H26" s="14" t="str">
        <f ca="1">IF(Table1[[#This Row],[Room more]]="No",Table1[[#This Row],[Room heating friendly name]] &amp; " Schedule","")</f>
        <v/>
      </c>
      <c r="I26" s="14" t="str">
        <f>TRIM(Table1[[#This Row],[Room]]) &amp; IF(ISBLANK(Table1[[#This Row],[Location]]),"", " " &amp; Table1[[#This Row],[Location]]) &amp; IF(ISBLANK( Table1[[#This Row],[Type]]),"", " " &amp; Table1[[#This Row],[Type]])</f>
        <v>Billiard Room North TRV</v>
      </c>
      <c r="J26" s="15" t="str">
        <f ca="1">IF(ISBLANK(Table1[[#This Row],[Zone]]),"", IF(Table1[[#This Row],[Zone]]=OFFSET(Table1[[#This Row],[Zone]],1,), "Yes", "No"))</f>
        <v>Yes</v>
      </c>
      <c r="K26" s="16" t="str">
        <f>IF(ISBLANK(Table1[[#This Row],[Zone]]),"", "Zone " &amp; Table1[[#This Row],[Zone]])</f>
        <v>Zone West Wing</v>
      </c>
      <c r="L26" s="16" t="str">
        <f>LOWER(SUBSTITUTE( SUBSTITUTE(Table1[[#This Row],[Zone friendly name]]," ","_"), "'",""))</f>
        <v>zone_west_wing</v>
      </c>
      <c r="M26" s="16" t="str">
        <f ca="1">LOWER(SUBSTITUTE( SUBSTITUTE(Table1[[#This Row],[Zone switch name]]," ","_"), "'",""))</f>
        <v/>
      </c>
      <c r="N26" s="15" t="str">
        <f ca="1">IF(Table1[[#This Row],[Room]]=OFFSET(Table1[[#This Row],[Room]],1,), "Yes", "No")</f>
        <v>Yes</v>
      </c>
      <c r="O26" s="17" t="str">
        <f>TRIM(Table1[[#This Row],[Room]]) &amp; IF(Table1[[#This Row],[Domain]]="climate", " Heating", "")</f>
        <v>Billiard Room Heating</v>
      </c>
      <c r="P26" s="17" t="str">
        <f>LOWER(SUBSTITUTE( SUBSTITUTE( Table1[[#This Row],[Room heating friendly name]]," ","_"), "'",""))</f>
        <v>billiard_room_heating</v>
      </c>
      <c r="Q26" s="16" t="str">
        <f ca="1">LOWER( SUBSTITUTE( SUBSTITUTE( Table1[[#This Row],[Calendar name]]," ","_"), "'", "") )</f>
        <v/>
      </c>
      <c r="R26" s="18" t="str">
        <f>LOWER( SUBSTITUTE( SUBSTITUTE( Table1[[#This Row],[Device name]]," ","_"), "'", "") )</f>
        <v>billiard_room_north_trv</v>
      </c>
    </row>
    <row r="27" spans="1:29">
      <c r="A27" s="2" t="s">
        <v>63</v>
      </c>
      <c r="B27" s="2" t="s">
        <v>18</v>
      </c>
      <c r="C27" s="2" t="s">
        <v>4</v>
      </c>
      <c r="D27" s="2" t="s">
        <v>16</v>
      </c>
      <c r="E27" s="2" t="s">
        <v>37</v>
      </c>
      <c r="F27" s="2" t="s">
        <v>44</v>
      </c>
      <c r="G27" s="13" t="str">
        <f ca="1">IF(Table1[[#This Row],[ Zone more]]= "No","Zone " &amp; Table1[[#This Row],[Zone]],"")</f>
        <v/>
      </c>
      <c r="H27" s="14" t="str">
        <f ca="1">IF(Table1[[#This Row],[Room more]]="No",Table1[[#This Row],[Room heating friendly name]] &amp; " Schedule","")</f>
        <v>Billiard Room Heating Schedule</v>
      </c>
      <c r="I27" s="14" t="str">
        <f>TRIM(Table1[[#This Row],[Room]]) &amp; IF(ISBLANK(Table1[[#This Row],[Location]]),"", " " &amp; Table1[[#This Row],[Location]]) &amp; IF(ISBLANK( Table1[[#This Row],[Type]]),"", " " &amp; Table1[[#This Row],[Type]])</f>
        <v>Billiard Room South TRV</v>
      </c>
      <c r="J27" s="15" t="str">
        <f ca="1">IF(ISBLANK(Table1[[#This Row],[Zone]]),"", IF(Table1[[#This Row],[Zone]]=OFFSET(Table1[[#This Row],[Zone]],1,), "Yes", "No"))</f>
        <v>Yes</v>
      </c>
      <c r="K27" s="16" t="str">
        <f>IF(ISBLANK(Table1[[#This Row],[Zone]]),"", "Zone " &amp; Table1[[#This Row],[Zone]])</f>
        <v>Zone West Wing</v>
      </c>
      <c r="L27" s="16" t="str">
        <f>LOWER(SUBSTITUTE( SUBSTITUTE(Table1[[#This Row],[Zone friendly name]]," ","_"), "'",""))</f>
        <v>zone_west_wing</v>
      </c>
      <c r="M27" s="16" t="str">
        <f ca="1">LOWER(SUBSTITUTE( SUBSTITUTE(Table1[[#This Row],[Zone switch name]]," ","_"), "'",""))</f>
        <v/>
      </c>
      <c r="N27" s="15" t="str">
        <f ca="1">IF(Table1[[#This Row],[Room]]=OFFSET(Table1[[#This Row],[Room]],1,), "Yes", "No")</f>
        <v>No</v>
      </c>
      <c r="O27" s="17" t="str">
        <f>TRIM(Table1[[#This Row],[Room]]) &amp; IF(Table1[[#This Row],[Domain]]="climate", " Heating", "")</f>
        <v>Billiard Room Heating</v>
      </c>
      <c r="P27" s="17" t="str">
        <f>LOWER(SUBSTITUTE( SUBSTITUTE( Table1[[#This Row],[Room heating friendly name]]," ","_"), "'",""))</f>
        <v>billiard_room_heating</v>
      </c>
      <c r="Q27" s="16" t="str">
        <f ca="1">LOWER( SUBSTITUTE( SUBSTITUTE( Table1[[#This Row],[Calendar name]]," ","_"), "'", "") )</f>
        <v>billiard_room_heating_schedule</v>
      </c>
      <c r="R27" s="18" t="str">
        <f>LOWER( SUBSTITUTE( SUBSTITUTE( Table1[[#This Row],[Device name]]," ","_"), "'", "") )</f>
        <v>billiard_room_south_trv</v>
      </c>
    </row>
    <row r="28" spans="1:29">
      <c r="A28" s="2" t="s">
        <v>63</v>
      </c>
      <c r="B28" s="2" t="s">
        <v>11</v>
      </c>
      <c r="C28" s="2"/>
      <c r="D28" s="2" t="s">
        <v>16</v>
      </c>
      <c r="E28" s="2" t="s">
        <v>37</v>
      </c>
      <c r="F28" s="2" t="s">
        <v>44</v>
      </c>
      <c r="G28" s="13" t="str">
        <f ca="1">IF(Table1[[#This Row],[ Zone more]]= "No","Zone " &amp; Table1[[#This Row],[Zone]],"")</f>
        <v/>
      </c>
      <c r="H28" s="14" t="str">
        <f ca="1">IF(Table1[[#This Row],[Room more]]="No",Table1[[#This Row],[Room heating friendly name]] &amp; " Schedule","")</f>
        <v>Cloakroom Heating Schedule</v>
      </c>
      <c r="I28" s="14" t="str">
        <f>TRIM(Table1[[#This Row],[Room]]) &amp; IF(ISBLANK(Table1[[#This Row],[Location]]),"", " " &amp; Table1[[#This Row],[Location]]) &amp; IF(ISBLANK( Table1[[#This Row],[Type]]),"", " " &amp; Table1[[#This Row],[Type]])</f>
        <v>Cloakroom TRV</v>
      </c>
      <c r="J28" s="15" t="str">
        <f ca="1">IF(ISBLANK(Table1[[#This Row],[Zone]]),"", IF(Table1[[#This Row],[Zone]]=OFFSET(Table1[[#This Row],[Zone]],1,), "Yes", "No"))</f>
        <v>Yes</v>
      </c>
      <c r="K28" s="16" t="str">
        <f>IF(ISBLANK(Table1[[#This Row],[Zone]]),"", "Zone " &amp; Table1[[#This Row],[Zone]])</f>
        <v>Zone West Wing</v>
      </c>
      <c r="L28" s="16" t="str">
        <f>LOWER(SUBSTITUTE( SUBSTITUTE(Table1[[#This Row],[Zone friendly name]]," ","_"), "'",""))</f>
        <v>zone_west_wing</v>
      </c>
      <c r="M28" s="16" t="str">
        <f ca="1">LOWER(SUBSTITUTE( SUBSTITUTE(Table1[[#This Row],[Zone switch name]]," ","_"), "'",""))</f>
        <v/>
      </c>
      <c r="N28" s="15" t="str">
        <f ca="1">IF(Table1[[#This Row],[Room]]=OFFSET(Table1[[#This Row],[Room]],1,), "Yes", "No")</f>
        <v>No</v>
      </c>
      <c r="O28" s="17" t="str">
        <f>TRIM(Table1[[#This Row],[Room]]) &amp; IF(Table1[[#This Row],[Domain]]="climate", " Heating", "")</f>
        <v>Cloakroom Heating</v>
      </c>
      <c r="P28" s="17" t="str">
        <f>LOWER(SUBSTITUTE( SUBSTITUTE( Table1[[#This Row],[Room heating friendly name]]," ","_"), "'",""))</f>
        <v>cloakroom_heating</v>
      </c>
      <c r="Q28" s="16" t="str">
        <f ca="1">LOWER( SUBSTITUTE( SUBSTITUTE( Table1[[#This Row],[Calendar name]]," ","_"), "'", "") )</f>
        <v>cloakroom_heating_schedule</v>
      </c>
      <c r="R28" s="18" t="str">
        <f>LOWER( SUBSTITUTE( SUBSTITUTE( Table1[[#This Row],[Device name]]," ","_"), "'", "") )</f>
        <v>cloakroom_trv</v>
      </c>
    </row>
    <row r="29" spans="1:29">
      <c r="A29" s="2" t="s">
        <v>63</v>
      </c>
      <c r="B29" s="2" t="s">
        <v>12</v>
      </c>
      <c r="C29" s="2"/>
      <c r="D29" s="2" t="s">
        <v>16</v>
      </c>
      <c r="E29" s="2" t="s">
        <v>37</v>
      </c>
      <c r="F29" s="2" t="s">
        <v>44</v>
      </c>
      <c r="G29" s="13" t="str">
        <f ca="1">IF(Table1[[#This Row],[ Zone more]]= "No","Zone " &amp; Table1[[#This Row],[Zone]],"")</f>
        <v/>
      </c>
      <c r="H29" s="14" t="str">
        <f ca="1">IF(Table1[[#This Row],[Room more]]="No",Table1[[#This Row],[Room heating friendly name]] &amp; " Schedule","")</f>
        <v>Conservatory Heating Schedule</v>
      </c>
      <c r="I29" s="14" t="str">
        <f>TRIM(Table1[[#This Row],[Room]]) &amp; IF(ISBLANK(Table1[[#This Row],[Location]]),"", " " &amp; Table1[[#This Row],[Location]]) &amp; IF(ISBLANK( Table1[[#This Row],[Type]]),"", " " &amp; Table1[[#This Row],[Type]])</f>
        <v>Conservatory TRV</v>
      </c>
      <c r="J29" s="15" t="str">
        <f ca="1">IF(ISBLANK(Table1[[#This Row],[Zone]]),"", IF(Table1[[#This Row],[Zone]]=OFFSET(Table1[[#This Row],[Zone]],1,), "Yes", "No"))</f>
        <v>Yes</v>
      </c>
      <c r="K29" s="16" t="str">
        <f>IF(ISBLANK(Table1[[#This Row],[Zone]]),"", "Zone " &amp; Table1[[#This Row],[Zone]])</f>
        <v>Zone West Wing</v>
      </c>
      <c r="L29" s="16" t="str">
        <f>LOWER(SUBSTITUTE( SUBSTITUTE(Table1[[#This Row],[Zone friendly name]]," ","_"), "'",""))</f>
        <v>zone_west_wing</v>
      </c>
      <c r="M29" s="16" t="str">
        <f ca="1">LOWER(SUBSTITUTE( SUBSTITUTE(Table1[[#This Row],[Zone switch name]]," ","_"), "'",""))</f>
        <v/>
      </c>
      <c r="N29" s="15" t="str">
        <f ca="1">IF(Table1[[#This Row],[Room]]=OFFSET(Table1[[#This Row],[Room]],1,), "Yes", "No")</f>
        <v>No</v>
      </c>
      <c r="O29" s="17" t="str">
        <f>TRIM(Table1[[#This Row],[Room]]) &amp; IF(Table1[[#This Row],[Domain]]="climate", " Heating", "")</f>
        <v>Conservatory Heating</v>
      </c>
      <c r="P29" s="17" t="str">
        <f>LOWER(SUBSTITUTE( SUBSTITUTE( Table1[[#This Row],[Room heating friendly name]]," ","_"), "'",""))</f>
        <v>conservatory_heating</v>
      </c>
      <c r="Q29" s="16" t="str">
        <f ca="1">LOWER( SUBSTITUTE( SUBSTITUTE( Table1[[#This Row],[Calendar name]]," ","_"), "'", "") )</f>
        <v>conservatory_heating_schedule</v>
      </c>
      <c r="R29" s="18" t="str">
        <f>LOWER( SUBSTITUTE( SUBSTITUTE( Table1[[#This Row],[Device name]]," ","_"), "'", "") )</f>
        <v>conservatory_trv</v>
      </c>
    </row>
    <row r="30" spans="1:29">
      <c r="A30" s="2" t="s">
        <v>63</v>
      </c>
      <c r="B30" s="2" t="s">
        <v>0</v>
      </c>
      <c r="C30" s="2"/>
      <c r="D30" s="2" t="s">
        <v>16</v>
      </c>
      <c r="E30" s="2" t="s">
        <v>37</v>
      </c>
      <c r="F30" s="2" t="s">
        <v>44</v>
      </c>
      <c r="G30" s="13" t="str">
        <f ca="1">IF(Table1[[#This Row],[ Zone more]]= "No","Zone " &amp; Table1[[#This Row],[Zone]],"")</f>
        <v/>
      </c>
      <c r="H30" s="14" t="str">
        <f ca="1">IF(Table1[[#This Row],[Room more]]="No",Table1[[#This Row],[Room heating friendly name]] &amp; " Schedule","")</f>
        <v>Hall Heating Schedule</v>
      </c>
      <c r="I30" s="14" t="str">
        <f>TRIM(Table1[[#This Row],[Room]]) &amp; IF(ISBLANK(Table1[[#This Row],[Location]]),"", " " &amp; Table1[[#This Row],[Location]]) &amp; IF(ISBLANK( Table1[[#This Row],[Type]]),"", " " &amp; Table1[[#This Row],[Type]])</f>
        <v>Hall TRV</v>
      </c>
      <c r="J30" s="15" t="str">
        <f ca="1">IF(ISBLANK(Table1[[#This Row],[Zone]]),"", IF(Table1[[#This Row],[Zone]]=OFFSET(Table1[[#This Row],[Zone]],1,), "Yes", "No"))</f>
        <v>Yes</v>
      </c>
      <c r="K30" s="16" t="str">
        <f>IF(ISBLANK(Table1[[#This Row],[Zone]]),"", "Zone " &amp; Table1[[#This Row],[Zone]])</f>
        <v>Zone West Wing</v>
      </c>
      <c r="L30" s="16" t="str">
        <f>LOWER(SUBSTITUTE( SUBSTITUTE(Table1[[#This Row],[Zone friendly name]]," ","_"), "'",""))</f>
        <v>zone_west_wing</v>
      </c>
      <c r="M30" s="16" t="str">
        <f ca="1">LOWER(SUBSTITUTE( SUBSTITUTE(Table1[[#This Row],[Zone switch name]]," ","_"), "'",""))</f>
        <v/>
      </c>
      <c r="N30" s="15" t="str">
        <f ca="1">IF(Table1[[#This Row],[Room]]=OFFSET(Table1[[#This Row],[Room]],1,), "Yes", "No")</f>
        <v>No</v>
      </c>
      <c r="O30" s="17" t="str">
        <f>TRIM(Table1[[#This Row],[Room]]) &amp; IF(Table1[[#This Row],[Domain]]="climate", " Heating", "")</f>
        <v>Hall Heating</v>
      </c>
      <c r="P30" s="17" t="str">
        <f>LOWER(SUBSTITUTE( SUBSTITUTE( Table1[[#This Row],[Room heating friendly name]]," ","_"), "'",""))</f>
        <v>hall_heating</v>
      </c>
      <c r="Q30" s="16" t="str">
        <f ca="1">LOWER( SUBSTITUTE( SUBSTITUTE( Table1[[#This Row],[Calendar name]]," ","_"), "'", "") )</f>
        <v>hall_heating_schedule</v>
      </c>
      <c r="R30" s="18" t="str">
        <f>LOWER( SUBSTITUTE( SUBSTITUTE( Table1[[#This Row],[Device name]]," ","_"), "'", "") )</f>
        <v>hall_trv</v>
      </c>
    </row>
    <row r="31" spans="1:29">
      <c r="A31" s="2" t="s">
        <v>63</v>
      </c>
      <c r="B31" s="2" t="s">
        <v>9</v>
      </c>
      <c r="C31" s="2" t="s">
        <v>2</v>
      </c>
      <c r="D31" s="2" t="s">
        <v>16</v>
      </c>
      <c r="E31" s="2" t="s">
        <v>37</v>
      </c>
      <c r="F31" s="2" t="s">
        <v>44</v>
      </c>
      <c r="G31" s="13" t="str">
        <f ca="1">IF(Table1[[#This Row],[ Zone more]]= "No","Zone " &amp; Table1[[#This Row],[Zone]],"")</f>
        <v/>
      </c>
      <c r="H31" s="14" t="str">
        <f ca="1">IF(Table1[[#This Row],[Room more]]="No",Table1[[#This Row],[Room heating friendly name]] &amp; " Schedule","")</f>
        <v/>
      </c>
      <c r="I31" s="14" t="str">
        <f>TRIM(Table1[[#This Row],[Room]]) &amp; IF(ISBLANK(Table1[[#This Row],[Location]]),"", " " &amp; Table1[[#This Row],[Location]]) &amp; IF(ISBLANK( Table1[[#This Row],[Type]]),"", " " &amp; Table1[[#This Row],[Type]])</f>
        <v>Kitchen West TRV</v>
      </c>
      <c r="J31" s="15" t="str">
        <f ca="1">IF(ISBLANK(Table1[[#This Row],[Zone]]),"", IF(Table1[[#This Row],[Zone]]=OFFSET(Table1[[#This Row],[Zone]],1,), "Yes", "No"))</f>
        <v>Yes</v>
      </c>
      <c r="K31" s="16" t="str">
        <f>IF(ISBLANK(Table1[[#This Row],[Zone]]),"", "Zone " &amp; Table1[[#This Row],[Zone]])</f>
        <v>Zone West Wing</v>
      </c>
      <c r="L31" s="16" t="str">
        <f>LOWER(SUBSTITUTE( SUBSTITUTE(Table1[[#This Row],[Zone friendly name]]," ","_"), "'",""))</f>
        <v>zone_west_wing</v>
      </c>
      <c r="M31" s="16" t="str">
        <f ca="1">LOWER(SUBSTITUTE( SUBSTITUTE(Table1[[#This Row],[Zone switch name]]," ","_"), "'",""))</f>
        <v/>
      </c>
      <c r="N31" s="15" t="str">
        <f ca="1">IF(Table1[[#This Row],[Room]]=OFFSET(Table1[[#This Row],[Room]],1,), "Yes", "No")</f>
        <v>Yes</v>
      </c>
      <c r="O31" s="17" t="str">
        <f>TRIM(Table1[[#This Row],[Room]]) &amp; IF(Table1[[#This Row],[Domain]]="climate", " Heating", "")</f>
        <v>Kitchen Heating</v>
      </c>
      <c r="P31" s="17" t="str">
        <f>LOWER(SUBSTITUTE( SUBSTITUTE( Table1[[#This Row],[Room heating friendly name]]," ","_"), "'",""))</f>
        <v>kitchen_heating</v>
      </c>
      <c r="Q31" s="16" t="str">
        <f ca="1">LOWER( SUBSTITUTE( SUBSTITUTE( Table1[[#This Row],[Calendar name]]," ","_"), "'", "") )</f>
        <v/>
      </c>
      <c r="R31" s="18" t="str">
        <f>LOWER( SUBSTITUTE( SUBSTITUTE( Table1[[#This Row],[Device name]]," ","_"), "'", "") )</f>
        <v>kitchen_west_trv</v>
      </c>
    </row>
    <row r="32" spans="1:29">
      <c r="A32" s="2" t="s">
        <v>63</v>
      </c>
      <c r="B32" s="2" t="s">
        <v>9</v>
      </c>
      <c r="C32" s="2" t="s">
        <v>1</v>
      </c>
      <c r="D32" s="2" t="s">
        <v>16</v>
      </c>
      <c r="E32" s="2" t="s">
        <v>37</v>
      </c>
      <c r="F32" s="2" t="s">
        <v>44</v>
      </c>
      <c r="G32" s="13" t="str">
        <f ca="1">IF(Table1[[#This Row],[ Zone more]]= "No","Zone " &amp; Table1[[#This Row],[Zone]],"")</f>
        <v/>
      </c>
      <c r="H32" s="14" t="str">
        <f ca="1">IF(Table1[[#This Row],[Room more]]="No",Table1[[#This Row],[Room heating friendly name]] &amp; " Schedule","")</f>
        <v>Kitchen Heating Schedule</v>
      </c>
      <c r="I32" s="14" t="str">
        <f>TRIM(Table1[[#This Row],[Room]]) &amp; IF(ISBLANK(Table1[[#This Row],[Location]]),"", " " &amp; Table1[[#This Row],[Location]]) &amp; IF(ISBLANK( Table1[[#This Row],[Type]]),"", " " &amp; Table1[[#This Row],[Type]])</f>
        <v>Kitchen East TRV</v>
      </c>
      <c r="J32" s="15" t="str">
        <f ca="1">IF(ISBLANK(Table1[[#This Row],[Zone]]),"", IF(Table1[[#This Row],[Zone]]=OFFSET(Table1[[#This Row],[Zone]],1,), "Yes", "No"))</f>
        <v>Yes</v>
      </c>
      <c r="K32" s="16" t="str">
        <f>IF(ISBLANK(Table1[[#This Row],[Zone]]),"", "Zone " &amp; Table1[[#This Row],[Zone]])</f>
        <v>Zone West Wing</v>
      </c>
      <c r="L32" s="16" t="str">
        <f>LOWER(SUBSTITUTE( SUBSTITUTE(Table1[[#This Row],[Zone friendly name]]," ","_"), "'",""))</f>
        <v>zone_west_wing</v>
      </c>
      <c r="M32" s="16" t="str">
        <f ca="1">LOWER(SUBSTITUTE( SUBSTITUTE(Table1[[#This Row],[Zone switch name]]," ","_"), "'",""))</f>
        <v/>
      </c>
      <c r="N32" s="15" t="str">
        <f ca="1">IF(Table1[[#This Row],[Room]]=OFFSET(Table1[[#This Row],[Room]],1,), "Yes", "No")</f>
        <v>No</v>
      </c>
      <c r="O32" s="17" t="str">
        <f>TRIM(Table1[[#This Row],[Room]]) &amp; IF(Table1[[#This Row],[Domain]]="climate", " Heating", "")</f>
        <v>Kitchen Heating</v>
      </c>
      <c r="P32" s="17" t="str">
        <f>LOWER(SUBSTITUTE( SUBSTITUTE( Table1[[#This Row],[Room heating friendly name]]," ","_"), "'",""))</f>
        <v>kitchen_heating</v>
      </c>
      <c r="Q32" s="16" t="str">
        <f ca="1">LOWER( SUBSTITUTE( SUBSTITUTE( Table1[[#This Row],[Calendar name]]," ","_"), "'", "") )</f>
        <v>kitchen_heating_schedule</v>
      </c>
      <c r="R32" s="18" t="str">
        <f>LOWER( SUBSTITUTE( SUBSTITUTE( Table1[[#This Row],[Device name]]," ","_"), "'", "") )</f>
        <v>kitchen_east_trv</v>
      </c>
    </row>
    <row r="33" spans="1:18">
      <c r="A33" s="2" t="s">
        <v>63</v>
      </c>
      <c r="B33" s="2" t="s">
        <v>10</v>
      </c>
      <c r="C33" s="2" t="s">
        <v>3</v>
      </c>
      <c r="D33" s="2" t="s">
        <v>16</v>
      </c>
      <c r="E33" s="2" t="s">
        <v>37</v>
      </c>
      <c r="F33" s="2" t="s">
        <v>44</v>
      </c>
      <c r="G33" s="13" t="str">
        <f ca="1">IF(Table1[[#This Row],[ Zone more]]= "No","Zone " &amp; Table1[[#This Row],[Zone]],"")</f>
        <v/>
      </c>
      <c r="H33" s="14" t="str">
        <f ca="1">IF(Table1[[#This Row],[Room more]]="No",Table1[[#This Row],[Room heating friendly name]] &amp; " Schedule","")</f>
        <v/>
      </c>
      <c r="I33" s="14" t="str">
        <f>TRIM(Table1[[#This Row],[Room]]) &amp; IF(ISBLANK(Table1[[#This Row],[Location]]),"", " " &amp; Table1[[#This Row],[Location]]) &amp; IF(ISBLANK( Table1[[#This Row],[Type]]),"", " " &amp; Table1[[#This Row],[Type]])</f>
        <v>Library North TRV</v>
      </c>
      <c r="J33" s="15" t="str">
        <f ca="1">IF(ISBLANK(Table1[[#This Row],[Zone]]),"", IF(Table1[[#This Row],[Zone]]=OFFSET(Table1[[#This Row],[Zone]],1,), "Yes", "No"))</f>
        <v>Yes</v>
      </c>
      <c r="K33" s="16" t="str">
        <f>IF(ISBLANK(Table1[[#This Row],[Zone]]),"", "Zone " &amp; Table1[[#This Row],[Zone]])</f>
        <v>Zone West Wing</v>
      </c>
      <c r="L33" s="16" t="str">
        <f>LOWER(SUBSTITUTE( SUBSTITUTE(Table1[[#This Row],[Zone friendly name]]," ","_"), "'",""))</f>
        <v>zone_west_wing</v>
      </c>
      <c r="M33" s="16" t="str">
        <f ca="1">LOWER(SUBSTITUTE( SUBSTITUTE(Table1[[#This Row],[Zone switch name]]," ","_"), "'",""))</f>
        <v/>
      </c>
      <c r="N33" s="15" t="str">
        <f ca="1">IF(Table1[[#This Row],[Room]]=OFFSET(Table1[[#This Row],[Room]],1,), "Yes", "No")</f>
        <v>Yes</v>
      </c>
      <c r="O33" s="17" t="str">
        <f>TRIM(Table1[[#This Row],[Room]]) &amp; IF(Table1[[#This Row],[Domain]]="climate", " Heating", "")</f>
        <v>Library Heating</v>
      </c>
      <c r="P33" s="17" t="str">
        <f>LOWER(SUBSTITUTE( SUBSTITUTE( Table1[[#This Row],[Room heating friendly name]]," ","_"), "'",""))</f>
        <v>library_heating</v>
      </c>
      <c r="Q33" s="16" t="str">
        <f ca="1">LOWER( SUBSTITUTE( SUBSTITUTE( Table1[[#This Row],[Calendar name]]," ","_"), "'", "") )</f>
        <v/>
      </c>
      <c r="R33" s="18" t="str">
        <f>LOWER( SUBSTITUTE( SUBSTITUTE( Table1[[#This Row],[Device name]]," ","_"), "'", "") )</f>
        <v>library_north_trv</v>
      </c>
    </row>
    <row r="34" spans="1:18">
      <c r="A34" s="2" t="s">
        <v>63</v>
      </c>
      <c r="B34" s="2" t="s">
        <v>10</v>
      </c>
      <c r="C34" s="2" t="s">
        <v>4</v>
      </c>
      <c r="D34" s="2" t="s">
        <v>16</v>
      </c>
      <c r="E34" s="2" t="s">
        <v>37</v>
      </c>
      <c r="F34" s="2" t="s">
        <v>44</v>
      </c>
      <c r="G34" s="13" t="str">
        <f ca="1">IF(Table1[[#This Row],[ Zone more]]= "No","Zone " &amp; Table1[[#This Row],[Zone]],"")</f>
        <v/>
      </c>
      <c r="H34" s="14" t="str">
        <f ca="1">IF(Table1[[#This Row],[Room more]]="No",Table1[[#This Row],[Room heating friendly name]] &amp; " Schedule","")</f>
        <v>Library Heating Schedule</v>
      </c>
      <c r="I34" s="14" t="str">
        <f>TRIM(Table1[[#This Row],[Room]]) &amp; IF(ISBLANK(Table1[[#This Row],[Location]]),"", " " &amp; Table1[[#This Row],[Location]]) &amp; IF(ISBLANK( Table1[[#This Row],[Type]]),"", " " &amp; Table1[[#This Row],[Type]])</f>
        <v>Library South TRV</v>
      </c>
      <c r="J34" s="15" t="str">
        <f ca="1">IF(ISBLANK(Table1[[#This Row],[Zone]]),"", IF(Table1[[#This Row],[Zone]]=OFFSET(Table1[[#This Row],[Zone]],1,), "Yes", "No"))</f>
        <v>Yes</v>
      </c>
      <c r="K34" s="16" t="str">
        <f>IF(ISBLANK(Table1[[#This Row],[Zone]]),"", "Zone " &amp; Table1[[#This Row],[Zone]])</f>
        <v>Zone West Wing</v>
      </c>
      <c r="L34" s="16" t="str">
        <f>LOWER(SUBSTITUTE( SUBSTITUTE(Table1[[#This Row],[Zone friendly name]]," ","_"), "'",""))</f>
        <v>zone_west_wing</v>
      </c>
      <c r="M34" s="16" t="str">
        <f ca="1">LOWER(SUBSTITUTE( SUBSTITUTE(Table1[[#This Row],[Zone switch name]]," ","_"), "'",""))</f>
        <v/>
      </c>
      <c r="N34" s="15" t="str">
        <f ca="1">IF(Table1[[#This Row],[Room]]=OFFSET(Table1[[#This Row],[Room]],1,), "Yes", "No")</f>
        <v>No</v>
      </c>
      <c r="O34" s="17" t="str">
        <f>TRIM(Table1[[#This Row],[Room]]) &amp; IF(Table1[[#This Row],[Domain]]="climate", " Heating", "")</f>
        <v>Library Heating</v>
      </c>
      <c r="P34" s="17" t="str">
        <f>LOWER(SUBSTITUTE( SUBSTITUTE( Table1[[#This Row],[Room heating friendly name]]," ","_"), "'",""))</f>
        <v>library_heating</v>
      </c>
      <c r="Q34" s="16" t="str">
        <f ca="1">LOWER( SUBSTITUTE( SUBSTITUTE( Table1[[#This Row],[Calendar name]]," ","_"), "'", "") )</f>
        <v>library_heating_schedule</v>
      </c>
      <c r="R34" s="18" t="str">
        <f>LOWER( SUBSTITUTE( SUBSTITUTE( Table1[[#This Row],[Device name]]," ","_"), "'", "") )</f>
        <v>library_south_trv</v>
      </c>
    </row>
    <row r="35" spans="1:18">
      <c r="A35" s="2" t="s">
        <v>63</v>
      </c>
      <c r="B35" s="2" t="s">
        <v>8</v>
      </c>
      <c r="C35" s="2" t="s">
        <v>3</v>
      </c>
      <c r="D35" s="2" t="s">
        <v>16</v>
      </c>
      <c r="E35" s="2" t="s">
        <v>37</v>
      </c>
      <c r="F35" s="2" t="s">
        <v>44</v>
      </c>
      <c r="G35" s="13" t="str">
        <f ca="1">IF(Table1[[#This Row],[ Zone more]]= "No","Zone " &amp; Table1[[#This Row],[Zone]],"")</f>
        <v/>
      </c>
      <c r="H35" s="14" t="str">
        <f ca="1">IF(Table1[[#This Row],[Room more]]="No",Table1[[#This Row],[Room heating friendly name]] &amp; " Schedule","")</f>
        <v/>
      </c>
      <c r="I35" s="14" t="str">
        <f>TRIM(Table1[[#This Row],[Room]]) &amp; IF(ISBLANK(Table1[[#This Row],[Location]]),"", " " &amp; Table1[[#This Row],[Location]]) &amp; IF(ISBLANK( Table1[[#This Row],[Type]]),"", " " &amp; Table1[[#This Row],[Type]])</f>
        <v>Parlour North TRV</v>
      </c>
      <c r="J35" s="15" t="str">
        <f ca="1">IF(ISBLANK(Table1[[#This Row],[Zone]]),"", IF(Table1[[#This Row],[Zone]]=OFFSET(Table1[[#This Row],[Zone]],1,), "Yes", "No"))</f>
        <v>Yes</v>
      </c>
      <c r="K35" s="16" t="str">
        <f>IF(ISBLANK(Table1[[#This Row],[Zone]]),"", "Zone " &amp; Table1[[#This Row],[Zone]])</f>
        <v>Zone West Wing</v>
      </c>
      <c r="L35" s="16" t="str">
        <f>LOWER(SUBSTITUTE( SUBSTITUTE(Table1[[#This Row],[Zone friendly name]]," ","_"), "'",""))</f>
        <v>zone_west_wing</v>
      </c>
      <c r="M35" s="16" t="str">
        <f ca="1">LOWER(SUBSTITUTE( SUBSTITUTE(Table1[[#This Row],[Zone switch name]]," ","_"), "'",""))</f>
        <v/>
      </c>
      <c r="N35" s="15" t="str">
        <f ca="1">IF(Table1[[#This Row],[Room]]=OFFSET(Table1[[#This Row],[Room]],1,), "Yes", "No")</f>
        <v>Yes</v>
      </c>
      <c r="O35" s="17" t="str">
        <f>TRIM(Table1[[#This Row],[Room]]) &amp; IF(Table1[[#This Row],[Domain]]="climate", " Heating", "")</f>
        <v>Parlour Heating</v>
      </c>
      <c r="P35" s="17" t="str">
        <f>LOWER(SUBSTITUTE( SUBSTITUTE( Table1[[#This Row],[Room heating friendly name]]," ","_"), "'",""))</f>
        <v>parlour_heating</v>
      </c>
      <c r="Q35" s="16" t="str">
        <f ca="1">LOWER( SUBSTITUTE( SUBSTITUTE( Table1[[#This Row],[Calendar name]]," ","_"), "'", "") )</f>
        <v/>
      </c>
      <c r="R35" s="18" t="str">
        <f>LOWER( SUBSTITUTE( SUBSTITUTE( Table1[[#This Row],[Device name]]," ","_"), "'", "") )</f>
        <v>parlour_north_trv</v>
      </c>
    </row>
    <row r="36" spans="1:18">
      <c r="A36" s="2" t="s">
        <v>63</v>
      </c>
      <c r="B36" s="2" t="s">
        <v>8</v>
      </c>
      <c r="C36" s="2" t="s">
        <v>4</v>
      </c>
      <c r="D36" s="2" t="s">
        <v>16</v>
      </c>
      <c r="E36" s="2" t="s">
        <v>37</v>
      </c>
      <c r="F36" s="2" t="s">
        <v>44</v>
      </c>
      <c r="G36" s="13" t="str">
        <f ca="1">IF(Table1[[#This Row],[ Zone more]]= "No","Zone " &amp; Table1[[#This Row],[Zone]],"")</f>
        <v>Zone West Wing</v>
      </c>
      <c r="H36" s="14" t="str">
        <f ca="1">IF(Table1[[#This Row],[Room more]]="No",Table1[[#This Row],[Room heating friendly name]] &amp; " Schedule","")</f>
        <v>Parlour Heating Schedule</v>
      </c>
      <c r="I36" s="14" t="str">
        <f>TRIM(Table1[[#This Row],[Room]]) &amp; IF(ISBLANK(Table1[[#This Row],[Location]]),"", " " &amp; Table1[[#This Row],[Location]]) &amp; IF(ISBLANK( Table1[[#This Row],[Type]]),"", " " &amp; Table1[[#This Row],[Type]])</f>
        <v>Parlour South TRV</v>
      </c>
      <c r="J36" s="15" t="str">
        <f ca="1">IF(ISBLANK(Table1[[#This Row],[Zone]]),"", IF(Table1[[#This Row],[Zone]]=OFFSET(Table1[[#This Row],[Zone]],1,), "Yes", "No"))</f>
        <v>No</v>
      </c>
      <c r="K36" s="16" t="str">
        <f>IF(ISBLANK(Table1[[#This Row],[Zone]]),"", "Zone " &amp; Table1[[#This Row],[Zone]])</f>
        <v>Zone West Wing</v>
      </c>
      <c r="L36" s="16" t="str">
        <f>LOWER(SUBSTITUTE( SUBSTITUTE(Table1[[#This Row],[Zone friendly name]]," ","_"), "'",""))</f>
        <v>zone_west_wing</v>
      </c>
      <c r="M36" s="16" t="str">
        <f ca="1">LOWER(SUBSTITUTE( SUBSTITUTE(Table1[[#This Row],[Zone switch name]]," ","_"), "'",""))</f>
        <v>zone_west_wing</v>
      </c>
      <c r="N36" s="15" t="str">
        <f ca="1">IF(Table1[[#This Row],[Room]]=OFFSET(Table1[[#This Row],[Room]],1,), "Yes", "No")</f>
        <v>No</v>
      </c>
      <c r="O36" s="17" t="str">
        <f>TRIM(Table1[[#This Row],[Room]]) &amp; IF(Table1[[#This Row],[Domain]]="climate", " Heating", "")</f>
        <v>Parlour Heating</v>
      </c>
      <c r="P36" s="17" t="str">
        <f>LOWER(SUBSTITUTE( SUBSTITUTE( Table1[[#This Row],[Room heating friendly name]]," ","_"), "'",""))</f>
        <v>parlour_heating</v>
      </c>
      <c r="Q36" s="16" t="str">
        <f ca="1">LOWER( SUBSTITUTE( SUBSTITUTE( Table1[[#This Row],[Calendar name]]," ","_"), "'", "") )</f>
        <v>parlour_heating_schedule</v>
      </c>
      <c r="R36" s="18" t="str">
        <f>LOWER( SUBSTITUTE( SUBSTITUTE( Table1[[#This Row],[Device name]]," ","_"), "'", "") )</f>
        <v>parlour_south_trv</v>
      </c>
    </row>
    <row r="37" spans="1:18">
      <c r="A37" s="2"/>
      <c r="B37" s="2" t="s">
        <v>21</v>
      </c>
      <c r="C37" s="2"/>
      <c r="D37" s="2" t="s">
        <v>17</v>
      </c>
      <c r="E37" s="2" t="s">
        <v>37</v>
      </c>
      <c r="F37" s="2" t="s">
        <v>44</v>
      </c>
      <c r="G37" s="13" t="str">
        <f ca="1">IF(Table1[[#This Row],[ Zone more]]= "No","Zone " &amp; Table1[[#This Row],[Zone]],"")</f>
        <v/>
      </c>
      <c r="H37" s="14" t="str">
        <f ca="1">IF(Table1[[#This Row],[Room more]]="No",Table1[[#This Row],[Room heating friendly name]] &amp; " Schedule","")</f>
        <v>En Suite Bathroom Underfloor Heating Schedule</v>
      </c>
      <c r="I37" s="14" t="str">
        <f>TRIM(Table1[[#This Row],[Room]]) &amp; IF(ISBLANK(Table1[[#This Row],[Location]]),"", " " &amp; Table1[[#This Row],[Location]]) &amp; IF(ISBLANK( Table1[[#This Row],[Type]]),"", " " &amp; Table1[[#This Row],[Type]])</f>
        <v>En Suite Bathroom Underfloor Thermostat</v>
      </c>
      <c r="J37" s="15" t="str">
        <f ca="1">IF(ISBLANK(Table1[[#This Row],[Zone]]),"", IF(Table1[[#This Row],[Zone]]=OFFSET(Table1[[#This Row],[Zone]],1,), "Yes", "No"))</f>
        <v/>
      </c>
      <c r="K37" s="16" t="str">
        <f>IF(ISBLANK(Table1[[#This Row],[Zone]]),"", "Zone " &amp; Table1[[#This Row],[Zone]])</f>
        <v/>
      </c>
      <c r="L37" s="16" t="str">
        <f>LOWER(SUBSTITUTE( SUBSTITUTE(Table1[[#This Row],[Zone friendly name]]," ","_"), "'",""))</f>
        <v/>
      </c>
      <c r="M37" s="16" t="str">
        <f ca="1">LOWER(SUBSTITUTE( SUBSTITUTE(Table1[[#This Row],[Zone switch name]]," ","_"), "'",""))</f>
        <v/>
      </c>
      <c r="N37" s="15" t="str">
        <f ca="1">IF(Table1[[#This Row],[Room]]=OFFSET(Table1[[#This Row],[Room]],1,), "Yes", "No")</f>
        <v>No</v>
      </c>
      <c r="O37" s="17" t="str">
        <f>TRIM(Table1[[#This Row],[Room]]) &amp; IF(Table1[[#This Row],[Domain]]="climate", " Heating", "")</f>
        <v>En Suite Bathroom Underfloor Heating</v>
      </c>
      <c r="P37" s="17" t="str">
        <f>LOWER(SUBSTITUTE( SUBSTITUTE( Table1[[#This Row],[Room heating friendly name]]," ","_"), "'",""))</f>
        <v>en_suite_bathroom_underfloor_heating</v>
      </c>
      <c r="Q37" s="16" t="str">
        <f ca="1">LOWER( SUBSTITUTE( SUBSTITUTE( Table1[[#This Row],[Calendar name]]," ","_"), "'", "") )</f>
        <v>en_suite_bathroom_underfloor_heating_schedule</v>
      </c>
      <c r="R37" s="18" t="str">
        <f>LOWER( SUBSTITUTE( SUBSTITUTE( Table1[[#This Row],[Device name]]," ","_"), "'", "") )</f>
        <v>en_suite_bathroom_underfloor_thermostat</v>
      </c>
    </row>
    <row r="38" spans="1:18">
      <c r="A38" s="2"/>
      <c r="B38" s="2" t="s">
        <v>64</v>
      </c>
      <c r="C38" s="2"/>
      <c r="D38" s="2" t="s">
        <v>65</v>
      </c>
      <c r="E38" s="2" t="s">
        <v>38</v>
      </c>
      <c r="F38" s="2" t="s">
        <v>44</v>
      </c>
      <c r="G38" s="13" t="str">
        <f ca="1">IF(Table1[[#This Row],[ Zone more]]= "No","Zone " &amp; Table1[[#This Row],[Zone]],"")</f>
        <v/>
      </c>
      <c r="H38" s="14" t="str">
        <f ca="1">IF(Table1[[#This Row],[Room more]]="No",Table1[[#This Row],[Room heating friendly name]] &amp; " Schedule","")</f>
        <v>Hot water Schedule</v>
      </c>
      <c r="I38" s="14" t="str">
        <f>TRIM(Table1[[#This Row],[Room]]) &amp; IF(ISBLANK(Table1[[#This Row],[Location]]),"", " " &amp; Table1[[#This Row],[Location]]) &amp; IF(ISBLANK( Table1[[#This Row],[Type]]),"", " " &amp; Table1[[#This Row],[Type]])</f>
        <v>Hot water Switch</v>
      </c>
      <c r="J38" s="15" t="str">
        <f ca="1">IF(ISBLANK(Table1[[#This Row],[Zone]]),"", IF(Table1[[#This Row],[Zone]]=OFFSET(Table1[[#This Row],[Zone]],1,), "Yes", "No"))</f>
        <v/>
      </c>
      <c r="K38" s="16" t="str">
        <f>IF(ISBLANK(Table1[[#This Row],[Zone]]),"", "Zone " &amp; Table1[[#This Row],[Zone]])</f>
        <v/>
      </c>
      <c r="L38" s="16" t="str">
        <f>LOWER(SUBSTITUTE( SUBSTITUTE(Table1[[#This Row],[Zone friendly name]]," ","_"), "'",""))</f>
        <v/>
      </c>
      <c r="M38" s="16" t="str">
        <f ca="1">LOWER(SUBSTITUTE( SUBSTITUTE(Table1[[#This Row],[Zone switch name]]," ","_"), "'",""))</f>
        <v/>
      </c>
      <c r="N38" s="15" t="str">
        <f ca="1">IF(Table1[[#This Row],[Room]]=OFFSET(Table1[[#This Row],[Room]],1,), "Yes", "No")</f>
        <v>No</v>
      </c>
      <c r="O38" s="17" t="str">
        <f>TRIM(Table1[[#This Row],[Room]]) &amp; IF(Table1[[#This Row],[Domain]]="climate", " Heating", "")</f>
        <v>Hot water</v>
      </c>
      <c r="P38" s="17" t="str">
        <f>LOWER(SUBSTITUTE( SUBSTITUTE( Table1[[#This Row],[Room heating friendly name]]," ","_"), "'",""))</f>
        <v>hot_water</v>
      </c>
      <c r="Q38" s="16" t="str">
        <f ca="1">LOWER( SUBSTITUTE( SUBSTITUTE( Table1[[#This Row],[Calendar name]]," ","_"), "'", "") )</f>
        <v>hot_water_schedule</v>
      </c>
      <c r="R38" s="18" t="str">
        <f>LOWER( SUBSTITUTE( SUBSTITUTE( Table1[[#This Row],[Device name]]," ","_"), "'", "") )</f>
        <v>hot_water_switch</v>
      </c>
    </row>
    <row r="39" spans="1:18">
      <c r="A39" s="2"/>
      <c r="B39" s="2" t="s">
        <v>23</v>
      </c>
      <c r="C39" s="2"/>
      <c r="D39" s="2" t="s">
        <v>65</v>
      </c>
      <c r="E39" s="2" t="s">
        <v>38</v>
      </c>
      <c r="F39" s="2" t="s">
        <v>44</v>
      </c>
      <c r="G39" s="13" t="str">
        <f ca="1">IF(Table1[[#This Row],[ Zone more]]= "No","Zone " &amp; Table1[[#This Row],[Zone]],"")</f>
        <v/>
      </c>
      <c r="H39" s="14" t="str">
        <f ca="1">IF(Table1[[#This Row],[Room more]]="No",Table1[[#This Row],[Room heating friendly name]] &amp; " Schedule","")</f>
        <v>Immersion Heater Schedule</v>
      </c>
      <c r="I39" s="14" t="str">
        <f>TRIM(Table1[[#This Row],[Room]]) &amp; IF(ISBLANK(Table1[[#This Row],[Location]]),"", " " &amp; Table1[[#This Row],[Location]]) &amp; IF(ISBLANK( Table1[[#This Row],[Type]]),"", " " &amp; Table1[[#This Row],[Type]])</f>
        <v>Immersion Heater Switch</v>
      </c>
      <c r="J39" s="15" t="str">
        <f ca="1">IF(ISBLANK(Table1[[#This Row],[Zone]]),"", IF(Table1[[#This Row],[Zone]]=OFFSET(Table1[[#This Row],[Zone]],1,), "Yes", "No"))</f>
        <v/>
      </c>
      <c r="K39" s="16" t="str">
        <f>IF(ISBLANK(Table1[[#This Row],[Zone]]),"", "Zone " &amp; Table1[[#This Row],[Zone]])</f>
        <v/>
      </c>
      <c r="L39" s="16" t="str">
        <f>LOWER(SUBSTITUTE( SUBSTITUTE(Table1[[#This Row],[Zone friendly name]]," ","_"), "'",""))</f>
        <v/>
      </c>
      <c r="M39" s="16" t="str">
        <f ca="1">LOWER(SUBSTITUTE( SUBSTITUTE(Table1[[#This Row],[Zone switch name]]," ","_"), "'",""))</f>
        <v/>
      </c>
      <c r="N39" s="15" t="str">
        <f ca="1">IF(Table1[[#This Row],[Room]]=OFFSET(Table1[[#This Row],[Room]],1,), "Yes", "No")</f>
        <v>No</v>
      </c>
      <c r="O39" s="17" t="str">
        <f>TRIM(Table1[[#This Row],[Room]]) &amp; IF(Table1[[#This Row],[Domain]]="climate", " Heating", "")</f>
        <v>Immersion Heater</v>
      </c>
      <c r="P39" s="17" t="str">
        <f>LOWER(SUBSTITUTE( SUBSTITUTE( Table1[[#This Row],[Room heating friendly name]]," ","_"), "'",""))</f>
        <v>immersion_heater</v>
      </c>
      <c r="Q39" s="16" t="str">
        <f ca="1">LOWER( SUBSTITUTE( SUBSTITUTE( Table1[[#This Row],[Calendar name]]," ","_"), "'", "") )</f>
        <v>immersion_heater_schedule</v>
      </c>
      <c r="R39" s="18" t="str">
        <f>LOWER( SUBSTITUTE( SUBSTITUTE( Table1[[#This Row],[Device name]]," ","_"), "'", "") )</f>
        <v>immersion_heater_switch</v>
      </c>
    </row>
    <row r="40" spans="1:18">
      <c r="A40" s="2"/>
      <c r="B40" s="2" t="s">
        <v>66</v>
      </c>
      <c r="C40" s="2"/>
      <c r="D40" s="2" t="s">
        <v>26</v>
      </c>
      <c r="E40" s="2" t="s">
        <v>37</v>
      </c>
      <c r="F40" s="2" t="s">
        <v>44</v>
      </c>
      <c r="G40" s="13" t="str">
        <f ca="1">IF(Table1[[#This Row],[ Zone more]]= "No","Zone " &amp; Table1[[#This Row],[Zone]],"")</f>
        <v/>
      </c>
      <c r="H40" s="14" t="str">
        <f ca="1">IF(Table1[[#This Row],[Room more]]="No",Table1[[#This Row],[Room heating friendly name]] &amp; " Schedule","")</f>
        <v>Observatory Heating Schedule</v>
      </c>
      <c r="I40" s="14" t="str">
        <f>TRIM(Table1[[#This Row],[Room]]) &amp; IF(ISBLANK(Table1[[#This Row],[Location]]),"", " " &amp; Table1[[#This Row],[Location]]) &amp; IF(ISBLANK( Table1[[#This Row],[Type]]),"", " " &amp; Table1[[#This Row],[Type]])</f>
        <v>Observatory Virtual Thermostat</v>
      </c>
      <c r="J40" s="15" t="str">
        <f ca="1">IF(ISBLANK(Table1[[#This Row],[Zone]]),"", IF(Table1[[#This Row],[Zone]]=OFFSET(Table1[[#This Row],[Zone]],1,), "Yes", "No"))</f>
        <v/>
      </c>
      <c r="K40" s="16" t="str">
        <f>IF(ISBLANK(Table1[[#This Row],[Zone]]),"", "Zone " &amp; Table1[[#This Row],[Zone]])</f>
        <v/>
      </c>
      <c r="L40" s="16" t="str">
        <f>LOWER(SUBSTITUTE( SUBSTITUTE(Table1[[#This Row],[Zone friendly name]]," ","_"), "'",""))</f>
        <v/>
      </c>
      <c r="M40" s="16" t="str">
        <f ca="1">LOWER(SUBSTITUTE( SUBSTITUTE(Table1[[#This Row],[Zone switch name]]," ","_"), "'",""))</f>
        <v/>
      </c>
      <c r="N40" s="15" t="str">
        <f ca="1">IF(Table1[[#This Row],[Room]]=OFFSET(Table1[[#This Row],[Room]],1,), "Yes", "No")</f>
        <v>No</v>
      </c>
      <c r="O40" s="17" t="str">
        <f>TRIM(Table1[[#This Row],[Room]]) &amp; IF(Table1[[#This Row],[Domain]]="climate", " Heating", "")</f>
        <v>Observatory Heating</v>
      </c>
      <c r="P40" s="17" t="str">
        <f>LOWER(SUBSTITUTE( SUBSTITUTE( Table1[[#This Row],[Room heating friendly name]]," ","_"), "'",""))</f>
        <v>observatory_heating</v>
      </c>
      <c r="Q40" s="16" t="str">
        <f ca="1">LOWER( SUBSTITUTE( SUBSTITUTE( Table1[[#This Row],[Calendar name]]," ","_"), "'", "") )</f>
        <v>observatory_heating_schedule</v>
      </c>
      <c r="R40" s="18" t="str">
        <f>LOWER( SUBSTITUTE( SUBSTITUTE( Table1[[#This Row],[Device name]]," ","_"), "'", "") )</f>
        <v>observatory_virtual_thermostat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and thermostat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W Symons PhD</cp:lastModifiedBy>
  <cp:revision>2</cp:revision>
  <dcterms:created xsi:type="dcterms:W3CDTF">2023-02-05T00:08:07Z</dcterms:created>
  <dcterms:modified xsi:type="dcterms:W3CDTF">2024-03-15T19:57:36Z</dcterms:modified>
</cp:coreProperties>
</file>