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wsymons/Cloud-Drive/Documents/Home Automation/Programming/Heating X2 for publication/240203 Heating X Release 2 code generator - run on a local drive/"/>
    </mc:Choice>
  </mc:AlternateContent>
  <xr:revisionPtr revIDLastSave="0" documentId="13_ncr:1_{C34F5018-ED74-224E-8A5D-183D3C08AF15}" xr6:coauthVersionLast="47" xr6:coauthVersionMax="47" xr10:uidLastSave="{00000000-0000-0000-0000-000000000000}"/>
  <bookViews>
    <workbookView xWindow="6400" yWindow="680" windowWidth="43220" windowHeight="25760" xr2:uid="{00000000-000D-0000-FFFF-FFFF00000000}"/>
  </bookViews>
  <sheets>
    <sheet name="Area and thermostat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J13" i="1" s="1"/>
  <c r="I14" i="1"/>
  <c r="J14" i="1" s="1"/>
  <c r="I4" i="1"/>
  <c r="J4" i="1" s="1"/>
  <c r="I3" i="1"/>
  <c r="J3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6" i="1"/>
  <c r="J16" i="1" s="1"/>
  <c r="I17" i="1"/>
  <c r="J17" i="1" s="1"/>
  <c r="I2" i="1"/>
  <c r="J2" i="1" s="1"/>
  <c r="I15" i="1"/>
  <c r="J15" i="1" s="1"/>
  <c r="I5" i="1"/>
  <c r="J5" i="1" s="1"/>
  <c r="I6" i="1"/>
  <c r="J6" i="1" s="1"/>
  <c r="F9" i="1"/>
  <c r="G9" i="1" s="1"/>
  <c r="F3" i="1"/>
  <c r="G3" i="1" s="1"/>
  <c r="F5" i="1"/>
  <c r="G5" i="1" s="1"/>
  <c r="F6" i="1"/>
  <c r="G6" i="1" s="1"/>
  <c r="F12" i="1"/>
  <c r="G12" i="1" s="1"/>
  <c r="F4" i="1"/>
  <c r="G4" i="1" s="1"/>
  <c r="F17" i="1"/>
  <c r="G17" i="1" s="1"/>
  <c r="F16" i="1"/>
  <c r="G16" i="1" s="1"/>
  <c r="F10" i="1"/>
  <c r="G10" i="1" s="1"/>
  <c r="F11" i="1"/>
  <c r="G11" i="1" s="1"/>
  <c r="F14" i="1"/>
  <c r="G14" i="1" s="1"/>
  <c r="F13" i="1"/>
  <c r="G13" i="1" s="1"/>
  <c r="F2" i="1"/>
  <c r="H2" i="1" s="1"/>
  <c r="F7" i="1"/>
  <c r="H7" i="1" s="1"/>
  <c r="F8" i="1"/>
  <c r="H8" i="1" s="1"/>
  <c r="F15" i="1"/>
  <c r="H15" i="1" s="1"/>
  <c r="H6" i="1" l="1"/>
  <c r="H17" i="1"/>
  <c r="H12" i="1"/>
  <c r="H10" i="1"/>
  <c r="H14" i="1"/>
  <c r="H5" i="1"/>
  <c r="H16" i="1"/>
  <c r="H11" i="1"/>
  <c r="H9" i="1"/>
  <c r="H3" i="1"/>
  <c r="H4" i="1"/>
  <c r="H13" i="1"/>
  <c r="G15" i="1"/>
  <c r="G8" i="1"/>
  <c r="G2" i="1"/>
  <c r="G7" i="1"/>
</calcChain>
</file>

<file path=xl/sharedStrings.xml><?xml version="1.0" encoding="utf-8"?>
<sst xmlns="http://schemas.openxmlformats.org/spreadsheetml/2006/main" count="66" uniqueCount="30">
  <si>
    <t>Hall</t>
  </si>
  <si>
    <t>East</t>
  </si>
  <si>
    <t>West</t>
  </si>
  <si>
    <t>North</t>
  </si>
  <si>
    <t>Instance name</t>
  </si>
  <si>
    <t>Thermostat entity name</t>
  </si>
  <si>
    <t>Guest bedroom</t>
  </si>
  <si>
    <t>South</t>
  </si>
  <si>
    <t>Rad</t>
  </si>
  <si>
    <t>Room</t>
  </si>
  <si>
    <t>Room heating friendly name</t>
  </si>
  <si>
    <t>Room heating entity name</t>
  </si>
  <si>
    <t>Kitchen</t>
  </si>
  <si>
    <t>Conservatory</t>
  </si>
  <si>
    <t>Landing</t>
  </si>
  <si>
    <t>Hot water</t>
  </si>
  <si>
    <t>input_boolean.away</t>
  </si>
  <si>
    <t>Away switch entity</t>
  </si>
  <si>
    <t>Recommended calendar name</t>
  </si>
  <si>
    <t>Type</t>
  </si>
  <si>
    <t>TRV</t>
  </si>
  <si>
    <t>Thermostat</t>
  </si>
  <si>
    <t>Thermostat friendly name</t>
  </si>
  <si>
    <t xml:space="preserve">Lounge </t>
  </si>
  <si>
    <t>Studio</t>
  </si>
  <si>
    <t>Bathroom towel rail</t>
  </si>
  <si>
    <t>Immersion Heater</t>
  </si>
  <si>
    <t>Main Bedroom</t>
  </si>
  <si>
    <t>Bathroom Underfloor</t>
  </si>
  <si>
    <t>Generic Thermostat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</si>
</sst>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0"/>
      <color theme="1"/>
      <name val="Liberation Sans"/>
    </font>
    <font>
      <sz val="10"/>
      <color theme="1"/>
      <name val="Liberation Sans"/>
    </font>
    <font>
      <b/>
      <sz val="10"/>
      <color theme="1"/>
      <name val="Liberation Sans"/>
    </font>
    <font>
      <b/>
      <sz val="10"/>
      <color rgb="FFFFFFFF"/>
      <name val="Liberation Sans"/>
    </font>
    <font>
      <sz val="10"/>
      <color rgb="FFCC0000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b/>
      <sz val="18"/>
      <color rgb="FF000000"/>
      <name val="Liberation Sans"/>
    </font>
    <font>
      <b/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theme="1"/>
      <name val="Liberation Sans"/>
    </font>
    <font>
      <sz val="10"/>
      <color theme="1"/>
      <name val="Courier"/>
      <family val="1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9">
    <xf numFmtId="0" fontId="0" fillId="0" borderId="0"/>
    <xf numFmtId="0" fontId="8" fillId="0" borderId="0"/>
    <xf numFmtId="0" fontId="9" fillId="0" borderId="0"/>
    <xf numFmtId="0" fontId="6" fillId="7" borderId="0"/>
    <xf numFmtId="0" fontId="4" fillId="5" borderId="0"/>
    <xf numFmtId="0" fontId="11" fillId="8" borderId="0"/>
    <xf numFmtId="0" fontId="12" fillId="8" borderId="1"/>
    <xf numFmtId="0" fontId="2" fillId="0" borderId="0"/>
    <xf numFmtId="0" fontId="3" fillId="2" borderId="0"/>
    <xf numFmtId="0" fontId="3" fillId="3" borderId="0"/>
    <xf numFmtId="0" fontId="2" fillId="4" borderId="0"/>
    <xf numFmtId="0" fontId="3" fillId="6" borderId="0"/>
    <xf numFmtId="0" fontId="5" fillId="0" borderId="0"/>
    <xf numFmtId="0" fontId="7" fillId="0" borderId="0"/>
    <xf numFmtId="0" fontId="10" fillId="0" borderId="0"/>
    <xf numFmtId="0" fontId="13" fillId="0" borderId="0"/>
    <xf numFmtId="0" fontId="1" fillId="0" borderId="0"/>
    <xf numFmtId="0" fontId="1" fillId="0" borderId="0"/>
    <xf numFmtId="0" fontId="4" fillId="0" borderId="0"/>
  </cellStyleXfs>
  <cellXfs count="5">
    <xf numFmtId="0" fontId="0" fillId="0" borderId="0" xfId="0"/>
    <xf numFmtId="0" fontId="14" fillId="0" borderId="0" xfId="0" applyFont="1"/>
    <xf numFmtId="0" fontId="14" fillId="9" borderId="0" xfId="0" applyFont="1" applyFill="1"/>
    <xf numFmtId="0" fontId="14" fillId="10" borderId="0" xfId="0" applyFont="1" applyFill="1"/>
    <xf numFmtId="0" fontId="14" fillId="11" borderId="0" xfId="0" applyFont="1" applyFill="1"/>
  </cellXfs>
  <cellStyles count="19">
    <cellStyle name="Accent" xfId="7" xr:uid="{00000000-0005-0000-0000-000000000000}"/>
    <cellStyle name="Accent 1" xfId="8" xr:uid="{00000000-0005-0000-0000-000001000000}"/>
    <cellStyle name="Accent 2" xfId="9" xr:uid="{00000000-0005-0000-0000-000002000000}"/>
    <cellStyle name="Accent 3" xfId="10" xr:uid="{00000000-0005-0000-0000-000003000000}"/>
    <cellStyle name="Bad" xfId="4" builtinId="27" customBuiltin="1"/>
    <cellStyle name="Error" xfId="11" xr:uid="{00000000-0005-0000-0000-000005000000}"/>
    <cellStyle name="Footnote" xfId="12" xr:uid="{00000000-0005-0000-0000-000006000000}"/>
    <cellStyle name="Good" xfId="3" builtinId="26" customBuiltin="1"/>
    <cellStyle name="Heading" xfId="13" xr:uid="{00000000-0005-0000-0000-000008000000}"/>
    <cellStyle name="Heading 1" xfId="1" builtinId="16" customBuiltin="1"/>
    <cellStyle name="Heading 2" xfId="2" builtinId="17" customBuiltin="1"/>
    <cellStyle name="Hyperlink" xfId="14" xr:uid="{00000000-0005-0000-0000-00000B000000}"/>
    <cellStyle name="Neutral" xfId="5" builtinId="28" customBuiltin="1"/>
    <cellStyle name="Normal" xfId="0" builtinId="0" customBuiltin="1"/>
    <cellStyle name="Note" xfId="6" builtinId="10" customBuiltin="1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12"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8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0" tint="-0.49998474074526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fill>
        <patternFill patternType="solid">
          <fgColor indexed="64"/>
          <bgColor theme="7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ourier"/>
        <family val="1"/>
        <scheme val="none"/>
      </font>
      <numFmt numFmtId="0" formatCode="General"/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7" totalsRowShown="0" headerRowDxfId="11" dataDxfId="10">
  <autoFilter ref="A1:J17" xr:uid="{00000000-0009-0000-0100-000001000000}"/>
  <sortState xmlns:xlrd2="http://schemas.microsoft.com/office/spreadsheetml/2017/richdata2" ref="A2:J17">
    <sortCondition ref="A2:A17"/>
    <sortCondition ref="B2:B17"/>
  </sortState>
  <tableColumns count="10">
    <tableColumn id="1" xr3:uid="{00000000-0010-0000-0000-000001000000}" name="Room" dataDxfId="9"/>
    <tableColumn id="4" xr3:uid="{00000000-0010-0000-0000-000004000000}" name="Rad" dataDxfId="8"/>
    <tableColumn id="6" xr3:uid="{00000000-0010-0000-0000-000006000000}" name="Instance name" dataDxfId="7"/>
    <tableColumn id="12" xr3:uid="{6F651A1E-8353-604F-B65A-664C8BEA6162}" name="Type" dataDxfId="6"/>
    <tableColumn id="11" xr3:uid="{38E23FFB-FA36-A945-BAF2-32859EA6D876}" name="Away switch entity" dataDxfId="5"/>
    <tableColumn id="8" xr3:uid="{CC5BC203-6FEE-B048-8A4E-A4D72607EC64}" name="Room heating friendly name" dataDxfId="4">
      <calculatedColumnFormula>IF(Table1[[#This Row],[Rad]]&gt;1,"",TRIM(Table1[[#This Row],[Room]]) &amp; " heating")</calculatedColumnFormula>
    </tableColumn>
    <tableColumn id="10" xr3:uid="{130A04D5-4445-384A-81F5-0C174EB35858}" name="Room heating entity name" dataDxfId="3">
      <calculatedColumnFormula>LOWER(SUBSTITUTE( SUBSTITUTE( Table1[[#This Row],[Room heating friendly name]]," ","_"), "'",""))</calculatedColumnFormula>
    </tableColumn>
    <tableColumn id="5" xr3:uid="{A6FE9FD1-E093-D74B-8585-9E3FC3A93398}" name="Recommended calendar name" dataDxfId="2">
      <calculatedColumnFormula>IF(Table1[[#This Row],[Room heating friendly name]]="","",Table1[[#This Row],[Room heating friendly name]] &amp; " schedule")</calculatedColumnFormula>
    </tableColumn>
    <tableColumn id="2" xr3:uid="{00000000-0010-0000-0000-000002000000}" name="Thermostat friendly name" dataDxfId="1">
      <calculatedColumnFormula>TRIM(Table1[[#This Row],[Room]]) &amp; IF(ISBLANK(Table1[[#This Row],[Instance name]]),"", " " &amp; LOWER(Table1[[#This Row],[Instance name]])) &amp; " " &amp; Table1[[#This Row],[Type]]</calculatedColumnFormula>
    </tableColumn>
    <tableColumn id="3" xr3:uid="{00000000-0010-0000-0000-000003000000}" name="Thermostat entity name" dataDxfId="0">
      <calculatedColumnFormula>LOWER( SUBSTITUTE( SUBSTITUTE( Table1[[#This Row],[Thermostat friendly name]]," ","_"), "'", "") 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7"/>
  <sheetViews>
    <sheetView tabSelected="1" zoomScale="150" zoomScaleNormal="150" workbookViewId="0">
      <selection activeCell="A6" sqref="A6"/>
    </sheetView>
  </sheetViews>
  <sheetFormatPr baseColWidth="10" defaultColWidth="11" defaultRowHeight="13"/>
  <cols>
    <col min="1" max="1" width="32.3984375" style="1" customWidth="1"/>
    <col min="2" max="2" width="4.796875" style="1" customWidth="1"/>
    <col min="3" max="3" width="9.19921875" style="1" customWidth="1"/>
    <col min="4" max="4" width="27.59765625" style="1" customWidth="1"/>
    <col min="5" max="5" width="32.3984375" style="1" customWidth="1"/>
    <col min="6" max="6" width="30.59765625" style="1" customWidth="1"/>
    <col min="7" max="7" width="32.3984375" style="1" customWidth="1"/>
    <col min="8" max="8" width="56" style="1" customWidth="1"/>
    <col min="9" max="9" width="63" style="1" customWidth="1"/>
    <col min="10" max="10" width="62.796875" customWidth="1"/>
    <col min="11" max="11" width="45.19921875" style="1" customWidth="1"/>
    <col min="12" max="12" width="37.19921875" style="1" customWidth="1"/>
    <col min="13" max="13" width="34.59765625" style="1" customWidth="1"/>
    <col min="14" max="16" width="10.796875" customWidth="1"/>
    <col min="17" max="16384" width="11" style="1"/>
  </cols>
  <sheetData>
    <row r="1" spans="1:16">
      <c r="A1" s="1" t="s">
        <v>9</v>
      </c>
      <c r="B1" s="1" t="s">
        <v>8</v>
      </c>
      <c r="C1" s="1" t="s">
        <v>4</v>
      </c>
      <c r="D1" s="1" t="s">
        <v>19</v>
      </c>
      <c r="E1" s="1" t="s">
        <v>17</v>
      </c>
      <c r="F1" s="1" t="s">
        <v>10</v>
      </c>
      <c r="G1" s="1" t="s">
        <v>11</v>
      </c>
      <c r="H1" s="1" t="s">
        <v>18</v>
      </c>
      <c r="I1" s="1" t="s">
        <v>22</v>
      </c>
      <c r="J1" s="1" t="s">
        <v>5</v>
      </c>
      <c r="N1" s="1"/>
      <c r="O1" s="1"/>
      <c r="P1" s="1"/>
    </row>
    <row r="2" spans="1:16">
      <c r="A2" s="2" t="s">
        <v>25</v>
      </c>
      <c r="B2" s="2"/>
      <c r="C2" s="2"/>
      <c r="D2" s="2" t="s">
        <v>20</v>
      </c>
      <c r="E2" s="2" t="s">
        <v>16</v>
      </c>
      <c r="F2" s="3" t="str">
        <f>IF(Table1[[#This Row],[Rad]]&gt;1,"",TRIM(Table1[[#This Row],[Room]]) &amp; " heating")</f>
        <v>Bathroom towel rail heating</v>
      </c>
      <c r="G2" s="3" t="str">
        <f>LOWER(SUBSTITUTE( SUBSTITUTE( Table1[[#This Row],[Room heating friendly name]]," ","_"), "'",""))</f>
        <v>bathroom_towel_rail_heating</v>
      </c>
      <c r="H2" s="4" t="str">
        <f>IF(Table1[[#This Row],[Room heating friendly name]]="","",Table1[[#This Row],[Room heating friendly name]] &amp; " schedule")</f>
        <v>Bathroom towel rail heating schedule</v>
      </c>
      <c r="I2" s="4" t="str">
        <f>TRIM(Table1[[#This Row],[Room]]) &amp; IF(ISBLANK(Table1[[#This Row],[Instance name]]),"", " " &amp; LOWER(Table1[[#This Row],[Instance name]])) &amp; " " &amp; Table1[[#This Row],[Type]]</f>
        <v>Bathroom towel rail TRV</v>
      </c>
      <c r="J2" s="3" t="str">
        <f>LOWER( SUBSTITUTE( SUBSTITUTE( Table1[[#This Row],[Thermostat friendly name]]," ","_"), "'", "") )</f>
        <v>bathroom_towel_rail_trv</v>
      </c>
      <c r="N2" s="1"/>
      <c r="O2" s="1"/>
      <c r="P2" s="1"/>
    </row>
    <row r="3" spans="1:16">
      <c r="A3" s="2" t="s">
        <v>28</v>
      </c>
      <c r="B3" s="2"/>
      <c r="C3" s="2"/>
      <c r="D3" s="2" t="s">
        <v>21</v>
      </c>
      <c r="E3" s="2" t="s">
        <v>16</v>
      </c>
      <c r="F3" s="3" t="str">
        <f>IF(Table1[[#This Row],[Rad]]&gt;1,"",TRIM(Table1[[#This Row],[Room]]) &amp; " heating")</f>
        <v>Bathroom Underfloor heating</v>
      </c>
      <c r="G3" s="3" t="str">
        <f>LOWER(SUBSTITUTE( SUBSTITUTE( Table1[[#This Row],[Room heating friendly name]]," ","_"), "'",""))</f>
        <v>bathroom_underfloor_heating</v>
      </c>
      <c r="H3" s="4" t="str">
        <f>IF(Table1[[#This Row],[Room heating friendly name]]="","",Table1[[#This Row],[Room heating friendly name]] &amp; " schedule")</f>
        <v>Bathroom Underfloor heating schedule</v>
      </c>
      <c r="I3" s="4" t="str">
        <f>TRIM(Table1[[#This Row],[Room]]) &amp; IF(ISBLANK(Table1[[#This Row],[Instance name]]),"", " " &amp; LOWER(Table1[[#This Row],[Instance name]])) &amp; " " &amp; Table1[[#This Row],[Type]]</f>
        <v>Bathroom Underfloor Thermostat</v>
      </c>
      <c r="J3" s="3" t="str">
        <f>LOWER( SUBSTITUTE( SUBSTITUTE( Table1[[#This Row],[Thermostat friendly name]]," ","_"), "'", "") )</f>
        <v>bathroom_underfloor_thermostat</v>
      </c>
      <c r="N3" s="1"/>
      <c r="O3" s="1"/>
      <c r="P3" s="1"/>
    </row>
    <row r="4" spans="1:16">
      <c r="A4" s="2" t="s">
        <v>13</v>
      </c>
      <c r="B4" s="2"/>
      <c r="C4" s="2"/>
      <c r="D4" s="2" t="s">
        <v>20</v>
      </c>
      <c r="E4" s="2" t="s">
        <v>16</v>
      </c>
      <c r="F4" s="3" t="str">
        <f>IF(Table1[[#This Row],[Rad]]&gt;1,"",TRIM(Table1[[#This Row],[Room]]) &amp; " heating")</f>
        <v>Conservatory heating</v>
      </c>
      <c r="G4" s="3" t="str">
        <f>LOWER(SUBSTITUTE( SUBSTITUTE( Table1[[#This Row],[Room heating friendly name]]," ","_"), "'",""))</f>
        <v>conservatory_heating</v>
      </c>
      <c r="H4" s="4" t="str">
        <f>IF(Table1[[#This Row],[Room heating friendly name]]="","",Table1[[#This Row],[Room heating friendly name]] &amp; " schedule")</f>
        <v>Conservatory heating schedule</v>
      </c>
      <c r="I4" s="4" t="str">
        <f>TRIM(Table1[[#This Row],[Room]]) &amp; IF(ISBLANK(Table1[[#This Row],[Instance name]]),"", " " &amp; LOWER(Table1[[#This Row],[Instance name]])) &amp; " " &amp; Table1[[#This Row],[Type]]</f>
        <v>Conservatory TRV</v>
      </c>
      <c r="J4" s="3" t="str">
        <f>LOWER( SUBSTITUTE( SUBSTITUTE( Table1[[#This Row],[Thermostat friendly name]]," ","_"), "'", "") )</f>
        <v>conservatory_trv</v>
      </c>
      <c r="N4" s="1"/>
      <c r="O4" s="1"/>
      <c r="P4" s="1"/>
    </row>
    <row r="5" spans="1:16">
      <c r="A5" s="2" t="s">
        <v>6</v>
      </c>
      <c r="B5" s="2">
        <v>1</v>
      </c>
      <c r="C5" s="2" t="s">
        <v>2</v>
      </c>
      <c r="D5" s="2" t="s">
        <v>20</v>
      </c>
      <c r="E5" s="2" t="s">
        <v>16</v>
      </c>
      <c r="F5" s="3" t="str">
        <f>IF(Table1[[#This Row],[Rad]]&gt;1,"",TRIM(Table1[[#This Row],[Room]]) &amp; " heating")</f>
        <v>Guest bedroom heating</v>
      </c>
      <c r="G5" s="3" t="str">
        <f>LOWER(SUBSTITUTE( SUBSTITUTE( Table1[[#This Row],[Room heating friendly name]]," ","_"), "'",""))</f>
        <v>guest_bedroom_heating</v>
      </c>
      <c r="H5" s="4" t="str">
        <f>IF(Table1[[#This Row],[Room heating friendly name]]="","",Table1[[#This Row],[Room heating friendly name]] &amp; " schedule")</f>
        <v>Guest bedroom heating schedule</v>
      </c>
      <c r="I5" s="4" t="str">
        <f>TRIM(Table1[[#This Row],[Room]]) &amp; IF(ISBLANK(Table1[[#This Row],[Instance name]]),"", " " &amp; LOWER(Table1[[#This Row],[Instance name]])) &amp; " " &amp; Table1[[#This Row],[Type]]</f>
        <v>Guest bedroom west TRV</v>
      </c>
      <c r="J5" s="3" t="str">
        <f>LOWER( SUBSTITUTE( SUBSTITUTE( Table1[[#This Row],[Thermostat friendly name]]," ","_"), "'", "") )</f>
        <v>guest_bedroom_west_trv</v>
      </c>
      <c r="N5" s="1"/>
      <c r="O5" s="1"/>
      <c r="P5" s="1"/>
    </row>
    <row r="6" spans="1:16">
      <c r="A6" s="2" t="s">
        <v>6</v>
      </c>
      <c r="B6" s="2">
        <v>2</v>
      </c>
      <c r="C6" s="2" t="s">
        <v>1</v>
      </c>
      <c r="D6" s="2" t="s">
        <v>20</v>
      </c>
      <c r="E6" s="2" t="s">
        <v>16</v>
      </c>
      <c r="F6" s="3" t="str">
        <f>IF(Table1[[#This Row],[Rad]]&gt;1,"",TRIM(Table1[[#This Row],[Room]]) &amp; " heating")</f>
        <v/>
      </c>
      <c r="G6" s="3" t="str">
        <f>LOWER(SUBSTITUTE( SUBSTITUTE( Table1[[#This Row],[Room heating friendly name]]," ","_"), "'",""))</f>
        <v/>
      </c>
      <c r="H6" s="4" t="str">
        <f>IF(Table1[[#This Row],[Room heating friendly name]]="","",Table1[[#This Row],[Room heating friendly name]] &amp; " schedule")</f>
        <v/>
      </c>
      <c r="I6" s="4" t="str">
        <f>TRIM(Table1[[#This Row],[Room]]) &amp; IF(ISBLANK(Table1[[#This Row],[Instance name]]),"", " " &amp; LOWER(Table1[[#This Row],[Instance name]])) &amp; " " &amp; Table1[[#This Row],[Type]]</f>
        <v>Guest bedroom east TRV</v>
      </c>
      <c r="J6" s="3" t="str">
        <f>LOWER( SUBSTITUTE( SUBSTITUTE( Table1[[#This Row],[Thermostat friendly name]]," ","_"), "'", "") )</f>
        <v>guest_bedroom_east_trv</v>
      </c>
      <c r="K6"/>
      <c r="L6"/>
      <c r="N6" s="1"/>
      <c r="O6" s="1"/>
      <c r="P6" s="1"/>
    </row>
    <row r="7" spans="1:16">
      <c r="A7" s="2" t="s">
        <v>0</v>
      </c>
      <c r="B7" s="2"/>
      <c r="C7" s="2"/>
      <c r="D7" s="2" t="s">
        <v>20</v>
      </c>
      <c r="E7" s="2" t="s">
        <v>16</v>
      </c>
      <c r="F7" s="3" t="str">
        <f>IF(Table1[[#This Row],[Rad]]&gt;1,"",TRIM(Table1[[#This Row],[Room]]) &amp; " heating")</f>
        <v>Hall heating</v>
      </c>
      <c r="G7" s="3" t="str">
        <f>LOWER(SUBSTITUTE( SUBSTITUTE( Table1[[#This Row],[Room heating friendly name]]," ","_"), "'",""))</f>
        <v>hall_heating</v>
      </c>
      <c r="H7" s="4" t="str">
        <f>IF(Table1[[#This Row],[Room heating friendly name]]="","",Table1[[#This Row],[Room heating friendly name]] &amp; " schedule")</f>
        <v>Hall heating schedule</v>
      </c>
      <c r="I7" s="4" t="str">
        <f>TRIM(Table1[[#This Row],[Room]]) &amp; IF(ISBLANK(Table1[[#This Row],[Instance name]]),"", " " &amp; LOWER(Table1[[#This Row],[Instance name]])) &amp; " " &amp; Table1[[#This Row],[Type]]</f>
        <v>Hall TRV</v>
      </c>
      <c r="J7" s="3" t="str">
        <f>LOWER( SUBSTITUTE( SUBSTITUTE( Table1[[#This Row],[Thermostat friendly name]]," ","_"), "'", "") )</f>
        <v>hall_trv</v>
      </c>
    </row>
    <row r="8" spans="1:16">
      <c r="A8" s="2" t="s">
        <v>15</v>
      </c>
      <c r="B8" s="2"/>
      <c r="C8" s="2"/>
      <c r="D8" s="2" t="s">
        <v>21</v>
      </c>
      <c r="E8" s="2" t="s">
        <v>16</v>
      </c>
      <c r="F8" s="3" t="str">
        <f>IF(Table1[[#This Row],[Rad]]&gt;1,"",TRIM(Table1[[#This Row],[Room]]) &amp; " heating")</f>
        <v>Hot water heating</v>
      </c>
      <c r="G8" s="3" t="str">
        <f>LOWER(SUBSTITUTE( SUBSTITUTE( Table1[[#This Row],[Room heating friendly name]]," ","_"), "'",""))</f>
        <v>hot_water_heating</v>
      </c>
      <c r="H8" s="4" t="str">
        <f>IF(Table1[[#This Row],[Room heating friendly name]]="","",Table1[[#This Row],[Room heating friendly name]] &amp; " schedule")</f>
        <v>Hot water heating schedule</v>
      </c>
      <c r="I8" s="4" t="str">
        <f>TRIM(Table1[[#This Row],[Room]]) &amp; IF(ISBLANK(Table1[[#This Row],[Instance name]]),"", " " &amp; LOWER(Table1[[#This Row],[Instance name]])) &amp; " " &amp; Table1[[#This Row],[Type]]</f>
        <v>Hot water Thermostat</v>
      </c>
      <c r="J8" s="3" t="str">
        <f>LOWER( SUBSTITUTE( SUBSTITUTE( Table1[[#This Row],[Thermostat friendly name]]," ","_"), "'", "") )</f>
        <v>hot_water_thermostat</v>
      </c>
    </row>
    <row r="9" spans="1:16">
      <c r="A9" s="2" t="s">
        <v>26</v>
      </c>
      <c r="B9" s="2"/>
      <c r="C9" s="2"/>
      <c r="D9" s="2" t="s">
        <v>29</v>
      </c>
      <c r="E9" s="2" t="s">
        <v>16</v>
      </c>
      <c r="F9" s="3" t="str">
        <f>IF(Table1[[#This Row],[Rad]]&gt;1,"",TRIM(Table1[[#This Row],[Room]]) &amp; " heating")</f>
        <v>Immersion Heater heating</v>
      </c>
      <c r="G9" s="3" t="str">
        <f>LOWER(SUBSTITUTE( SUBSTITUTE( Table1[[#This Row],[Room heating friendly name]]," ","_"), "'",""))</f>
        <v>immersion_heater_heating</v>
      </c>
      <c r="H9" s="4" t="str">
        <f>IF(Table1[[#This Row],[Room heating friendly name]]="","",Table1[[#This Row],[Room heating friendly name]] &amp; " schedule")</f>
        <v>Immersion Heater heating schedule</v>
      </c>
      <c r="I9" s="4" t="str">
        <f>TRIM(Table1[[#This Row],[Room]]) &amp; IF(ISBLANK(Table1[[#This Row],[Instance name]]),"", " " &amp; LOWER(Table1[[#This Row],[Instance name]])) &amp; " " &amp; Table1[[#This Row],[Type]]</f>
        <v>Immersion Heater Generic Thermostat</v>
      </c>
      <c r="J9" s="3" t="str">
        <f>LOWER( SUBSTITUTE( SUBSTITUTE( Table1[[#This Row],[Thermostat friendly name]]," ","_"), "'", "") )</f>
        <v>immersion_heater_generic_thermostat</v>
      </c>
    </row>
    <row r="10" spans="1:16">
      <c r="A10" s="2" t="s">
        <v>12</v>
      </c>
      <c r="B10" s="2">
        <v>1</v>
      </c>
      <c r="C10" s="2" t="s">
        <v>2</v>
      </c>
      <c r="D10" s="2" t="s">
        <v>20</v>
      </c>
      <c r="E10" s="2" t="s">
        <v>16</v>
      </c>
      <c r="F10" s="3" t="str">
        <f>IF(Table1[[#This Row],[Rad]]&gt;1,"",TRIM(Table1[[#This Row],[Room]]) &amp; " heating")</f>
        <v>Kitchen heating</v>
      </c>
      <c r="G10" s="3" t="str">
        <f>LOWER(SUBSTITUTE( SUBSTITUTE( Table1[[#This Row],[Room heating friendly name]]," ","_"), "'",""))</f>
        <v>kitchen_heating</v>
      </c>
      <c r="H10" s="4" t="str">
        <f>IF(Table1[[#This Row],[Room heating friendly name]]="","",Table1[[#This Row],[Room heating friendly name]] &amp; " schedule")</f>
        <v>Kitchen heating schedule</v>
      </c>
      <c r="I10" s="4" t="str">
        <f>TRIM(Table1[[#This Row],[Room]]) &amp; IF(ISBLANK(Table1[[#This Row],[Instance name]]),"", " " &amp; LOWER(Table1[[#This Row],[Instance name]])) &amp; " " &amp; Table1[[#This Row],[Type]]</f>
        <v>Kitchen west TRV</v>
      </c>
      <c r="J10" s="3" t="str">
        <f>LOWER( SUBSTITUTE( SUBSTITUTE( Table1[[#This Row],[Thermostat friendly name]]," ","_"), "'", "") )</f>
        <v>kitchen_west_trv</v>
      </c>
    </row>
    <row r="11" spans="1:16">
      <c r="A11" s="2" t="s">
        <v>12</v>
      </c>
      <c r="B11" s="2">
        <v>2</v>
      </c>
      <c r="C11" s="2" t="s">
        <v>1</v>
      </c>
      <c r="D11" s="2" t="s">
        <v>20</v>
      </c>
      <c r="E11" s="2" t="s">
        <v>16</v>
      </c>
      <c r="F11" s="3" t="str">
        <f>IF(Table1[[#This Row],[Rad]]&gt;1,"",TRIM(Table1[[#This Row],[Room]]) &amp; " heating")</f>
        <v/>
      </c>
      <c r="G11" s="3" t="str">
        <f>LOWER(SUBSTITUTE( SUBSTITUTE( Table1[[#This Row],[Room heating friendly name]]," ","_"), "'",""))</f>
        <v/>
      </c>
      <c r="H11" s="4" t="str">
        <f>IF(Table1[[#This Row],[Room heating friendly name]]="","",Table1[[#This Row],[Room heating friendly name]] &amp; " schedule")</f>
        <v/>
      </c>
      <c r="I11" s="4" t="str">
        <f>TRIM(Table1[[#This Row],[Room]]) &amp; IF(ISBLANK(Table1[[#This Row],[Instance name]]),"", " " &amp; LOWER(Table1[[#This Row],[Instance name]])) &amp; " " &amp; Table1[[#This Row],[Type]]</f>
        <v>Kitchen east TRV</v>
      </c>
      <c r="J11" s="3" t="str">
        <f>LOWER( SUBSTITUTE( SUBSTITUTE( Table1[[#This Row],[Thermostat friendly name]]," ","_"), "'", "") )</f>
        <v>kitchen_east_trv</v>
      </c>
    </row>
    <row r="12" spans="1:16">
      <c r="A12" s="2" t="s">
        <v>14</v>
      </c>
      <c r="B12" s="2"/>
      <c r="C12" s="2"/>
      <c r="D12" s="2" t="s">
        <v>20</v>
      </c>
      <c r="E12" s="2" t="s">
        <v>16</v>
      </c>
      <c r="F12" s="3" t="str">
        <f>IF(Table1[[#This Row],[Rad]]&gt;1,"",TRIM(Table1[[#This Row],[Room]]) &amp; " heating")</f>
        <v>Landing heating</v>
      </c>
      <c r="G12" s="3" t="str">
        <f>LOWER(SUBSTITUTE( SUBSTITUTE( Table1[[#This Row],[Room heating friendly name]]," ","_"), "'",""))</f>
        <v>landing_heating</v>
      </c>
      <c r="H12" s="4" t="str">
        <f>IF(Table1[[#This Row],[Room heating friendly name]]="","",Table1[[#This Row],[Room heating friendly name]] &amp; " schedule")</f>
        <v>Landing heating schedule</v>
      </c>
      <c r="I12" s="4" t="str">
        <f>TRIM(Table1[[#This Row],[Room]]) &amp; IF(ISBLANK(Table1[[#This Row],[Instance name]]),"", " " &amp; LOWER(Table1[[#This Row],[Instance name]])) &amp; " " &amp; Table1[[#This Row],[Type]]</f>
        <v>Landing TRV</v>
      </c>
      <c r="J12" s="3" t="str">
        <f>LOWER( SUBSTITUTE( SUBSTITUTE( Table1[[#This Row],[Thermostat friendly name]]," ","_"), "'", "") )</f>
        <v>landing_trv</v>
      </c>
    </row>
    <row r="13" spans="1:16">
      <c r="A13" s="2" t="s">
        <v>23</v>
      </c>
      <c r="B13" s="2">
        <v>1</v>
      </c>
      <c r="C13" s="2" t="s">
        <v>3</v>
      </c>
      <c r="D13" s="2" t="s">
        <v>20</v>
      </c>
      <c r="E13" s="2" t="s">
        <v>16</v>
      </c>
      <c r="F13" s="3" t="str">
        <f>IF(Table1[[#This Row],[Rad]]&gt;1,"",TRIM(Table1[[#This Row],[Room]]) &amp; " heating")</f>
        <v>Lounge heating</v>
      </c>
      <c r="G13" s="3" t="str">
        <f>LOWER(SUBSTITUTE( SUBSTITUTE( Table1[[#This Row],[Room heating friendly name]]," ","_"), "'",""))</f>
        <v>lounge_heating</v>
      </c>
      <c r="H13" s="4" t="str">
        <f>IF(Table1[[#This Row],[Room heating friendly name]]="","",Table1[[#This Row],[Room heating friendly name]] &amp; " schedule")</f>
        <v>Lounge heating schedule</v>
      </c>
      <c r="I13" s="4" t="str">
        <f>TRIM(Table1[[#This Row],[Room]]) &amp; IF(ISBLANK(Table1[[#This Row],[Instance name]]),"", " " &amp; LOWER(Table1[[#This Row],[Instance name]])) &amp; " " &amp; Table1[[#This Row],[Type]]</f>
        <v>Lounge north TRV</v>
      </c>
      <c r="J13" s="3" t="str">
        <f>LOWER( SUBSTITUTE( SUBSTITUTE( Table1[[#This Row],[Thermostat friendly name]]," ","_"), "'", "") )</f>
        <v>lounge_north_trv</v>
      </c>
    </row>
    <row r="14" spans="1:16">
      <c r="A14" s="2" t="s">
        <v>23</v>
      </c>
      <c r="B14" s="2">
        <v>2</v>
      </c>
      <c r="C14" s="2" t="s">
        <v>7</v>
      </c>
      <c r="D14" s="2" t="s">
        <v>20</v>
      </c>
      <c r="E14" s="2" t="s">
        <v>16</v>
      </c>
      <c r="F14" s="3" t="str">
        <f>IF(Table1[[#This Row],[Rad]]&gt;1,"",TRIM(Table1[[#This Row],[Room]]) &amp; " heating")</f>
        <v/>
      </c>
      <c r="G14" s="3" t="str">
        <f>LOWER(SUBSTITUTE( SUBSTITUTE( Table1[[#This Row],[Room heating friendly name]]," ","_"), "'",""))</f>
        <v/>
      </c>
      <c r="H14" s="4" t="str">
        <f>IF(Table1[[#This Row],[Room heating friendly name]]="","",Table1[[#This Row],[Room heating friendly name]] &amp; " schedule")</f>
        <v/>
      </c>
      <c r="I14" s="4" t="str">
        <f>TRIM(Table1[[#This Row],[Room]]) &amp; IF(ISBLANK(Table1[[#This Row],[Instance name]]),"", " " &amp; LOWER(Table1[[#This Row],[Instance name]])) &amp; " " &amp; Table1[[#This Row],[Type]]</f>
        <v>Lounge south TRV</v>
      </c>
      <c r="J14" s="3" t="str">
        <f>LOWER( SUBSTITUTE( SUBSTITUTE( Table1[[#This Row],[Thermostat friendly name]]," ","_"), "'", "") )</f>
        <v>lounge_south_trv</v>
      </c>
    </row>
    <row r="15" spans="1:16">
      <c r="A15" s="2" t="s">
        <v>27</v>
      </c>
      <c r="B15" s="2"/>
      <c r="C15" s="2"/>
      <c r="D15" s="2" t="s">
        <v>20</v>
      </c>
      <c r="E15" s="2" t="s">
        <v>16</v>
      </c>
      <c r="F15" s="3" t="str">
        <f>IF(Table1[[#This Row],[Rad]]&gt;1,"",TRIM(Table1[[#This Row],[Room]]) &amp; " heating")</f>
        <v>Main Bedroom heating</v>
      </c>
      <c r="G15" s="3" t="str">
        <f>LOWER(SUBSTITUTE( SUBSTITUTE( Table1[[#This Row],[Room heating friendly name]]," ","_"), "'",""))</f>
        <v>main_bedroom_heating</v>
      </c>
      <c r="H15" s="4" t="str">
        <f>IF(Table1[[#This Row],[Room heating friendly name]]="","",Table1[[#This Row],[Room heating friendly name]] &amp; " schedule")</f>
        <v>Main Bedroom heating schedule</v>
      </c>
      <c r="I15" s="4" t="str">
        <f>TRIM(Table1[[#This Row],[Room]]) &amp; IF(ISBLANK(Table1[[#This Row],[Instance name]]),"", " " &amp; LOWER(Table1[[#This Row],[Instance name]])) &amp; " " &amp; Table1[[#This Row],[Type]]</f>
        <v>Main Bedroom TRV</v>
      </c>
      <c r="J15" s="3" t="str">
        <f>LOWER( SUBSTITUTE( SUBSTITUTE( Table1[[#This Row],[Thermostat friendly name]]," ","_"), "'", "") )</f>
        <v>main_bedroom_trv</v>
      </c>
    </row>
    <row r="16" spans="1:16">
      <c r="A16" s="2" t="s">
        <v>24</v>
      </c>
      <c r="B16" s="2">
        <v>1</v>
      </c>
      <c r="C16" s="2" t="s">
        <v>3</v>
      </c>
      <c r="D16" s="2" t="s">
        <v>29</v>
      </c>
      <c r="E16" s="2" t="s">
        <v>16</v>
      </c>
      <c r="F16" s="3" t="str">
        <f>IF(Table1[[#This Row],[Rad]]&gt;1,"",TRIM(Table1[[#This Row],[Room]]) &amp; " heating")</f>
        <v>Studio heating</v>
      </c>
      <c r="G16" s="3" t="str">
        <f>LOWER(SUBSTITUTE( SUBSTITUTE( Table1[[#This Row],[Room heating friendly name]]," ","_"), "'",""))</f>
        <v>studio_heating</v>
      </c>
      <c r="H16" s="4" t="str">
        <f>IF(Table1[[#This Row],[Room heating friendly name]]="","",Table1[[#This Row],[Room heating friendly name]] &amp; " schedule")</f>
        <v>Studio heating schedule</v>
      </c>
      <c r="I16" s="4" t="str">
        <f>TRIM(Table1[[#This Row],[Room]]) &amp; IF(ISBLANK(Table1[[#This Row],[Instance name]]),"", " " &amp; LOWER(Table1[[#This Row],[Instance name]])) &amp; " " &amp; Table1[[#This Row],[Type]]</f>
        <v>Studio north Generic Thermostat</v>
      </c>
      <c r="J16" s="3" t="str">
        <f>LOWER( SUBSTITUTE( SUBSTITUTE( Table1[[#This Row],[Thermostat friendly name]]," ","_"), "'", "") )</f>
        <v>studio_north_generic_thermostat</v>
      </c>
    </row>
    <row r="17" spans="1:10">
      <c r="A17" s="2" t="s">
        <v>24</v>
      </c>
      <c r="B17" s="2">
        <v>2</v>
      </c>
      <c r="C17" s="2" t="s">
        <v>7</v>
      </c>
      <c r="D17" s="2" t="s">
        <v>29</v>
      </c>
      <c r="E17" s="2" t="s">
        <v>16</v>
      </c>
      <c r="F17" s="3" t="str">
        <f>IF(Table1[[#This Row],[Rad]]&gt;1,"",TRIM(Table1[[#This Row],[Room]]) &amp; " heating")</f>
        <v/>
      </c>
      <c r="G17" s="3" t="str">
        <f>LOWER(SUBSTITUTE( SUBSTITUTE( Table1[[#This Row],[Room heating friendly name]]," ","_"), "'",""))</f>
        <v/>
      </c>
      <c r="H17" s="4" t="str">
        <f>IF(Table1[[#This Row],[Room heating friendly name]]="","",Table1[[#This Row],[Room heating friendly name]] &amp; " schedule")</f>
        <v/>
      </c>
      <c r="I17" s="4" t="str">
        <f>TRIM(Table1[[#This Row],[Room]]) &amp; IF(ISBLANK(Table1[[#This Row],[Instance name]]),"", " " &amp; LOWER(Table1[[#This Row],[Instance name]])) &amp; " " &amp; Table1[[#This Row],[Type]]</f>
        <v>Studio south Generic Thermostat</v>
      </c>
      <c r="J17" s="3" t="str">
        <f>LOWER( SUBSTITUTE( SUBSTITUTE( Table1[[#This Row],[Thermostat friendly name]]," ","_"), "'", "") )</f>
        <v>studio_south_generic_thermostat</v>
      </c>
    </row>
  </sheetData>
  <pageMargins left="0" right="0" top="0.39370000000000011" bottom="0.39370000000000011" header="0" footer="0"/>
  <headerFooter>
    <oddHeader>&amp;C&amp;A</oddHeader>
    <oddFooter>&amp;CPage &amp;P</oddFoot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Area and thermostat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SYMONS Andy</cp:lastModifiedBy>
  <cp:revision>2</cp:revision>
  <dcterms:created xsi:type="dcterms:W3CDTF">2023-02-05T00:08:07Z</dcterms:created>
  <dcterms:modified xsi:type="dcterms:W3CDTF">2024-02-03T15:59:53Z</dcterms:modified>
</cp:coreProperties>
</file>