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1_{F3B73D46-6CEA-4E87-8D92-38D14F3AC05D}"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5" i="11" l="1"/>
  <c r="E75" i="11"/>
  <c r="F74" i="11"/>
  <c r="E74" i="11"/>
  <c r="F73" i="11"/>
  <c r="E73" i="11"/>
  <c r="F72" i="11"/>
  <c r="E72" i="11"/>
  <c r="F71" i="11"/>
  <c r="E71" i="11"/>
  <c r="F65" i="11"/>
  <c r="E65" i="11"/>
  <c r="F60" i="11"/>
  <c r="E60" i="11"/>
  <c r="DX4" i="11"/>
  <c r="DX5" i="11"/>
  <c r="DY5" i="11"/>
  <c r="DY6" i="11" s="1"/>
  <c r="DX6" i="11"/>
  <c r="DJ5" i="11"/>
  <c r="DJ4" i="11" s="1"/>
  <c r="DK5" i="11"/>
  <c r="DK6" i="11" s="1"/>
  <c r="DL5" i="11"/>
  <c r="DL6" i="11" s="1"/>
  <c r="DM5" i="11"/>
  <c r="DN5" i="11"/>
  <c r="DN6" i="11" s="1"/>
  <c r="DM6" i="11"/>
  <c r="E47" i="11"/>
  <c r="F48" i="11"/>
  <c r="E49" i="11" s="1"/>
  <c r="F49" i="11" s="1"/>
  <c r="E50" i="11" s="1"/>
  <c r="F50" i="11" s="1"/>
  <c r="E51" i="11" s="1"/>
  <c r="F51" i="11" s="1"/>
  <c r="F16" i="11"/>
  <c r="E15" i="11"/>
  <c r="E8" i="11"/>
  <c r="H7" i="11"/>
  <c r="DZ5" i="11" l="1"/>
  <c r="DO5" i="11"/>
  <c r="DJ6" i="11"/>
  <c r="E53" i="11"/>
  <c r="F47" i="11"/>
  <c r="E9" i="11"/>
  <c r="E20" i="11" s="1"/>
  <c r="DZ6" i="11" l="1"/>
  <c r="EA5" i="11"/>
  <c r="DP5" i="11"/>
  <c r="DO6" i="11"/>
  <c r="F53" i="11"/>
  <c r="E54" i="11" s="1"/>
  <c r="F54" i="11" s="1"/>
  <c r="E55" i="11" s="1"/>
  <c r="F55" i="11" s="1"/>
  <c r="E52" i="11"/>
  <c r="E19" i="11"/>
  <c r="F20" i="11"/>
  <c r="E21" i="11" s="1"/>
  <c r="F9" i="11"/>
  <c r="E10" i="11" s="1"/>
  <c r="F10" i="11" s="1"/>
  <c r="I5" i="11"/>
  <c r="H78" i="11"/>
  <c r="EB5" i="11" l="1"/>
  <c r="EA6" i="11"/>
  <c r="DQ5" i="11"/>
  <c r="DP6" i="11"/>
  <c r="E57" i="11"/>
  <c r="F52" i="11"/>
  <c r="H20" i="11"/>
  <c r="F21" i="11"/>
  <c r="E22" i="11" s="1"/>
  <c r="F22" i="11" s="1"/>
  <c r="H9" i="11"/>
  <c r="E11" i="11"/>
  <c r="F11" i="11" s="1"/>
  <c r="E12" i="11" s="1"/>
  <c r="F12" i="11" s="1"/>
  <c r="E13" i="11" s="1"/>
  <c r="F13" i="11" s="1"/>
  <c r="E14" i="11" s="1"/>
  <c r="F14" i="11" s="1"/>
  <c r="F8" i="11" s="1"/>
  <c r="H8" i="11" s="1"/>
  <c r="E17" i="11"/>
  <c r="F17" i="11" s="1"/>
  <c r="I6" i="11"/>
  <c r="EB6" i="11" l="1"/>
  <c r="EC5" i="11"/>
  <c r="DQ4" i="11"/>
  <c r="DR5" i="11"/>
  <c r="DQ6" i="11"/>
  <c r="F57" i="11"/>
  <c r="E58" i="11" s="1"/>
  <c r="F58" i="11" s="1"/>
  <c r="E59" i="11" s="1"/>
  <c r="F59" i="11" s="1"/>
  <c r="E56" i="11"/>
  <c r="F19" i="11"/>
  <c r="H19" i="11" s="1"/>
  <c r="E24" i="11"/>
  <c r="H21" i="11"/>
  <c r="H10" i="11"/>
  <c r="H16" i="11"/>
  <c r="J5" i="11"/>
  <c r="K5" i="11" s="1"/>
  <c r="L5" i="11" s="1"/>
  <c r="M5" i="11" s="1"/>
  <c r="N5" i="11" s="1"/>
  <c r="O5" i="11" s="1"/>
  <c r="P5" i="11" s="1"/>
  <c r="I4" i="11"/>
  <c r="ED5" i="11" l="1"/>
  <c r="ED6" i="11" s="1"/>
  <c r="EC6" i="11"/>
  <c r="DR6" i="11"/>
  <c r="DS5" i="11"/>
  <c r="F56" i="11"/>
  <c r="E61" i="11"/>
  <c r="F61" i="11" s="1"/>
  <c r="E62" i="11" s="1"/>
  <c r="F62" i="11" s="1"/>
  <c r="E63" i="11" s="1"/>
  <c r="F63" i="11" s="1"/>
  <c r="E64" i="11" s="1"/>
  <c r="F64" i="11" s="1"/>
  <c r="E66" i="11" s="1"/>
  <c r="F66" i="11" s="1"/>
  <c r="E67" i="11" s="1"/>
  <c r="F67" i="11" s="1"/>
  <c r="E68" i="11" s="1"/>
  <c r="F68" i="11" s="1"/>
  <c r="E69" i="11" s="1"/>
  <c r="F69" i="11" s="1"/>
  <c r="F24" i="11"/>
  <c r="E25" i="11" s="1"/>
  <c r="F25" i="11" s="1"/>
  <c r="E23" i="11"/>
  <c r="H22" i="11"/>
  <c r="H17" i="11"/>
  <c r="E18" i="11"/>
  <c r="F18" i="11" s="1"/>
  <c r="F15" i="11" s="1"/>
  <c r="H15" i="11" s="1"/>
  <c r="H11" i="11"/>
  <c r="P4" i="11"/>
  <c r="Q5" i="11"/>
  <c r="R5" i="11" s="1"/>
  <c r="S5" i="11" s="1"/>
  <c r="T5" i="11" s="1"/>
  <c r="U5" i="11" s="1"/>
  <c r="V5" i="11" s="1"/>
  <c r="W5" i="11" s="1"/>
  <c r="J6" i="11"/>
  <c r="DS6" i="11" l="1"/>
  <c r="DT5" i="11"/>
  <c r="E26" i="11"/>
  <c r="F26" i="11" s="1"/>
  <c r="H25" i="11"/>
  <c r="H24" i="11"/>
  <c r="H18" i="11"/>
  <c r="W4" i="11"/>
  <c r="X5" i="11"/>
  <c r="Y5" i="11" s="1"/>
  <c r="Z5" i="11" s="1"/>
  <c r="AA5" i="11" s="1"/>
  <c r="AB5" i="11" s="1"/>
  <c r="AC5" i="11" s="1"/>
  <c r="AD5" i="11" s="1"/>
  <c r="K6" i="11"/>
  <c r="DT6" i="11" l="1"/>
  <c r="DU5" i="11"/>
  <c r="H26" i="11"/>
  <c r="F23" i="11"/>
  <c r="H23" i="11" s="1"/>
  <c r="E28" i="11"/>
  <c r="AE5" i="11"/>
  <c r="AF5" i="11" s="1"/>
  <c r="AG5" i="11" s="1"/>
  <c r="AH5" i="11" s="1"/>
  <c r="AI5" i="11" s="1"/>
  <c r="AJ5" i="11" s="1"/>
  <c r="AD4" i="11"/>
  <c r="L6" i="11"/>
  <c r="DV5" i="11" l="1"/>
  <c r="DU6" i="11"/>
  <c r="F28" i="11"/>
  <c r="E29" i="11" s="1"/>
  <c r="F29" i="11" s="1"/>
  <c r="E30" i="11" s="1"/>
  <c r="F30" i="11" s="1"/>
  <c r="E27" i="11"/>
  <c r="AK5" i="11"/>
  <c r="AL5" i="11" s="1"/>
  <c r="AM5" i="11" s="1"/>
  <c r="AN5" i="11" s="1"/>
  <c r="AO5" i="11" s="1"/>
  <c r="AP5" i="11" s="1"/>
  <c r="AQ5" i="11" s="1"/>
  <c r="M6" i="11"/>
  <c r="DV6" i="11" l="1"/>
  <c r="DW5" i="11"/>
  <c r="DW6" i="11" s="1"/>
  <c r="E32" i="11"/>
  <c r="F27" i="11"/>
  <c r="H27" i="11" s="1"/>
  <c r="AR5" i="11"/>
  <c r="AS5" i="11" s="1"/>
  <c r="AK4" i="11"/>
  <c r="N6" i="11"/>
  <c r="F32" i="11" l="1"/>
  <c r="E33" i="11" s="1"/>
  <c r="F33" i="11" s="1"/>
  <c r="E34" i="11" s="1"/>
  <c r="F34" i="11" s="1"/>
  <c r="E31" i="11"/>
  <c r="AT5" i="11"/>
  <c r="AS6" i="11"/>
  <c r="AR4" i="11"/>
  <c r="O6" i="11"/>
  <c r="E36" i="11" l="1"/>
  <c r="F31" i="11"/>
  <c r="AU5" i="11"/>
  <c r="AT6" i="11"/>
  <c r="F36" i="11" l="1"/>
  <c r="E37" i="11" s="1"/>
  <c r="F37" i="11" s="1"/>
  <c r="E38" i="11" s="1"/>
  <c r="F38" i="11" s="1"/>
  <c r="E35" i="11"/>
  <c r="AV5" i="11"/>
  <c r="AU6" i="11"/>
  <c r="P6" i="11"/>
  <c r="Q6" i="11"/>
  <c r="E40" i="11" l="1"/>
  <c r="F35" i="11"/>
  <c r="AW5" i="11"/>
  <c r="AV6" i="11"/>
  <c r="R6" i="11"/>
  <c r="F40" i="11" l="1"/>
  <c r="E41" i="11" s="1"/>
  <c r="F41" i="11" s="1"/>
  <c r="E42" i="11" s="1"/>
  <c r="F42" i="11" s="1"/>
  <c r="E39" i="11"/>
  <c r="AX5" i="11"/>
  <c r="AY5" i="11" s="1"/>
  <c r="AW6" i="11"/>
  <c r="E44" i="11" l="1"/>
  <c r="F39" i="11"/>
  <c r="H39" i="11" s="1"/>
  <c r="AZ5" i="11"/>
  <c r="AY4" i="11"/>
  <c r="S6" i="11" s="1"/>
  <c r="AX6" i="11"/>
  <c r="T6" i="11"/>
  <c r="E43" i="11" l="1"/>
  <c r="F44" i="11"/>
  <c r="E45" i="11" s="1"/>
  <c r="F45" i="11" s="1"/>
  <c r="E46" i="11" s="1"/>
  <c r="F46" i="11" s="1"/>
  <c r="F43" i="11" s="1"/>
  <c r="AY6" i="11"/>
  <c r="BA5" i="11"/>
  <c r="AZ6" i="11"/>
  <c r="U6" i="11"/>
  <c r="BA6" i="11" l="1"/>
  <c r="BB5" i="11"/>
  <c r="V6" i="11"/>
  <c r="BB6" i="11" l="1"/>
  <c r="BC5" i="11"/>
  <c r="W6" i="11"/>
  <c r="BC6" i="11" l="1"/>
  <c r="BD5" i="11"/>
  <c r="X6" i="11"/>
  <c r="BE5" i="11" l="1"/>
  <c r="BD6" i="11"/>
  <c r="Y6" i="11"/>
  <c r="BE6" i="11" l="1"/>
  <c r="BF5" i="11"/>
  <c r="BF4" i="11" s="1"/>
  <c r="BF6" i="11" l="1"/>
  <c r="BG5" i="11"/>
  <c r="Z6" i="11"/>
  <c r="AA6" i="11"/>
  <c r="BG6" i="11" l="1"/>
  <c r="BH5" i="11"/>
  <c r="AB6" i="11"/>
  <c r="BI5" i="11" l="1"/>
  <c r="BH6" i="11"/>
  <c r="AC6" i="11"/>
  <c r="BJ5" i="11" l="1"/>
  <c r="BI6" i="11"/>
  <c r="AD6" i="11"/>
  <c r="BK5" i="11" l="1"/>
  <c r="BJ6" i="11"/>
  <c r="AE6" i="11"/>
  <c r="BL5" i="11" l="1"/>
  <c r="BM5" i="11" s="1"/>
  <c r="BK6" i="11"/>
  <c r="AF6" i="11"/>
  <c r="BM4" i="11" l="1"/>
  <c r="BN5" i="11"/>
  <c r="BM6" i="11"/>
  <c r="BL6" i="11"/>
  <c r="AG6" i="11"/>
  <c r="BO5" i="11" l="1"/>
  <c r="BN6" i="11"/>
  <c r="AH6" i="11"/>
  <c r="BP5" i="11" l="1"/>
  <c r="BO6" i="11"/>
  <c r="AI6" i="11"/>
  <c r="BQ5" i="11" l="1"/>
  <c r="BP6" i="11"/>
  <c r="AJ6" i="11"/>
  <c r="BR5" i="11" l="1"/>
  <c r="BQ6" i="11"/>
  <c r="AK6" i="11"/>
  <c r="BR6" i="11" l="1"/>
  <c r="BS5" i="11"/>
  <c r="AL6" i="11"/>
  <c r="BT5" i="11" l="1"/>
  <c r="BS6" i="11"/>
  <c r="AM6" i="11"/>
  <c r="BT4" i="11" l="1"/>
  <c r="BU5" i="11"/>
  <c r="BT6" i="11"/>
  <c r="AN6" i="11"/>
  <c r="BV5" i="11" l="1"/>
  <c r="BU6" i="11"/>
  <c r="AO6" i="11"/>
  <c r="BW5" i="11" l="1"/>
  <c r="BV6" i="11"/>
  <c r="AP6" i="11"/>
  <c r="BX5" i="11" l="1"/>
  <c r="BW6" i="11"/>
  <c r="AQ6" i="11"/>
  <c r="BY5" i="11" l="1"/>
  <c r="BX6" i="11"/>
  <c r="AR6" i="11"/>
  <c r="BZ5" i="11" l="1"/>
  <c r="BY6" i="11"/>
  <c r="BZ6" i="11" l="1"/>
  <c r="CA5" i="11"/>
  <c r="CA4" i="11" l="1"/>
  <c r="CA6" i="11"/>
  <c r="CB5" i="11"/>
  <c r="CC5" i="11" l="1"/>
  <c r="CB6" i="11"/>
  <c r="CD5" i="11" l="1"/>
  <c r="CC6" i="11"/>
  <c r="CE5" i="11" l="1"/>
  <c r="CD6" i="11"/>
  <c r="CF5" i="11" l="1"/>
  <c r="CE6" i="11"/>
  <c r="CG5" i="11" l="1"/>
  <c r="CF6" i="11"/>
  <c r="CG6" i="11" l="1"/>
  <c r="CH5" i="11"/>
  <c r="CH4" i="11" l="1"/>
  <c r="CH6" i="11"/>
  <c r="CI5" i="11"/>
  <c r="CJ5" i="11" l="1"/>
  <c r="CI6" i="11"/>
  <c r="CK5" i="11" l="1"/>
  <c r="CJ6" i="11"/>
  <c r="CK6" i="11" l="1"/>
  <c r="CL5" i="11"/>
  <c r="CM5" i="11" l="1"/>
  <c r="CL6" i="11"/>
  <c r="CN5" i="11" l="1"/>
  <c r="CM6" i="11"/>
  <c r="CO5" i="11" l="1"/>
  <c r="CN6" i="11"/>
  <c r="CO4" i="11" l="1"/>
  <c r="CP5" i="11"/>
  <c r="CO6" i="11"/>
  <c r="CP6" i="11" l="1"/>
  <c r="CQ5" i="11"/>
  <c r="CR5" i="11" l="1"/>
  <c r="CQ6" i="11"/>
  <c r="CS5" i="11" l="1"/>
  <c r="CR6" i="11"/>
  <c r="CT5" i="11" l="1"/>
  <c r="CS6" i="11"/>
  <c r="CU5" i="11" l="1"/>
  <c r="CT6" i="11"/>
  <c r="CV5" i="11" l="1"/>
  <c r="CU6" i="11"/>
  <c r="CW5" i="11" l="1"/>
  <c r="CV4" i="11"/>
  <c r="CV6" i="11"/>
  <c r="CW6" i="11" l="1"/>
  <c r="CX5" i="11"/>
  <c r="CX6" i="11" l="1"/>
  <c r="CY5" i="11"/>
  <c r="CY6" i="11" l="1"/>
  <c r="CZ5" i="11"/>
  <c r="DA5" i="11" l="1"/>
  <c r="CZ6" i="11"/>
  <c r="DB5" i="11" l="1"/>
  <c r="DA6" i="11"/>
  <c r="DC5" i="11" l="1"/>
  <c r="DB6" i="11"/>
  <c r="DC6" i="11" l="1"/>
  <c r="DD5" i="11"/>
  <c r="DC4" i="11"/>
  <c r="DD6" i="11" l="1"/>
  <c r="DE5" i="11"/>
  <c r="DF5" i="11" l="1"/>
  <c r="DE6" i="11"/>
  <c r="DF6" i="11" l="1"/>
  <c r="DG5" i="11"/>
  <c r="DH5" i="11" l="1"/>
  <c r="DG6" i="11"/>
  <c r="DI5" i="11" l="1"/>
  <c r="DI6" i="11" s="1"/>
  <c r="DH6" i="11"/>
</calcChain>
</file>

<file path=xl/sharedStrings.xml><?xml version="1.0" encoding="utf-8"?>
<sst xmlns="http://schemas.openxmlformats.org/spreadsheetml/2006/main" count="109" uniqueCount="107">
  <si>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</si>
  <si>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</si>
  <si>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</si>
  <si>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</si>
  <si>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</si>
  <si>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</si>
  <si>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</si>
  <si>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</si>
  <si>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</si>
  <si>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</si>
  <si>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</si>
  <si>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</si>
  <si>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</si>
  <si>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Responsable del proyecto</t>
  </si>
  <si>
    <t>TAREA</t>
  </si>
  <si>
    <t>Inserte nuevas filas ENCIMA de ésta</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</si>
  <si>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</si>
  <si>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</si>
  <si>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</si>
  <si>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</si>
  <si>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</si>
  <si>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</si>
  <si>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</si>
  <si>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</si>
  <si>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</si>
  <si>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</si>
  <si>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</si>
  <si>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</si>
  <si>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</si>
  <si>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</si>
  <si>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</si>
  <si>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</si>
  <si>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</si>
  <si>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</si>
  <si>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</si>
  <si>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</si>
  <si>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</si>
  <si>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Investigación de mercado y benchmarking de sistemas existentes</t>
  </si>
  <si>
    <t>Definición detallada del problema y identificación de stakeholders</t>
  </si>
  <si>
    <t>Redacción de descripción del problema y procesos de negocio iniciales</t>
  </si>
  <si>
    <t>Análisis de Alternativas</t>
  </si>
  <si>
    <t>Evaluación de alternativas tecnológicas (Web vs Móvil vs Desktop)</t>
  </si>
  <si>
    <t>Justificación técnica de la elección de aplicación web</t>
  </si>
  <si>
    <t>Análisis de viabilidad técnica y económica</t>
  </si>
  <si>
    <t>Definición de objetivo general y objetivos específicos</t>
  </si>
  <si>
    <t>Establecimiento de alcances y limitaciones del proyecto</t>
  </si>
  <si>
    <t>Redacción de justificación del proyecto (técnica, económica, social)</t>
  </si>
  <si>
    <t>Definicion del problema (Objetivos y alcance)</t>
  </si>
  <si>
    <t> Inventario de Servicios</t>
  </si>
  <si>
    <t>Identificación de servicios REST necesarios</t>
  </si>
  <si>
    <t>Definición de servicios SOAP especializados</t>
  </si>
  <si>
    <t>Documentación de endpoints y operaciones</t>
  </si>
  <si>
    <t>Plan de Proyecto</t>
  </si>
  <si>
    <t>Definición de roles y responsabilidades</t>
  </si>
  <si>
    <t>Análisis de riesgos y estrategias de mitigación</t>
  </si>
  <si>
    <t>Elaboración del cronograma detallado y presentación inicial</t>
  </si>
  <si>
    <t>Procesos de negocio</t>
  </si>
  <si>
    <t>Mapeo detallado de procesos del organizador</t>
  </si>
  <si>
    <t>Mapeo detallado de procesos del usuario final</t>
  </si>
  <si>
    <t>Desarrollo de casos de uso detallados</t>
  </si>
  <si>
    <t>Diagramas de flujo de procesos de negocio</t>
  </si>
  <si>
    <t>Casos de Uso</t>
  </si>
  <si>
    <t>Identificación de actores del sistema</t>
  </si>
  <si>
    <t>Diagramas de casos de uso y especificaciones</t>
  </si>
  <si>
    <t>Arquitectura SOA</t>
  </si>
  <si>
    <t>Diseño de la arquitectura SOA general</t>
  </si>
  <si>
    <t>Definición de contratos de servicios</t>
  </si>
  <si>
    <t>Patrones de integración y comunicación entre servicios</t>
  </si>
  <si>
    <t>Metodología y Tecnologías</t>
  </si>
  <si>
    <t>Selección de metodología de desarrollo (Scrum adaptado)</t>
  </si>
  <si>
    <t>Definición de stack tecnológico</t>
  </si>
  <si>
    <t>Estándares de codificación y mejores prácticas</t>
  </si>
  <si>
    <t>Hitos y Validación</t>
  </si>
  <si>
    <t>Diseño e Implementación de un Sistema de Gestión de Eventos y Venta de entradas con Arquitectura Orientada a Servicios</t>
  </si>
  <si>
    <t>Equipo</t>
  </si>
  <si>
    <t>Definición de hitos del proyecto</t>
  </si>
  <si>
    <t>Métricas de éxito y criterios de aceptación</t>
  </si>
  <si>
    <t>Validación y ajustes del análisis completo</t>
  </si>
  <si>
    <t>Configuración del Entorno</t>
  </si>
  <si>
    <t>Configuración de servidores de desarrollo</t>
  </si>
  <si>
    <t>Setup de herramientas de desarrollo (IDEs, Git, etc.)</t>
  </si>
  <si>
    <t>Configuración de base de datos y esquemas iniciales</t>
  </si>
  <si>
    <t>Configuración de herramientas de testing y CI/CD básico</t>
  </si>
  <si>
    <t>Servicios Core (REST)</t>
  </si>
  <si>
    <t>Implementación de UserService (registro, login, perfiles)</t>
  </si>
  <si>
    <t>Implementación de EventService (CRUD eventos)</t>
  </si>
  <si>
    <t>Pruebas unitarias de servicios core</t>
  </si>
  <si>
    <t>Servicios de Negocio (REST)</t>
  </si>
  <si>
    <t>Implementación de TicketService (tipos, reservas, compras)</t>
  </si>
  <si>
    <t>Implementación de PaymentService (procesamiento, webhooks)</t>
  </si>
  <si>
    <t>Implementación de NotificationService (envío, templates)</t>
  </si>
  <si>
    <t>Servicios Empresariales (SOAP)</t>
  </si>
  <si>
    <t>Implementación de ReportingService (reportes, analytics)</t>
  </si>
  <si>
    <t>Implementación de AuditSecurityService (logs, seguridad)</t>
  </si>
  <si>
    <t>Implementación de EnterpriseIntegrationService</t>
  </si>
  <si>
    <t>Pruebas de integración de servicios SOAP</t>
  </si>
  <si>
    <t>Frontend E Integración</t>
  </si>
  <si>
    <t>Desarrollo de interfaces de usuario (login, catálogo, compra)</t>
  </si>
  <si>
    <t>Desarrollo de panel de administración para organizadores</t>
  </si>
  <si>
    <t>Integración completa frontend-backend</t>
  </si>
  <si>
    <t>Pruebas de integración end-to-end</t>
  </si>
  <si>
    <t>Testing y Corrección de Errores</t>
  </si>
  <si>
    <t>Pruebas exhaustivas de funcionalidad</t>
  </si>
  <si>
    <t>Pruebas de carga y rendimiento</t>
  </si>
  <si>
    <t>Pruebas de seguridad y vulnerabilidades</t>
  </si>
  <si>
    <t>Corrección de bugs críticos y de alta prioridad</t>
  </si>
  <si>
    <t>Pruebas de regresión y validación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</si>
</sst>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 numFmtId="172" formatCode="yyyy\-mm\-d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6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8"/>
        <bgColor indexed="64"/>
      </patternFill>
    </fill>
    <fill>
      <patternFill patternType="solid">
        <fgColor theme="3" tint="0.79998168889431442"/>
        <bgColor indexed="64"/>
      </patternFill>
    </fill>
    <fill>
      <patternFill patternType="solid">
        <fgColor theme="9"/>
        <bgColor indexed="64"/>
      </patternFill>
    </fill>
    <fill>
      <patternFill patternType="solid">
        <fgColor theme="9" tint="0.39997558519241921"/>
        <bgColor indexed="64"/>
      </patternFill>
    </fill>
    <fill>
      <patternFill patternType="solid">
        <fgColor theme="4"/>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00B0F0"/>
        <bgColor indexed="64"/>
      </patternFill>
    </fill>
    <fill>
      <patternFill patternType="solid">
        <fgColor theme="2"/>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theme="2"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6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72" fontId="9" fillId="0" borderId="3" xfId="9" applyNumberFormat="1">
      <alignment horizontal="center" vertical="center"/>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6" fillId="8" borderId="2" xfId="0" applyFont="1" applyFill="1" applyBorder="1" applyAlignment="1">
      <alignment horizontal="left" vertical="center" wrapText="1" indent="1"/>
    </xf>
    <xf numFmtId="0" fontId="9" fillId="11" borderId="2" xfId="12" applyFill="1" applyAlignment="1">
      <alignment horizontal="left" vertical="center" wrapText="1" indent="2"/>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70" fontId="0" fillId="46" borderId="2" xfId="0" applyNumberFormat="1" applyFill="1" applyBorder="1" applyAlignment="1">
      <alignment horizontal="center" vertical="center"/>
    </xf>
    <xf numFmtId="170" fontId="5" fillId="46" borderId="2" xfId="0" applyNumberFormat="1" applyFont="1" applyFill="1" applyBorder="1" applyAlignment="1">
      <alignment horizontal="center" vertical="center"/>
    </xf>
    <xf numFmtId="0" fontId="9" fillId="47" borderId="2" xfId="11" applyFill="1">
      <alignment horizontal="center" vertical="center"/>
    </xf>
    <xf numFmtId="9" fontId="5" fillId="47" borderId="2" xfId="2" applyFont="1" applyFill="1" applyBorder="1" applyAlignment="1">
      <alignment horizontal="center" vertical="center"/>
    </xf>
    <xf numFmtId="170" fontId="0" fillId="47" borderId="2" xfId="0" applyNumberFormat="1" applyFill="1" applyBorder="1" applyAlignment="1">
      <alignment horizontal="center" vertical="center"/>
    </xf>
    <xf numFmtId="170" fontId="5" fillId="47" borderId="2" xfId="0" applyNumberFormat="1" applyFont="1" applyFill="1" applyBorder="1" applyAlignment="1">
      <alignment horizontal="center" vertical="center"/>
    </xf>
    <xf numFmtId="0" fontId="0" fillId="47" borderId="2" xfId="0" applyFont="1" applyFill="1" applyBorder="1" applyAlignment="1">
      <alignment horizontal="left" vertical="center" indent="1"/>
    </xf>
    <xf numFmtId="0" fontId="9" fillId="48" borderId="2" xfId="11" applyFill="1">
      <alignment horizontal="center" vertical="center"/>
    </xf>
    <xf numFmtId="9" fontId="5" fillId="48" borderId="2" xfId="2" applyFont="1" applyFill="1" applyBorder="1" applyAlignment="1">
      <alignment horizontal="center" vertical="center"/>
    </xf>
    <xf numFmtId="170" fontId="0" fillId="48" borderId="2" xfId="0" applyNumberFormat="1" applyFill="1" applyBorder="1" applyAlignment="1">
      <alignment horizontal="center" vertical="center"/>
    </xf>
    <xf numFmtId="170" fontId="5" fillId="48" borderId="2" xfId="0" applyNumberFormat="1" applyFont="1" applyFill="1" applyBorder="1" applyAlignment="1">
      <alignment horizontal="center" vertical="center"/>
    </xf>
    <xf numFmtId="0" fontId="9" fillId="49" borderId="2" xfId="12" applyFill="1">
      <alignment horizontal="left" vertical="center" indent="2"/>
    </xf>
    <xf numFmtId="0" fontId="9" fillId="49" borderId="2" xfId="11" applyFill="1">
      <alignment horizontal="center" vertical="center"/>
    </xf>
    <xf numFmtId="9" fontId="5" fillId="49" borderId="2" xfId="2" applyFont="1" applyFill="1" applyBorder="1" applyAlignment="1">
      <alignment horizontal="center" vertical="center"/>
    </xf>
    <xf numFmtId="170" fontId="9" fillId="49" borderId="2" xfId="10" applyFill="1">
      <alignment horizontal="center" vertical="center"/>
    </xf>
    <xf numFmtId="0" fontId="0" fillId="49" borderId="2" xfId="0" applyFont="1" applyFill="1" applyBorder="1" applyAlignment="1">
      <alignment horizontal="left" vertical="center" indent="1"/>
    </xf>
    <xf numFmtId="170" fontId="0" fillId="49" borderId="2" xfId="0" applyNumberFormat="1" applyFill="1" applyBorder="1" applyAlignment="1">
      <alignment horizontal="center" vertical="center"/>
    </xf>
    <xf numFmtId="170" fontId="5" fillId="49" borderId="2" xfId="0" applyNumberFormat="1" applyFont="1" applyFill="1" applyBorder="1" applyAlignment="1">
      <alignment horizontal="center" vertical="center"/>
    </xf>
    <xf numFmtId="0" fontId="9" fillId="50" borderId="2" xfId="11" applyFill="1">
      <alignment horizontal="center" vertical="center"/>
    </xf>
    <xf numFmtId="9" fontId="5" fillId="50" borderId="2" xfId="2" applyFont="1" applyFill="1" applyBorder="1" applyAlignment="1">
      <alignment horizontal="center" vertical="center"/>
    </xf>
    <xf numFmtId="170" fontId="0" fillId="50" borderId="2" xfId="0" applyNumberFormat="1" applyFill="1" applyBorder="1" applyAlignment="1">
      <alignment horizontal="center" vertical="center"/>
    </xf>
    <xf numFmtId="170" fontId="5" fillId="50" borderId="2" xfId="0" applyNumberFormat="1" applyFont="1" applyFill="1" applyBorder="1" applyAlignment="1">
      <alignment horizontal="center" vertical="center"/>
    </xf>
    <xf numFmtId="0" fontId="0" fillId="3" borderId="2" xfId="0" applyFont="1" applyFill="1" applyBorder="1" applyAlignment="1">
      <alignment horizontal="left" vertical="center" indent="1"/>
    </xf>
    <xf numFmtId="170" fontId="0" fillId="3" borderId="2" xfId="0" applyNumberFormat="1" applyFill="1" applyBorder="1" applyAlignment="1">
      <alignment horizontal="center" vertical="center"/>
    </xf>
    <xf numFmtId="170" fontId="5" fillId="3" borderId="2" xfId="0" applyNumberFormat="1" applyFont="1" applyFill="1" applyBorder="1" applyAlignment="1">
      <alignment horizontal="center" vertical="center"/>
    </xf>
    <xf numFmtId="170" fontId="9" fillId="46" borderId="2" xfId="10" applyFill="1">
      <alignment horizontal="center" vertical="center"/>
    </xf>
    <xf numFmtId="0" fontId="9" fillId="51" borderId="2" xfId="12" applyFill="1">
      <alignment horizontal="left" vertical="center" indent="2"/>
    </xf>
    <xf numFmtId="0" fontId="9" fillId="51" borderId="2" xfId="11" applyFill="1">
      <alignment horizontal="center" vertical="center"/>
    </xf>
    <xf numFmtId="9" fontId="5" fillId="51" borderId="2" xfId="2" applyFont="1" applyFill="1" applyBorder="1" applyAlignment="1">
      <alignment horizontal="center" vertical="center"/>
    </xf>
    <xf numFmtId="170" fontId="9" fillId="51" borderId="2" xfId="10" applyFill="1">
      <alignment horizontal="center" vertical="center"/>
    </xf>
    <xf numFmtId="0" fontId="9" fillId="45" borderId="2" xfId="11" applyFill="1">
      <alignment horizontal="center" vertical="center"/>
    </xf>
    <xf numFmtId="9" fontId="5" fillId="45" borderId="2" xfId="2" applyFont="1" applyFill="1" applyBorder="1" applyAlignment="1">
      <alignment horizontal="center" vertical="center"/>
    </xf>
    <xf numFmtId="170" fontId="9" fillId="45" borderId="2" xfId="10" applyFill="1">
      <alignment horizontal="center" vertical="center"/>
    </xf>
    <xf numFmtId="0" fontId="9" fillId="5" borderId="2" xfId="12" applyFill="1">
      <alignment horizontal="left" vertical="center" indent="2"/>
    </xf>
    <xf numFmtId="170" fontId="9" fillId="5" borderId="2" xfId="10" applyFill="1">
      <alignment horizontal="center" vertical="center"/>
    </xf>
    <xf numFmtId="0" fontId="9" fillId="52" borderId="2" xfId="12" applyFill="1">
      <alignment horizontal="left" vertical="center" indent="2"/>
    </xf>
    <xf numFmtId="0" fontId="9" fillId="52" borderId="2" xfId="11" applyFill="1">
      <alignment horizontal="center" vertical="center"/>
    </xf>
    <xf numFmtId="9" fontId="5" fillId="52" borderId="2" xfId="2" applyFont="1" applyFill="1" applyBorder="1" applyAlignment="1">
      <alignment horizontal="center" vertical="center"/>
    </xf>
    <xf numFmtId="170" fontId="9" fillId="52" borderId="2" xfId="10" applyFill="1">
      <alignment horizontal="center" vertical="center"/>
    </xf>
    <xf numFmtId="0" fontId="9" fillId="53" borderId="2" xfId="11" applyFill="1">
      <alignment horizontal="center" vertical="center"/>
    </xf>
    <xf numFmtId="9" fontId="5" fillId="53" borderId="2" xfId="2" applyFont="1" applyFill="1" applyBorder="1" applyAlignment="1">
      <alignment horizontal="center" vertical="center"/>
    </xf>
    <xf numFmtId="170" fontId="9" fillId="53" borderId="2" xfId="10" applyFill="1">
      <alignment horizontal="center" vertical="center"/>
    </xf>
    <xf numFmtId="0" fontId="6" fillId="53" borderId="2" xfId="12" applyFont="1" applyFill="1">
      <alignment horizontal="left" vertical="center" indent="2"/>
    </xf>
    <xf numFmtId="0" fontId="6" fillId="45" borderId="2" xfId="12" applyFont="1" applyFill="1">
      <alignment horizontal="left" vertical="center" indent="2"/>
    </xf>
    <xf numFmtId="0" fontId="6" fillId="46" borderId="2" xfId="12" applyFont="1" applyFill="1">
      <alignment horizontal="left" vertical="center" indent="2"/>
    </xf>
    <xf numFmtId="0" fontId="6" fillId="50" borderId="2" xfId="0" applyFont="1" applyFill="1" applyBorder="1" applyAlignment="1">
      <alignment horizontal="left" vertical="center" indent="1"/>
    </xf>
    <xf numFmtId="0" fontId="6" fillId="48" borderId="2" xfId="0" applyFont="1" applyFill="1" applyBorder="1" applyAlignment="1">
      <alignment horizontal="left" vertical="center" indent="1"/>
    </xf>
    <xf numFmtId="0" fontId="6" fillId="48" borderId="2" xfId="12" applyFont="1" applyFill="1">
      <alignment horizontal="left" vertical="center" indent="2"/>
    </xf>
    <xf numFmtId="170" fontId="9" fillId="48" borderId="2" xfId="10" applyFill="1">
      <alignment horizontal="center" vertical="center"/>
    </xf>
    <xf numFmtId="0" fontId="9" fillId="54" borderId="2" xfId="12" applyFill="1">
      <alignment horizontal="left" vertical="center" indent="2"/>
    </xf>
    <xf numFmtId="0" fontId="9" fillId="54" borderId="2" xfId="11" applyFill="1">
      <alignment horizontal="center" vertical="center"/>
    </xf>
    <xf numFmtId="9" fontId="5" fillId="54" borderId="2" xfId="2" applyFont="1" applyFill="1" applyBorder="1" applyAlignment="1">
      <alignment horizontal="center" vertical="center"/>
    </xf>
    <xf numFmtId="170" fontId="9" fillId="54" borderId="2" xfId="10" applyFill="1">
      <alignment horizontal="center" vertical="center"/>
    </xf>
    <xf numFmtId="0" fontId="9" fillId="55" borderId="2" xfId="12" applyFill="1">
      <alignment horizontal="left" vertical="center" indent="2"/>
    </xf>
    <xf numFmtId="0" fontId="9" fillId="55" borderId="2" xfId="11" applyFill="1">
      <alignment horizontal="center" vertical="center"/>
    </xf>
    <xf numFmtId="9" fontId="5" fillId="55" borderId="2" xfId="2" applyFont="1" applyFill="1" applyBorder="1" applyAlignment="1">
      <alignment horizontal="center" vertical="center"/>
    </xf>
    <xf numFmtId="170" fontId="9" fillId="55" borderId="2" xfId="10" applyFill="1">
      <alignment horizontal="center" vertical="center"/>
    </xf>
    <xf numFmtId="0" fontId="9" fillId="56" borderId="2" xfId="12" applyFill="1">
      <alignment horizontal="left" vertical="center" indent="2"/>
    </xf>
    <xf numFmtId="0" fontId="9" fillId="56" borderId="2" xfId="11" applyFill="1">
      <alignment horizontal="center" vertical="center"/>
    </xf>
    <xf numFmtId="9" fontId="5" fillId="56" borderId="2" xfId="2" applyFont="1" applyFill="1" applyBorder="1" applyAlignment="1">
      <alignment horizontal="center" vertical="center"/>
    </xf>
    <xf numFmtId="170" fontId="9" fillId="56" borderId="2" xfId="10" applyFill="1">
      <alignment horizontal="center" vertical="center"/>
    </xf>
    <xf numFmtId="0" fontId="9" fillId="57" borderId="2" xfId="12" applyFill="1">
      <alignment horizontal="left" vertical="center" indent="2"/>
    </xf>
    <xf numFmtId="0" fontId="9" fillId="57" borderId="2" xfId="11" applyFill="1">
      <alignment horizontal="center" vertical="center"/>
    </xf>
    <xf numFmtId="9" fontId="5" fillId="57" borderId="2" xfId="2" applyFont="1" applyFill="1" applyBorder="1" applyAlignment="1">
      <alignment horizontal="center" vertical="center"/>
    </xf>
    <xf numFmtId="170" fontId="9" fillId="57" borderId="2" xfId="10" applyFill="1">
      <alignment horizontal="center" vertical="center"/>
    </xf>
    <xf numFmtId="0" fontId="9" fillId="58" borderId="2" xfId="12" applyFill="1">
      <alignment horizontal="left" vertical="center" indent="2"/>
    </xf>
    <xf numFmtId="0" fontId="9" fillId="58" borderId="2" xfId="11" applyFill="1">
      <alignment horizontal="center" vertical="center"/>
    </xf>
    <xf numFmtId="9" fontId="5" fillId="58" borderId="2" xfId="2" applyFont="1" applyFill="1" applyBorder="1" applyAlignment="1">
      <alignment horizontal="center" vertical="center"/>
    </xf>
    <xf numFmtId="170" fontId="9" fillId="58" borderId="2" xfId="10" applyFill="1">
      <alignment horizontal="center" vertical="center"/>
    </xf>
    <xf numFmtId="0" fontId="9" fillId="59" borderId="2" xfId="12" applyFill="1">
      <alignment horizontal="left" vertical="center" indent="2"/>
    </xf>
    <xf numFmtId="0" fontId="9" fillId="59" borderId="2" xfId="11" applyFill="1">
      <alignment horizontal="center" vertical="center"/>
    </xf>
    <xf numFmtId="9" fontId="5" fillId="59" borderId="2" xfId="2" applyFont="1" applyFill="1" applyBorder="1" applyAlignment="1">
      <alignment horizontal="center" vertical="center"/>
    </xf>
    <xf numFmtId="170" fontId="9" fillId="59" borderId="2" xfId="10" applyFill="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D81"/>
  <sheetViews>
    <sheetView showGridLines="0" tabSelected="1" showRuler="0" zoomScale="55" zoomScaleNormal="55" zoomScalePageLayoutView="70" workbookViewId="0">
      <pane ySplit="6" topLeftCell="A8" activePane="bottomLeft" state="frozen"/>
      <selection pane="bottomLeft" activeCell="F76" sqref="F76"/>
    </sheetView>
  </sheetViews>
  <sheetFormatPr baseColWidth="10" defaultColWidth="9.140625" defaultRowHeight="30" customHeight="1" x14ac:dyDescent="0.25"/>
  <cols>
    <col min="1" max="1" width="2.7109375" style="43" customWidth="1"/>
    <col min="2" max="2" width="29.4257812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21" width="3.28515625" customWidth="1"/>
    <col min="22" max="22" width="5.7109375" customWidth="1"/>
    <col min="23" max="27" width="3.28515625" customWidth="1"/>
    <col min="28" max="29" width="5.5703125" customWidth="1"/>
    <col min="30" max="34" width="3.28515625" customWidth="1"/>
    <col min="35" max="35" width="5.85546875" customWidth="1"/>
    <col min="36" max="36" width="6" customWidth="1"/>
    <col min="37" max="42" width="3.28515625" customWidth="1"/>
    <col min="43" max="43" width="8.5703125" customWidth="1"/>
    <col min="44" max="49" width="3.28515625" customWidth="1"/>
    <col min="50" max="50" width="7.28515625" customWidth="1"/>
    <col min="51" max="70" width="3.28515625" customWidth="1"/>
    <col min="71" max="71" width="5.140625" customWidth="1"/>
    <col min="72" max="77" width="3.28515625" customWidth="1"/>
    <col min="78" max="78" width="5.42578125" customWidth="1"/>
    <col min="79" max="84" width="3.28515625" customWidth="1"/>
    <col min="85" max="85" width="5.5703125" customWidth="1"/>
    <col min="86" max="91" width="3.28515625" customWidth="1"/>
    <col min="92" max="92" width="6.7109375" customWidth="1"/>
    <col min="93" max="98" width="3.28515625" customWidth="1"/>
    <col min="99" max="99" width="6.7109375" customWidth="1"/>
    <col min="100" max="105" width="3.28515625" customWidth="1"/>
    <col min="106" max="106" width="7.7109375" customWidth="1"/>
    <col min="107" max="112" width="3.28515625" customWidth="1"/>
    <col min="113" max="113" width="5.85546875" customWidth="1"/>
    <col min="114" max="119" width="3.28515625" customWidth="1"/>
    <col min="120" max="120" width="7.7109375" customWidth="1"/>
    <col min="121" max="126" width="3.28515625" customWidth="1"/>
    <col min="127" max="127" width="5.140625" customWidth="1"/>
    <col min="128" max="133" width="3.28515625" customWidth="1"/>
    <col min="134" max="134" width="5.85546875" customWidth="1"/>
  </cols>
  <sheetData>
    <row r="1" spans="1:134" ht="30" customHeight="1" x14ac:dyDescent="0.45">
      <c r="A1" s="44" t="s">
        <v>0</v>
      </c>
      <c r="B1" s="47" t="s">
        <v>73</v>
      </c>
      <c r="C1" s="1"/>
      <c r="D1" s="2"/>
      <c r="E1" s="4"/>
      <c r="F1" s="32"/>
      <c r="H1" s="2"/>
      <c r="I1" s="62"/>
    </row>
    <row r="2" spans="1:134" ht="30" customHeight="1" x14ac:dyDescent="0.3">
      <c r="A2" s="43" t="s">
        <v>1</v>
      </c>
      <c r="B2" s="48"/>
      <c r="I2" s="63"/>
    </row>
    <row r="3" spans="1:134" ht="30" customHeight="1" x14ac:dyDescent="0.25">
      <c r="A3" s="43" t="s">
        <v>2</v>
      </c>
      <c r="B3" s="49" t="s">
        <v>13</v>
      </c>
      <c r="C3" s="82" t="s">
        <v>74</v>
      </c>
      <c r="D3" s="83"/>
      <c r="E3" s="87">
        <v>45894</v>
      </c>
      <c r="F3" s="87"/>
    </row>
    <row r="4" spans="1:134" ht="30" customHeight="1" x14ac:dyDescent="0.25">
      <c r="A4" s="44" t="s">
        <v>3</v>
      </c>
      <c r="C4" s="82" t="s">
        <v>16</v>
      </c>
      <c r="D4" s="83"/>
      <c r="E4" s="7">
        <v>1</v>
      </c>
      <c r="I4" s="84">
        <f>I5</f>
        <v>45894</v>
      </c>
      <c r="J4" s="85"/>
      <c r="K4" s="85"/>
      <c r="L4" s="85"/>
      <c r="M4" s="85"/>
      <c r="N4" s="85"/>
      <c r="O4" s="86"/>
      <c r="P4" s="84">
        <f>P5</f>
        <v>45901</v>
      </c>
      <c r="Q4" s="85"/>
      <c r="R4" s="85"/>
      <c r="S4" s="85"/>
      <c r="T4" s="85"/>
      <c r="U4" s="85"/>
      <c r="V4" s="86"/>
      <c r="W4" s="84">
        <f>W5</f>
        <v>45908</v>
      </c>
      <c r="X4" s="85"/>
      <c r="Y4" s="85"/>
      <c r="Z4" s="85"/>
      <c r="AA4" s="85"/>
      <c r="AB4" s="85"/>
      <c r="AC4" s="86"/>
      <c r="AD4" s="84">
        <f>AD5</f>
        <v>45915</v>
      </c>
      <c r="AE4" s="85"/>
      <c r="AF4" s="85"/>
      <c r="AG4" s="85"/>
      <c r="AH4" s="85"/>
      <c r="AI4" s="85"/>
      <c r="AJ4" s="86"/>
      <c r="AK4" s="84">
        <f>AK5</f>
        <v>45922</v>
      </c>
      <c r="AL4" s="85"/>
      <c r="AM4" s="85"/>
      <c r="AN4" s="85"/>
      <c r="AO4" s="85"/>
      <c r="AP4" s="85"/>
      <c r="AQ4" s="86"/>
      <c r="AR4" s="84">
        <f>AR5</f>
        <v>45929</v>
      </c>
      <c r="AS4" s="85"/>
      <c r="AT4" s="85"/>
      <c r="AU4" s="85"/>
      <c r="AV4" s="85"/>
      <c r="AW4" s="85"/>
      <c r="AX4" s="86"/>
      <c r="AY4" s="84">
        <f>AY5</f>
        <v>45936</v>
      </c>
      <c r="AZ4" s="85"/>
      <c r="BA4" s="85"/>
      <c r="BB4" s="85"/>
      <c r="BC4" s="85"/>
      <c r="BD4" s="85"/>
      <c r="BE4" s="86"/>
      <c r="BF4" s="84">
        <f>BF5</f>
        <v>45943</v>
      </c>
      <c r="BG4" s="85"/>
      <c r="BH4" s="85"/>
      <c r="BI4" s="85"/>
      <c r="BJ4" s="85"/>
      <c r="BK4" s="85"/>
      <c r="BL4" s="86"/>
      <c r="BM4" s="84">
        <f t="shared" ref="BM4" si="0">BM5</f>
        <v>45950</v>
      </c>
      <c r="BN4" s="85"/>
      <c r="BO4" s="85"/>
      <c r="BP4" s="85"/>
      <c r="BQ4" s="85"/>
      <c r="BR4" s="85"/>
      <c r="BS4" s="86"/>
      <c r="BT4" s="84">
        <f t="shared" ref="BT4" si="1">BT5</f>
        <v>45957</v>
      </c>
      <c r="BU4" s="85"/>
      <c r="BV4" s="85"/>
      <c r="BW4" s="85"/>
      <c r="BX4" s="85"/>
      <c r="BY4" s="85"/>
      <c r="BZ4" s="86"/>
      <c r="CA4" s="84">
        <f t="shared" ref="CA4" si="2">CA5</f>
        <v>45964</v>
      </c>
      <c r="CB4" s="85"/>
      <c r="CC4" s="85"/>
      <c r="CD4" s="85"/>
      <c r="CE4" s="85"/>
      <c r="CF4" s="85"/>
      <c r="CG4" s="86"/>
      <c r="CH4" s="84">
        <f t="shared" ref="CH4" si="3">CH5</f>
        <v>45971</v>
      </c>
      <c r="CI4" s="85"/>
      <c r="CJ4" s="85"/>
      <c r="CK4" s="85"/>
      <c r="CL4" s="85"/>
      <c r="CM4" s="85"/>
      <c r="CN4" s="86"/>
      <c r="CO4" s="84">
        <f t="shared" ref="CO4" si="4">CO5</f>
        <v>45978</v>
      </c>
      <c r="CP4" s="85"/>
      <c r="CQ4" s="85"/>
      <c r="CR4" s="85"/>
      <c r="CS4" s="85"/>
      <c r="CT4" s="85"/>
      <c r="CU4" s="86"/>
      <c r="CV4" s="84">
        <f t="shared" ref="CV4" si="5">CV5</f>
        <v>45985</v>
      </c>
      <c r="CW4" s="85"/>
      <c r="CX4" s="85"/>
      <c r="CY4" s="85"/>
      <c r="CZ4" s="85"/>
      <c r="DA4" s="85"/>
      <c r="DB4" s="86"/>
      <c r="DC4" s="84">
        <f t="shared" ref="DC4" si="6">DC5</f>
        <v>45992</v>
      </c>
      <c r="DD4" s="85"/>
      <c r="DE4" s="85"/>
      <c r="DF4" s="85"/>
      <c r="DG4" s="85"/>
      <c r="DH4" s="85"/>
      <c r="DI4" s="86"/>
      <c r="DJ4" s="84">
        <f t="shared" ref="DJ4" si="7">DJ5</f>
        <v>45999</v>
      </c>
      <c r="DK4" s="85"/>
      <c r="DL4" s="85"/>
      <c r="DM4" s="85"/>
      <c r="DN4" s="85"/>
      <c r="DO4" s="85"/>
      <c r="DP4" s="86"/>
      <c r="DQ4" s="84">
        <f t="shared" ref="DQ4" si="8">DQ5</f>
        <v>46006</v>
      </c>
      <c r="DR4" s="85"/>
      <c r="DS4" s="85"/>
      <c r="DT4" s="85"/>
      <c r="DU4" s="85"/>
      <c r="DV4" s="85"/>
      <c r="DW4" s="86"/>
      <c r="DX4" s="84">
        <f t="shared" ref="DX4" si="9">DX5</f>
        <v>46013</v>
      </c>
      <c r="DY4" s="85"/>
      <c r="DZ4" s="85"/>
      <c r="EA4" s="85"/>
      <c r="EB4" s="85"/>
      <c r="EC4" s="85"/>
      <c r="ED4" s="86"/>
    </row>
    <row r="5" spans="1:134" ht="15" customHeight="1" x14ac:dyDescent="0.25">
      <c r="A5" s="44" t="s">
        <v>4</v>
      </c>
      <c r="B5" s="61"/>
      <c r="C5" s="61"/>
      <c r="D5" s="61"/>
      <c r="E5" s="61"/>
      <c r="F5" s="61"/>
      <c r="G5" s="61"/>
      <c r="I5" s="76">
        <f>Inicio_del_proyecto-WEEKDAY(Inicio_del_proyecto,1)+2+7*(Semana_para_mostrar-1)</f>
        <v>45894</v>
      </c>
      <c r="J5" s="77">
        <f>I5+1</f>
        <v>45895</v>
      </c>
      <c r="K5" s="77">
        <f t="shared" ref="K5:AX5" si="10">J5+1</f>
        <v>45896</v>
      </c>
      <c r="L5" s="77">
        <f t="shared" si="10"/>
        <v>45897</v>
      </c>
      <c r="M5" s="77">
        <f t="shared" si="10"/>
        <v>45898</v>
      </c>
      <c r="N5" s="77">
        <f t="shared" si="10"/>
        <v>45899</v>
      </c>
      <c r="O5" s="78">
        <f t="shared" si="10"/>
        <v>45900</v>
      </c>
      <c r="P5" s="76">
        <f>O5+1</f>
        <v>45901</v>
      </c>
      <c r="Q5" s="77">
        <f>P5+1</f>
        <v>45902</v>
      </c>
      <c r="R5" s="77">
        <f t="shared" si="10"/>
        <v>45903</v>
      </c>
      <c r="S5" s="77">
        <f t="shared" si="10"/>
        <v>45904</v>
      </c>
      <c r="T5" s="77">
        <f t="shared" si="10"/>
        <v>45905</v>
      </c>
      <c r="U5" s="77">
        <f t="shared" si="10"/>
        <v>45906</v>
      </c>
      <c r="V5" s="78">
        <f t="shared" si="10"/>
        <v>45907</v>
      </c>
      <c r="W5" s="76">
        <f>V5+1</f>
        <v>45908</v>
      </c>
      <c r="X5" s="77">
        <f>W5+1</f>
        <v>45909</v>
      </c>
      <c r="Y5" s="77">
        <f t="shared" si="10"/>
        <v>45910</v>
      </c>
      <c r="Z5" s="77">
        <f t="shared" si="10"/>
        <v>45911</v>
      </c>
      <c r="AA5" s="77">
        <f t="shared" si="10"/>
        <v>45912</v>
      </c>
      <c r="AB5" s="77">
        <f t="shared" si="10"/>
        <v>45913</v>
      </c>
      <c r="AC5" s="78">
        <f t="shared" si="10"/>
        <v>45914</v>
      </c>
      <c r="AD5" s="76">
        <f>AC5+1</f>
        <v>45915</v>
      </c>
      <c r="AE5" s="77">
        <f>AD5+1</f>
        <v>45916</v>
      </c>
      <c r="AF5" s="77">
        <f t="shared" si="10"/>
        <v>45917</v>
      </c>
      <c r="AG5" s="77">
        <f t="shared" si="10"/>
        <v>45918</v>
      </c>
      <c r="AH5" s="77">
        <f t="shared" si="10"/>
        <v>45919</v>
      </c>
      <c r="AI5" s="77">
        <f t="shared" si="10"/>
        <v>45920</v>
      </c>
      <c r="AJ5" s="78">
        <f t="shared" si="10"/>
        <v>45921</v>
      </c>
      <c r="AK5" s="76">
        <f>AJ5+1</f>
        <v>45922</v>
      </c>
      <c r="AL5" s="77">
        <f>AK5+1</f>
        <v>45923</v>
      </c>
      <c r="AM5" s="77">
        <f t="shared" si="10"/>
        <v>45924</v>
      </c>
      <c r="AN5" s="77">
        <f t="shared" si="10"/>
        <v>45925</v>
      </c>
      <c r="AO5" s="77">
        <f t="shared" si="10"/>
        <v>45926</v>
      </c>
      <c r="AP5" s="77">
        <f t="shared" si="10"/>
        <v>45927</v>
      </c>
      <c r="AQ5" s="78">
        <f t="shared" si="10"/>
        <v>45928</v>
      </c>
      <c r="AR5" s="76">
        <f>AQ5+1</f>
        <v>45929</v>
      </c>
      <c r="AS5" s="77">
        <f>AR5+1</f>
        <v>45930</v>
      </c>
      <c r="AT5" s="77">
        <f t="shared" si="10"/>
        <v>45931</v>
      </c>
      <c r="AU5" s="77">
        <f t="shared" si="10"/>
        <v>45932</v>
      </c>
      <c r="AV5" s="77">
        <f t="shared" si="10"/>
        <v>45933</v>
      </c>
      <c r="AW5" s="77">
        <f t="shared" si="10"/>
        <v>45934</v>
      </c>
      <c r="AX5" s="78">
        <f t="shared" si="10"/>
        <v>45935</v>
      </c>
      <c r="AY5" s="76">
        <f>AX5+1</f>
        <v>45936</v>
      </c>
      <c r="AZ5" s="77">
        <f>AY5+1</f>
        <v>45937</v>
      </c>
      <c r="BA5" s="77">
        <f t="shared" ref="BA5:BE5" si="11">AZ5+1</f>
        <v>45938</v>
      </c>
      <c r="BB5" s="77">
        <f t="shared" si="11"/>
        <v>45939</v>
      </c>
      <c r="BC5" s="77">
        <f t="shared" si="11"/>
        <v>45940</v>
      </c>
      <c r="BD5" s="77">
        <f t="shared" si="11"/>
        <v>45941</v>
      </c>
      <c r="BE5" s="78">
        <f t="shared" si="11"/>
        <v>45942</v>
      </c>
      <c r="BF5" s="76">
        <f>BE5+1</f>
        <v>45943</v>
      </c>
      <c r="BG5" s="77">
        <f>BF5+1</f>
        <v>45944</v>
      </c>
      <c r="BH5" s="77">
        <f t="shared" ref="BH5:BN5" si="12">BG5+1</f>
        <v>45945</v>
      </c>
      <c r="BI5" s="77">
        <f t="shared" si="12"/>
        <v>45946</v>
      </c>
      <c r="BJ5" s="77">
        <f t="shared" si="12"/>
        <v>45947</v>
      </c>
      <c r="BK5" s="77">
        <f t="shared" si="12"/>
        <v>45948</v>
      </c>
      <c r="BL5" s="78">
        <f t="shared" si="12"/>
        <v>45949</v>
      </c>
      <c r="BM5" s="76">
        <f t="shared" si="12"/>
        <v>45950</v>
      </c>
      <c r="BN5" s="77">
        <f t="shared" si="12"/>
        <v>45951</v>
      </c>
      <c r="BO5" s="77">
        <f t="shared" ref="BO5" si="13">BN5+1</f>
        <v>45952</v>
      </c>
      <c r="BP5" s="77">
        <f t="shared" ref="BP5" si="14">BO5+1</f>
        <v>45953</v>
      </c>
      <c r="BQ5" s="77">
        <f t="shared" ref="BQ5" si="15">BP5+1</f>
        <v>45954</v>
      </c>
      <c r="BR5" s="77">
        <f t="shared" ref="BR5" si="16">BQ5+1</f>
        <v>45955</v>
      </c>
      <c r="BS5" s="78">
        <f t="shared" ref="BS5:BU5" si="17">BR5+1</f>
        <v>45956</v>
      </c>
      <c r="BT5" s="76">
        <f t="shared" si="17"/>
        <v>45957</v>
      </c>
      <c r="BU5" s="77">
        <f t="shared" si="17"/>
        <v>45958</v>
      </c>
      <c r="BV5" s="77">
        <f t="shared" ref="BV5" si="18">BU5+1</f>
        <v>45959</v>
      </c>
      <c r="BW5" s="77">
        <f t="shared" ref="BW5" si="19">BV5+1</f>
        <v>45960</v>
      </c>
      <c r="BX5" s="77">
        <f t="shared" ref="BX5" si="20">BW5+1</f>
        <v>45961</v>
      </c>
      <c r="BY5" s="77">
        <f t="shared" ref="BY5" si="21">BX5+1</f>
        <v>45962</v>
      </c>
      <c r="BZ5" s="78">
        <f t="shared" ref="BZ5:CB5" si="22">BY5+1</f>
        <v>45963</v>
      </c>
      <c r="CA5" s="76">
        <f t="shared" si="22"/>
        <v>45964</v>
      </c>
      <c r="CB5" s="77">
        <f t="shared" si="22"/>
        <v>45965</v>
      </c>
      <c r="CC5" s="77">
        <f t="shared" ref="CC5" si="23">CB5+1</f>
        <v>45966</v>
      </c>
      <c r="CD5" s="77">
        <f t="shared" ref="CD5" si="24">CC5+1</f>
        <v>45967</v>
      </c>
      <c r="CE5" s="77">
        <f t="shared" ref="CE5" si="25">CD5+1</f>
        <v>45968</v>
      </c>
      <c r="CF5" s="77">
        <f t="shared" ref="CF5" si="26">CE5+1</f>
        <v>45969</v>
      </c>
      <c r="CG5" s="78">
        <f t="shared" ref="CG5:CI5" si="27">CF5+1</f>
        <v>45970</v>
      </c>
      <c r="CH5" s="76">
        <f t="shared" si="27"/>
        <v>45971</v>
      </c>
      <c r="CI5" s="77">
        <f t="shared" si="27"/>
        <v>45972</v>
      </c>
      <c r="CJ5" s="77">
        <f t="shared" ref="CJ5" si="28">CI5+1</f>
        <v>45973</v>
      </c>
      <c r="CK5" s="77">
        <f t="shared" ref="CK5" si="29">CJ5+1</f>
        <v>45974</v>
      </c>
      <c r="CL5" s="77">
        <f t="shared" ref="CL5" si="30">CK5+1</f>
        <v>45975</v>
      </c>
      <c r="CM5" s="77">
        <f t="shared" ref="CM5" si="31">CL5+1</f>
        <v>45976</v>
      </c>
      <c r="CN5" s="78">
        <f t="shared" ref="CN5:CP5" si="32">CM5+1</f>
        <v>45977</v>
      </c>
      <c r="CO5" s="76">
        <f t="shared" si="32"/>
        <v>45978</v>
      </c>
      <c r="CP5" s="77">
        <f t="shared" si="32"/>
        <v>45979</v>
      </c>
      <c r="CQ5" s="77">
        <f t="shared" ref="CQ5" si="33">CP5+1</f>
        <v>45980</v>
      </c>
      <c r="CR5" s="77">
        <f t="shared" ref="CR5" si="34">CQ5+1</f>
        <v>45981</v>
      </c>
      <c r="CS5" s="77">
        <f t="shared" ref="CS5" si="35">CR5+1</f>
        <v>45982</v>
      </c>
      <c r="CT5" s="77">
        <f t="shared" ref="CT5" si="36">CS5+1</f>
        <v>45983</v>
      </c>
      <c r="CU5" s="78">
        <f t="shared" ref="CU5:CW5" si="37">CT5+1</f>
        <v>45984</v>
      </c>
      <c r="CV5" s="76">
        <f t="shared" si="37"/>
        <v>45985</v>
      </c>
      <c r="CW5" s="77">
        <f t="shared" si="37"/>
        <v>45986</v>
      </c>
      <c r="CX5" s="77">
        <f t="shared" ref="CX5" si="38">CW5+1</f>
        <v>45987</v>
      </c>
      <c r="CY5" s="77">
        <f t="shared" ref="CY5" si="39">CX5+1</f>
        <v>45988</v>
      </c>
      <c r="CZ5" s="77">
        <f t="shared" ref="CZ5" si="40">CY5+1</f>
        <v>45989</v>
      </c>
      <c r="DA5" s="77">
        <f t="shared" ref="DA5" si="41">CZ5+1</f>
        <v>45990</v>
      </c>
      <c r="DB5" s="78">
        <f t="shared" ref="DB5:DD5" si="42">DA5+1</f>
        <v>45991</v>
      </c>
      <c r="DC5" s="76">
        <f t="shared" si="42"/>
        <v>45992</v>
      </c>
      <c r="DD5" s="77">
        <f t="shared" si="42"/>
        <v>45993</v>
      </c>
      <c r="DE5" s="77">
        <f t="shared" ref="DE5" si="43">DD5+1</f>
        <v>45994</v>
      </c>
      <c r="DF5" s="77">
        <f t="shared" ref="DF5" si="44">DE5+1</f>
        <v>45995</v>
      </c>
      <c r="DG5" s="77">
        <f t="shared" ref="DG5" si="45">DF5+1</f>
        <v>45996</v>
      </c>
      <c r="DH5" s="77">
        <f t="shared" ref="DH5" si="46">DG5+1</f>
        <v>45997</v>
      </c>
      <c r="DI5" s="78">
        <f t="shared" ref="DI5" si="47">DH5+1</f>
        <v>45998</v>
      </c>
      <c r="DJ5" s="76">
        <f t="shared" ref="DJ5" si="48">DI5+1</f>
        <v>45999</v>
      </c>
      <c r="DK5" s="77">
        <f t="shared" ref="DK5" si="49">DJ5+1</f>
        <v>46000</v>
      </c>
      <c r="DL5" s="77">
        <f t="shared" ref="DL5" si="50">DK5+1</f>
        <v>46001</v>
      </c>
      <c r="DM5" s="77">
        <f t="shared" ref="DM5" si="51">DL5+1</f>
        <v>46002</v>
      </c>
      <c r="DN5" s="77">
        <f t="shared" ref="DN5" si="52">DM5+1</f>
        <v>46003</v>
      </c>
      <c r="DO5" s="77">
        <f t="shared" ref="DO5" si="53">DN5+1</f>
        <v>46004</v>
      </c>
      <c r="DP5" s="78">
        <f t="shared" ref="DP5" si="54">DO5+1</f>
        <v>46005</v>
      </c>
      <c r="DQ5" s="76">
        <f t="shared" ref="DQ5" si="55">DP5+1</f>
        <v>46006</v>
      </c>
      <c r="DR5" s="77">
        <f t="shared" ref="DR5" si="56">DQ5+1</f>
        <v>46007</v>
      </c>
      <c r="DS5" s="77">
        <f t="shared" ref="DS5" si="57">DR5+1</f>
        <v>46008</v>
      </c>
      <c r="DT5" s="77">
        <f t="shared" ref="DT5" si="58">DS5+1</f>
        <v>46009</v>
      </c>
      <c r="DU5" s="77">
        <f t="shared" ref="DU5" si="59">DT5+1</f>
        <v>46010</v>
      </c>
      <c r="DV5" s="77">
        <f t="shared" ref="DV5" si="60">DU5+1</f>
        <v>46011</v>
      </c>
      <c r="DW5" s="78">
        <f t="shared" ref="DW5" si="61">DV5+1</f>
        <v>46012</v>
      </c>
      <c r="DX5" s="76">
        <f t="shared" ref="DX5" si="62">DW5+1</f>
        <v>46013</v>
      </c>
      <c r="DY5" s="77">
        <f t="shared" ref="DY5" si="63">DX5+1</f>
        <v>46014</v>
      </c>
      <c r="DZ5" s="77">
        <f t="shared" ref="DZ5" si="64">DY5+1</f>
        <v>46015</v>
      </c>
      <c r="EA5" s="77">
        <f t="shared" ref="EA5" si="65">DZ5+1</f>
        <v>46016</v>
      </c>
      <c r="EB5" s="77">
        <f t="shared" ref="EB5" si="66">EA5+1</f>
        <v>46017</v>
      </c>
      <c r="EC5" s="77">
        <f t="shared" ref="EC5" si="67">EB5+1</f>
        <v>46018</v>
      </c>
      <c r="ED5" s="78">
        <f t="shared" ref="ED5" si="68">EC5+1</f>
        <v>46019</v>
      </c>
    </row>
    <row r="6" spans="1:134" ht="30" customHeight="1" thickBot="1" x14ac:dyDescent="0.3">
      <c r="A6" s="44" t="s">
        <v>5</v>
      </c>
      <c r="B6" s="8" t="s">
        <v>14</v>
      </c>
      <c r="C6" s="9" t="s">
        <v>17</v>
      </c>
      <c r="D6" s="9" t="s">
        <v>18</v>
      </c>
      <c r="E6" s="9" t="s">
        <v>19</v>
      </c>
      <c r="F6" s="9" t="s">
        <v>20</v>
      </c>
      <c r="G6" s="9"/>
      <c r="H6" s="9" t="s">
        <v>21</v>
      </c>
      <c r="I6" s="10" t="str">
        <f t="shared" ref="I6" si="69">LEFT(TEXT(I5,"ddd"),1)</f>
        <v>l</v>
      </c>
      <c r="J6" s="10" t="str">
        <f t="shared" ref="J6:AR6" si="70">LEFT(TEXT(J5,"ddd"),1)</f>
        <v>m</v>
      </c>
      <c r="K6" s="10" t="str">
        <f t="shared" si="70"/>
        <v>m</v>
      </c>
      <c r="L6" s="10" t="str">
        <f t="shared" si="70"/>
        <v>j</v>
      </c>
      <c r="M6" s="10" t="str">
        <f t="shared" si="70"/>
        <v>v</v>
      </c>
      <c r="N6" s="10" t="str">
        <f t="shared" si="70"/>
        <v>s</v>
      </c>
      <c r="O6" s="10" t="str">
        <f t="shared" si="70"/>
        <v>d</v>
      </c>
      <c r="P6" s="10" t="str">
        <f t="shared" si="70"/>
        <v>l</v>
      </c>
      <c r="Q6" s="10" t="str">
        <f t="shared" si="70"/>
        <v>m</v>
      </c>
      <c r="R6" s="10" t="str">
        <f t="shared" si="70"/>
        <v>m</v>
      </c>
      <c r="S6" s="10" t="str">
        <f t="shared" si="70"/>
        <v>j</v>
      </c>
      <c r="T6" s="10" t="str">
        <f t="shared" si="70"/>
        <v>v</v>
      </c>
      <c r="U6" s="10" t="str">
        <f t="shared" si="70"/>
        <v>s</v>
      </c>
      <c r="V6" s="10" t="str">
        <f t="shared" si="70"/>
        <v>d</v>
      </c>
      <c r="W6" s="10" t="str">
        <f t="shared" si="70"/>
        <v>l</v>
      </c>
      <c r="X6" s="10" t="str">
        <f t="shared" si="70"/>
        <v>m</v>
      </c>
      <c r="Y6" s="10" t="str">
        <f t="shared" si="70"/>
        <v>m</v>
      </c>
      <c r="Z6" s="10" t="str">
        <f t="shared" si="70"/>
        <v>j</v>
      </c>
      <c r="AA6" s="10" t="str">
        <f t="shared" si="70"/>
        <v>v</v>
      </c>
      <c r="AB6" s="10" t="str">
        <f t="shared" si="70"/>
        <v>s</v>
      </c>
      <c r="AC6" s="10" t="str">
        <f t="shared" si="70"/>
        <v>d</v>
      </c>
      <c r="AD6" s="10" t="str">
        <f t="shared" si="70"/>
        <v>l</v>
      </c>
      <c r="AE6" s="10" t="str">
        <f t="shared" si="70"/>
        <v>m</v>
      </c>
      <c r="AF6" s="10" t="str">
        <f t="shared" si="70"/>
        <v>m</v>
      </c>
      <c r="AG6" s="10" t="str">
        <f t="shared" si="70"/>
        <v>j</v>
      </c>
      <c r="AH6" s="10" t="str">
        <f t="shared" si="70"/>
        <v>v</v>
      </c>
      <c r="AI6" s="10" t="str">
        <f t="shared" si="70"/>
        <v>s</v>
      </c>
      <c r="AJ6" s="10" t="str">
        <f t="shared" si="70"/>
        <v>d</v>
      </c>
      <c r="AK6" s="10" t="str">
        <f t="shared" si="70"/>
        <v>l</v>
      </c>
      <c r="AL6" s="10" t="str">
        <f t="shared" si="70"/>
        <v>m</v>
      </c>
      <c r="AM6" s="10" t="str">
        <f t="shared" si="70"/>
        <v>m</v>
      </c>
      <c r="AN6" s="10" t="str">
        <f t="shared" si="70"/>
        <v>j</v>
      </c>
      <c r="AO6" s="10" t="str">
        <f t="shared" si="70"/>
        <v>v</v>
      </c>
      <c r="AP6" s="10" t="str">
        <f t="shared" si="70"/>
        <v>s</v>
      </c>
      <c r="AQ6" s="10" t="str">
        <f t="shared" si="70"/>
        <v>d</v>
      </c>
      <c r="AR6" s="10" t="str">
        <f t="shared" si="70"/>
        <v>l</v>
      </c>
      <c r="AS6" s="10" t="str">
        <f t="shared" ref="AS6:BL6" si="71">LEFT(TEXT(AS5,"ddd"),1)</f>
        <v>m</v>
      </c>
      <c r="AT6" s="10" t="str">
        <f t="shared" si="71"/>
        <v>m</v>
      </c>
      <c r="AU6" s="10" t="str">
        <f t="shared" si="71"/>
        <v>j</v>
      </c>
      <c r="AV6" s="10" t="str">
        <f t="shared" si="71"/>
        <v>v</v>
      </c>
      <c r="AW6" s="10" t="str">
        <f t="shared" si="71"/>
        <v>s</v>
      </c>
      <c r="AX6" s="10" t="str">
        <f t="shared" si="71"/>
        <v>d</v>
      </c>
      <c r="AY6" s="10" t="str">
        <f t="shared" si="71"/>
        <v>l</v>
      </c>
      <c r="AZ6" s="10" t="str">
        <f t="shared" si="71"/>
        <v>m</v>
      </c>
      <c r="BA6" s="10" t="str">
        <f t="shared" si="71"/>
        <v>m</v>
      </c>
      <c r="BB6" s="10" t="str">
        <f t="shared" si="71"/>
        <v>j</v>
      </c>
      <c r="BC6" s="10" t="str">
        <f t="shared" si="71"/>
        <v>v</v>
      </c>
      <c r="BD6" s="10" t="str">
        <f t="shared" si="71"/>
        <v>s</v>
      </c>
      <c r="BE6" s="10" t="str">
        <f t="shared" si="71"/>
        <v>d</v>
      </c>
      <c r="BF6" s="10" t="str">
        <f t="shared" si="71"/>
        <v>l</v>
      </c>
      <c r="BG6" s="10" t="str">
        <f t="shared" si="71"/>
        <v>m</v>
      </c>
      <c r="BH6" s="10" t="str">
        <f t="shared" si="71"/>
        <v>m</v>
      </c>
      <c r="BI6" s="10" t="str">
        <f t="shared" si="71"/>
        <v>j</v>
      </c>
      <c r="BJ6" s="10" t="str">
        <f t="shared" si="71"/>
        <v>v</v>
      </c>
      <c r="BK6" s="10" t="str">
        <f t="shared" si="71"/>
        <v>s</v>
      </c>
      <c r="BL6" s="10" t="str">
        <f t="shared" si="71"/>
        <v>d</v>
      </c>
      <c r="BM6" s="10" t="str">
        <f t="shared" ref="BM6:DI6" si="72">LEFT(TEXT(BM5,"ddd"),1)</f>
        <v>l</v>
      </c>
      <c r="BN6" s="10" t="str">
        <f t="shared" si="72"/>
        <v>m</v>
      </c>
      <c r="BO6" s="10" t="str">
        <f t="shared" si="72"/>
        <v>m</v>
      </c>
      <c r="BP6" s="10" t="str">
        <f t="shared" si="72"/>
        <v>j</v>
      </c>
      <c r="BQ6" s="10" t="str">
        <f t="shared" si="72"/>
        <v>v</v>
      </c>
      <c r="BR6" s="10" t="str">
        <f t="shared" si="72"/>
        <v>s</v>
      </c>
      <c r="BS6" s="10" t="str">
        <f t="shared" si="72"/>
        <v>d</v>
      </c>
      <c r="BT6" s="10" t="str">
        <f t="shared" si="72"/>
        <v>l</v>
      </c>
      <c r="BU6" s="10" t="str">
        <f t="shared" si="72"/>
        <v>m</v>
      </c>
      <c r="BV6" s="10" t="str">
        <f t="shared" si="72"/>
        <v>m</v>
      </c>
      <c r="BW6" s="10" t="str">
        <f t="shared" si="72"/>
        <v>j</v>
      </c>
      <c r="BX6" s="10" t="str">
        <f t="shared" si="72"/>
        <v>v</v>
      </c>
      <c r="BY6" s="10" t="str">
        <f t="shared" si="72"/>
        <v>s</v>
      </c>
      <c r="BZ6" s="10" t="str">
        <f t="shared" si="72"/>
        <v>d</v>
      </c>
      <c r="CA6" s="10" t="str">
        <f t="shared" si="72"/>
        <v>l</v>
      </c>
      <c r="CB6" s="10" t="str">
        <f t="shared" si="72"/>
        <v>m</v>
      </c>
      <c r="CC6" s="10" t="str">
        <f t="shared" si="72"/>
        <v>m</v>
      </c>
      <c r="CD6" s="10" t="str">
        <f t="shared" si="72"/>
        <v>j</v>
      </c>
      <c r="CE6" s="10" t="str">
        <f t="shared" si="72"/>
        <v>v</v>
      </c>
      <c r="CF6" s="10" t="str">
        <f t="shared" si="72"/>
        <v>s</v>
      </c>
      <c r="CG6" s="10" t="str">
        <f t="shared" si="72"/>
        <v>d</v>
      </c>
      <c r="CH6" s="10" t="str">
        <f t="shared" si="72"/>
        <v>l</v>
      </c>
      <c r="CI6" s="10" t="str">
        <f t="shared" si="72"/>
        <v>m</v>
      </c>
      <c r="CJ6" s="10" t="str">
        <f t="shared" si="72"/>
        <v>m</v>
      </c>
      <c r="CK6" s="10" t="str">
        <f t="shared" si="72"/>
        <v>j</v>
      </c>
      <c r="CL6" s="10" t="str">
        <f t="shared" si="72"/>
        <v>v</v>
      </c>
      <c r="CM6" s="10" t="str">
        <f t="shared" si="72"/>
        <v>s</v>
      </c>
      <c r="CN6" s="10" t="str">
        <f t="shared" si="72"/>
        <v>d</v>
      </c>
      <c r="CO6" s="10" t="str">
        <f t="shared" si="72"/>
        <v>l</v>
      </c>
      <c r="CP6" s="10" t="str">
        <f t="shared" si="72"/>
        <v>m</v>
      </c>
      <c r="CQ6" s="10" t="str">
        <f t="shared" si="72"/>
        <v>m</v>
      </c>
      <c r="CR6" s="10" t="str">
        <f t="shared" si="72"/>
        <v>j</v>
      </c>
      <c r="CS6" s="10" t="str">
        <f t="shared" si="72"/>
        <v>v</v>
      </c>
      <c r="CT6" s="10" t="str">
        <f t="shared" si="72"/>
        <v>s</v>
      </c>
      <c r="CU6" s="10" t="str">
        <f t="shared" si="72"/>
        <v>d</v>
      </c>
      <c r="CV6" s="10" t="str">
        <f t="shared" si="72"/>
        <v>l</v>
      </c>
      <c r="CW6" s="10" t="str">
        <f t="shared" si="72"/>
        <v>m</v>
      </c>
      <c r="CX6" s="10" t="str">
        <f t="shared" si="72"/>
        <v>m</v>
      </c>
      <c r="CY6" s="10" t="str">
        <f t="shared" si="72"/>
        <v>j</v>
      </c>
      <c r="CZ6" s="10" t="str">
        <f t="shared" si="72"/>
        <v>v</v>
      </c>
      <c r="DA6" s="10" t="str">
        <f t="shared" si="72"/>
        <v>s</v>
      </c>
      <c r="DB6" s="10" t="str">
        <f t="shared" si="72"/>
        <v>d</v>
      </c>
      <c r="DC6" s="10" t="str">
        <f t="shared" si="72"/>
        <v>l</v>
      </c>
      <c r="DD6" s="10" t="str">
        <f t="shared" si="72"/>
        <v>m</v>
      </c>
      <c r="DE6" s="10" t="str">
        <f t="shared" si="72"/>
        <v>m</v>
      </c>
      <c r="DF6" s="10" t="str">
        <f t="shared" si="72"/>
        <v>j</v>
      </c>
      <c r="DG6" s="10" t="str">
        <f t="shared" si="72"/>
        <v>v</v>
      </c>
      <c r="DH6" s="10" t="str">
        <f t="shared" si="72"/>
        <v>s</v>
      </c>
      <c r="DI6" s="10" t="str">
        <f t="shared" si="72"/>
        <v>d</v>
      </c>
      <c r="DJ6" s="10" t="str">
        <f t="shared" ref="DJ6:DW6" si="73">LEFT(TEXT(DJ5,"ddd"),1)</f>
        <v>l</v>
      </c>
      <c r="DK6" s="10" t="str">
        <f t="shared" si="73"/>
        <v>m</v>
      </c>
      <c r="DL6" s="10" t="str">
        <f t="shared" si="73"/>
        <v>m</v>
      </c>
      <c r="DM6" s="10" t="str">
        <f t="shared" si="73"/>
        <v>j</v>
      </c>
      <c r="DN6" s="10" t="str">
        <f t="shared" si="73"/>
        <v>v</v>
      </c>
      <c r="DO6" s="10" t="str">
        <f t="shared" si="73"/>
        <v>s</v>
      </c>
      <c r="DP6" s="10" t="str">
        <f t="shared" si="73"/>
        <v>d</v>
      </c>
      <c r="DQ6" s="10" t="str">
        <f t="shared" si="73"/>
        <v>l</v>
      </c>
      <c r="DR6" s="10" t="str">
        <f t="shared" si="73"/>
        <v>m</v>
      </c>
      <c r="DS6" s="10" t="str">
        <f t="shared" si="73"/>
        <v>m</v>
      </c>
      <c r="DT6" s="10" t="str">
        <f t="shared" si="73"/>
        <v>j</v>
      </c>
      <c r="DU6" s="10" t="str">
        <f t="shared" si="73"/>
        <v>v</v>
      </c>
      <c r="DV6" s="10" t="str">
        <f t="shared" si="73"/>
        <v>s</v>
      </c>
      <c r="DW6" s="10" t="str">
        <f t="shared" si="73"/>
        <v>d</v>
      </c>
      <c r="DX6" s="10" t="str">
        <f t="shared" ref="DX6:ED6" si="74">LEFT(TEXT(DX5,"ddd"),1)</f>
        <v>l</v>
      </c>
      <c r="DY6" s="10" t="str">
        <f t="shared" si="74"/>
        <v>m</v>
      </c>
      <c r="DZ6" s="10" t="str">
        <f t="shared" si="74"/>
        <v>m</v>
      </c>
      <c r="EA6" s="10" t="str">
        <f t="shared" si="74"/>
        <v>j</v>
      </c>
      <c r="EB6" s="10" t="str">
        <f t="shared" si="74"/>
        <v>v</v>
      </c>
      <c r="EC6" s="10" t="str">
        <f t="shared" si="74"/>
        <v>s</v>
      </c>
      <c r="ED6" s="10" t="str">
        <f t="shared" si="74"/>
        <v>d</v>
      </c>
    </row>
    <row r="7" spans="1:134" ht="30" hidden="1" customHeight="1" thickBot="1" x14ac:dyDescent="0.3">
      <c r="A7" s="43" t="s">
        <v>6</v>
      </c>
      <c r="C7" s="46"/>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row>
    <row r="8" spans="1:134" s="3" customFormat="1" ht="30" customHeight="1" thickBot="1" x14ac:dyDescent="0.3">
      <c r="A8" s="44" t="s">
        <v>7</v>
      </c>
      <c r="B8" s="90" t="s">
        <v>47</v>
      </c>
      <c r="C8" s="50"/>
      <c r="D8" s="14"/>
      <c r="E8" s="65">
        <f>Inicio_del_proyecto</f>
        <v>45894</v>
      </c>
      <c r="F8" s="66">
        <f>F14</f>
        <v>45900</v>
      </c>
      <c r="G8" s="13"/>
      <c r="H8" s="13">
        <f t="shared" ref="H8:H78" si="75">IF(OR(ISBLANK(task_start),ISBLANK(task_end)),"",task_end-task_start+1)</f>
        <v>7</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row>
    <row r="9" spans="1:134" s="3" customFormat="1" ht="30" customHeight="1" thickBot="1" x14ac:dyDescent="0.3">
      <c r="A9" s="44" t="s">
        <v>8</v>
      </c>
      <c r="B9" s="88" t="s">
        <v>37</v>
      </c>
      <c r="C9" s="51"/>
      <c r="D9" s="15">
        <v>0.5</v>
      </c>
      <c r="E9" s="79">
        <f>Inicio_del_proyecto</f>
        <v>45894</v>
      </c>
      <c r="F9" s="79">
        <f>E9+1</f>
        <v>45895</v>
      </c>
      <c r="G9" s="13"/>
      <c r="H9" s="13">
        <f t="shared" si="75"/>
        <v>2</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row>
    <row r="10" spans="1:134" s="3" customFormat="1" ht="30" customHeight="1" thickBot="1" x14ac:dyDescent="0.3">
      <c r="A10" s="44" t="s">
        <v>9</v>
      </c>
      <c r="B10" s="88" t="s">
        <v>38</v>
      </c>
      <c r="C10" s="51"/>
      <c r="D10" s="15">
        <v>0.6</v>
      </c>
      <c r="E10" s="79">
        <f>F9</f>
        <v>45895</v>
      </c>
      <c r="F10" s="79">
        <f>E10+1</f>
        <v>45896</v>
      </c>
      <c r="G10" s="13"/>
      <c r="H10" s="13">
        <f t="shared" si="75"/>
        <v>2</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row>
    <row r="11" spans="1:134" s="3" customFormat="1" ht="30" customHeight="1" thickBot="1" x14ac:dyDescent="0.3">
      <c r="A11" s="43"/>
      <c r="B11" s="88" t="s">
        <v>39</v>
      </c>
      <c r="C11" s="51"/>
      <c r="D11" s="15">
        <v>0.5</v>
      </c>
      <c r="E11" s="79">
        <f>F10</f>
        <v>45896</v>
      </c>
      <c r="F11" s="79">
        <f>E11+1</f>
        <v>45897</v>
      </c>
      <c r="G11" s="13"/>
      <c r="H11" s="13">
        <f t="shared" si="75"/>
        <v>2</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row>
    <row r="12" spans="1:134" s="3" customFormat="1" ht="30" customHeight="1" thickBot="1" x14ac:dyDescent="0.3">
      <c r="A12" s="43"/>
      <c r="B12" s="88" t="s">
        <v>44</v>
      </c>
      <c r="C12" s="51"/>
      <c r="D12" s="15">
        <v>0.1</v>
      </c>
      <c r="E12" s="79">
        <f>F11</f>
        <v>45897</v>
      </c>
      <c r="F12" s="79">
        <f>E12+1</f>
        <v>45898</v>
      </c>
      <c r="G12" s="13"/>
      <c r="H12" s="13"/>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row>
    <row r="13" spans="1:134" s="3" customFormat="1" ht="30" customHeight="1" thickBot="1" x14ac:dyDescent="0.3">
      <c r="A13" s="43"/>
      <c r="B13" s="88" t="s">
        <v>45</v>
      </c>
      <c r="C13" s="51"/>
      <c r="D13" s="15">
        <v>0.2</v>
      </c>
      <c r="E13" s="79">
        <f>F12</f>
        <v>45898</v>
      </c>
      <c r="F13" s="79">
        <f>E13+1</f>
        <v>45899</v>
      </c>
      <c r="G13" s="13"/>
      <c r="H13" s="13"/>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row>
    <row r="14" spans="1:134" s="3" customFormat="1" ht="30" customHeight="1" thickBot="1" x14ac:dyDescent="0.3">
      <c r="A14" s="43"/>
      <c r="B14" s="88" t="s">
        <v>46</v>
      </c>
      <c r="C14" s="51"/>
      <c r="D14" s="15">
        <v>0.2</v>
      </c>
      <c r="E14" s="79">
        <f>F13</f>
        <v>45899</v>
      </c>
      <c r="F14" s="79">
        <f>E14+1</f>
        <v>45900</v>
      </c>
      <c r="G14" s="13"/>
      <c r="H14" s="13"/>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row>
    <row r="15" spans="1:134" s="3" customFormat="1" ht="30" customHeight="1" thickBot="1" x14ac:dyDescent="0.3">
      <c r="A15" s="44" t="s">
        <v>10</v>
      </c>
      <c r="B15" s="16" t="s">
        <v>40</v>
      </c>
      <c r="C15" s="52"/>
      <c r="D15" s="17"/>
      <c r="E15" s="67">
        <f>E16</f>
        <v>45901</v>
      </c>
      <c r="F15" s="68">
        <f>F18</f>
        <v>45907</v>
      </c>
      <c r="G15" s="13"/>
      <c r="H15" s="13">
        <f t="shared" si="75"/>
        <v>7</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row>
    <row r="16" spans="1:134" s="3" customFormat="1" ht="30" customHeight="1" thickBot="1" x14ac:dyDescent="0.3">
      <c r="A16" s="44"/>
      <c r="B16" s="89" t="s">
        <v>41</v>
      </c>
      <c r="C16" s="53"/>
      <c r="D16" s="18">
        <v>0.5</v>
      </c>
      <c r="E16" s="80">
        <v>45901</v>
      </c>
      <c r="F16" s="80">
        <f>E16+2</f>
        <v>45903</v>
      </c>
      <c r="G16" s="13"/>
      <c r="H16" s="13">
        <f t="shared" si="75"/>
        <v>3</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row>
    <row r="17" spans="1:134" s="3" customFormat="1" ht="30" customHeight="1" thickBot="1" x14ac:dyDescent="0.3">
      <c r="A17" s="43"/>
      <c r="B17" s="89" t="s">
        <v>42</v>
      </c>
      <c r="C17" s="53"/>
      <c r="D17" s="18">
        <v>0.5</v>
      </c>
      <c r="E17" s="80">
        <f>E16+2</f>
        <v>45903</v>
      </c>
      <c r="F17" s="80">
        <f>E17+3</f>
        <v>45906</v>
      </c>
      <c r="G17" s="13"/>
      <c r="H17" s="13">
        <f t="shared" si="75"/>
        <v>4</v>
      </c>
      <c r="I17" s="29"/>
      <c r="J17" s="29"/>
      <c r="K17" s="29"/>
      <c r="L17" s="29"/>
      <c r="M17" s="29"/>
      <c r="N17" s="29"/>
      <c r="O17" s="29"/>
      <c r="P17" s="29"/>
      <c r="Q17" s="29"/>
      <c r="R17" s="29"/>
      <c r="S17" s="29"/>
      <c r="T17" s="29"/>
      <c r="U17" s="30"/>
      <c r="V17" s="30"/>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row>
    <row r="18" spans="1:134" s="3" customFormat="1" ht="30" customHeight="1" thickBot="1" x14ac:dyDescent="0.3">
      <c r="A18" s="43"/>
      <c r="B18" s="89" t="s">
        <v>43</v>
      </c>
      <c r="C18" s="53"/>
      <c r="D18" s="18">
        <v>0.1</v>
      </c>
      <c r="E18" s="80">
        <f>F17</f>
        <v>45906</v>
      </c>
      <c r="F18" s="80">
        <f>E18+1</f>
        <v>45907</v>
      </c>
      <c r="G18" s="13"/>
      <c r="H18" s="13">
        <f t="shared" si="75"/>
        <v>2</v>
      </c>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row>
    <row r="19" spans="1:134" s="3" customFormat="1" ht="30" customHeight="1" thickBot="1" x14ac:dyDescent="0.3">
      <c r="A19" s="43" t="s">
        <v>11</v>
      </c>
      <c r="B19" s="19" t="s">
        <v>48</v>
      </c>
      <c r="C19" s="54"/>
      <c r="D19" s="20"/>
      <c r="E19" s="69">
        <f>E20</f>
        <v>45908</v>
      </c>
      <c r="F19" s="70">
        <f>F22</f>
        <v>45914</v>
      </c>
      <c r="G19" s="13"/>
      <c r="H19" s="13">
        <f t="shared" si="75"/>
        <v>7</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row>
    <row r="20" spans="1:134" s="3" customFormat="1" ht="30" customHeight="1" thickBot="1" x14ac:dyDescent="0.3">
      <c r="A20" s="43"/>
      <c r="B20" s="91" t="s">
        <v>49</v>
      </c>
      <c r="C20" s="55"/>
      <c r="D20" s="21">
        <v>0</v>
      </c>
      <c r="E20" s="71">
        <f>E9+14</f>
        <v>45908</v>
      </c>
      <c r="F20" s="71">
        <f>E20+2</f>
        <v>45910</v>
      </c>
      <c r="G20" s="13"/>
      <c r="H20" s="13">
        <f t="shared" si="75"/>
        <v>3</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row>
    <row r="21" spans="1:134" s="3" customFormat="1" ht="30" customHeight="1" thickBot="1" x14ac:dyDescent="0.3">
      <c r="A21" s="43"/>
      <c r="B21" s="91" t="s">
        <v>50</v>
      </c>
      <c r="C21" s="55"/>
      <c r="D21" s="21">
        <v>0</v>
      </c>
      <c r="E21" s="71">
        <f>F20+1</f>
        <v>45911</v>
      </c>
      <c r="F21" s="71">
        <f>E21+1</f>
        <v>45912</v>
      </c>
      <c r="G21" s="13"/>
      <c r="H21" s="13">
        <f t="shared" si="75"/>
        <v>2</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row>
    <row r="22" spans="1:134" s="3" customFormat="1" ht="30" customHeight="1" thickBot="1" x14ac:dyDescent="0.3">
      <c r="A22" s="43"/>
      <c r="B22" s="59" t="s">
        <v>51</v>
      </c>
      <c r="C22" s="55"/>
      <c r="D22" s="21">
        <v>0</v>
      </c>
      <c r="E22" s="71">
        <f>F21+1</f>
        <v>45913</v>
      </c>
      <c r="F22" s="71">
        <f>E22+1</f>
        <v>45914</v>
      </c>
      <c r="G22" s="13"/>
      <c r="H22" s="13">
        <f t="shared" si="75"/>
        <v>2</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row>
    <row r="23" spans="1:134" s="3" customFormat="1" ht="30" customHeight="1" thickBot="1" x14ac:dyDescent="0.3">
      <c r="A23" s="43" t="s">
        <v>11</v>
      </c>
      <c r="B23" s="22" t="s">
        <v>52</v>
      </c>
      <c r="C23" s="56"/>
      <c r="D23" s="23"/>
      <c r="E23" s="72">
        <f>E24</f>
        <v>45915</v>
      </c>
      <c r="F23" s="73">
        <f>F26</f>
        <v>45921</v>
      </c>
      <c r="G23" s="13"/>
      <c r="H23" s="13">
        <f t="shared" si="75"/>
        <v>7</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row>
    <row r="24" spans="1:134" s="3" customFormat="1" ht="30" customHeight="1" thickBot="1" x14ac:dyDescent="0.3">
      <c r="A24" s="43"/>
      <c r="B24" s="60" t="s">
        <v>53</v>
      </c>
      <c r="C24" s="57"/>
      <c r="D24" s="24">
        <v>0</v>
      </c>
      <c r="E24" s="81">
        <f>F22+1</f>
        <v>45915</v>
      </c>
      <c r="F24" s="81">
        <f>E24+1</f>
        <v>45916</v>
      </c>
      <c r="G24" s="13"/>
      <c r="H24" s="13">
        <f t="shared" si="75"/>
        <v>2</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row>
    <row r="25" spans="1:134" s="3" customFormat="1" ht="30" customHeight="1" thickBot="1" x14ac:dyDescent="0.3">
      <c r="A25" s="43"/>
      <c r="B25" s="60" t="s">
        <v>54</v>
      </c>
      <c r="C25" s="57"/>
      <c r="D25" s="24">
        <v>0</v>
      </c>
      <c r="E25" s="81">
        <f>F24+1</f>
        <v>45917</v>
      </c>
      <c r="F25" s="81">
        <f>E25+2</f>
        <v>45919</v>
      </c>
      <c r="G25" s="13"/>
      <c r="H25" s="13">
        <f t="shared" si="75"/>
        <v>3</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row>
    <row r="26" spans="1:134" s="3" customFormat="1" ht="30" customHeight="1" thickBot="1" x14ac:dyDescent="0.3">
      <c r="A26" s="43"/>
      <c r="B26" s="60" t="s">
        <v>55</v>
      </c>
      <c r="C26" s="57"/>
      <c r="D26" s="24">
        <v>0</v>
      </c>
      <c r="E26" s="81">
        <f>F25+1</f>
        <v>45920</v>
      </c>
      <c r="F26" s="81">
        <f>E26+1</f>
        <v>45921</v>
      </c>
      <c r="G26" s="13"/>
      <c r="H26" s="13">
        <f t="shared" si="75"/>
        <v>2</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row>
    <row r="27" spans="1:134" s="3" customFormat="1" ht="30" customHeight="1" thickBot="1" x14ac:dyDescent="0.3">
      <c r="A27" s="43" t="s">
        <v>11</v>
      </c>
      <c r="B27" s="92" t="s">
        <v>56</v>
      </c>
      <c r="C27" s="93"/>
      <c r="D27" s="94"/>
      <c r="E27" s="95">
        <f>E28</f>
        <v>45922</v>
      </c>
      <c r="F27" s="96">
        <f>F30</f>
        <v>45928</v>
      </c>
      <c r="G27" s="13"/>
      <c r="H27" s="13">
        <f t="shared" si="75"/>
        <v>7</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row>
    <row r="28" spans="1:134" s="3" customFormat="1" ht="30" customHeight="1" thickBot="1" x14ac:dyDescent="0.3">
      <c r="A28" s="43"/>
      <c r="B28" s="101" t="s">
        <v>57</v>
      </c>
      <c r="C28" s="97"/>
      <c r="D28" s="98">
        <v>0</v>
      </c>
      <c r="E28" s="99">
        <f>F26+1</f>
        <v>45922</v>
      </c>
      <c r="F28" s="100">
        <f>E28+2</f>
        <v>45924</v>
      </c>
      <c r="G28" s="13"/>
      <c r="H28" s="13"/>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row>
    <row r="29" spans="1:134" s="3" customFormat="1" ht="30" customHeight="1" thickBot="1" x14ac:dyDescent="0.3">
      <c r="A29" s="43"/>
      <c r="B29" s="101" t="s">
        <v>58</v>
      </c>
      <c r="C29" s="97"/>
      <c r="D29" s="98">
        <v>0</v>
      </c>
      <c r="E29" s="99">
        <f>F28+1</f>
        <v>45925</v>
      </c>
      <c r="F29" s="100">
        <f>E29+2</f>
        <v>45927</v>
      </c>
      <c r="G29" s="13"/>
      <c r="H29" s="13"/>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row>
    <row r="30" spans="1:134" s="3" customFormat="1" ht="30" customHeight="1" thickBot="1" x14ac:dyDescent="0.3">
      <c r="A30" s="43"/>
      <c r="B30" s="101" t="s">
        <v>60</v>
      </c>
      <c r="C30" s="97"/>
      <c r="D30" s="98">
        <v>0</v>
      </c>
      <c r="E30" s="99">
        <f>F29+1</f>
        <v>45928</v>
      </c>
      <c r="F30" s="100">
        <f>E30</f>
        <v>45928</v>
      </c>
      <c r="G30" s="13"/>
      <c r="H30" s="13"/>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row>
    <row r="31" spans="1:134" s="3" customFormat="1" ht="30" customHeight="1" thickBot="1" x14ac:dyDescent="0.3">
      <c r="A31" s="43"/>
      <c r="B31" s="141" t="s">
        <v>61</v>
      </c>
      <c r="C31" s="102"/>
      <c r="D31" s="103"/>
      <c r="E31" s="104">
        <f>E32</f>
        <v>45929</v>
      </c>
      <c r="F31" s="105">
        <f>F34</f>
        <v>45935</v>
      </c>
      <c r="G31" s="13"/>
      <c r="H31" s="13"/>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row>
    <row r="32" spans="1:134" s="3" customFormat="1" ht="30" customHeight="1" thickBot="1" x14ac:dyDescent="0.3">
      <c r="A32" s="43"/>
      <c r="B32" s="110" t="s">
        <v>62</v>
      </c>
      <c r="C32" s="107"/>
      <c r="D32" s="108">
        <v>0</v>
      </c>
      <c r="E32" s="111">
        <f>F30+1</f>
        <v>45929</v>
      </c>
      <c r="F32" s="112">
        <f>E32+1</f>
        <v>45930</v>
      </c>
      <c r="G32" s="13"/>
      <c r="H32" s="13"/>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row>
    <row r="33" spans="1:134" s="3" customFormat="1" ht="30" customHeight="1" thickBot="1" x14ac:dyDescent="0.3">
      <c r="A33" s="43"/>
      <c r="B33" s="110" t="s">
        <v>59</v>
      </c>
      <c r="C33" s="107"/>
      <c r="D33" s="108">
        <v>0</v>
      </c>
      <c r="E33" s="111">
        <f>F32+1</f>
        <v>45931</v>
      </c>
      <c r="F33" s="112">
        <f>E33+1</f>
        <v>45932</v>
      </c>
      <c r="G33" s="13"/>
      <c r="H33" s="13"/>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row>
    <row r="34" spans="1:134" s="3" customFormat="1" ht="30" customHeight="1" thickBot="1" x14ac:dyDescent="0.3">
      <c r="A34" s="43"/>
      <c r="B34" s="110" t="s">
        <v>63</v>
      </c>
      <c r="C34" s="107"/>
      <c r="D34" s="108">
        <v>0</v>
      </c>
      <c r="E34" s="111">
        <f>F33+1</f>
        <v>45933</v>
      </c>
      <c r="F34" s="112">
        <f>E34+2</f>
        <v>45935</v>
      </c>
      <c r="G34" s="13"/>
      <c r="H34" s="13"/>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row>
    <row r="35" spans="1:134" s="3" customFormat="1" ht="30" customHeight="1" thickBot="1" x14ac:dyDescent="0.3">
      <c r="A35" s="43"/>
      <c r="B35" s="140" t="s">
        <v>64</v>
      </c>
      <c r="C35" s="113"/>
      <c r="D35" s="114"/>
      <c r="E35" s="115">
        <f>E36</f>
        <v>45936</v>
      </c>
      <c r="F35" s="116">
        <f>F38</f>
        <v>45942</v>
      </c>
      <c r="G35" s="13"/>
      <c r="H35" s="13"/>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row>
    <row r="36" spans="1:134" s="3" customFormat="1" ht="30" customHeight="1" thickBot="1" x14ac:dyDescent="0.3">
      <c r="A36" s="43"/>
      <c r="B36" s="117" t="s">
        <v>65</v>
      </c>
      <c r="C36" s="51"/>
      <c r="D36" s="15">
        <v>0</v>
      </c>
      <c r="E36" s="118">
        <f>F34+1</f>
        <v>45936</v>
      </c>
      <c r="F36" s="119">
        <f>E36+2</f>
        <v>45938</v>
      </c>
      <c r="G36" s="13"/>
      <c r="H36" s="13"/>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row>
    <row r="37" spans="1:134" s="3" customFormat="1" ht="30" customHeight="1" thickBot="1" x14ac:dyDescent="0.3">
      <c r="A37" s="43"/>
      <c r="B37" s="117" t="s">
        <v>66</v>
      </c>
      <c r="C37" s="51"/>
      <c r="D37" s="15">
        <v>0</v>
      </c>
      <c r="E37" s="118">
        <f>F36+1</f>
        <v>45939</v>
      </c>
      <c r="F37" s="119">
        <f>E37</f>
        <v>45939</v>
      </c>
      <c r="G37" s="13"/>
      <c r="H37" s="13"/>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row>
    <row r="38" spans="1:134" s="3" customFormat="1" ht="30" customHeight="1" thickBot="1" x14ac:dyDescent="0.3">
      <c r="A38" s="43"/>
      <c r="B38" s="117" t="s">
        <v>67</v>
      </c>
      <c r="C38" s="51"/>
      <c r="D38" s="15">
        <v>0</v>
      </c>
      <c r="E38" s="118">
        <f>F37+1</f>
        <v>45940</v>
      </c>
      <c r="F38" s="119">
        <f>E38+2</f>
        <v>45942</v>
      </c>
      <c r="G38" s="13"/>
      <c r="H38" s="13"/>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row>
    <row r="39" spans="1:134" s="3" customFormat="1" ht="30" customHeight="1" thickBot="1" x14ac:dyDescent="0.3">
      <c r="A39" s="43"/>
      <c r="B39" s="139" t="s">
        <v>68</v>
      </c>
      <c r="C39" s="93"/>
      <c r="D39" s="94"/>
      <c r="E39" s="120">
        <f>E40</f>
        <v>45943</v>
      </c>
      <c r="F39" s="120">
        <f>F42</f>
        <v>45949</v>
      </c>
      <c r="G39" s="13"/>
      <c r="H39" s="13">
        <f t="shared" si="75"/>
        <v>7</v>
      </c>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row>
    <row r="40" spans="1:134" s="3" customFormat="1" ht="30" customHeight="1" thickBot="1" x14ac:dyDescent="0.3">
      <c r="A40" s="43"/>
      <c r="B40" s="121" t="s">
        <v>69</v>
      </c>
      <c r="C40" s="122"/>
      <c r="D40" s="123">
        <v>0</v>
      </c>
      <c r="E40" s="124">
        <f>F38+1</f>
        <v>45943</v>
      </c>
      <c r="F40" s="124">
        <f>E40+2</f>
        <v>45945</v>
      </c>
      <c r="G40" s="13"/>
      <c r="H40" s="13"/>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row>
    <row r="41" spans="1:134" s="3" customFormat="1" ht="30" customHeight="1" thickBot="1" x14ac:dyDescent="0.3">
      <c r="A41" s="43"/>
      <c r="B41" s="121" t="s">
        <v>70</v>
      </c>
      <c r="C41" s="122"/>
      <c r="D41" s="123">
        <v>0</v>
      </c>
      <c r="E41" s="124">
        <f>F40+1</f>
        <v>45946</v>
      </c>
      <c r="F41" s="124">
        <f>E41</f>
        <v>45946</v>
      </c>
      <c r="G41" s="13"/>
      <c r="H41" s="13"/>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row>
    <row r="42" spans="1:134" s="3" customFormat="1" ht="30" customHeight="1" thickBot="1" x14ac:dyDescent="0.3">
      <c r="A42" s="43"/>
      <c r="B42" s="121" t="s">
        <v>71</v>
      </c>
      <c r="C42" s="122"/>
      <c r="D42" s="123">
        <v>0</v>
      </c>
      <c r="E42" s="124">
        <f>F41+1</f>
        <v>45947</v>
      </c>
      <c r="F42" s="124">
        <f>E42+2</f>
        <v>45949</v>
      </c>
      <c r="G42" s="13"/>
      <c r="H42" s="13"/>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row>
    <row r="43" spans="1:134" s="3" customFormat="1" ht="30" customHeight="1" thickBot="1" x14ac:dyDescent="0.3">
      <c r="A43" s="43"/>
      <c r="B43" s="138" t="s">
        <v>72</v>
      </c>
      <c r="C43" s="125"/>
      <c r="D43" s="126"/>
      <c r="E43" s="127">
        <f>E44</f>
        <v>45950</v>
      </c>
      <c r="F43" s="127">
        <f>F46</f>
        <v>45956</v>
      </c>
      <c r="G43" s="13"/>
      <c r="H43" s="13"/>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row>
    <row r="44" spans="1:134" s="3" customFormat="1" ht="30" customHeight="1" thickBot="1" x14ac:dyDescent="0.3">
      <c r="A44" s="43"/>
      <c r="B44" s="128" t="s">
        <v>75</v>
      </c>
      <c r="C44" s="56"/>
      <c r="D44" s="23">
        <v>0</v>
      </c>
      <c r="E44" s="129">
        <f>F42+1</f>
        <v>45950</v>
      </c>
      <c r="F44" s="129">
        <f>E44+1</f>
        <v>45951</v>
      </c>
      <c r="G44" s="13"/>
      <c r="H44" s="13"/>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row>
    <row r="45" spans="1:134" s="3" customFormat="1" ht="30" customHeight="1" thickBot="1" x14ac:dyDescent="0.3">
      <c r="A45" s="43"/>
      <c r="B45" s="128" t="s">
        <v>76</v>
      </c>
      <c r="C45" s="56"/>
      <c r="D45" s="23">
        <v>0</v>
      </c>
      <c r="E45" s="129">
        <f>F44+1</f>
        <v>45952</v>
      </c>
      <c r="F45" s="129">
        <f>E45+1</f>
        <v>45953</v>
      </c>
      <c r="G45" s="13"/>
      <c r="H45" s="13"/>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row>
    <row r="46" spans="1:134" s="3" customFormat="1" ht="30" customHeight="1" thickBot="1" x14ac:dyDescent="0.3">
      <c r="A46" s="43"/>
      <c r="B46" s="128" t="s">
        <v>77</v>
      </c>
      <c r="C46" s="56"/>
      <c r="D46" s="23">
        <v>0</v>
      </c>
      <c r="E46" s="129">
        <f>F45+1</f>
        <v>45954</v>
      </c>
      <c r="F46" s="129">
        <f>E46+2</f>
        <v>45956</v>
      </c>
      <c r="G46" s="13"/>
      <c r="H46" s="13"/>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row>
    <row r="47" spans="1:134" s="3" customFormat="1" ht="30" customHeight="1" thickBot="1" x14ac:dyDescent="0.3">
      <c r="A47" s="43"/>
      <c r="B47" s="137" t="s">
        <v>78</v>
      </c>
      <c r="C47" s="134"/>
      <c r="D47" s="135"/>
      <c r="E47" s="136">
        <f>E48</f>
        <v>45957</v>
      </c>
      <c r="F47" s="136">
        <f>F51</f>
        <v>45968</v>
      </c>
      <c r="G47" s="13"/>
      <c r="H47" s="13"/>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row>
    <row r="48" spans="1:134" s="3" customFormat="1" ht="30" customHeight="1" thickBot="1" x14ac:dyDescent="0.3">
      <c r="A48" s="43"/>
      <c r="B48" s="130" t="s">
        <v>79</v>
      </c>
      <c r="C48" s="131"/>
      <c r="D48" s="132">
        <v>0</v>
      </c>
      <c r="E48" s="133">
        <v>45957</v>
      </c>
      <c r="F48" s="133">
        <f>E48+2</f>
        <v>45959</v>
      </c>
      <c r="G48" s="13"/>
      <c r="H48" s="13"/>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row>
    <row r="49" spans="1:134" s="3" customFormat="1" ht="30" customHeight="1" thickBot="1" x14ac:dyDescent="0.3">
      <c r="A49" s="43"/>
      <c r="B49" s="130" t="s">
        <v>80</v>
      </c>
      <c r="C49" s="131"/>
      <c r="D49" s="132">
        <v>0</v>
      </c>
      <c r="E49" s="133">
        <f>F48+1</f>
        <v>45960</v>
      </c>
      <c r="F49" s="133">
        <f>E49+2</f>
        <v>45962</v>
      </c>
      <c r="G49" s="13"/>
      <c r="H49" s="13"/>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row>
    <row r="50" spans="1:134" s="3" customFormat="1" ht="30" customHeight="1" thickBot="1" x14ac:dyDescent="0.3">
      <c r="A50" s="43"/>
      <c r="B50" s="130" t="s">
        <v>81</v>
      </c>
      <c r="C50" s="131"/>
      <c r="D50" s="132">
        <v>0</v>
      </c>
      <c r="E50" s="133">
        <f>F49+1</f>
        <v>45963</v>
      </c>
      <c r="F50" s="133">
        <f>E50+3</f>
        <v>45966</v>
      </c>
      <c r="G50" s="13"/>
      <c r="H50" s="13"/>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row>
    <row r="51" spans="1:134" s="3" customFormat="1" ht="30" customHeight="1" thickBot="1" x14ac:dyDescent="0.3">
      <c r="A51" s="43"/>
      <c r="B51" s="130" t="s">
        <v>82</v>
      </c>
      <c r="C51" s="131"/>
      <c r="D51" s="132">
        <v>0</v>
      </c>
      <c r="E51" s="133">
        <f>F50+1</f>
        <v>45967</v>
      </c>
      <c r="F51" s="133">
        <f>E51+1</f>
        <v>45968</v>
      </c>
      <c r="G51" s="13"/>
      <c r="H51" s="13"/>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row>
    <row r="52" spans="1:134" s="3" customFormat="1" ht="30" customHeight="1" thickBot="1" x14ac:dyDescent="0.3">
      <c r="A52" s="43"/>
      <c r="B52" s="142" t="s">
        <v>83</v>
      </c>
      <c r="C52" s="102"/>
      <c r="D52" s="103"/>
      <c r="E52" s="143">
        <f>E53</f>
        <v>45969</v>
      </c>
      <c r="F52" s="143">
        <f>F55</f>
        <v>45975</v>
      </c>
      <c r="G52" s="13"/>
      <c r="H52" s="13"/>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row>
    <row r="53" spans="1:134" s="3" customFormat="1" ht="30" customHeight="1" thickBot="1" x14ac:dyDescent="0.3">
      <c r="A53" s="43"/>
      <c r="B53" s="106" t="s">
        <v>84</v>
      </c>
      <c r="C53" s="107"/>
      <c r="D53" s="108">
        <v>0</v>
      </c>
      <c r="E53" s="109">
        <f>F51+1</f>
        <v>45969</v>
      </c>
      <c r="F53" s="109">
        <f>E53+1</f>
        <v>45970</v>
      </c>
      <c r="G53" s="13"/>
      <c r="H53" s="13"/>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row>
    <row r="54" spans="1:134" s="3" customFormat="1" ht="30" customHeight="1" thickBot="1" x14ac:dyDescent="0.3">
      <c r="A54" s="43"/>
      <c r="B54" s="106" t="s">
        <v>85</v>
      </c>
      <c r="C54" s="107"/>
      <c r="D54" s="108">
        <v>0</v>
      </c>
      <c r="E54" s="109">
        <f>F53+1</f>
        <v>45971</v>
      </c>
      <c r="F54" s="109">
        <f>E54+1</f>
        <v>45972</v>
      </c>
      <c r="G54" s="13"/>
      <c r="H54" s="13"/>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row>
    <row r="55" spans="1:134" s="3" customFormat="1" ht="30" customHeight="1" thickBot="1" x14ac:dyDescent="0.3">
      <c r="A55" s="43"/>
      <c r="B55" s="106" t="s">
        <v>86</v>
      </c>
      <c r="C55" s="107"/>
      <c r="D55" s="108">
        <v>0</v>
      </c>
      <c r="E55" s="109">
        <f>F54+1</f>
        <v>45973</v>
      </c>
      <c r="F55" s="109">
        <f>E55+2</f>
        <v>45975</v>
      </c>
      <c r="G55" s="13"/>
      <c r="H55" s="13"/>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row>
    <row r="56" spans="1:134" s="3" customFormat="1" ht="30" customHeight="1" thickBot="1" x14ac:dyDescent="0.3">
      <c r="A56" s="43"/>
      <c r="B56" s="148" t="s">
        <v>87</v>
      </c>
      <c r="C56" s="149"/>
      <c r="D56" s="150"/>
      <c r="E56" s="151">
        <f>E57</f>
        <v>45976</v>
      </c>
      <c r="F56" s="151">
        <f>F59</f>
        <v>45981</v>
      </c>
      <c r="G56" s="13"/>
      <c r="H56" s="13"/>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row>
    <row r="57" spans="1:134" s="3" customFormat="1" ht="30" customHeight="1" thickBot="1" x14ac:dyDescent="0.3">
      <c r="A57" s="43"/>
      <c r="B57" s="144" t="s">
        <v>88</v>
      </c>
      <c r="C57" s="145"/>
      <c r="D57" s="146">
        <v>0</v>
      </c>
      <c r="E57" s="147">
        <f>F55+1</f>
        <v>45976</v>
      </c>
      <c r="F57" s="147">
        <f>E57+1</f>
        <v>45977</v>
      </c>
      <c r="G57" s="13"/>
      <c r="H57" s="13"/>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row>
    <row r="58" spans="1:134" s="3" customFormat="1" ht="30" customHeight="1" thickBot="1" x14ac:dyDescent="0.3">
      <c r="A58" s="43"/>
      <c r="B58" s="144" t="s">
        <v>89</v>
      </c>
      <c r="C58" s="145"/>
      <c r="D58" s="146">
        <v>0</v>
      </c>
      <c r="E58" s="147">
        <f>F57+1</f>
        <v>45978</v>
      </c>
      <c r="F58" s="147">
        <f>E58+1</f>
        <v>45979</v>
      </c>
      <c r="G58" s="13"/>
      <c r="H58" s="13"/>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row>
    <row r="59" spans="1:134" s="3" customFormat="1" ht="30" customHeight="1" thickBot="1" x14ac:dyDescent="0.3">
      <c r="A59" s="43"/>
      <c r="B59" s="144" t="s">
        <v>90</v>
      </c>
      <c r="C59" s="145"/>
      <c r="D59" s="146">
        <v>0</v>
      </c>
      <c r="E59" s="147">
        <f>F58+1</f>
        <v>45980</v>
      </c>
      <c r="F59" s="147">
        <f>E59+1</f>
        <v>45981</v>
      </c>
      <c r="G59" s="13"/>
      <c r="H59" s="13"/>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row>
    <row r="60" spans="1:134" s="3" customFormat="1" ht="30" customHeight="1" thickBot="1" x14ac:dyDescent="0.3">
      <c r="A60" s="43"/>
      <c r="B60" s="152" t="s">
        <v>91</v>
      </c>
      <c r="C60" s="153"/>
      <c r="D60" s="154"/>
      <c r="E60" s="155">
        <f>E61</f>
        <v>45982</v>
      </c>
      <c r="F60" s="155">
        <f>F64</f>
        <v>45986</v>
      </c>
      <c r="G60" s="13"/>
      <c r="H60" s="13"/>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row>
    <row r="61" spans="1:134" s="3" customFormat="1" ht="30" customHeight="1" thickBot="1" x14ac:dyDescent="0.3">
      <c r="A61" s="43"/>
      <c r="B61" s="58" t="s">
        <v>92</v>
      </c>
      <c r="C61" s="51"/>
      <c r="D61" s="15"/>
      <c r="E61" s="79">
        <f>F59+1</f>
        <v>45982</v>
      </c>
      <c r="F61" s="79">
        <f>E61</f>
        <v>45982</v>
      </c>
      <c r="G61" s="13"/>
      <c r="H61" s="13"/>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row>
    <row r="62" spans="1:134" s="3" customFormat="1" ht="30" customHeight="1" thickBot="1" x14ac:dyDescent="0.3">
      <c r="A62" s="43"/>
      <c r="B62" s="58" t="s">
        <v>93</v>
      </c>
      <c r="C62" s="51"/>
      <c r="D62" s="15"/>
      <c r="E62" s="79">
        <f>F61+1</f>
        <v>45983</v>
      </c>
      <c r="F62" s="79">
        <f>E62</f>
        <v>45983</v>
      </c>
      <c r="G62" s="13"/>
      <c r="H62" s="13"/>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row>
    <row r="63" spans="1:134" s="3" customFormat="1" ht="30" customHeight="1" thickBot="1" x14ac:dyDescent="0.3">
      <c r="A63" s="43"/>
      <c r="B63" s="58" t="s">
        <v>94</v>
      </c>
      <c r="C63" s="51"/>
      <c r="D63" s="15"/>
      <c r="E63" s="79">
        <f>F62+1</f>
        <v>45984</v>
      </c>
      <c r="F63" s="79">
        <f>E63</f>
        <v>45984</v>
      </c>
      <c r="G63" s="13"/>
      <c r="H63" s="13"/>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row>
    <row r="64" spans="1:134" s="3" customFormat="1" ht="30" customHeight="1" thickBot="1" x14ac:dyDescent="0.3">
      <c r="A64" s="43"/>
      <c r="B64" s="58" t="s">
        <v>95</v>
      </c>
      <c r="C64" s="51"/>
      <c r="D64" s="15"/>
      <c r="E64" s="79">
        <f>F63+1</f>
        <v>45985</v>
      </c>
      <c r="F64" s="79">
        <f>E64+1</f>
        <v>45986</v>
      </c>
      <c r="G64" s="13"/>
      <c r="H64" s="13"/>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row>
    <row r="65" spans="1:134" s="3" customFormat="1" ht="30" customHeight="1" thickBot="1" x14ac:dyDescent="0.3">
      <c r="A65" s="43"/>
      <c r="B65" s="156" t="s">
        <v>96</v>
      </c>
      <c r="C65" s="157"/>
      <c r="D65" s="158"/>
      <c r="E65" s="159">
        <f>E66</f>
        <v>45987</v>
      </c>
      <c r="F65" s="159">
        <f>F69</f>
        <v>45996</v>
      </c>
      <c r="G65" s="13"/>
      <c r="H65" s="13"/>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row>
    <row r="66" spans="1:134" s="3" customFormat="1" ht="30" customHeight="1" thickBot="1" x14ac:dyDescent="0.3">
      <c r="A66" s="43"/>
      <c r="B66" s="106" t="s">
        <v>97</v>
      </c>
      <c r="C66" s="107"/>
      <c r="D66" s="108"/>
      <c r="E66" s="109">
        <f>F64+1</f>
        <v>45987</v>
      </c>
      <c r="F66" s="109">
        <f>E66+2</f>
        <v>45989</v>
      </c>
      <c r="G66" s="13"/>
      <c r="H66" s="13"/>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row>
    <row r="67" spans="1:134" s="3" customFormat="1" ht="30" customHeight="1" thickBot="1" x14ac:dyDescent="0.3">
      <c r="A67" s="43"/>
      <c r="B67" s="106" t="s">
        <v>98</v>
      </c>
      <c r="C67" s="107"/>
      <c r="D67" s="108"/>
      <c r="E67" s="109">
        <f>F66+1</f>
        <v>45990</v>
      </c>
      <c r="F67" s="109">
        <f>E67+2</f>
        <v>45992</v>
      </c>
      <c r="G67" s="13"/>
      <c r="H67" s="13"/>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row>
    <row r="68" spans="1:134" s="3" customFormat="1" ht="30" customHeight="1" thickBot="1" x14ac:dyDescent="0.3">
      <c r="A68" s="43"/>
      <c r="B68" s="106" t="s">
        <v>99</v>
      </c>
      <c r="C68" s="107"/>
      <c r="D68" s="108"/>
      <c r="E68" s="109">
        <f>F67+1</f>
        <v>45993</v>
      </c>
      <c r="F68" s="109">
        <f>E68+1</f>
        <v>45994</v>
      </c>
      <c r="G68" s="13"/>
      <c r="H68" s="13"/>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row>
    <row r="69" spans="1:134" s="3" customFormat="1" ht="30" customHeight="1" thickBot="1" x14ac:dyDescent="0.3">
      <c r="A69" s="43"/>
      <c r="B69" s="106" t="s">
        <v>100</v>
      </c>
      <c r="C69" s="107"/>
      <c r="D69" s="108"/>
      <c r="E69" s="109">
        <f>F68+1</f>
        <v>45995</v>
      </c>
      <c r="F69" s="109">
        <f>E69+1</f>
        <v>45996</v>
      </c>
      <c r="G69" s="13"/>
      <c r="H69" s="13"/>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row>
    <row r="70" spans="1:134" s="3" customFormat="1" ht="30" customHeight="1" thickBot="1" x14ac:dyDescent="0.3">
      <c r="A70" s="43"/>
      <c r="B70" s="160" t="s">
        <v>101</v>
      </c>
      <c r="C70" s="161"/>
      <c r="D70" s="162"/>
      <c r="E70" s="163"/>
      <c r="F70" s="163"/>
      <c r="G70" s="13"/>
      <c r="H70" s="13"/>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row>
    <row r="71" spans="1:134" s="3" customFormat="1" ht="30" customHeight="1" thickBot="1" x14ac:dyDescent="0.3">
      <c r="A71" s="43"/>
      <c r="B71" s="164" t="s">
        <v>102</v>
      </c>
      <c r="C71" s="165"/>
      <c r="D71" s="166"/>
      <c r="E71" s="167">
        <f>F69+1</f>
        <v>45997</v>
      </c>
      <c r="F71" s="167">
        <f>E71</f>
        <v>45997</v>
      </c>
      <c r="G71" s="13"/>
      <c r="H71" s="13"/>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row>
    <row r="72" spans="1:134" s="3" customFormat="1" ht="30" customHeight="1" thickBot="1" x14ac:dyDescent="0.3">
      <c r="A72" s="43"/>
      <c r="B72" s="164" t="s">
        <v>103</v>
      </c>
      <c r="C72" s="165"/>
      <c r="D72" s="166"/>
      <c r="E72" s="167">
        <f>F71+1</f>
        <v>45998</v>
      </c>
      <c r="F72" s="167">
        <f>E72</f>
        <v>45998</v>
      </c>
      <c r="G72" s="13"/>
      <c r="H72" s="13"/>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row>
    <row r="73" spans="1:134" s="3" customFormat="1" ht="30" customHeight="1" thickBot="1" x14ac:dyDescent="0.3">
      <c r="A73" s="43"/>
      <c r="B73" s="164" t="s">
        <v>104</v>
      </c>
      <c r="C73" s="165"/>
      <c r="D73" s="166"/>
      <c r="E73" s="167">
        <f>F72+1</f>
        <v>45999</v>
      </c>
      <c r="F73" s="167">
        <f>E73</f>
        <v>45999</v>
      </c>
      <c r="G73" s="13"/>
      <c r="H73" s="13"/>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row>
    <row r="74" spans="1:134" s="3" customFormat="1" ht="30" customHeight="1" thickBot="1" x14ac:dyDescent="0.3">
      <c r="A74" s="43"/>
      <c r="B74" s="164" t="s">
        <v>105</v>
      </c>
      <c r="C74" s="165"/>
      <c r="D74" s="166"/>
      <c r="E74" s="167">
        <f>F73+1</f>
        <v>46000</v>
      </c>
      <c r="F74" s="167">
        <f>E74+2</f>
        <v>46002</v>
      </c>
      <c r="G74" s="13"/>
      <c r="H74" s="13"/>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row>
    <row r="75" spans="1:134" s="3" customFormat="1" ht="30" customHeight="1" thickBot="1" x14ac:dyDescent="0.3">
      <c r="A75" s="43"/>
      <c r="B75" s="164" t="s">
        <v>106</v>
      </c>
      <c r="C75" s="165"/>
      <c r="D75" s="166"/>
      <c r="E75" s="167">
        <f>F74+1</f>
        <v>46003</v>
      </c>
      <c r="F75" s="167">
        <f>E75</f>
        <v>46003</v>
      </c>
      <c r="G75" s="13"/>
      <c r="H75" s="13"/>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row>
    <row r="76" spans="1:134" s="3" customFormat="1" ht="30" customHeight="1" thickBot="1" x14ac:dyDescent="0.3">
      <c r="A76" s="43"/>
      <c r="B76" s="106"/>
      <c r="C76" s="107"/>
      <c r="D76" s="108"/>
      <c r="E76" s="109"/>
      <c r="F76" s="109"/>
      <c r="G76" s="13"/>
      <c r="H76" s="13"/>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row>
    <row r="77" spans="1:134" s="3" customFormat="1" ht="30" customHeight="1" thickBot="1" x14ac:dyDescent="0.3">
      <c r="A77" s="43"/>
      <c r="B77" s="106"/>
      <c r="C77" s="107"/>
      <c r="D77" s="108"/>
      <c r="E77" s="109"/>
      <c r="F77" s="109"/>
      <c r="G77" s="13"/>
      <c r="H77" s="13"/>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row>
    <row r="78" spans="1:134" s="3" customFormat="1" ht="30" customHeight="1" thickBot="1" x14ac:dyDescent="0.3">
      <c r="A78" s="44" t="s">
        <v>12</v>
      </c>
      <c r="B78" s="25" t="s">
        <v>15</v>
      </c>
      <c r="C78" s="26"/>
      <c r="D78" s="27"/>
      <c r="E78" s="74"/>
      <c r="F78" s="75"/>
      <c r="G78" s="28"/>
      <c r="H78" s="28" t="str">
        <f t="shared" si="75"/>
        <v/>
      </c>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c r="DK78" s="31"/>
      <c r="DL78" s="31"/>
      <c r="DM78" s="31"/>
      <c r="DN78" s="31"/>
      <c r="DO78" s="31"/>
      <c r="DP78" s="31"/>
      <c r="DQ78" s="31"/>
      <c r="DR78" s="31"/>
      <c r="DS78" s="31"/>
      <c r="DT78" s="31"/>
      <c r="DU78" s="31"/>
      <c r="DV78" s="31"/>
      <c r="DW78" s="31"/>
      <c r="DX78" s="31"/>
      <c r="DY78" s="31"/>
      <c r="DZ78" s="31"/>
      <c r="EA78" s="31"/>
      <c r="EB78" s="31"/>
      <c r="EC78" s="31"/>
      <c r="ED78" s="31"/>
    </row>
    <row r="79" spans="1:134" ht="30" customHeight="1" x14ac:dyDescent="0.25">
      <c r="G79" s="6"/>
    </row>
    <row r="80" spans="1:134" ht="30" customHeight="1" x14ac:dyDescent="0.25">
      <c r="C80" s="11"/>
      <c r="F80" s="45"/>
    </row>
    <row r="81" spans="3:3" ht="30" customHeight="1" x14ac:dyDescent="0.25">
      <c r="C81" s="12"/>
    </row>
  </sheetData>
  <mergeCells count="21">
    <mergeCell ref="CV4:DB4"/>
    <mergeCell ref="DC4:DI4"/>
    <mergeCell ref="DJ4:DP4"/>
    <mergeCell ref="DQ4:DW4"/>
    <mergeCell ref="DX4:ED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7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78 BM5:BR78 BT5:BY78 CA5:CF78 CH5:CM78 CO5:CT78 CV5:DA78 DC5:DH78 DJ5:DO78 DQ5:DV78 DX5:EC78">
    <cfRule type="expression" dxfId="1" priority="33">
      <formula>AND(TODAY()&gt;=I$5,TODAY()&lt;J$5)</formula>
    </cfRule>
  </conditionalFormatting>
  <conditionalFormatting sqref="I7:BK78 BM7:BR78 BT7:BY78 CA7:CF78 CH7:CM78 CO7:CT78 CV7:DA78 DC7:DH78 DJ7:DO78 DQ7:DV78 DX7:EC78">
    <cfRule type="expression" dxfId="5" priority="27">
      <formula>AND(task_start&lt;=I$5,ROUNDDOWN((task_end-task_start+1)*task_progress,0)+task_start-1&gt;=I$5)</formula>
    </cfRule>
    <cfRule type="expression" dxfId="4" priority="28" stopIfTrue="1">
      <formula>AND(task_end&gt;=I$5,task_start&lt;J$5)</formula>
    </cfRule>
  </conditionalFormatting>
  <conditionalFormatting sqref="BL5:BL78 BS5:BS78 BZ5:BZ78 CG5:CG78 CN5:CN78 CU5:CU78 DB5:DB78 DI5:DI78 DP5:DP78 DW5:DW78 ED5:ED78">
    <cfRule type="expression" dxfId="0" priority="35">
      <formula>AND(TODAY()&gt;=BL$5,TODAY()&lt;BN$5)</formula>
    </cfRule>
  </conditionalFormatting>
  <conditionalFormatting sqref="BL7:BL78 BS7:BS78 BZ7:BZ78 CG7:CG78 CN7:CN78 CU7:CU78 DB7:DB78 DI7:DI78 DP7:DP78 DW7:DW78 ED7:ED78">
    <cfRule type="expression" dxfId="3" priority="38">
      <formula>AND(task_start&lt;=BL$5,ROUNDDOWN((task_end-task_start+1)*task_progress,0)+task_start-1&gt;=BL$5)</formula>
    </cfRule>
    <cfRule type="expression" dxfId="2" priority="39" stopIfTrue="1">
      <formula>AND(task_end&gt;=BL$5,task_start&lt;BN$5)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baseColWidth="10" defaultColWidth="9.140625" defaultRowHeight="12.75" x14ac:dyDescent="0.2"/>
  <cols>
    <col min="1" max="1" width="87.140625" style="33" customWidth="1"/>
    <col min="2" max="16384" width="9.140625" style="2"/>
  </cols>
  <sheetData>
    <row r="1" spans="1:2" ht="46.5" customHeight="1" x14ac:dyDescent="0.2"/>
    <row r="2" spans="1:2" s="35" customFormat="1" ht="15.75" x14ac:dyDescent="0.25">
      <c r="A2" s="34" t="s">
        <v>22</v>
      </c>
      <c r="B2" s="34"/>
    </row>
    <row r="3" spans="1:2" s="39" customFormat="1" ht="27" customHeight="1" x14ac:dyDescent="0.25">
      <c r="A3" s="64" t="s">
        <v>23</v>
      </c>
      <c r="B3" s="40"/>
    </row>
    <row r="4" spans="1:2" s="36" customFormat="1" ht="26.25" x14ac:dyDescent="0.4">
      <c r="A4" s="37" t="s">
        <v>24</v>
      </c>
    </row>
    <row r="5" spans="1:2" ht="74.099999999999994" customHeight="1" x14ac:dyDescent="0.2">
      <c r="A5" s="38" t="s">
        <v>25</v>
      </c>
    </row>
    <row r="6" spans="1:2" ht="26.25" customHeight="1" x14ac:dyDescent="0.2">
      <c r="A6" s="37" t="s">
        <v>26</v>
      </c>
    </row>
    <row r="7" spans="1:2" s="33" customFormat="1" ht="215.25" customHeight="1" x14ac:dyDescent="0.25">
      <c r="A7" s="42" t="s">
        <v>27</v>
      </c>
    </row>
    <row r="8" spans="1:2" s="36" customFormat="1" ht="26.25" x14ac:dyDescent="0.4">
      <c r="A8" s="37" t="s">
        <v>28</v>
      </c>
    </row>
    <row r="9" spans="1:2" ht="75" x14ac:dyDescent="0.2">
      <c r="A9" s="38" t="s">
        <v>29</v>
      </c>
    </row>
    <row r="10" spans="1:2" s="33" customFormat="1" ht="27.95" customHeight="1" x14ac:dyDescent="0.25">
      <c r="A10" s="41" t="s">
        <v>30</v>
      </c>
    </row>
    <row r="11" spans="1:2" s="36" customFormat="1" ht="26.25" x14ac:dyDescent="0.4">
      <c r="A11" s="37" t="s">
        <v>31</v>
      </c>
    </row>
    <row r="12" spans="1:2" ht="30" x14ac:dyDescent="0.2">
      <c r="A12" s="38" t="s">
        <v>32</v>
      </c>
    </row>
    <row r="13" spans="1:2" s="33" customFormat="1" ht="27.95" customHeight="1" x14ac:dyDescent="0.25">
      <c r="A13" s="41" t="s">
        <v>33</v>
      </c>
    </row>
    <row r="14" spans="1:2" s="36" customFormat="1" ht="26.25" x14ac:dyDescent="0.4">
      <c r="A14" s="37" t="s">
        <v>34</v>
      </c>
    </row>
    <row r="15" spans="1:2" ht="96.75" customHeight="1" x14ac:dyDescent="0.2">
      <c r="A15" s="38" t="s">
        <v>35</v>
      </c>
    </row>
    <row r="16" spans="1:2" ht="90" x14ac:dyDescent="0.2">
      <c r="A16" s="38"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2025-09-13T10:55:40Z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