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eekrodrigues/Desktop/Studies/Data analysis /EXCEL CHALLENGE/"/>
    </mc:Choice>
  </mc:AlternateContent>
  <xr:revisionPtr revIDLastSave="0" documentId="13_ncr:1_{A139460C-35DB-1246-9CEB-99667F69F0D6}" xr6:coauthVersionLast="47" xr6:coauthVersionMax="47" xr10:uidLastSave="{00000000-0000-0000-0000-000000000000}"/>
  <bookViews>
    <workbookView xWindow="780" yWindow="1000" windowWidth="27640" windowHeight="16440" activeTab="4" xr2:uid="{B1B528A7-B1D3-B044-A6EF-5CDB2617A17A}"/>
  </bookViews>
  <sheets>
    <sheet name="Crowdfunding Data Sheet" sheetId="1" r:id="rId1"/>
    <sheet name="Sheet2" sheetId="2" r:id="rId2"/>
    <sheet name="Sheet3" sheetId="3" r:id="rId3"/>
    <sheet name="Sheet4" sheetId="4" r:id="rId4"/>
    <sheet name="BONUS" sheetId="5" r:id="rId5"/>
    <sheet name="BONUS 2" sheetId="6" r:id="rId6"/>
  </sheets>
  <externalReferences>
    <externalReference r:id="rId7"/>
  </externalReferences>
  <calcPr calcId="191029"/>
  <pivotCaches>
    <pivotCache cacheId="83" r:id="rId8"/>
    <pivotCache cacheId="8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E2" i="5" s="1"/>
  <c r="C2" i="5"/>
  <c r="G2" i="5" s="1"/>
  <c r="D2" i="5"/>
  <c r="B3" i="5"/>
  <c r="F3" i="5" s="1"/>
  <c r="C3" i="5"/>
  <c r="G3" i="5" s="1"/>
  <c r="D3" i="5"/>
  <c r="H3" i="5" s="1"/>
  <c r="E3" i="5"/>
  <c r="B4" i="5"/>
  <c r="C4" i="5"/>
  <c r="E4" i="5" s="1"/>
  <c r="F4" i="5" s="1"/>
  <c r="D4" i="5"/>
  <c r="H4" i="5" s="1"/>
  <c r="B5" i="5"/>
  <c r="C5" i="5"/>
  <c r="D5" i="5"/>
  <c r="H5" i="5" s="1"/>
  <c r="E5" i="5"/>
  <c r="F5" i="5" s="1"/>
  <c r="B6" i="5"/>
  <c r="C6" i="5"/>
  <c r="D6" i="5"/>
  <c r="B7" i="5"/>
  <c r="C7" i="5"/>
  <c r="D7" i="5"/>
  <c r="B8" i="5"/>
  <c r="E8" i="5" s="1"/>
  <c r="C8" i="5"/>
  <c r="D8" i="5"/>
  <c r="B9" i="5"/>
  <c r="F9" i="5" s="1"/>
  <c r="C9" i="5"/>
  <c r="E9" i="5" s="1"/>
  <c r="H9" i="5" s="1"/>
  <c r="D9" i="5"/>
  <c r="B10" i="5"/>
  <c r="E10" i="5" s="1"/>
  <c r="C10" i="5"/>
  <c r="G10" i="5" s="1"/>
  <c r="D10" i="5"/>
  <c r="H10" i="5" s="1"/>
  <c r="B11" i="5"/>
  <c r="C11" i="5"/>
  <c r="E11" i="5" s="1"/>
  <c r="D11" i="5"/>
  <c r="H11" i="5" s="1"/>
  <c r="B12" i="5"/>
  <c r="E12" i="5" s="1"/>
  <c r="F12" i="5" s="1"/>
  <c r="C12" i="5"/>
  <c r="D12" i="5"/>
  <c r="B13" i="5"/>
  <c r="C13" i="5"/>
  <c r="D13" i="5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F2" i="1"/>
  <c r="F11" i="5" l="1"/>
  <c r="H8" i="5"/>
  <c r="F8" i="5"/>
  <c r="G8" i="5"/>
  <c r="H12" i="5"/>
  <c r="H2" i="5"/>
  <c r="G12" i="5"/>
  <c r="E13" i="5"/>
  <c r="F13" i="5" s="1"/>
  <c r="E6" i="5"/>
  <c r="G9" i="5"/>
  <c r="E7" i="5"/>
  <c r="F7" i="5" s="1"/>
  <c r="F2" i="5"/>
  <c r="G11" i="5"/>
  <c r="F10" i="5"/>
  <c r="G4" i="5"/>
  <c r="G5" i="5"/>
  <c r="G6" i="5" l="1"/>
  <c r="F6" i="5"/>
  <c r="G13" i="5"/>
  <c r="H7" i="5"/>
  <c r="H6" i="5"/>
  <c r="G7" i="5"/>
  <c r="H13" i="5"/>
</calcChain>
</file>

<file path=xl/sharedStrings.xml><?xml version="1.0" encoding="utf-8"?>
<sst xmlns="http://schemas.openxmlformats.org/spreadsheetml/2006/main" count="9055" uniqueCount="2108">
  <si>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</si>
  <si>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</si>
  <si>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</si>
  <si>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</si>
  <si>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</si>
  <si>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</si>
  <si>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</si>
  <si>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</si>
  <si>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</si>
  <si>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</si>
  <si>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</si>
  <si>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</si>
  <si>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</si>
  <si>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</si>
  <si>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</si>
  <si>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</si>
  <si>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</si>
  <si>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</si>
  <si>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</si>
  <si>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</si>
  <si>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</si>
  <si>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</si>
  <si>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</si>
  <si>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</si>
  <si>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</si>
  <si>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</si>
  <si>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</si>
  <si>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</si>
  <si>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</si>
  <si>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</si>
  <si>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</si>
  <si>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</si>
  <si>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</si>
  <si>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</si>
  <si>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</si>
  <si>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</si>
  <si>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</si>
  <si>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</si>
  <si>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</si>
  <si>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</si>
  <si>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</si>
  <si>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</si>
  <si>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</si>
  <si>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</si>
  <si>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</si>
  <si>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</si>
  <si>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</si>
  <si>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</si>
  <si>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</si>
  <si>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</si>
  <si>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</si>
  <si>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</si>
  <si>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</si>
  <si>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</si>
  <si>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</si>
  <si>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</si>
  <si>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</si>
  <si>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</si>
  <si>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</si>
  <si>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</si>
  <si>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</si>
  <si>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</si>
  <si>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</si>
  <si>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</si>
  <si>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</si>
  <si>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</si>
  <si>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</si>
  <si>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</si>
  <si>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</si>
  <si>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</si>
  <si>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</si>
  <si>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</si>
  <si>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</si>
  <si>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</si>
  <si>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</si>
  <si>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</si>
  <si>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</si>
  <si>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</si>
  <si>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</si>
  <si>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</si>
  <si>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</si>
  <si>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</si>
  <si>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</si>
  <si>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</si>
  <si>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</si>
  <si>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</si>
  <si>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</si>
  <si>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</si>
  <si>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</si>
  <si>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</si>
  <si>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</si>
  <si>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</si>
  <si>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</si>
  <si>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</si>
  <si>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</si>
  <si>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</si>
  <si>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</si>
  <si>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</si>
  <si>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</si>
  <si>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</si>
  <si>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</si>
  <si>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</si>
  <si>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</si>
  <si>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</si>
  <si>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</si>
  <si>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</si>
  <si>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</si>
  <si>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</si>
  <si>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</si>
  <si>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</si>
  <si>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</si>
  <si>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</si>
  <si>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</si>
  <si>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</si>
  <si>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</si>
  <si>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</si>
  <si>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</si>
  <si>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</si>
  <si>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</si>
  <si>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</si>
  <si>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</si>
  <si>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</si>
  <si>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</si>
  <si>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</si>
  <si>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</si>
  <si>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</si>
  <si>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</si>
  <si>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</si>
  <si>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</si>
  <si>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</si>
  <si>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</si>
  <si>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</si>
  <si>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</si>
  <si>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</si>
  <si>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</si>
  <si>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</si>
  <si>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</si>
  <si>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</si>
  <si>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</si>
  <si>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</si>
  <si>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</si>
  <si>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</si>
  <si>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</si>
  <si>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</si>
  <si>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</si>
  <si>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</si>
  <si>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</si>
  <si>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</si>
  <si>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</si>
  <si>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</si>
  <si>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</si>
  <si>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</si>
  <si>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</si>
  <si>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</si>
  <si>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</si>
  <si>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</si>
  <si>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</si>
  <si>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</si>
  <si>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</si>
  <si>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</si>
  <si>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</si>
  <si>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</si>
  <si>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</si>
  <si>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</si>
  <si>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</si>
  <si>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</si>
  <si>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</si>
  <si>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</si>
  <si>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</si>
  <si>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</si>
  <si>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</si>
  <si>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</si>
  <si>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</si>
  <si>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</si>
  <si>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</si>
  <si>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</si>
  <si>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</si>
  <si>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</si>
  <si>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</si>
  <si>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</si>
  <si>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</si>
  <si>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</si>
  <si>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</si>
  <si>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</si>
  <si>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</si>
  <si>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</si>
  <si>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</si>
  <si>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</si>
  <si>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</si>
  <si>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</si>
  <si>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</si>
  <si>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</si>
  <si>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</si>
  <si>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</si>
  <si>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</si>
  <si>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</si>
  <si>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</si>
  <si>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</si>
  <si>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</si>
  <si>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</si>
  <si>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</si>
  <si>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</si>
  <si>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</si>
  <si>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</si>
  <si>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</si>
  <si>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</si>
  <si>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</si>
  <si>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</si>
  <si>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</si>
  <si>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</si>
  <si>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</si>
  <si>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</si>
  <si>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</si>
  <si>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</si>
  <si>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</si>
  <si>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</si>
  <si>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</si>
  <si>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</si>
  <si>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</si>
  <si>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</si>
  <si>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</si>
  <si>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</si>
  <si>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</si>
  <si>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</si>
  <si>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</si>
  <si>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</si>
  <si>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</si>
  <si>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</si>
  <si>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</si>
  <si>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</si>
  <si>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</si>
  <si>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</si>
  <si>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</si>
  <si>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</si>
  <si>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</si>
  <si>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</si>
  <si>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</si>
  <si>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</si>
  <si>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</si>
  <si>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</si>
  <si>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</si>
  <si>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</si>
  <si>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</si>
  <si>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</si>
  <si>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</si>
  <si>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</si>
  <si>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</si>
  <si>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</si>
  <si>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</si>
  <si>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</si>
  <si>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</si>
  <si>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</si>
  <si>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</si>
  <si>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</si>
  <si>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</si>
  <si>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</si>
  <si>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</si>
  <si>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</si>
  <si>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</si>
  <si>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</si>
  <si>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</si>
  <si>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</si>
  <si>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</si>
  <si>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</si>
  <si>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</si>
  <si>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</si>
  <si>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</si>
  <si>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</si>
  <si>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</si>
  <si>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</si>
  <si>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</si>
  <si>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</si>
  <si>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</si>
  <si>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</si>
  <si>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</si>
  <si>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</si>
  <si>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</si>
  <si>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</si>
  <si>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</si>
  <si>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</si>
  <si>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</si>
  <si>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</si>
  <si>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</si>
  <si>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</si>
  <si>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</si>
  <si>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</si>
  <si>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</si>
  <si>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</si>
  <si>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</si>
  <si>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</si>
  <si>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</si>
  <si>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</si>
  <si>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</si>
  <si>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</si>
  <si>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</si>
  <si>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</si>
  <si>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</si>
  <si>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</si>
  <si>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</si>
  <si>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</si>
  <si>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</si>
  <si>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</si>
  <si>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</si>
  <si>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</si>
  <si>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</si>
  <si>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</si>
  <si>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</si>
  <si>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</si>
  <si>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</si>
  <si>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</si>
  <si>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</si>
  <si>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</si>
  <si>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</si>
  <si>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</si>
  <si>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</si>
  <si>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</si>
  <si>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</si>
  <si>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</si>
  <si>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</si>
  <si>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</si>
  <si>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</si>
  <si>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</si>
  <si>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</si>
  <si>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</si>
  <si>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</si>
  <si>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</si>
  <si>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</si>
  <si>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</si>
  <si>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</si>
  <si>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</si>
  <si>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</si>
  <si>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</si>
  <si>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</si>
  <si>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</si>
  <si>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</si>
  <si>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</si>
  <si>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</si>
  <si>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</si>
  <si>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</si>
  <si>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</si>
  <si>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</si>
  <si>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</si>
  <si>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</si>
  <si>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</si>
  <si>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</si>
  <si>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</si>
  <si>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</si>
  <si>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</si>
  <si>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</si>
  <si>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</si>
  <si>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</si>
  <si>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</si>
  <si>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</si>
  <si>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</si>
  <si>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</si>
  <si>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</si>
  <si>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</si>
  <si>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</si>
  <si>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</si>
  <si>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</si>
  <si>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</si>
  <si>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</si>
  <si>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</si>
  <si>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</si>
  <si>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</si>
  <si>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</si>
  <si>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</si>
  <si>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</si>
  <si>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</si>
  <si>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</si>
  <si>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</si>
  <si>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</si>
  <si>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</si>
  <si>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</si>
  <si>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</si>
  <si>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</si>
  <si>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</si>
  <si>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</si>
  <si>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</si>
  <si>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</si>
  <si>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</si>
  <si>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</si>
  <si>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</si>
  <si>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</si>
  <si>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</si>
  <si>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</si>
  <si>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</si>
  <si>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</si>
  <si>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</si>
  <si>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</si>
  <si>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</si>
  <si>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</si>
  <si>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</si>
  <si>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</si>
  <si>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</si>
  <si>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</si>
  <si>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</si>
  <si>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</si>
  <si>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</si>
  <si>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</si>
  <si>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</si>
  <si>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</si>
  <si>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</si>
  <si>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</si>
  <si>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</si>
  <si>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</si>
  <si>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</si>
  <si>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</si>
  <si>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</si>
  <si>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</si>
  <si>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</si>
  <si>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</si>
  <si>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</si>
  <si>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</si>
  <si>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</si>
  <si>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</si>
  <si>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</si>
  <si>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</si>
  <si>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</si>
  <si>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</si>
  <si>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</si>
  <si>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</si>
  <si>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</si>
  <si>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</si>
  <si>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</si>
  <si>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</si>
  <si>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</si>
  <si>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</si>
  <si>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</si>
  <si>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</si>
  <si>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</si>
  <si>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</si>
  <si>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</si>
  <si>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</si>
  <si>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</si>
  <si>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</si>
  <si>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</si>
  <si>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</si>
  <si>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</si>
  <si>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</si>
  <si>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</si>
  <si>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</si>
  <si>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</si>
  <si>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</si>
  <si>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</si>
  <si>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</si>
  <si>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</si>
  <si>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</si>
  <si>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</si>
  <si>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</si>
  <si>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</si>
  <si>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</si>
  <si>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</si>
  <si>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</si>
  <si>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</si>
  <si>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</si>
  <si>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</si>
  <si>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</si>
  <si>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</si>
  <si>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</si>
  <si>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</si>
  <si>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</si>
  <si>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</si>
  <si>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</si>
  <si>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</si>
  <si>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</si>
  <si>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</si>
  <si>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</si>
  <si>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</si>
  <si>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</si>
  <si>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</si>
  <si>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</si>
  <si>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</si>
  <si>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</si>
  <si>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</si>
  <si>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</si>
  <si>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</si>
  <si>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</si>
  <si>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</si>
  <si>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</si>
  <si>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</si>
  <si>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</si>
  <si>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</si>
  <si>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</si>
  <si>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</si>
  <si>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</si>
  <si>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</si>
  <si>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</si>
  <si>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</si>
  <si>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</si>
  <si>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</si>
  <si>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</si>
  <si>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</si>
  <si>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</si>
  <si>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</si>
  <si>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</si>
  <si>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</si>
  <si>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</si>
  <si>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</si>
  <si>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</si>
  <si>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</si>
  <si>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</si>
  <si>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</si>
  <si>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</si>
  <si>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</si>
  <si>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</si>
  <si>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</si>
  <si>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</si>
  <si>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</si>
  <si>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</si>
  <si>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</si>
  <si>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</si>
  <si>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</si>
  <si>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</si>
  <si>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</si>
  <si>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</si>
  <si>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</si>
  <si>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</si>
  <si>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</si>
  <si>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</si>
  <si>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</si>
  <si>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</si>
  <si>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</si>
  <si>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</si>
  <si>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</si>
  <si>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</si>
  <si>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</si>
  <si>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</si>
  <si>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</si>
  <si>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</si>
  <si>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</si>
  <si>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</si>
  <si>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</si>
  <si>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</si>
  <si>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</si>
  <si>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</si>
  <si>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</si>
  <si>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</si>
  <si>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</si>
  <si>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</si>
  <si>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</si>
  <si>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</si>
  <si>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</si>
  <si>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</si>
  <si>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</si>
  <si>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</si>
  <si>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</si>
  <si>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</si>
  <si>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</si>
  <si>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</si>
  <si>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</si>
  <si>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</si>
  <si>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</si>
  <si>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</si>
  <si>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</si>
  <si>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</si>
  <si>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</si>
  <si>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</si>
  <si>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</si>
  <si>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</si>
  <si>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</si>
  <si>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</si>
  <si>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</si>
  <si>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</si>
  <si>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</si>
  <si>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</si>
  <si>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</si>
  <si>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</si>
  <si>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</si>
  <si>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</si>
  <si>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</si>
  <si>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</si>
  <si>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</si>
  <si>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</si>
  <si>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</si>
  <si>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</si>
  <si>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</si>
  <si>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</si>
  <si>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</si>
  <si>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</si>
  <si>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</si>
  <si>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</si>
  <si>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</si>
  <si>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</si>
  <si>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</si>
  <si>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</si>
  <si>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</si>
  <si>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</si>
  <si>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</si>
  <si>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</si>
  <si>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</si>
  <si>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</si>
  <si>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</si>
  <si>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</si>
  <si>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</si>
  <si>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</si>
  <si>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</si>
  <si>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</si>
  <si>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</si>
  <si>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</si>
  <si>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</si>
  <si>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</si>
  <si>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</si>
  <si>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</si>
  <si>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</si>
  <si>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</si>
  <si>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</si>
  <si>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</si>
  <si>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</si>
  <si>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</si>
  <si>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</si>
  <si>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</si>
  <si>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</si>
  <si>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</si>
  <si>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</si>
  <si>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</si>
  <si>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</si>
  <si>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</si>
  <si>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</si>
  <si>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</si>
  <si>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</si>
  <si>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</si>
  <si>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</si>
  <si>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</si>
  <si>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</si>
  <si>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</si>
  <si>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</si>
  <si>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</si>
  <si>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</si>
  <si>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</si>
  <si>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</si>
  <si>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</si>
  <si>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</si>
  <si>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</si>
  <si>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</si>
  <si>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</si>
  <si>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</si>
  <si>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</si>
  <si>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</si>
  <si>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</si>
  <si>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</si>
  <si>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</si>
  <si>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</si>
  <si>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</si>
  <si>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</si>
  <si>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</si>
  <si>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</si>
  <si>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</si>
  <si>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</si>
  <si>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</si>
  <si>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</si>
  <si>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</si>
  <si>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</si>
  <si>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</si>
  <si>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</si>
  <si>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</si>
  <si>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</si>
  <si>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</si>
  <si>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</si>
  <si>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</si>
  <si>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</si>
  <si>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</si>
  <si>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</si>
  <si>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</si>
  <si>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</si>
  <si>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</si>
  <si>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</si>
  <si>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</si>
  <si>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</si>
  <si>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</si>
  <si>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</si>
  <si>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</si>
  <si>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</si>
  <si>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</si>
  <si>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</si>
  <si>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</si>
  <si>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</si>
  <si>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</si>
  <si>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</si>
  <si>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</si>
  <si>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</si>
  <si>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</si>
  <si>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</si>
  <si>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</si>
  <si>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</si>
  <si>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</si>
  <si>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</si>
  <si>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</si>
  <si>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</si>
  <si>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</si>
  <si>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</si>
  <si>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</si>
  <si>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</si>
  <si>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</si>
  <si>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</si>
  <si>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</si>
  <si>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</si>
  <si>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</si>
  <si>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</si>
  <si>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</si>
  <si>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</si>
  <si>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</si>
  <si>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</si>
  <si>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</si>
  <si>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</si>
  <si>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</si>
  <si>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</si>
  <si>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</si>
  <si>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</si>
  <si>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</si>
  <si>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</si>
  <si>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</si>
  <si>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</si>
  <si>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</si>
  <si>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</si>
  <si>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</si>
  <si>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</si>
  <si>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</si>
  <si>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</si>
  <si>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</si>
  <si>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</si>
  <si>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</si>
  <si>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</si>
  <si>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</si>
  <si>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</si>
  <si>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</si>
  <si>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</si>
  <si>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</si>
  <si>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</si>
  <si>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</si>
  <si>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</si>
  <si>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</si>
  <si>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</si>
  <si>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</si>
  <si>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</si>
  <si>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</si>
  <si>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</si>
  <si>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</si>
  <si>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</si>
  <si>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</si>
  <si>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</si>
  <si>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</si>
  <si>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</si>
  <si>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</si>
  <si>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</si>
  <si>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</si>
  <si>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</si>
  <si>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</si>
  <si>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</si>
  <si>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</si>
  <si>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</si>
  <si>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</si>
  <si>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</si>
  <si>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</si>
  <si>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</si>
  <si>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</si>
  <si>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</si>
  <si>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</si>
  <si>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</si>
  <si>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</si>
  <si>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</si>
  <si>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</si>
  <si>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</si>
  <si>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</si>
  <si>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</si>
  <si>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</si>
  <si>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</si>
  <si>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</si>
  <si>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</si>
  <si>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</si>
  <si>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</si>
  <si>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</si>
  <si>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</si>
  <si>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</si>
  <si>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</si>
  <si>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</si>
  <si>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</si>
  <si>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</si>
  <si>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</si>
  <si>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</si>
  <si>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</si>
  <si>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</si>
  <si>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</si>
  <si>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</si>
  <si>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</si>
  <si>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</si>
  <si>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</si>
  <si>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</si>
  <si>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</si>
  <si>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</si>
  <si>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</si>
  <si>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</si>
  <si>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</si>
  <si>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</si>
  <si>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</si>
  <si>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</si>
  <si>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</si>
  <si>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</si>
  <si>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</si>
  <si>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</si>
  <si>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</si>
  <si>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</si>
  <si>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</si>
  <si>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</si>
  <si>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</si>
  <si>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</si>
  <si>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</si>
  <si>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</si>
  <si>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</si>
  <si>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</si>
  <si>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</si>
  <si>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</si>
  <si>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</si>
  <si>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</si>
  <si>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</si>
  <si>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</si>
  <si>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</si>
  <si>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</si>
  <si>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</si>
  <si>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</si>
  <si>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</si>
  <si>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</si>
  <si>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</si>
  <si>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</si>
  <si>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</si>
  <si>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</si>
  <si>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</si>
  <si>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</si>
  <si>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</si>
  <si>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</si>
  <si>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</si>
  <si>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</si>
  <si>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</si>
  <si>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</si>
  <si>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</si>
  <si>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</si>
  <si>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</si>
  <si>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</si>
  <si>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</si>
  <si>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</si>
  <si>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</si>
  <si>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</si>
  <si>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</si>
  <si>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</si>
  <si>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</si>
  <si>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</si>
  <si>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</si>
  <si>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</si>
  <si>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</si>
  <si>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</si>
  <si>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</si>
  <si>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</si>
  <si>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</si>
  <si>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</si>
  <si>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</si>
  <si>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</si>
  <si>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</si>
  <si>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</si>
  <si>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</si>
  <si>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</si>
  <si>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</si>
  <si>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</si>
  <si>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</si>
  <si>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</si>
  <si>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</si>
  <si>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</si>
  <si>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</si>
  <si>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</si>
  <si>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</si>
  <si>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</si>
  <si>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</si>
  <si>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</si>
  <si>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</si>
  <si>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</si>
  <si>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</si>
  <si>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</si>
  <si>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</si>
  <si>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</si>
  <si>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</si>
  <si>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</si>
  <si>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</si>
  <si>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</si>
  <si>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</si>
  <si>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</si>
  <si>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</si>
  <si>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</si>
  <si>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</si>
  <si>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</si>
  <si>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</si>
  <si>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</si>
  <si>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</si>
  <si>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</si>
  <si>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</si>
  <si>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</si>
  <si>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</si>
  <si>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</si>
  <si>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</si>
  <si>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</si>
  <si>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</si>
  <si>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</si>
  <si>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</si>
  <si>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</si>
  <si>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</si>
  <si>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</si>
  <si>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</si>
  <si>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</si>
  <si>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</si>
  <si>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</si>
  <si>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</si>
  <si>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</si>
  <si>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</si>
  <si>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</si>
  <si>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</si>
  <si>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</si>
  <si>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</si>
  <si>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</si>
  <si>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</si>
  <si>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</si>
  <si>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</si>
  <si>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</si>
  <si>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</si>
  <si>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</si>
  <si>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</si>
  <si>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</si>
  <si>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</si>
  <si>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</si>
  <si>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</si>
  <si>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</si>
  <si>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</si>
  <si>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</si>
  <si>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</si>
  <si>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</si>
  <si>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</si>
  <si>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</si>
  <si>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</si>
  <si>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</si>
  <si>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</si>
  <si>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</si>
  <si>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</si>
  <si>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</si>
  <si>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</si>
  <si>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</si>
  <si>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</si>
  <si>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</si>
  <si>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</si>
  <si>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</si>
  <si>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</si>
  <si>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</si>
  <si>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</si>
  <si>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</si>
  <si>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</si>
  <si>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</si>
  <si>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</si>
  <si>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</si>
  <si>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</si>
  <si>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</si>
  <si>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</si>
  <si>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</si>
  <si>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</si>
  <si>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</si>
  <si>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</si>
  <si>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</si>
  <si>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</si>
  <si>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</si>
  <si>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</si>
  <si>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</si>
  <si>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</si>
  <si>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</si>
  <si>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</si>
  <si>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</si>
  <si>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</si>
  <si>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</si>
  <si>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</si>
  <si>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</si>
  <si>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</si>
  <si>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</si>
  <si>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</si>
  <si>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</si>
  <si>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</si>
  <si>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</si>
  <si>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</si>
  <si>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</si>
  <si>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</si>
  <si>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</si>
  <si>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</si>
  <si>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</si>
  <si>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</si>
  <si>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</si>
  <si>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</si>
  <si>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</si>
  <si>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</si>
  <si>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</si>
  <si>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</si>
  <si>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</si>
  <si>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</si>
  <si>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</si>
  <si>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</si>
  <si>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</si>
  <si>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</si>
  <si>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</si>
  <si>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</si>
  <si>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</si>
  <si>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</si>
  <si>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</si>
  <si>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</si>
  <si>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</si>
  <si>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</si>
  <si>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</si>
  <si>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</si>
  <si>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</si>
  <si>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</si>
  <si>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</si>
  <si>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</si>
  <si>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</si>
  <si>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</si>
  <si>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</si>
  <si>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</si>
  <si>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</si>
  <si>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</si>
  <si>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</si>
  <si>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</si>
  <si>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</si>
  <si>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</si>
  <si>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</si>
  <si>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</si>
  <si>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</si>
  <si>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</si>
  <si>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</si>
  <si>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</si>
  <si>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</si>
  <si>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</si>
  <si>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</si>
  <si>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</si>
  <si>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</si>
  <si>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</si>
  <si>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</si>
  <si>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</si>
  <si>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</si>
  <si>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</si>
  <si>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</si>
  <si>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</si>
  <si>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</si>
  <si>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</si>
  <si>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</si>
  <si>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</si>
  <si>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</si>
  <si>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</si>
  <si>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</si>
  <si>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</si>
  <si>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</si>
  <si>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</si>
  <si>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</si>
  <si>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</si>
  <si>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</si>
  <si>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</si>
  <si>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</si>
  <si>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</si>
  <si>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</si>
  <si>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</si>
  <si>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</si>
  <si>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</si>
  <si>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</si>
  <si>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</si>
  <si>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</si>
  <si>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</si>
  <si>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</si>
  <si>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</si>
  <si>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</si>
  <si>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</si>
  <si>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</si>
  <si>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</si>
  <si>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</si>
  <si>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</si>
  <si>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</si>
  <si>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</si>
  <si>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</si>
  <si>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</si>
  <si>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</si>
  <si>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</si>
  <si>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</si>
  <si>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</si>
  <si>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</si>
  <si>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</si>
  <si>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</si>
  <si>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</si>
  <si>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</si>
  <si>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</si>
  <si>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</si>
  <si>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</si>
  <si>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</si>
  <si>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</si>
  <si>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</si>
  <si>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</si>
  <si>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</si>
  <si>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</si>
  <si>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</si>
  <si>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</si>
  <si>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</si>
  <si>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</si>
  <si>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</si>
  <si>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</si>
  <si>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</si>
  <si>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</si>
  <si>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</si>
  <si>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</si>
  <si>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</si>
  <si>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</si>
  <si>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</si>
  <si>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</si>
  <si>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</si>
  <si>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</si>
  <si>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</si>
  <si>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</si>
  <si>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</si>
  <si>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</si>
  <si>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</si>
  <si>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</si>
  <si>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</si>
  <si>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</si>
  <si>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</si>
  <si>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</si>
  <si>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</si>
  <si>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</si>
  <si>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</si>
  <si>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</si>
  <si>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</si>
  <si>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</si>
  <si>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</si>
  <si>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</si>
  <si>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</si>
  <si>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</si>
  <si>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</si>
  <si>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</si>
  <si>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</si>
  <si>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</si>
  <si>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</si>
  <si>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</si>
  <si>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</si>
  <si>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</si>
  <si>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</si>
  <si>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</si>
  <si>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</si>
  <si>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</si>
  <si>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</si>
  <si>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</si>
  <si>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</si>
  <si>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</si>
  <si>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</si>
  <si>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</si>
  <si>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</si>
  <si>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</si>
  <si>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</si>
  <si>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</si>
  <si>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</si>
  <si>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</si>
  <si>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</si>
  <si>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</si>
  <si>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</si>
  <si>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</si>
  <si>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</si>
  <si>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</si>
  <si>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</si>
  <si>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</si>
  <si>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</si>
  <si>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</si>
  <si>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</si>
  <si>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</si>
  <si>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</si>
  <si>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</si>
  <si>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</si>
  <si>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</si>
  <si>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</si>
  <si>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</si>
  <si>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</si>
  <si>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</si>
  <si>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</si>
  <si>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</si>
  <si>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</si>
  <si>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</si>
  <si>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</si>
  <si>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</si>
  <si>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</si>
  <si>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</si>
  <si>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</si>
  <si>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</si>
  <si>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</si>
  <si>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</si>
  <si>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</si>
  <si>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</si>
  <si>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</si>
  <si>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</si>
  <si>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</si>
  <si>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</si>
  <si>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</si>
  <si>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</si>
  <si>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</si>
  <si>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</si>
  <si>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</si>
  <si>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</si>
  <si>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</si>
  <si>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</si>
  <si>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</si>
  <si>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</si>
  <si>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</si>
  <si>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</si>
  <si>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</si>
  <si>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</si>
  <si>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</si>
  <si>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</si>
  <si>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</si>
  <si>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</si>
  <si>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</si>
  <si>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</si>
  <si>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</si>
  <si>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</si>
  <si>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</si>
  <si>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</si>
  <si>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</si>
  <si>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</si>
  <si>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</si>
  <si>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</si>
  <si>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</si>
  <si>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</si>
  <si>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</si>
  <si>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</si>
  <si>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</si>
  <si>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</si>
  <si>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</si>
  <si>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</si>
  <si>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</si>
  <si>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</si>
  <si>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</si>
  <si>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</si>
  <si>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</si>
  <si>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</si>
  <si>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</si>
  <si>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</si>
  <si>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</si>
  <si>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</si>
  <si>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</si>
  <si>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</si>
  <si>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</si>
  <si>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</si>
  <si>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</si>
  <si>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</si>
  <si>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</si>
  <si>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</si>
  <si>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</si>
  <si>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</si>
  <si>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</si>
  <si>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</si>
  <si>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</si>
  <si>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</si>
  <si>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</si>
  <si>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</si>
  <si>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</si>
  <si>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</si>
  <si>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</si>
  <si>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</si>
  <si>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</si>
  <si>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</si>
  <si>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</si>
  <si>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</si>
  <si>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</si>
  <si>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</si>
  <si>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</si>
  <si>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</si>
  <si>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</si>
  <si>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</si>
  <si>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</si>
  <si>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</si>
  <si>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</si>
  <si>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</si>
  <si>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</si>
  <si>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</si>
  <si>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</si>
  <si>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</si>
  <si>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</si>
  <si>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</si>
  <si>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</si>
  <si>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</si>
  <si>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</si>
  <si>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</si>
  <si>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</si>
  <si>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</si>
  <si>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</si>
  <si>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</si>
  <si>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</si>
  <si>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</si>
  <si>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</si>
  <si>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</si>
  <si>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</si>
  <si>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</si>
  <si>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</si>
  <si>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</si>
  <si>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</si>
  <si>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</si>
  <si>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</si>
  <si>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</si>
  <si>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</si>
  <si>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</si>
  <si>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</si>
  <si>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</si>
  <si>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</si>
  <si>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</si>
  <si>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</si>
  <si>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</si>
  <si>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</si>
  <si>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</si>
  <si>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</si>
  <si>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</si>
  <si>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</si>
  <si>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</si>
  <si>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</si>
  <si>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</si>
  <si>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</si>
  <si>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</si>
  <si>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</si>
  <si>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</si>
  <si>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</si>
  <si>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</si>
  <si>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</si>
  <si>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</si>
  <si>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</si>
  <si>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</si>
  <si>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</si>
  <si>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</si>
  <si>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</si>
  <si>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</si>
  <si>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</si>
  <si>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</si>
  <si>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</si>
  <si>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</si>
  <si>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</si>
  <si>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</si>
  <si>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</si>
  <si>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</si>
  <si>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</si>
  <si>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</si>
  <si>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</si>
  <si>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</si>
  <si>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</si>
  <si>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</si>
  <si>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</si>
  <si>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</si>
  <si>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</si>
  <si>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</si>
  <si>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</si>
  <si>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</si>
  <si>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</si>
  <si>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</si>
  <si>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</si>
  <si>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</si>
  <si>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</si>
  <si>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</si>
  <si>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</si>
  <si>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</si>
  <si>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</si>
  <si>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</si>
  <si>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</si>
  <si>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</si>
  <si>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</si>
  <si>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</si>
  <si>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</si>
  <si>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</si>
  <si>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</si>
  <si>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</si>
  <si>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</si>
  <si>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</si>
  <si>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</si>
  <si>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</si>
  <si>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</si>
  <si>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</si>
  <si>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</si>
  <si>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</si>
  <si>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</si>
  <si>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</si>
  <si>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</si>
  <si>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</si>
  <si>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</si>
  <si>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</si>
  <si>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</si>
  <si>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</si>
  <si>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</si>
  <si>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</si>
  <si>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</si>
  <si>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</si>
  <si>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</si>
  <si>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</si>
  <si>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</si>
  <si>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</si>
  <si>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</si>
  <si>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</si>
  <si>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</si>
  <si>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</si>
  <si>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</si>
  <si>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</si>
  <si>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</si>
  <si>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</si>
  <si>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</si>
  <si>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</si>
  <si>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</si>
  <si>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</si>
  <si>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</si>
  <si>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</si>
  <si>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</si>
  <si>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</si>
  <si>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</si>
  <si>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</si>
  <si>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</si>
  <si>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</si>
  <si>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</si>
  <si>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</si>
  <si>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</si>
  <si>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</si>
  <si>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</si>
  <si>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</si>
  <si>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</si>
  <si>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</si>
  <si>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</si>
  <si>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</si>
  <si>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</si>
  <si>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</si>
  <si>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</si>
  <si>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</si>
  <si>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</si>
  <si>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</si>
  <si>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</si>
  <si>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</si>
  <si>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</si>
  <si>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</si>
  <si>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</si>
  <si>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</si>
  <si>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</si>
  <si>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</si>
  <si>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</si>
  <si>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</si>
  <si>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</si>
  <si>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</si>
  <si>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</si>
  <si>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</si>
  <si>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</si>
  <si>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</si>
  <si>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</si>
  <si>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</si>
  <si>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</si>
  <si>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</si>
  <si>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</si>
  <si>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</si>
  <si>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</si>
  <si>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</si>
  <si>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</si>
  <si>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</si>
  <si>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</si>
  <si>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</si>
  <si>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</si>
  <si>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</si>
  <si>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</si>
  <si>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</si>
  <si>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</si>
  <si>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</si>
  <si>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</si>
  <si>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</si>
  <si>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</si>
  <si>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</si>
  <si>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</si>
  <si>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</si>
  <si>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</si>
  <si>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</si>
  <si>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</si>
  <si>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</si>
  <si>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</si>
  <si>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</si>
  <si>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</si>
  <si>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</si>
  <si>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</si>
  <si>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</si>
  <si>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</si>
  <si>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</si>
  <si>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</si>
  <si>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</si>
  <si>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</si>
  <si>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</si>
  <si>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</si>
  <si>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</si>
  <si>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</si>
  <si>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</si>
  <si>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</si>
  <si>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</si>
  <si>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</si>
  <si>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</si>
  <si>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</si>
  <si>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</si>
  <si>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</si>
  <si>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</si>
  <si>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</si>
  <si>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</si>
  <si>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</si>
  <si>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</si>
  <si>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</si>
  <si>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</si>
  <si>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</si>
  <si>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</si>
  <si>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</si>
  <si>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</si>
  <si>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</si>
  <si>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</si>
  <si>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</si>
  <si>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</si>
  <si>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</si>
  <si>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</si>
  <si>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</si>
  <si>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</si>
  <si>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</si>
  <si>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</si>
  <si>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</si>
  <si>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</si>
  <si>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</si>
  <si>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</si>
  <si>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</si>
  <si>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</si>
  <si>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</si>
  <si>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</si>
  <si>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</si>
  <si>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</si>
  <si>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</si>
  <si>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</si>
  <si>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</si>
  <si>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</si>
  <si>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</si>
  <si>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</si>
  <si>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</si>
  <si>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</si>
  <si>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</si>
  <si>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</si>
  <si>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</si>
  <si>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</si>
  <si>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</si>
  <si>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</si>
  <si>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</si>
  <si>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</si>
  <si>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</si>
  <si>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</si>
  <si>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</si>
  <si>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</si>
  <si>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</si>
  <si>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</si>
  <si>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</si>
  <si>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</si>
  <si>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</si>
  <si>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</si>
  <si>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</si>
  <si>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</si>
  <si>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</si>
  <si>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</si>
  <si>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</si>
  <si>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</si>
  <si>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</si>
  <si>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</si>
  <si>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</si>
  <si>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</si>
  <si>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</si>
  <si>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</si>
  <si>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</si>
  <si>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</si>
  <si>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</si>
  <si>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</si>
  <si>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</si>
  <si>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</si>
  <si>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</si>
  <si>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</si>
  <si>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</si>
  <si>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</si>
  <si>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</si>
  <si>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</si>
  <si>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</si>
  <si>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</si>
  <si>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</si>
  <si>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</si>
  <si>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</si>
  <si>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</si>
  <si>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</si>
  <si>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</si>
  <si>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</si>
  <si>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</si>
  <si>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</si>
  <si>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</si>
  <si>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</si>
  <si>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</si>
  <si>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</si>
  <si>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</si>
  <si>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</si>
  <si>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</si>
  <si>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</si>
  <si>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</si>
  <si>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</si>
  <si>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</si>
  <si>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</si>
  <si>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</si>
  <si>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</si>
  <si>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</si>
  <si>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</si>
  <si>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</si>
  <si>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</si>
  <si>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</si>
  <si>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</si>
  <si>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</si>
  <si>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</si>
  <si>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</si>
  <si>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</si>
  <si>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</si>
  <si>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</si>
  <si>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</si>
  <si>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</si>
  <si>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</si>
  <si>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</si>
  <si>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</si>
  <si>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</si>
  <si>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</si>
  <si>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</si>
  <si>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</si>
  <si>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</si>
  <si>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</si>
  <si>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</si>
  <si>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</si>
  <si>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</si>
  <si>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</si>
  <si>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</si>
  <si>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</si>
  <si>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</si>
  <si>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</si>
  <si>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</si>
  <si>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</si>
  <si>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</si>
  <si>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</si>
  <si>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</si>
  <si>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</si>
  <si>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</si>
  <si>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</si>
  <si>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</si>
  <si>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</si>
  <si>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</si>
  <si>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</si>
  <si>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</si>
  <si>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</si>
  <si>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</si>
  <si>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</si>
  <si>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</si>
  <si>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</si>
  <si>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</si>
  <si>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</si>
  <si>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</si>
  <si>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</si>
  <si>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</si>
  <si>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</si>
  <si>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</si>
  <si>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</si>
  <si>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</si>
  <si>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</si>
  <si>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</si>
  <si>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</si>
  <si>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</si>
  <si>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</si>
  <si>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</si>
  <si>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</si>
  <si>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</si>
  <si>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</si>
  <si>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</si>
  <si>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</si>
  <si>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</si>
  <si>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</si>
  <si>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</si>
  <si>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</si>
  <si>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</si>
  <si>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</si>
  <si>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</si>
  <si>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</si>
  <si>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</si>
  <si>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</si>
  <si>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</si>
  <si>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</si>
  <si>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</si>
  <si>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</si>
  <si>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</si>
  <si>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</si>
  <si>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</si>
  <si>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</si>
  <si>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</si>
  <si>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</si>
  <si>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</si>
  <si>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</si>
  <si>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</si>
  <si>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</si>
  <si>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</si>
  <si>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</si>
  <si>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</si>
  <si>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</si>
  <si>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</si>
  <si>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</si>
  <si>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</si>
  <si>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</si>
  <si>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</si>
  <si>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</si>
  <si>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</si>
  <si>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</si>
  <si>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</si>
  <si>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</si>
  <si>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</si>
  <si>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</si>
  <si>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</si>
  <si>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</si>
  <si>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</si>
  <si>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</si>
  <si>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</si>
  <si>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</si>
  <si>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</si>
  <si>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</si>
  <si>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</si>
  <si>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</si>
  <si>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</si>
  <si>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</si>
  <si>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</si>
  <si>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</si>
  <si>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</si>
  <si>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</si>
  <si>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</si>
  <si>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</si>
  <si>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</si>
  <si>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</si>
  <si>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</si>
  <si>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</si>
  <si>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</si>
  <si>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</si>
  <si>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</si>
  <si>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</si>
  <si>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</si>
  <si>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</si>
  <si>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</si>
  <si>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</si>
  <si>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</si>
  <si>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</si>
  <si>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</si>
  <si>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</si>
  <si>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</si>
  <si>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</si>
  <si>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</si>
  <si>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</si>
  <si>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</si>
  <si>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</si>
  <si>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</si>
  <si>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</si>
  <si>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</si>
  <si>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</si>
  <si>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</si>
  <si>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</si>
  <si>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</si>
  <si>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</si>
  <si>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</si>
  <si>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</si>
  <si>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</si>
  <si>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</si>
  <si>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</si>
  <si>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</si>
  <si>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</si>
  <si>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</si>
  <si>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</si>
  <si>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</si>
  <si>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</si>
  <si>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</si>
  <si>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</si>
  <si>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</si>
  <si>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</si>
  <si>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</si>
  <si>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</si>
  <si>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</si>
  <si>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</si>
  <si>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</si>
  <si>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</si>
  <si>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</si>
  <si>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</si>
  <si>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</si>
  <si>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</si>
  <si>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</si>
  <si>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</si>
  <si>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</si>
  <si>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</si>
  <si>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</si>
  <si>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</si>
  <si>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</si>
  <si>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</si>
  <si>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</si>
  <si>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</si>
  <si>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</si>
  <si>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</si>
  <si>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</si>
  <si>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</si>
  <si>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</si>
  <si>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</si>
  <si>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</si>
  <si>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</si>
  <si>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</si>
  <si>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</si>
  <si>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</si>
  <si>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</si>
  <si>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</si>
  <si>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</si>
  <si>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</si>
  <si>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</si>
  <si>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</si>
  <si>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</si>
  <si>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</si>
  <si>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</si>
  <si>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</si>
  <si>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</si>
  <si>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</si>
  <si>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</si>
  <si>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</si>
  <si>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</si>
  <si>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</si>
  <si>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</si>
  <si>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</si>
  <si>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</si>
  <si>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</si>
  <si>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</si>
  <si>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</si>
  <si>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</si>
  <si>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</si>
  <si>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</si>
  <si>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</si>
  <si>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</si>
  <si>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</si>
  <si>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</si>
  <si>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</si>
  <si>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</si>
  <si>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</si>
  <si>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</si>
  <si>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</si>
  <si>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</si>
  <si>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</si>
  <si>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</si>
  <si>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</si>
  <si>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</si>
  <si>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</si>
  <si>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</si>
  <si>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</si>
  <si>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</si>
  <si>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</si>
  <si>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</si>
  <si>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</si>
  <si>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</si>
  <si>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</si>
  <si>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</si>
  <si>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</si>
  <si>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</si>
  <si>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</si>
  <si>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</si>
  <si>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</si>
  <si>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</si>
  <si>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</si>
  <si>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</si>
  <si>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</si>
  <si>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</si>
  <si>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</si>
  <si>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</si>
  <si>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</si>
  <si>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</si>
  <si>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</si>
  <si>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</si>
  <si>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</si>
  <si>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</si>
  <si>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</si>
  <si>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</si>
  <si>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</si>
  <si>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</si>
  <si>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</si>
  <si>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</si>
  <si>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</si>
  <si>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</si>
  <si>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</si>
  <si>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</si>
  <si>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</si>
  <si>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</si>
  <si>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</si>
  <si>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</si>
  <si>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</si>
  <si>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</si>
  <si>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</si>
  <si>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</si>
  <si>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</si>
  <si>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</si>
  <si>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</si>
  <si>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</si>
  <si>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</si>
  <si>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</si>
  <si>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</si>
  <si>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</si>
  <si>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</si>
  <si>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</si>
  <si>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</si>
  <si>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</si>
  <si>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</si>
  <si>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</si>
  <si>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</si>
  <si>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</si>
  <si>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</si>
  <si>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</si>
  <si>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</si>
  <si>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</si>
  <si>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</si>
  <si>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</si>
  <si>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</si>
  <si>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</si>
  <si>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</si>
  <si>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</si>
  <si>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</si>
  <si>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</si>
  <si>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</si>
  <si>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</si>
  <si>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</si>
  <si>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</si>
  <si>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</si>
  <si>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</si>
  <si>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</si>
  <si>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</si>
  <si>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</si>
  <si>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</si>
  <si>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</si>
  <si>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</si>
  <si>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</si>
  <si>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</si>
  <si>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</si>
  <si>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</si>
  <si>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</si>
  <si>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</si>
  <si>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</si>
  <si>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</si>
  <si>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</si>
  <si>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</si>
  <si>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</si>
  <si>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</si>
  <si>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</si>
  <si>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</si>
  <si>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</si>
  <si>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</si>
  <si>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</si>
  <si>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</si>
  <si>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</si>
  <si>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</si>
  <si>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</si>
  <si>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</si>
  <si>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</si>
  <si>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</si>
  <si>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</si>
  <si>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</si>
  <si>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</si>
  <si>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</si>
  <si>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</si>
  <si>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</si>
  <si>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</si>
  <si>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</si>
  <si>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</si>
  <si>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</si>
  <si>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</si>
  <si>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</si>
  <si>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</si>
  <si>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</si>
  <si>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</si>
  <si>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</si>
  <si>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</si>
  <si>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</si>
  <si>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</si>
  <si>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</si>
  <si>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</si>
  <si>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</si>
  <si>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</si>
  <si>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</si>
  <si>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</si>
  <si>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</si>
  <si>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</si>
  <si>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</si>
  <si>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</si>
  <si>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</si>
  <si>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</si>
  <si>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</si>
  <si>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</si>
  <si>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</si>
  <si>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</si>
  <si>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</si>
  <si>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</si>
  <si>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</si>
  <si>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</si>
  <si>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</si>
  <si>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</si>
  <si>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</si>
  <si>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</si>
  <si>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</si>
  <si>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</si>
  <si>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</si>
  <si>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</si>
  <si>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</si>
  <si>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</si>
  <si>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</si>
  <si>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</si>
  <si>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</si>
  <si>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</si>
  <si>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</si>
  <si>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</si>
  <si>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</si>
  <si>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</si>
  <si>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</si>
  <si>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</si>
  <si>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</si>
  <si>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</si>
  <si>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</si>
  <si>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</si>
  <si>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</si>
  <si>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</si>
  <si>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</si>
  <si>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</si>
  <si>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</si>
  <si>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</si>
  <si>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</si>
  <si>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</si>
  <si>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</si>
  <si>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</si>
  <si>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</si>
  <si>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</si>
  <si>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</si>
  <si>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</si>
  <si>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</si>
  <si>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</si>
  <si>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</si>
  <si>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</si>
  <si>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</si>
  <si>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</si>
  <si>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</si>
  <si>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</si>
  <si>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</si>
  <si>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</si>
  <si>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</si>
  <si>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</si>
  <si>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</si>
  <si>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</si>
  <si>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</si>
  <si>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</si>
  <si>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</si>
  <si>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</si>
  <si>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</si>
  <si>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</si>
  <si>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</si>
  <si>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</si>
  <si>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</si>
  <si>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</si>
  <si>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</si>
  <si>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</si>
  <si>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</si>
  <si>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</si>
  <si>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</si>
  <si>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</si>
  <si>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</si>
  <si>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</si>
  <si>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</si>
  <si>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</si>
  <si>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</si>
  <si>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</si>
  <si>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</si>
  <si>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</si>
  <si>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</si>
  <si>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</si>
  <si>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</si>
  <si>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</si>
  <si>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</si>
  <si>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</si>
  <si>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Count of Sub-Category</t>
  </si>
  <si>
    <t>Years</t>
  </si>
  <si>
    <t>Count of Date created converion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</si>
  <si>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</si>
  <si>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</si>
  <si>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</si>
  <si>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</si>
  <si>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</si>
  <si>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</si>
  <si>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</si>
  <si>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</si>
  <si>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</si>
  <si>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</si>
  <si>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</si>
  <si>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</si>
  <si>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</si>
  <si>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succcessful</t>
  </si>
  <si>
    <t>Number Failed</t>
  </si>
  <si>
    <t>Number Cancelled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</si>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</sst>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499984740745262"/>
        </patternFill>
      </fill>
    </dxf>
    <dxf>
      <fill>
        <patternFill>
          <bgColor rgb="FFA7621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499984740745262"/>
        </patternFill>
      </fill>
    </dxf>
    <dxf>
      <fill>
        <patternFill>
          <bgColor rgb="FFA7621F"/>
        </patternFill>
      </fill>
    </dxf>
    <dxf>
      <fill>
        <patternFill>
          <bgColor theme="7"/>
        </patternFill>
      </fill>
    </dxf>
    <dxf>
      <fill>
        <patternFill>
          <bgColor rgb="FFFF3153"/>
        </patternFill>
      </fill>
    </dxf>
    <dxf>
      <fill>
        <patternFill>
          <bgColor rgb="FFFF3153"/>
        </patternFill>
      </fill>
    </dxf>
    <dxf>
      <fill>
        <patternFill>
          <bgColor rgb="FFFF3153"/>
        </patternFill>
      </fill>
    </dxf>
    <dxf>
      <fill>
        <patternFill>
          <bgColor rgb="FFFF3153"/>
        </patternFill>
      </fill>
    </dxf>
    <dxf>
      <fill>
        <patternFill>
          <bgColor theme="7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/>
        </patternFill>
      </fill>
    </dxf>
    <dxf>
      <fill>
        <patternFill>
          <bgColor rgb="FFFC294A"/>
        </patternFill>
      </fill>
    </dxf>
    <dxf>
      <fill>
        <patternFill>
          <bgColor rgb="FFFC294A"/>
        </patternFill>
      </fill>
    </dxf>
    <dxf>
      <fill>
        <patternFill>
          <bgColor rgb="FFFF8B93"/>
        </patternFill>
      </fill>
    </dxf>
    <dxf>
      <fill>
        <patternFill>
          <bgColor rgb="FFEBAAB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618CFF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499984740745262"/>
        </patternFill>
      </fill>
    </dxf>
    <dxf>
      <fill>
        <patternFill>
          <bgColor rgb="FFA7621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69D5-9C4B-9CD0-A57BCF414768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69D5-9C4B-9CD0-A57BCF414768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69D5-9C4B-9CD0-A57BCF414768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69D5-9C4B-9CD0-A57BCF414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439983"/>
        <c:axId val="1319943711"/>
      </c:barChart>
      <c:catAx>
        <c:axId val="131943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43711"/>
        <c:crosses val="autoZero"/>
        <c:auto val="1"/>
        <c:lblAlgn val="ctr"/>
        <c:lblOffset val="100"/>
        <c:noMultiLvlLbl val="0"/>
      </c:catAx>
      <c:valAx>
        <c:axId val="13199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147404961476583E-2"/>
          <c:y val="3.5446224256292909E-2"/>
          <c:w val="0.84665565997798664"/>
          <c:h val="0.81415539018721061"/>
        </c:manualLayout>
      </c:layout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097-AA47-8A72-43E45722167A}"/>
            </c:ext>
          </c:extLst>
        </c:ser>
        <c:ser>
          <c:idx val="1"/>
          <c:order val="1"/>
          <c:tx>
            <c:v>failed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097-AA47-8A72-43E45722167A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097-AA47-8A72-43E45722167A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5097-AA47-8A72-43E45722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074431"/>
        <c:axId val="1311265775"/>
      </c:barChart>
      <c:catAx>
        <c:axId val="131107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65775"/>
        <c:crosses val="autoZero"/>
        <c:auto val="1"/>
        <c:lblAlgn val="ctr"/>
        <c:lblOffset val="100"/>
        <c:noMultiLvlLbl val="0"/>
      </c:catAx>
      <c:valAx>
        <c:axId val="13112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7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E1-2C4A-B114-32DACB4A953B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EE1-2C4A-B114-32DACB4A953B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1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EE1-2C4A-B114-32DACB4A953B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EE1-2C4A-B114-32DACB4A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67871"/>
        <c:axId val="1321846671"/>
      </c:lineChart>
      <c:catAx>
        <c:axId val="13217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46671"/>
        <c:crosses val="autoZero"/>
        <c:auto val="1"/>
        <c:lblAlgn val="ctr"/>
        <c:lblOffset val="100"/>
        <c:noMultiLvlLbl val="0"/>
      </c:catAx>
      <c:valAx>
        <c:axId val="13218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0.37254901960784315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5946-987F-A86C9743FC45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315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0.5326797385620915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5946-987F-A86C9743FC45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5946-987F-A86C9743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756303"/>
        <c:axId val="1539209855"/>
      </c:lineChart>
      <c:catAx>
        <c:axId val="14537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09855"/>
        <c:crosses val="autoZero"/>
        <c:auto val="1"/>
        <c:lblAlgn val="ctr"/>
        <c:lblOffset val="100"/>
        <c:noMultiLvlLbl val="0"/>
      </c:catAx>
      <c:valAx>
        <c:axId val="15392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185208</xdr:colOff>
      <xdr:row>3</xdr:row>
      <xdr:rowOff>21167</xdr:rowOff>
    </xdr:from>
    <xdr:to>
      <xdr:col>14</xdr:col>
      <xdr:colOff>698499</xdr:colOff>
      <xdr:row>22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D7154-BC1C-D547-A8A6-277BCB75B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</xdr:row>
      <xdr:rowOff>127000</xdr:rowOff>
    </xdr:from>
    <xdr:to>
      <xdr:col>18</xdr:col>
      <xdr:colOff>50800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21049-8823-A64A-996B-155E0060D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</xdr:row>
      <xdr:rowOff>50800</xdr:rowOff>
    </xdr:from>
    <xdr:to>
      <xdr:col>17</xdr:col>
      <xdr:colOff>317500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29734-83D4-B84F-96E9-CEF64C7CD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63500</xdr:rowOff>
    </xdr:from>
    <xdr:to>
      <xdr:col>8</xdr:col>
      <xdr:colOff>12700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8626E-3DEA-854E-92CA-959A9E6C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Challe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CHALLENGE"/>
      <sheetName val="Sheet 1"/>
      <sheetName val="Sheet 2"/>
      <sheetName val="Sheet 3"/>
      <sheetName val="Bonus"/>
      <sheetName val="Bonus 2 "/>
    </sheetNames>
    <sheetDataSet>
      <sheetData sheetId="0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Challeng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Challeng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ek  Rodrigues" refreshedDate="44778.944828935186" createdVersion="8" refreshedVersion="8" minRefreshableVersion="3" recordCount="1000" xr:uid="{5A067C0E-F401-2C40-AD4C-2F60E0CE8682}">
  <cacheSource type="worksheet">
    <worksheetSource ref="A1:T1001" sheet="EXCEL CHALLENGE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ek  Rodrigues" refreshedDate="44778.989936226855" createdVersion="8" refreshedVersion="8" minRefreshableVersion="3" recordCount="1000" xr:uid="{1A085473-7443-4149-8D72-644CA48BDFD5}">
  <cacheSource type="worksheet">
    <worksheetSource ref="B1:T1001" sheet="EXCEL CHALLENGE" r:id="rId2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x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x v="1"/>
    <n v="10.4"/>
    <x v="1"/>
    <n v="158"/>
    <n v="92.15189873417720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x v="2"/>
    <n v="1.3147878228782288"/>
    <x v="1"/>
    <n v="1425"/>
    <n v="100.01614035087719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x v="3"/>
    <n v="0.58976190476190471"/>
    <x v="0"/>
    <n v="24"/>
    <n v="103.20833333333333"/>
    <x v="1"/>
    <s v="USD"/>
    <n v="1565499600"/>
    <n v="1568955600"/>
    <b v="0"/>
    <b v="0"/>
    <x v="1"/>
    <x v="1"/>
    <x v="1"/>
  </r>
  <r>
    <n v="4"/>
    <x v="4"/>
    <s v="Proactive foreground core"/>
    <n v="7600"/>
    <x v="4"/>
    <n v="0.69276315789473686"/>
    <x v="0"/>
    <n v="53"/>
    <n v="99.339622641509436"/>
    <x v="1"/>
    <s v="USD"/>
    <n v="1547964000"/>
    <n v="1548309600"/>
    <b v="0"/>
    <b v="0"/>
    <x v="3"/>
    <x v="3"/>
    <x v="3"/>
  </r>
  <r>
    <n v="5"/>
    <x v="5"/>
    <s v="Open-source optimizing database"/>
    <n v="7600"/>
    <x v="5"/>
    <n v="1.7361842105263159"/>
    <x v="1"/>
    <n v="174"/>
    <n v="75.833333333333329"/>
    <x v="3"/>
    <s v="DKK"/>
    <n v="1346130000"/>
    <n v="1347080400"/>
    <b v="0"/>
    <b v="0"/>
    <x v="3"/>
    <x v="3"/>
    <x v="3"/>
  </r>
  <r>
    <n v="6"/>
    <x v="6"/>
    <s v="Operative upward-trending algorithm"/>
    <n v="5200"/>
    <x v="6"/>
    <n v="0.20961538461538462"/>
    <x v="0"/>
    <n v="18"/>
    <n v="60.555555555555557"/>
    <x v="4"/>
    <s v="GBP"/>
    <n v="1505278800"/>
    <n v="1505365200"/>
    <b v="0"/>
    <b v="0"/>
    <x v="4"/>
    <x v="4"/>
    <x v="4"/>
  </r>
  <r>
    <n v="7"/>
    <x v="7"/>
    <s v="Centralized cohesive challenge"/>
    <n v="4500"/>
    <x v="7"/>
    <n v="3.2757777777777779"/>
    <x v="1"/>
    <n v="227"/>
    <n v="64.93832599118943"/>
    <x v="3"/>
    <s v="DKK"/>
    <n v="1439442000"/>
    <n v="1439614800"/>
    <b v="0"/>
    <b v="0"/>
    <x v="3"/>
    <x v="3"/>
    <x v="3"/>
  </r>
  <r>
    <n v="8"/>
    <x v="8"/>
    <s v="Exclusive attitude-oriented intranet"/>
    <n v="110100"/>
    <x v="8"/>
    <n v="0.19932788374205268"/>
    <x v="2"/>
    <n v="708"/>
    <n v="30.997175141242938"/>
    <x v="3"/>
    <s v="DKK"/>
    <n v="1281330000"/>
    <n v="1281502800"/>
    <b v="0"/>
    <b v="0"/>
    <x v="3"/>
    <x v="3"/>
    <x v="3"/>
  </r>
  <r>
    <n v="9"/>
    <x v="9"/>
    <s v="Open-source fresh-thinking model"/>
    <n v="6200"/>
    <x v="9"/>
    <n v="0.51741935483870971"/>
    <x v="0"/>
    <n v="44"/>
    <n v="72.909090909090907"/>
    <x v="1"/>
    <s v="USD"/>
    <n v="1379566800"/>
    <n v="1383804000"/>
    <b v="0"/>
    <b v="0"/>
    <x v="5"/>
    <x v="1"/>
    <x v="5"/>
  </r>
  <r>
    <n v="10"/>
    <x v="10"/>
    <s v="Monitored empowering installation"/>
    <n v="5200"/>
    <x v="10"/>
    <n v="2.6611538461538462"/>
    <x v="1"/>
    <n v="22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x v="11"/>
    <n v="0.48095238095238096"/>
    <x v="0"/>
    <n v="27"/>
    <n v="112.22222222222223"/>
    <x v="1"/>
    <s v="USD"/>
    <n v="1285045200"/>
    <n v="1285563600"/>
    <b v="0"/>
    <b v="1"/>
    <x v="3"/>
    <x v="3"/>
    <x v="3"/>
  </r>
  <r>
    <n v="12"/>
    <x v="12"/>
    <s v="Assimilated hybrid intranet"/>
    <n v="6300"/>
    <x v="12"/>
    <n v="0.89349206349206345"/>
    <x v="0"/>
    <n v="55"/>
    <n v="102.34545454545454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x v="13"/>
    <n v="2.4511904761904764"/>
    <x v="1"/>
    <n v="98"/>
    <n v="105.05102040816327"/>
    <x v="1"/>
    <s v="USD"/>
    <n v="1465621200"/>
    <n v="1466658000"/>
    <b v="0"/>
    <b v="0"/>
    <x v="7"/>
    <x v="1"/>
    <x v="7"/>
  </r>
  <r>
    <n v="14"/>
    <x v="14"/>
    <s v="Cloned directional synergy"/>
    <n v="28200"/>
    <x v="14"/>
    <n v="0.66769503546099296"/>
    <x v="0"/>
    <n v="200"/>
    <n v="94.144999999999996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x v="15"/>
    <n v="0.47307881773399013"/>
    <x v="0"/>
    <n v="452"/>
    <n v="84.986725663716811"/>
    <x v="1"/>
    <s v="USD"/>
    <n v="1575957600"/>
    <n v="1576303200"/>
    <b v="0"/>
    <b v="0"/>
    <x v="8"/>
    <x v="2"/>
    <x v="8"/>
  </r>
  <r>
    <n v="16"/>
    <x v="16"/>
    <s v="Cross-platform systemic adapter"/>
    <n v="1700"/>
    <x v="16"/>
    <n v="6.4947058823529416"/>
    <x v="1"/>
    <n v="100"/>
    <n v="110.41"/>
    <x v="1"/>
    <s v="USD"/>
    <n v="1390370400"/>
    <n v="1392271200"/>
    <b v="0"/>
    <b v="0"/>
    <x v="9"/>
    <x v="5"/>
    <x v="9"/>
  </r>
  <r>
    <n v="17"/>
    <x v="17"/>
    <s v="Seamless 4thgeneration methodology"/>
    <n v="84600"/>
    <x v="17"/>
    <n v="1.5939125295508274"/>
    <x v="1"/>
    <n v="1249"/>
    <n v="107.96236989591674"/>
    <x v="1"/>
    <s v="USD"/>
    <n v="1294812000"/>
    <n v="1294898400"/>
    <b v="0"/>
    <b v="0"/>
    <x v="10"/>
    <x v="4"/>
    <x v="10"/>
  </r>
  <r>
    <n v="18"/>
    <x v="18"/>
    <s v="Exclusive needs-based adapter"/>
    <n v="9100"/>
    <x v="18"/>
    <n v="0.66912087912087914"/>
    <x v="3"/>
    <n v="135"/>
    <n v="45.103703703703701"/>
    <x v="1"/>
    <s v="USD"/>
    <n v="1536382800"/>
    <n v="1537074000"/>
    <b v="0"/>
    <b v="0"/>
    <x v="3"/>
    <x v="3"/>
    <x v="3"/>
  </r>
  <r>
    <n v="19"/>
    <x v="19"/>
    <s v="Down-sized cohesive archive"/>
    <n v="62500"/>
    <x v="19"/>
    <n v="0.48529600000000001"/>
    <x v="0"/>
    <n v="674"/>
    <n v="45.001483679525222"/>
    <x v="1"/>
    <s v="USD"/>
    <n v="1551679200"/>
    <n v="1553490000"/>
    <b v="0"/>
    <b v="1"/>
    <x v="3"/>
    <x v="3"/>
    <x v="3"/>
  </r>
  <r>
    <n v="20"/>
    <x v="20"/>
    <s v="Proactive composite alliance"/>
    <n v="131800"/>
    <x v="20"/>
    <n v="1.1224279210925645"/>
    <x v="1"/>
    <n v="1396"/>
    <n v="105.97134670487107"/>
    <x v="1"/>
    <s v="USD"/>
    <n v="1406523600"/>
    <n v="1406523600"/>
    <b v="0"/>
    <b v="0"/>
    <x v="6"/>
    <x v="4"/>
    <x v="6"/>
  </r>
  <r>
    <n v="21"/>
    <x v="21"/>
    <s v="Re-engineered intangible definition"/>
    <n v="94000"/>
    <x v="21"/>
    <n v="0.40992553191489361"/>
    <x v="0"/>
    <n v="558"/>
    <n v="69.055555555555557"/>
    <x v="1"/>
    <s v="USD"/>
    <n v="1313384400"/>
    <n v="1316322000"/>
    <b v="0"/>
    <b v="0"/>
    <x v="3"/>
    <x v="3"/>
    <x v="3"/>
  </r>
  <r>
    <n v="22"/>
    <x v="22"/>
    <s v="Enhanced dynamic definition"/>
    <n v="59100"/>
    <x v="22"/>
    <n v="1.2807106598984772"/>
    <x v="1"/>
    <n v="890"/>
    <n v="85.044943820224717"/>
    <x v="1"/>
    <s v="USD"/>
    <n v="1522731600"/>
    <n v="1524027600"/>
    <b v="0"/>
    <b v="0"/>
    <x v="3"/>
    <x v="3"/>
    <x v="3"/>
  </r>
  <r>
    <n v="23"/>
    <x v="23"/>
    <s v="Devolved next generation adapter"/>
    <n v="4500"/>
    <x v="23"/>
    <n v="3.3204444444444445"/>
    <x v="1"/>
    <n v="142"/>
    <n v="105.22535211267606"/>
    <x v="4"/>
    <s v="GBP"/>
    <n v="1550124000"/>
    <n v="1554699600"/>
    <b v="0"/>
    <b v="0"/>
    <x v="4"/>
    <x v="4"/>
    <x v="4"/>
  </r>
  <r>
    <n v="24"/>
    <x v="24"/>
    <s v="Cross-platform intermediate frame"/>
    <n v="92400"/>
    <x v="24"/>
    <n v="1.1283225108225108"/>
    <x v="1"/>
    <n v="2673"/>
    <n v="39.003741114852225"/>
    <x v="1"/>
    <s v="USD"/>
    <n v="1403326800"/>
    <n v="1403499600"/>
    <b v="0"/>
    <b v="0"/>
    <x v="8"/>
    <x v="2"/>
    <x v="8"/>
  </r>
  <r>
    <n v="25"/>
    <x v="25"/>
    <s v="Monitored impactful analyzer"/>
    <n v="5500"/>
    <x v="25"/>
    <n v="2.1643636363636363"/>
    <x v="1"/>
    <n v="163"/>
    <n v="73.030674846625772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x v="26"/>
    <n v="0.4819906976744186"/>
    <x v="3"/>
    <n v="1480"/>
    <n v="35.009459459459457"/>
    <x v="1"/>
    <s v="USD"/>
    <n v="1533013200"/>
    <n v="1535346000"/>
    <b v="0"/>
    <b v="0"/>
    <x v="3"/>
    <x v="3"/>
    <x v="3"/>
  </r>
  <r>
    <n v="27"/>
    <x v="27"/>
    <s v="Diverse transitional migration"/>
    <n v="2000"/>
    <x v="27"/>
    <n v="0.79949999999999999"/>
    <x v="0"/>
    <n v="15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x v="28"/>
    <n v="1.0522553516819573"/>
    <x v="1"/>
    <n v="2220"/>
    <n v="61.997747747747745"/>
    <x v="1"/>
    <s v="USD"/>
    <n v="1265695200"/>
    <n v="1267682400"/>
    <b v="0"/>
    <b v="1"/>
    <x v="3"/>
    <x v="3"/>
    <x v="3"/>
  </r>
  <r>
    <n v="29"/>
    <x v="29"/>
    <s v="Focused 6thgeneration forecast"/>
    <n v="45900"/>
    <x v="29"/>
    <n v="3.2889978213507627"/>
    <x v="1"/>
    <n v="1606"/>
    <n v="94.000622665006233"/>
    <x v="5"/>
    <s v="CHF"/>
    <n v="1532062800"/>
    <n v="1535518800"/>
    <b v="0"/>
    <b v="0"/>
    <x v="12"/>
    <x v="4"/>
    <x v="12"/>
  </r>
  <r>
    <n v="30"/>
    <x v="30"/>
    <s v="Down-sized analyzing challenge"/>
    <n v="9000"/>
    <x v="30"/>
    <n v="1.606111111111111"/>
    <x v="1"/>
    <n v="129"/>
    <n v="112.05426356589147"/>
    <x v="1"/>
    <s v="USD"/>
    <n v="1558674000"/>
    <n v="1559106000"/>
    <b v="0"/>
    <b v="0"/>
    <x v="10"/>
    <x v="4"/>
    <x v="10"/>
  </r>
  <r>
    <n v="31"/>
    <x v="31"/>
    <s v="Progressive needs-based focus group"/>
    <n v="3500"/>
    <x v="31"/>
    <n v="3.1"/>
    <x v="1"/>
    <n v="226"/>
    <n v="48.008849557522126"/>
    <x v="4"/>
    <s v="GBP"/>
    <n v="1451973600"/>
    <n v="1454392800"/>
    <b v="0"/>
    <b v="0"/>
    <x v="11"/>
    <x v="6"/>
    <x v="11"/>
  </r>
  <r>
    <n v="32"/>
    <x v="32"/>
    <s v="Ergonomic 6thgeneration success"/>
    <n v="101000"/>
    <x v="32"/>
    <n v="0.86807920792079207"/>
    <x v="0"/>
    <n v="2307"/>
    <n v="38.004334633723452"/>
    <x v="6"/>
    <s v="EUR"/>
    <n v="1515564000"/>
    <n v="1517896800"/>
    <b v="0"/>
    <b v="0"/>
    <x v="4"/>
    <x v="4"/>
    <x v="4"/>
  </r>
  <r>
    <n v="33"/>
    <x v="33"/>
    <s v="Exclusive interactive approach"/>
    <n v="50200"/>
    <x v="33"/>
    <n v="3.7782071713147412"/>
    <x v="1"/>
    <n v="5419"/>
    <n v="35.000184535892231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x v="34"/>
    <n v="1.5080645161290323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x v="35"/>
    <n v="1.5030119521912351"/>
    <x v="1"/>
    <n v="1965"/>
    <n v="95.993893129770996"/>
    <x v="3"/>
    <s v="DKK"/>
    <n v="1547877600"/>
    <n v="1551506400"/>
    <b v="0"/>
    <b v="1"/>
    <x v="6"/>
    <x v="4"/>
    <x v="6"/>
  </r>
  <r>
    <n v="36"/>
    <x v="36"/>
    <s v="Monitored multi-state encryption"/>
    <n v="700"/>
    <x v="36"/>
    <n v="1.572857142857143"/>
    <x v="1"/>
    <n v="16"/>
    <n v="68.812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x v="37"/>
    <n v="1.3998765432098765"/>
    <x v="1"/>
    <n v="107"/>
    <n v="105.97196261682242"/>
    <x v="1"/>
    <s v="USD"/>
    <n v="1570338000"/>
    <n v="1573192800"/>
    <b v="0"/>
    <b v="1"/>
    <x v="13"/>
    <x v="5"/>
    <x v="13"/>
  </r>
  <r>
    <n v="38"/>
    <x v="38"/>
    <s v="Digitized client-driven database"/>
    <n v="3100"/>
    <x v="38"/>
    <n v="3.2532258064516131"/>
    <x v="1"/>
    <n v="134"/>
    <n v="75.261194029850742"/>
    <x v="1"/>
    <s v="USD"/>
    <n v="1287378000"/>
    <n v="1287810000"/>
    <b v="0"/>
    <b v="0"/>
    <x v="14"/>
    <x v="7"/>
    <x v="14"/>
  </r>
  <r>
    <n v="39"/>
    <x v="39"/>
    <s v="Organized bi-directional function"/>
    <n v="9900"/>
    <x v="39"/>
    <n v="0.50777777777777777"/>
    <x v="0"/>
    <n v="88"/>
    <n v="57.125"/>
    <x v="3"/>
    <s v="DKK"/>
    <n v="1361772000"/>
    <n v="1362978000"/>
    <b v="0"/>
    <b v="0"/>
    <x v="3"/>
    <x v="3"/>
    <x v="3"/>
  </r>
  <r>
    <n v="40"/>
    <x v="40"/>
    <s v="Reduced stable middleware"/>
    <n v="8800"/>
    <x v="40"/>
    <n v="1.6906818181818182"/>
    <x v="1"/>
    <n v="198"/>
    <n v="75.141414141414145"/>
    <x v="1"/>
    <s v="USD"/>
    <n v="1275714000"/>
    <n v="1277355600"/>
    <b v="0"/>
    <b v="1"/>
    <x v="8"/>
    <x v="2"/>
    <x v="8"/>
  </r>
  <r>
    <n v="41"/>
    <x v="41"/>
    <s v="Universal 5thgeneration neural-net"/>
    <n v="5600"/>
    <x v="41"/>
    <n v="2.1292857142857144"/>
    <x v="1"/>
    <n v="111"/>
    <n v="107.42342342342343"/>
    <x v="6"/>
    <s v="EUR"/>
    <n v="1346734800"/>
    <n v="1348981200"/>
    <b v="0"/>
    <b v="1"/>
    <x v="1"/>
    <x v="1"/>
    <x v="1"/>
  </r>
  <r>
    <n v="42"/>
    <x v="42"/>
    <s v="Virtual uniform frame"/>
    <n v="1800"/>
    <x v="42"/>
    <n v="4.4394444444444447"/>
    <x v="1"/>
    <n v="222"/>
    <n v="35.995495495495497"/>
    <x v="1"/>
    <s v="USD"/>
    <n v="1309755600"/>
    <n v="1310533200"/>
    <b v="0"/>
    <b v="0"/>
    <x v="0"/>
    <x v="0"/>
    <x v="0"/>
  </r>
  <r>
    <n v="43"/>
    <x v="43"/>
    <s v="Profound explicit paradigm"/>
    <n v="90200"/>
    <x v="43"/>
    <n v="1.859390243902439"/>
    <x v="1"/>
    <n v="6212"/>
    <n v="26.998873148744366"/>
    <x v="1"/>
    <s v="USD"/>
    <n v="1406178000"/>
    <n v="1407560400"/>
    <b v="0"/>
    <b v="0"/>
    <x v="15"/>
    <x v="5"/>
    <x v="15"/>
  </r>
  <r>
    <n v="44"/>
    <x v="44"/>
    <s v="Visionary real-time groupware"/>
    <n v="1600"/>
    <x v="44"/>
    <n v="6.5881249999999998"/>
    <x v="1"/>
    <n v="98"/>
    <n v="107.56122448979592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x v="45"/>
    <n v="0.4768421052631579"/>
    <x v="0"/>
    <n v="48"/>
    <n v="94.375"/>
    <x v="1"/>
    <s v="USD"/>
    <n v="1478062800"/>
    <n v="1479362400"/>
    <b v="0"/>
    <b v="1"/>
    <x v="3"/>
    <x v="3"/>
    <x v="3"/>
  </r>
  <r>
    <n v="46"/>
    <x v="46"/>
    <s v="Virtual grid-enabled task-force"/>
    <n v="3700"/>
    <x v="46"/>
    <n v="1.1478378378378378"/>
    <x v="1"/>
    <n v="92"/>
    <n v="46.163043478260867"/>
    <x v="1"/>
    <s v="USD"/>
    <n v="1278565200"/>
    <n v="1280552400"/>
    <b v="0"/>
    <b v="0"/>
    <x v="1"/>
    <x v="1"/>
    <x v="1"/>
  </r>
  <r>
    <n v="47"/>
    <x v="47"/>
    <s v="Function-based multi-state software"/>
    <n v="1500"/>
    <x v="47"/>
    <n v="4.7526666666666664"/>
    <x v="1"/>
    <n v="149"/>
    <n v="47.845637583892618"/>
    <x v="1"/>
    <s v="USD"/>
    <n v="1396069200"/>
    <n v="1398661200"/>
    <b v="0"/>
    <b v="0"/>
    <x v="3"/>
    <x v="3"/>
    <x v="3"/>
  </r>
  <r>
    <n v="48"/>
    <x v="48"/>
    <s v="Optimized leadingedge concept"/>
    <n v="33300"/>
    <x v="48"/>
    <n v="3.86972972972973"/>
    <x v="1"/>
    <n v="2431"/>
    <n v="53.007815713698065"/>
    <x v="1"/>
    <s v="USD"/>
    <n v="1435208400"/>
    <n v="1436245200"/>
    <b v="0"/>
    <b v="0"/>
    <x v="3"/>
    <x v="3"/>
    <x v="3"/>
  </r>
  <r>
    <n v="49"/>
    <x v="49"/>
    <s v="Sharable holistic interface"/>
    <n v="7200"/>
    <x v="49"/>
    <n v="1.89625"/>
    <x v="1"/>
    <n v="303"/>
    <n v="45.059405940594061"/>
    <x v="1"/>
    <s v="USD"/>
    <n v="1571547600"/>
    <n v="1575439200"/>
    <b v="0"/>
    <b v="0"/>
    <x v="1"/>
    <x v="1"/>
    <x v="1"/>
  </r>
  <r>
    <n v="50"/>
    <x v="50"/>
    <s v="Down-sized system-worthy secured line"/>
    <n v="100"/>
    <x v="50"/>
    <n v="0.02"/>
    <x v="0"/>
    <n v="1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x v="51"/>
    <n v="0.91867805186590767"/>
    <x v="0"/>
    <n v="1467"/>
    <n v="99.006816632583508"/>
    <x v="4"/>
    <s v="GBP"/>
    <n v="1332824400"/>
    <n v="1334206800"/>
    <b v="0"/>
    <b v="1"/>
    <x v="8"/>
    <x v="2"/>
    <x v="8"/>
  </r>
  <r>
    <n v="52"/>
    <x v="52"/>
    <s v="Organic foreground leverage"/>
    <n v="7200"/>
    <x v="52"/>
    <n v="0.34152777777777776"/>
    <x v="0"/>
    <n v="75"/>
    <n v="32.786666666666669"/>
    <x v="1"/>
    <s v="USD"/>
    <n v="1284526800"/>
    <n v="1284872400"/>
    <b v="0"/>
    <b v="0"/>
    <x v="3"/>
    <x v="3"/>
    <x v="3"/>
  </r>
  <r>
    <n v="53"/>
    <x v="53"/>
    <s v="Reverse-engineered static concept"/>
    <n v="8800"/>
    <x v="53"/>
    <n v="1.4040909090909091"/>
    <x v="1"/>
    <n v="209"/>
    <n v="59.119617224880386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x v="54"/>
    <n v="0.89866666666666661"/>
    <x v="0"/>
    <n v="120"/>
    <n v="44.93333333333333"/>
    <x v="1"/>
    <s v="USD"/>
    <n v="1520748000"/>
    <n v="1521262800"/>
    <b v="0"/>
    <b v="0"/>
    <x v="8"/>
    <x v="2"/>
    <x v="8"/>
  </r>
  <r>
    <n v="55"/>
    <x v="55"/>
    <s v="Reverse-engineered bifurcated strategy"/>
    <n v="6600"/>
    <x v="55"/>
    <n v="1.7796969696969698"/>
    <x v="1"/>
    <n v="131"/>
    <n v="89.664122137404576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x v="56"/>
    <n v="1.436625"/>
    <x v="1"/>
    <n v="164"/>
    <n v="70.079268292682926"/>
    <x v="1"/>
    <s v="USD"/>
    <n v="1420869600"/>
    <n v="1421474400"/>
    <b v="0"/>
    <b v="0"/>
    <x v="8"/>
    <x v="2"/>
    <x v="8"/>
  </r>
  <r>
    <n v="57"/>
    <x v="57"/>
    <s v="Cross-group multi-state task-force"/>
    <n v="2900"/>
    <x v="57"/>
    <n v="2.1527586206896552"/>
    <x v="1"/>
    <n v="201"/>
    <n v="31.059701492537314"/>
    <x v="1"/>
    <s v="USD"/>
    <n v="1504242000"/>
    <n v="1505278800"/>
    <b v="0"/>
    <b v="0"/>
    <x v="11"/>
    <x v="6"/>
    <x v="11"/>
  </r>
  <r>
    <n v="58"/>
    <x v="58"/>
    <s v="Expanded 3rdgeneration strategy"/>
    <n v="2700"/>
    <x v="58"/>
    <n v="2.2711111111111113"/>
    <x v="1"/>
    <n v="211"/>
    <n v="29.061611374407583"/>
    <x v="1"/>
    <s v="USD"/>
    <n v="1442811600"/>
    <n v="1443934800"/>
    <b v="0"/>
    <b v="0"/>
    <x v="3"/>
    <x v="3"/>
    <x v="3"/>
  </r>
  <r>
    <n v="59"/>
    <x v="59"/>
    <s v="Assimilated real-time support"/>
    <n v="1400"/>
    <x v="59"/>
    <n v="2.7507142857142859"/>
    <x v="1"/>
    <n v="128"/>
    <n v="30.0859375"/>
    <x v="1"/>
    <s v="USD"/>
    <n v="1497243600"/>
    <n v="1498539600"/>
    <b v="0"/>
    <b v="1"/>
    <x v="3"/>
    <x v="3"/>
    <x v="3"/>
  </r>
  <r>
    <n v="60"/>
    <x v="60"/>
    <s v="User-centric regional database"/>
    <n v="94200"/>
    <x v="60"/>
    <n v="1.4437048832271762"/>
    <x v="1"/>
    <n v="1600"/>
    <n v="84.998125000000002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x v="61"/>
    <n v="0.92745983935742971"/>
    <x v="0"/>
    <n v="2253"/>
    <n v="82.001775410563695"/>
    <x v="0"/>
    <s v="CAD"/>
    <n v="1298268000"/>
    <n v="1301720400"/>
    <b v="0"/>
    <b v="0"/>
    <x v="3"/>
    <x v="3"/>
    <x v="3"/>
  </r>
  <r>
    <n v="62"/>
    <x v="62"/>
    <s v="Organized incremental standardization"/>
    <n v="2000"/>
    <x v="62"/>
    <n v="7.226"/>
    <x v="1"/>
    <n v="249"/>
    <n v="58.040160642570278"/>
    <x v="1"/>
    <s v="USD"/>
    <n v="1433480400"/>
    <n v="1433566800"/>
    <b v="0"/>
    <b v="0"/>
    <x v="2"/>
    <x v="2"/>
    <x v="2"/>
  </r>
  <r>
    <n v="63"/>
    <x v="63"/>
    <s v="Assimilated didactic open system"/>
    <n v="4700"/>
    <x v="63"/>
    <n v="0.11851063829787234"/>
    <x v="0"/>
    <n v="5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x v="64"/>
    <n v="0.97642857142857142"/>
    <x v="0"/>
    <n v="38"/>
    <n v="71.94736842105263"/>
    <x v="1"/>
    <s v="USD"/>
    <n v="1530507600"/>
    <n v="1531803600"/>
    <b v="0"/>
    <b v="1"/>
    <x v="2"/>
    <x v="2"/>
    <x v="2"/>
  </r>
  <r>
    <n v="65"/>
    <x v="65"/>
    <s v="Mandatory incremental projection"/>
    <n v="6100"/>
    <x v="65"/>
    <n v="2.3614754098360655"/>
    <x v="1"/>
    <n v="236"/>
    <n v="61.038135593220339"/>
    <x v="1"/>
    <s v="USD"/>
    <n v="1296108000"/>
    <n v="1296712800"/>
    <b v="0"/>
    <b v="0"/>
    <x v="3"/>
    <x v="3"/>
    <x v="3"/>
  </r>
  <r>
    <n v="66"/>
    <x v="66"/>
    <s v="Grass-roots needs-based encryption"/>
    <n v="2900"/>
    <x v="66"/>
    <n v="0.45068965517241377"/>
    <x v="0"/>
    <n v="12"/>
    <n v="108.91666666666667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x v="67"/>
    <n v="1.6238567493112948"/>
    <x v="1"/>
    <n v="4065"/>
    <n v="29.001722017220171"/>
    <x v="4"/>
    <s v="GBP"/>
    <n v="1264399200"/>
    <n v="1264831200"/>
    <b v="0"/>
    <b v="1"/>
    <x v="8"/>
    <x v="2"/>
    <x v="8"/>
  </r>
  <r>
    <n v="68"/>
    <x v="68"/>
    <s v="Inverse multi-tasking installation"/>
    <n v="5700"/>
    <x v="68"/>
    <n v="2.5452631578947367"/>
    <x v="1"/>
    <n v="246"/>
    <n v="58.975609756097562"/>
    <x v="6"/>
    <s v="EUR"/>
    <n v="1501131600"/>
    <n v="1505192400"/>
    <b v="0"/>
    <b v="1"/>
    <x v="3"/>
    <x v="3"/>
    <x v="3"/>
  </r>
  <r>
    <n v="69"/>
    <x v="69"/>
    <s v="Switchable disintermediate moderator"/>
    <n v="7900"/>
    <x v="69"/>
    <n v="0.24063291139240506"/>
    <x v="3"/>
    <n v="17"/>
    <n v="111.82352941176471"/>
    <x v="1"/>
    <s v="USD"/>
    <n v="1292738400"/>
    <n v="1295676000"/>
    <b v="0"/>
    <b v="0"/>
    <x v="3"/>
    <x v="3"/>
    <x v="3"/>
  </r>
  <r>
    <n v="70"/>
    <x v="70"/>
    <s v="Re-engineered 24/7 task-force"/>
    <n v="128000"/>
    <x v="70"/>
    <n v="1.2374140625000001"/>
    <x v="1"/>
    <n v="2475"/>
    <n v="63.995555555555555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x v="71"/>
    <n v="1.0806666666666667"/>
    <x v="1"/>
    <n v="76"/>
    <n v="85.315789473684205"/>
    <x v="1"/>
    <s v="USD"/>
    <n v="1575093600"/>
    <n v="1575439200"/>
    <b v="0"/>
    <b v="0"/>
    <x v="3"/>
    <x v="3"/>
    <x v="3"/>
  </r>
  <r>
    <n v="72"/>
    <x v="72"/>
    <s v="Seamless coherent parallelism"/>
    <n v="600"/>
    <x v="72"/>
    <n v="6.7033333333333331"/>
    <x v="1"/>
    <n v="54"/>
    <n v="74.481481481481481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x v="73"/>
    <n v="6.609285714285714"/>
    <x v="1"/>
    <n v="88"/>
    <n v="105.14772727272727"/>
    <x v="1"/>
    <s v="USD"/>
    <n v="1480226400"/>
    <n v="1480485600"/>
    <b v="0"/>
    <b v="0"/>
    <x v="17"/>
    <x v="1"/>
    <x v="17"/>
  </r>
  <r>
    <n v="74"/>
    <x v="74"/>
    <s v="Progressive tertiary framework"/>
    <n v="3900"/>
    <x v="74"/>
    <n v="1.2246153846153847"/>
    <x v="1"/>
    <n v="85"/>
    <n v="56.188235294117646"/>
    <x v="4"/>
    <s v="GBP"/>
    <n v="1459054800"/>
    <n v="1459141200"/>
    <b v="0"/>
    <b v="0"/>
    <x v="16"/>
    <x v="1"/>
    <x v="16"/>
  </r>
  <r>
    <n v="75"/>
    <x v="75"/>
    <s v="Multi-layered dynamic protocol"/>
    <n v="9700"/>
    <x v="75"/>
    <n v="1.5057731958762886"/>
    <x v="1"/>
    <n v="170"/>
    <n v="85.917647058823533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x v="76"/>
    <n v="0.78106590724165992"/>
    <x v="0"/>
    <n v="1684"/>
    <n v="57.00296912114014"/>
    <x v="1"/>
    <s v="USD"/>
    <n v="1421992800"/>
    <n v="1426222800"/>
    <b v="1"/>
    <b v="1"/>
    <x v="3"/>
    <x v="3"/>
    <x v="3"/>
  </r>
  <r>
    <n v="77"/>
    <x v="77"/>
    <s v="Pre-emptive impactful model"/>
    <n v="9500"/>
    <x v="77"/>
    <n v="0.46947368421052632"/>
    <x v="0"/>
    <n v="56"/>
    <n v="79.642857142857139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x v="78"/>
    <n v="3.008"/>
    <x v="1"/>
    <n v="330"/>
    <n v="41.018181818181816"/>
    <x v="1"/>
    <s v="USD"/>
    <n v="1523854800"/>
    <n v="1523941200"/>
    <b v="0"/>
    <b v="0"/>
    <x v="18"/>
    <x v="5"/>
    <x v="18"/>
  </r>
  <r>
    <n v="79"/>
    <x v="79"/>
    <s v="Triple-buffered reciprocal project"/>
    <n v="57800"/>
    <x v="79"/>
    <n v="0.6959861591695502"/>
    <x v="0"/>
    <n v="838"/>
    <n v="48.004773269689736"/>
    <x v="1"/>
    <s v="USD"/>
    <n v="1529125200"/>
    <n v="1529557200"/>
    <b v="0"/>
    <b v="0"/>
    <x v="3"/>
    <x v="3"/>
    <x v="3"/>
  </r>
  <r>
    <n v="80"/>
    <x v="80"/>
    <s v="Cross-platform needs-based approach"/>
    <n v="1100"/>
    <x v="80"/>
    <n v="6.374545454545455"/>
    <x v="1"/>
    <n v="127"/>
    <n v="55.212598425196852"/>
    <x v="1"/>
    <s v="USD"/>
    <n v="1503982800"/>
    <n v="1506574800"/>
    <b v="0"/>
    <b v="0"/>
    <x v="11"/>
    <x v="6"/>
    <x v="11"/>
  </r>
  <r>
    <n v="81"/>
    <x v="81"/>
    <s v="User-friendly static contingency"/>
    <n v="16800"/>
    <x v="81"/>
    <n v="2.253392857142857"/>
    <x v="1"/>
    <n v="411"/>
    <n v="92.109489051094897"/>
    <x v="1"/>
    <s v="USD"/>
    <n v="1511416800"/>
    <n v="1513576800"/>
    <b v="0"/>
    <b v="0"/>
    <x v="1"/>
    <x v="1"/>
    <x v="1"/>
  </r>
  <r>
    <n v="82"/>
    <x v="82"/>
    <s v="Reactive content-based framework"/>
    <n v="1000"/>
    <x v="82"/>
    <n v="14.973000000000001"/>
    <x v="1"/>
    <n v="180"/>
    <n v="83.183333333333337"/>
    <x v="4"/>
    <s v="GBP"/>
    <n v="1547704800"/>
    <n v="1548309600"/>
    <b v="0"/>
    <b v="1"/>
    <x v="11"/>
    <x v="6"/>
    <x v="11"/>
  </r>
  <r>
    <n v="83"/>
    <x v="83"/>
    <s v="Realigned user-facing concept"/>
    <n v="106400"/>
    <x v="83"/>
    <n v="0.37590225563909774"/>
    <x v="0"/>
    <n v="1000"/>
    <n v="39.996000000000002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x v="84"/>
    <n v="1.3236942675159236"/>
    <x v="1"/>
    <n v="374"/>
    <n v="111.1336898395722"/>
    <x v="1"/>
    <s v="USD"/>
    <n v="1343451600"/>
    <n v="1344315600"/>
    <b v="0"/>
    <b v="0"/>
    <x v="8"/>
    <x v="2"/>
    <x v="8"/>
  </r>
  <r>
    <n v="85"/>
    <x v="85"/>
    <s v="Multi-tiered eco-centric architecture"/>
    <n v="4900"/>
    <x v="85"/>
    <n v="1.3122448979591836"/>
    <x v="1"/>
    <n v="71"/>
    <n v="90.563380281690144"/>
    <x v="2"/>
    <s v="AUD"/>
    <n v="1315717200"/>
    <n v="1316408400"/>
    <b v="0"/>
    <b v="0"/>
    <x v="7"/>
    <x v="1"/>
    <x v="7"/>
  </r>
  <r>
    <n v="86"/>
    <x v="86"/>
    <s v="Organic motivating firmware"/>
    <n v="7400"/>
    <x v="86"/>
    <n v="1.6763513513513513"/>
    <x v="1"/>
    <n v="203"/>
    <n v="61.108374384236456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x v="87"/>
    <n v="0.6198488664987406"/>
    <x v="0"/>
    <n v="1482"/>
    <n v="83.022941970310384"/>
    <x v="2"/>
    <s v="AUD"/>
    <n v="1299564000"/>
    <n v="1300510800"/>
    <b v="0"/>
    <b v="1"/>
    <x v="1"/>
    <x v="1"/>
    <x v="1"/>
  </r>
  <r>
    <n v="88"/>
    <x v="88"/>
    <s v="Grass-roots fault-tolerant policy"/>
    <n v="4800"/>
    <x v="88"/>
    <n v="2.6074999999999999"/>
    <x v="1"/>
    <n v="113"/>
    <n v="110.76106194690266"/>
    <x v="1"/>
    <s v="USD"/>
    <n v="1429160400"/>
    <n v="1431061200"/>
    <b v="0"/>
    <b v="0"/>
    <x v="18"/>
    <x v="5"/>
    <x v="18"/>
  </r>
  <r>
    <n v="89"/>
    <x v="89"/>
    <s v="Monitored scalable knowledgebase"/>
    <n v="3400"/>
    <x v="89"/>
    <n v="2.5258823529411765"/>
    <x v="1"/>
    <n v="96"/>
    <n v="89.458333333333329"/>
    <x v="1"/>
    <s v="USD"/>
    <n v="1271307600"/>
    <n v="1271480400"/>
    <b v="0"/>
    <b v="0"/>
    <x v="3"/>
    <x v="3"/>
    <x v="3"/>
  </r>
  <r>
    <n v="90"/>
    <x v="90"/>
    <s v="Synergistic explicit parallelism"/>
    <n v="7800"/>
    <x v="58"/>
    <n v="0.7861538461538462"/>
    <x v="0"/>
    <n v="106"/>
    <n v="57.849056603773583"/>
    <x v="1"/>
    <s v="USD"/>
    <n v="1456380000"/>
    <n v="1456380000"/>
    <b v="0"/>
    <b v="1"/>
    <x v="3"/>
    <x v="3"/>
    <x v="3"/>
  </r>
  <r>
    <n v="91"/>
    <x v="91"/>
    <s v="Enhanced systemic analyzer"/>
    <n v="154300"/>
    <x v="90"/>
    <n v="0.48404406999351912"/>
    <x v="0"/>
    <n v="679"/>
    <n v="109.99705449189985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x v="91"/>
    <n v="2.5887500000000001"/>
    <x v="1"/>
    <n v="498"/>
    <n v="103.96586345381526"/>
    <x v="5"/>
    <s v="CHF"/>
    <n v="1277269200"/>
    <n v="1277355600"/>
    <b v="0"/>
    <b v="1"/>
    <x v="11"/>
    <x v="6"/>
    <x v="11"/>
  </r>
  <r>
    <n v="93"/>
    <x v="93"/>
    <s v="Pre-emptive radical architecture"/>
    <n v="108800"/>
    <x v="92"/>
    <n v="0.60548713235294116"/>
    <x v="3"/>
    <n v="610"/>
    <n v="107.99508196721311"/>
    <x v="1"/>
    <s v="USD"/>
    <n v="1350709200"/>
    <n v="1351054800"/>
    <b v="0"/>
    <b v="1"/>
    <x v="3"/>
    <x v="3"/>
    <x v="3"/>
  </r>
  <r>
    <n v="94"/>
    <x v="94"/>
    <s v="Grass-roots web-enabled contingency"/>
    <n v="2900"/>
    <x v="93"/>
    <n v="3.036896551724138"/>
    <x v="1"/>
    <n v="180"/>
    <n v="48.927777777777777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x v="94"/>
    <n v="1.1299999999999999"/>
    <x v="1"/>
    <n v="27"/>
    <n v="37.666666666666664"/>
    <x v="1"/>
    <s v="USD"/>
    <n v="1571029200"/>
    <n v="1571634000"/>
    <b v="0"/>
    <b v="0"/>
    <x v="4"/>
    <x v="4"/>
    <x v="4"/>
  </r>
  <r>
    <n v="96"/>
    <x v="96"/>
    <s v="Down-sized systematic policy"/>
    <n v="69700"/>
    <x v="95"/>
    <n v="2.1737876614060259"/>
    <x v="1"/>
    <n v="2331"/>
    <n v="64.999141999141997"/>
    <x v="1"/>
    <s v="USD"/>
    <n v="1299736800"/>
    <n v="1300856400"/>
    <b v="0"/>
    <b v="0"/>
    <x v="3"/>
    <x v="3"/>
    <x v="3"/>
  </r>
  <r>
    <n v="97"/>
    <x v="97"/>
    <s v="Cloned bi-directional architecture"/>
    <n v="1300"/>
    <x v="96"/>
    <n v="9.2669230769230762"/>
    <x v="1"/>
    <n v="113"/>
    <n v="106.61061946902655"/>
    <x v="1"/>
    <s v="USD"/>
    <n v="1435208400"/>
    <n v="1439874000"/>
    <b v="0"/>
    <b v="0"/>
    <x v="0"/>
    <x v="0"/>
    <x v="0"/>
  </r>
  <r>
    <n v="98"/>
    <x v="98"/>
    <s v="Seamless transitional portal"/>
    <n v="97800"/>
    <x v="97"/>
    <n v="0.33692229038854804"/>
    <x v="0"/>
    <n v="1220"/>
    <n v="27.009016393442622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x v="98"/>
    <n v="1.9672368421052631"/>
    <x v="1"/>
    <n v="164"/>
    <n v="91.16463414634147"/>
    <x v="1"/>
    <s v="USD"/>
    <n v="1416895200"/>
    <n v="1419400800"/>
    <b v="0"/>
    <b v="0"/>
    <x v="3"/>
    <x v="3"/>
    <x v="3"/>
  </r>
  <r>
    <n v="100"/>
    <x v="100"/>
    <s v="Upgradable fault-tolerant approach"/>
    <n v="100"/>
    <x v="99"/>
    <n v="0.0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x v="100"/>
    <n v="10.214444444444444"/>
    <x v="1"/>
    <n v="164"/>
    <n v="56.054878048780488"/>
    <x v="1"/>
    <s v="USD"/>
    <n v="1424498400"/>
    <n v="1425103200"/>
    <b v="0"/>
    <b v="1"/>
    <x v="5"/>
    <x v="1"/>
    <x v="5"/>
  </r>
  <r>
    <n v="102"/>
    <x v="102"/>
    <s v="Front-line web-enabled model"/>
    <n v="3700"/>
    <x v="101"/>
    <n v="2.8167567567567566"/>
    <x v="1"/>
    <n v="336"/>
    <n v="31.017857142857142"/>
    <x v="1"/>
    <s v="USD"/>
    <n v="1526274000"/>
    <n v="1526878800"/>
    <b v="0"/>
    <b v="1"/>
    <x v="8"/>
    <x v="2"/>
    <x v="8"/>
  </r>
  <r>
    <n v="103"/>
    <x v="103"/>
    <s v="Polarized incremental emulation"/>
    <n v="10000"/>
    <x v="102"/>
    <n v="0.24610000000000001"/>
    <x v="0"/>
    <n v="37"/>
    <n v="66.513513513513516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x v="103"/>
    <n v="1.4314010067114094"/>
    <x v="1"/>
    <n v="1917"/>
    <n v="89.005216484089729"/>
    <x v="1"/>
    <s v="USD"/>
    <n v="1495515600"/>
    <n v="1495602000"/>
    <b v="0"/>
    <b v="0"/>
    <x v="7"/>
    <x v="1"/>
    <x v="7"/>
  </r>
  <r>
    <n v="105"/>
    <x v="105"/>
    <s v="Total fresh-thinking system engine"/>
    <n v="6800"/>
    <x v="104"/>
    <n v="1.4454411764705883"/>
    <x v="1"/>
    <n v="95"/>
    <n v="103.46315789473684"/>
    <x v="1"/>
    <s v="USD"/>
    <n v="1364878800"/>
    <n v="1366434000"/>
    <b v="0"/>
    <b v="0"/>
    <x v="2"/>
    <x v="2"/>
    <x v="2"/>
  </r>
  <r>
    <n v="106"/>
    <x v="106"/>
    <s v="Ameliorated clear-thinking circuit"/>
    <n v="3900"/>
    <x v="105"/>
    <n v="3.5912820512820511"/>
    <x v="1"/>
    <n v="147"/>
    <n v="95.278911564625844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x v="106"/>
    <n v="1.8648571428571428"/>
    <x v="1"/>
    <n v="86"/>
    <n v="75.895348837209298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x v="107"/>
    <n v="5.9526666666666666"/>
    <x v="1"/>
    <n v="83"/>
    <n v="107.57831325301204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x v="108"/>
    <n v="0.5921153846153846"/>
    <x v="0"/>
    <n v="60"/>
    <n v="51.31666666666667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x v="109"/>
    <n v="0.14962780898876404"/>
    <x v="0"/>
    <n v="296"/>
    <n v="71.983108108108112"/>
    <x v="1"/>
    <s v="USD"/>
    <n v="1536642000"/>
    <n v="1538283600"/>
    <b v="0"/>
    <b v="0"/>
    <x v="0"/>
    <x v="0"/>
    <x v="0"/>
  </r>
  <r>
    <n v="111"/>
    <x v="111"/>
    <s v="Re-engineered user-facing approach"/>
    <n v="61400"/>
    <x v="110"/>
    <n v="1.1995602605863191"/>
    <x v="1"/>
    <n v="676"/>
    <n v="108.95414201183432"/>
    <x v="1"/>
    <s v="USD"/>
    <n v="1348290000"/>
    <n v="1348808400"/>
    <b v="0"/>
    <b v="0"/>
    <x v="15"/>
    <x v="5"/>
    <x v="15"/>
  </r>
  <r>
    <n v="112"/>
    <x v="112"/>
    <s v="Re-engineered client-driven hub"/>
    <n v="4700"/>
    <x v="111"/>
    <n v="2.6882978723404256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x v="112"/>
    <n v="3.7687878787878786"/>
    <x v="1"/>
    <n v="131"/>
    <n v="94.938931297709928"/>
    <x v="1"/>
    <s v="USD"/>
    <n v="1505192400"/>
    <n v="1505797200"/>
    <b v="0"/>
    <b v="0"/>
    <x v="0"/>
    <x v="0"/>
    <x v="0"/>
  </r>
  <r>
    <n v="114"/>
    <x v="114"/>
    <s v="Robust heuristic encoding"/>
    <n v="1900"/>
    <x v="113"/>
    <n v="7.2715789473684209"/>
    <x v="1"/>
    <n v="126"/>
    <n v="109.65079365079364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x v="114"/>
    <n v="0.87211757648470301"/>
    <x v="0"/>
    <n v="3304"/>
    <n v="44.001815980629537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x v="115"/>
    <n v="0.88"/>
    <x v="0"/>
    <n v="73"/>
    <n v="86.794520547945211"/>
    <x v="1"/>
    <s v="USD"/>
    <n v="1442552400"/>
    <n v="1442638800"/>
    <b v="0"/>
    <b v="0"/>
    <x v="3"/>
    <x v="3"/>
    <x v="3"/>
  </r>
  <r>
    <n v="117"/>
    <x v="117"/>
    <s v="Business-focused 24hour groupware"/>
    <n v="4900"/>
    <x v="116"/>
    <n v="1.7393877551020409"/>
    <x v="1"/>
    <n v="275"/>
    <n v="30.992727272727272"/>
    <x v="1"/>
    <s v="USD"/>
    <n v="1316667600"/>
    <n v="1317186000"/>
    <b v="0"/>
    <b v="0"/>
    <x v="19"/>
    <x v="4"/>
    <x v="19"/>
  </r>
  <r>
    <n v="118"/>
    <x v="118"/>
    <s v="Organic next generation protocol"/>
    <n v="5400"/>
    <x v="117"/>
    <n v="1.1761111111111111"/>
    <x v="1"/>
    <n v="67"/>
    <n v="94.791044776119406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x v="118"/>
    <n v="2.1496"/>
    <x v="1"/>
    <n v="154"/>
    <n v="69.79220779220779"/>
    <x v="1"/>
    <s v="USD"/>
    <n v="1402894800"/>
    <n v="1404363600"/>
    <b v="0"/>
    <b v="1"/>
    <x v="4"/>
    <x v="4"/>
    <x v="4"/>
  </r>
  <r>
    <n v="120"/>
    <x v="120"/>
    <s v="Synchronized regional synergy"/>
    <n v="75100"/>
    <x v="119"/>
    <n v="1.4949667110519307"/>
    <x v="1"/>
    <n v="1782"/>
    <n v="63.003367003367003"/>
    <x v="1"/>
    <s v="USD"/>
    <n v="1429246800"/>
    <n v="1429592400"/>
    <b v="0"/>
    <b v="1"/>
    <x v="20"/>
    <x v="6"/>
    <x v="20"/>
  </r>
  <r>
    <n v="121"/>
    <x v="121"/>
    <s v="Multi-lateral homogeneous success"/>
    <n v="45300"/>
    <x v="120"/>
    <n v="2.1933995584988963"/>
    <x v="1"/>
    <n v="903"/>
    <n v="110.0343300110742"/>
    <x v="1"/>
    <s v="USD"/>
    <n v="1412485200"/>
    <n v="1413608400"/>
    <b v="0"/>
    <b v="0"/>
    <x v="11"/>
    <x v="6"/>
    <x v="11"/>
  </r>
  <r>
    <n v="122"/>
    <x v="122"/>
    <s v="Seamless zero-defect solution"/>
    <n v="136800"/>
    <x v="121"/>
    <n v="0.64367690058479532"/>
    <x v="0"/>
    <n v="3387"/>
    <n v="25.997933274284026"/>
    <x v="1"/>
    <s v="USD"/>
    <n v="1417068000"/>
    <n v="1419400800"/>
    <b v="0"/>
    <b v="0"/>
    <x v="13"/>
    <x v="5"/>
    <x v="13"/>
  </r>
  <r>
    <n v="123"/>
    <x v="123"/>
    <s v="Enhanced scalable concept"/>
    <n v="177700"/>
    <x v="122"/>
    <n v="0.18622397298818233"/>
    <x v="0"/>
    <n v="662"/>
    <n v="49.987915407854985"/>
    <x v="0"/>
    <s v="CAD"/>
    <n v="1448344800"/>
    <n v="1448604000"/>
    <b v="1"/>
    <b v="0"/>
    <x v="3"/>
    <x v="3"/>
    <x v="3"/>
  </r>
  <r>
    <n v="124"/>
    <x v="124"/>
    <s v="Polarized uniform software"/>
    <n v="2600"/>
    <x v="123"/>
    <n v="3.6776923076923076"/>
    <x v="1"/>
    <n v="94"/>
    <n v="101.72340425531915"/>
    <x v="6"/>
    <s v="EUR"/>
    <n v="1557723600"/>
    <n v="1562302800"/>
    <b v="0"/>
    <b v="0"/>
    <x v="14"/>
    <x v="7"/>
    <x v="14"/>
  </r>
  <r>
    <n v="125"/>
    <x v="125"/>
    <s v="Stand-alone web-enabled moderator"/>
    <n v="5300"/>
    <x v="124"/>
    <n v="1.5990566037735849"/>
    <x v="1"/>
    <n v="180"/>
    <n v="47.083333333333336"/>
    <x v="1"/>
    <s v="USD"/>
    <n v="1537333200"/>
    <n v="1537678800"/>
    <b v="0"/>
    <b v="0"/>
    <x v="3"/>
    <x v="3"/>
    <x v="3"/>
  </r>
  <r>
    <n v="126"/>
    <x v="126"/>
    <s v="Proactive methodical benchmark"/>
    <n v="180200"/>
    <x v="125"/>
    <n v="0.38633185349611543"/>
    <x v="0"/>
    <n v="774"/>
    <n v="89.944444444444443"/>
    <x v="1"/>
    <s v="USD"/>
    <n v="1471150800"/>
    <n v="1473570000"/>
    <b v="0"/>
    <b v="1"/>
    <x v="3"/>
    <x v="3"/>
    <x v="3"/>
  </r>
  <r>
    <n v="127"/>
    <x v="127"/>
    <s v="Team-oriented 6thgeneration matrix"/>
    <n v="103200"/>
    <x v="126"/>
    <n v="0.51421511627906979"/>
    <x v="0"/>
    <n v="672"/>
    <n v="78.96875"/>
    <x v="0"/>
    <s v="CAD"/>
    <n v="1273640400"/>
    <n v="1273899600"/>
    <b v="0"/>
    <b v="0"/>
    <x v="3"/>
    <x v="3"/>
    <x v="3"/>
  </r>
  <r>
    <n v="128"/>
    <x v="128"/>
    <s v="Phased human-resource core"/>
    <n v="70600"/>
    <x v="127"/>
    <n v="0.60334277620396604"/>
    <x v="3"/>
    <n v="532"/>
    <n v="80.067669172932327"/>
    <x v="1"/>
    <s v="USD"/>
    <n v="1282885200"/>
    <n v="1284008400"/>
    <b v="0"/>
    <b v="0"/>
    <x v="1"/>
    <x v="1"/>
    <x v="1"/>
  </r>
  <r>
    <n v="129"/>
    <x v="129"/>
    <s v="Mandatory tertiary implementation"/>
    <n v="148500"/>
    <x v="128"/>
    <n v="3.2026936026936029E-2"/>
    <x v="3"/>
    <n v="55"/>
    <n v="86.472727272727269"/>
    <x v="2"/>
    <s v="AUD"/>
    <n v="1422943200"/>
    <n v="1425103200"/>
    <b v="0"/>
    <b v="0"/>
    <x v="0"/>
    <x v="0"/>
    <x v="0"/>
  </r>
  <r>
    <n v="130"/>
    <x v="130"/>
    <s v="Secured directional encryption"/>
    <n v="9600"/>
    <x v="129"/>
    <n v="1.5546875"/>
    <x v="1"/>
    <n v="533"/>
    <n v="28.00187617260787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x v="130"/>
    <n v="1.0085974499089254"/>
    <x v="1"/>
    <n v="2443"/>
    <n v="67.996725337699544"/>
    <x v="4"/>
    <s v="GBP"/>
    <n v="1385704800"/>
    <n v="1386828000"/>
    <b v="0"/>
    <b v="0"/>
    <x v="2"/>
    <x v="2"/>
    <x v="2"/>
  </r>
  <r>
    <n v="132"/>
    <x v="132"/>
    <s v="Virtual static core"/>
    <n v="3300"/>
    <x v="131"/>
    <n v="1.1618181818181819"/>
    <x v="1"/>
    <n v="89"/>
    <n v="43.078651685393261"/>
    <x v="1"/>
    <s v="USD"/>
    <n v="1515736800"/>
    <n v="1517119200"/>
    <b v="0"/>
    <b v="1"/>
    <x v="3"/>
    <x v="3"/>
    <x v="3"/>
  </r>
  <r>
    <n v="133"/>
    <x v="133"/>
    <s v="Secured content-based product"/>
    <n v="4500"/>
    <x v="132"/>
    <n v="3.1077777777777778"/>
    <x v="1"/>
    <n v="159"/>
    <n v="87.95597484276729"/>
    <x v="1"/>
    <s v="USD"/>
    <n v="1313125200"/>
    <n v="1315026000"/>
    <b v="0"/>
    <b v="0"/>
    <x v="21"/>
    <x v="1"/>
    <x v="21"/>
  </r>
  <r>
    <n v="134"/>
    <x v="134"/>
    <s v="Secured executive concept"/>
    <n v="99500"/>
    <x v="133"/>
    <n v="0.89736683417085428"/>
    <x v="0"/>
    <n v="940"/>
    <n v="94.987234042553197"/>
    <x v="5"/>
    <s v="CHF"/>
    <n v="1308459600"/>
    <n v="1312693200"/>
    <b v="0"/>
    <b v="1"/>
    <x v="4"/>
    <x v="4"/>
    <x v="4"/>
  </r>
  <r>
    <n v="135"/>
    <x v="135"/>
    <s v="Balanced zero-defect software"/>
    <n v="7700"/>
    <x v="134"/>
    <n v="0.71272727272727276"/>
    <x v="0"/>
    <n v="117"/>
    <n v="46.905982905982903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x v="135"/>
    <n v="3.2862318840579711E-2"/>
    <x v="3"/>
    <n v="58"/>
    <n v="46.913793103448278"/>
    <x v="1"/>
    <s v="USD"/>
    <n v="1402117200"/>
    <n v="1403154000"/>
    <b v="0"/>
    <b v="1"/>
    <x v="6"/>
    <x v="4"/>
    <x v="6"/>
  </r>
  <r>
    <n v="137"/>
    <x v="137"/>
    <s v="Down-sized disintermediate support"/>
    <n v="1800"/>
    <x v="136"/>
    <n v="2.617777777777778"/>
    <x v="1"/>
    <n v="50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x v="137"/>
    <n v="0.96"/>
    <x v="0"/>
    <n v="115"/>
    <n v="80.139130434782615"/>
    <x v="1"/>
    <s v="USD"/>
    <n v="1348808400"/>
    <n v="1349326800"/>
    <b v="0"/>
    <b v="0"/>
    <x v="20"/>
    <x v="6"/>
    <x v="20"/>
  </r>
  <r>
    <n v="139"/>
    <x v="139"/>
    <s v="Down-sized empowering protocol"/>
    <n v="92100"/>
    <x v="138"/>
    <n v="0.20896851248642778"/>
    <x v="0"/>
    <n v="326"/>
    <n v="59.036809815950917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x v="139"/>
    <n v="2.2316363636363636"/>
    <x v="1"/>
    <n v="186"/>
    <n v="65.989247311827953"/>
    <x v="1"/>
    <s v="USD"/>
    <n v="1519538400"/>
    <n v="1519970400"/>
    <b v="0"/>
    <b v="0"/>
    <x v="4"/>
    <x v="4"/>
    <x v="4"/>
  </r>
  <r>
    <n v="141"/>
    <x v="141"/>
    <s v="Distributed motivating algorithm"/>
    <n v="64300"/>
    <x v="140"/>
    <n v="1.0159097978227061"/>
    <x v="1"/>
    <n v="1071"/>
    <n v="60.992530345471522"/>
    <x v="1"/>
    <s v="USD"/>
    <n v="1434085200"/>
    <n v="1434603600"/>
    <b v="0"/>
    <b v="0"/>
    <x v="2"/>
    <x v="2"/>
    <x v="2"/>
  </r>
  <r>
    <n v="142"/>
    <x v="142"/>
    <s v="Expanded solution-oriented benchmark"/>
    <n v="5000"/>
    <x v="141"/>
    <n v="2.3003999999999998"/>
    <x v="1"/>
    <n v="117"/>
    <n v="98.307692307692307"/>
    <x v="1"/>
    <s v="USD"/>
    <n v="1333688400"/>
    <n v="1337230800"/>
    <b v="0"/>
    <b v="0"/>
    <x v="2"/>
    <x v="2"/>
    <x v="2"/>
  </r>
  <r>
    <n v="143"/>
    <x v="143"/>
    <s v="Implemented discrete secured line"/>
    <n v="5400"/>
    <x v="142"/>
    <n v="1.355925925925926"/>
    <x v="1"/>
    <n v="70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x v="143"/>
    <n v="1.2909999999999999"/>
    <x v="1"/>
    <n v="135"/>
    <n v="86.066666666666663"/>
    <x v="1"/>
    <s v="USD"/>
    <n v="1560747600"/>
    <n v="1561438800"/>
    <b v="0"/>
    <b v="0"/>
    <x v="3"/>
    <x v="3"/>
    <x v="3"/>
  </r>
  <r>
    <n v="145"/>
    <x v="145"/>
    <s v="Secured reciprocal array"/>
    <n v="25000"/>
    <x v="144"/>
    <n v="2.3651200000000001"/>
    <x v="1"/>
    <n v="768"/>
    <n v="76.989583333333329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x v="145"/>
    <n v="0.17249999999999999"/>
    <x v="3"/>
    <n v="51"/>
    <n v="29.764705882352942"/>
    <x v="1"/>
    <s v="USD"/>
    <n v="1320732000"/>
    <n v="1322460000"/>
    <b v="0"/>
    <b v="0"/>
    <x v="3"/>
    <x v="3"/>
    <x v="3"/>
  </r>
  <r>
    <n v="147"/>
    <x v="147"/>
    <s v="Upgradable upward-trending workforce"/>
    <n v="8300"/>
    <x v="146"/>
    <n v="1.1249397590361445"/>
    <x v="1"/>
    <n v="199"/>
    <n v="46.91959798994975"/>
    <x v="1"/>
    <s v="USD"/>
    <n v="1465794000"/>
    <n v="1466312400"/>
    <b v="0"/>
    <b v="1"/>
    <x v="3"/>
    <x v="3"/>
    <x v="3"/>
  </r>
  <r>
    <n v="148"/>
    <x v="148"/>
    <s v="Upgradable hybrid capability"/>
    <n v="9300"/>
    <x v="147"/>
    <n v="1.2102150537634409"/>
    <x v="1"/>
    <n v="107"/>
    <n v="105.18691588785046"/>
    <x v="1"/>
    <s v="USD"/>
    <n v="1500958800"/>
    <n v="1501736400"/>
    <b v="0"/>
    <b v="0"/>
    <x v="8"/>
    <x v="2"/>
    <x v="8"/>
  </r>
  <r>
    <n v="149"/>
    <x v="149"/>
    <s v="Managed fresh-thinking flexibility"/>
    <n v="6200"/>
    <x v="148"/>
    <n v="2.1987096774193549"/>
    <x v="1"/>
    <n v="195"/>
    <n v="69.907692307692301"/>
    <x v="1"/>
    <s v="USD"/>
    <n v="1357020000"/>
    <n v="1361512800"/>
    <b v="0"/>
    <b v="0"/>
    <x v="7"/>
    <x v="1"/>
    <x v="7"/>
  </r>
  <r>
    <n v="150"/>
    <x v="150"/>
    <s v="Networked stable workforce"/>
    <n v="100"/>
    <x v="99"/>
    <n v="0.0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x v="149"/>
    <n v="0.64166909620991253"/>
    <x v="0"/>
    <n v="1467"/>
    <n v="60.011588275391958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x v="150"/>
    <n v="4.2306746987951804"/>
    <x v="1"/>
    <n v="3376"/>
    <n v="52.006220379146917"/>
    <x v="1"/>
    <s v="USD"/>
    <n v="1487311200"/>
    <n v="1487916000"/>
    <b v="0"/>
    <b v="0"/>
    <x v="7"/>
    <x v="1"/>
    <x v="7"/>
  </r>
  <r>
    <n v="153"/>
    <x v="153"/>
    <s v="Multi-tiered radical definition"/>
    <n v="189400"/>
    <x v="151"/>
    <n v="0.92984160506863778"/>
    <x v="0"/>
    <n v="5681"/>
    <n v="31.000176025347649"/>
    <x v="1"/>
    <s v="USD"/>
    <n v="1350622800"/>
    <n v="1351141200"/>
    <b v="0"/>
    <b v="0"/>
    <x v="3"/>
    <x v="3"/>
    <x v="3"/>
  </r>
  <r>
    <n v="154"/>
    <x v="154"/>
    <s v="Devolved foreground benchmark"/>
    <n v="171300"/>
    <x v="152"/>
    <n v="0.58756567425569173"/>
    <x v="0"/>
    <n v="1059"/>
    <n v="95.042492917847028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x v="153"/>
    <n v="0.65022222222222226"/>
    <x v="0"/>
    <n v="1194"/>
    <n v="75.968174204355108"/>
    <x v="1"/>
    <s v="USD"/>
    <n v="1269493200"/>
    <n v="1270789200"/>
    <b v="0"/>
    <b v="0"/>
    <x v="3"/>
    <x v="3"/>
    <x v="3"/>
  </r>
  <r>
    <n v="156"/>
    <x v="156"/>
    <s v="Streamlined encompassing encryption"/>
    <n v="36400"/>
    <x v="154"/>
    <n v="0.73939560439560437"/>
    <x v="3"/>
    <n v="379"/>
    <n v="71.013192612137203"/>
    <x v="2"/>
    <s v="AUD"/>
    <n v="1570251600"/>
    <n v="1572325200"/>
    <b v="0"/>
    <b v="0"/>
    <x v="1"/>
    <x v="1"/>
    <x v="1"/>
  </r>
  <r>
    <n v="157"/>
    <x v="157"/>
    <s v="User-friendly reciprocal initiative"/>
    <n v="4200"/>
    <x v="155"/>
    <n v="0.52666666666666662"/>
    <x v="0"/>
    <n v="30"/>
    <n v="73.733333333333334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x v="156"/>
    <n v="2.2095238095238097"/>
    <x v="1"/>
    <n v="41"/>
    <n v="113.17073170731707"/>
    <x v="1"/>
    <s v="USD"/>
    <n v="1449554400"/>
    <n v="1449640800"/>
    <b v="0"/>
    <b v="0"/>
    <x v="1"/>
    <x v="1"/>
    <x v="1"/>
  </r>
  <r>
    <n v="159"/>
    <x v="159"/>
    <s v="Robust explicit hardware"/>
    <n v="191200"/>
    <x v="157"/>
    <n v="1.0001150627615063"/>
    <x v="1"/>
    <n v="1821"/>
    <n v="105.00933552992861"/>
    <x v="1"/>
    <s v="USD"/>
    <n v="1553662800"/>
    <n v="1555218000"/>
    <b v="0"/>
    <b v="1"/>
    <x v="3"/>
    <x v="3"/>
    <x v="3"/>
  </r>
  <r>
    <n v="160"/>
    <x v="160"/>
    <s v="Stand-alone actuating support"/>
    <n v="8000"/>
    <x v="158"/>
    <n v="1.6231249999999999"/>
    <x v="1"/>
    <n v="164"/>
    <n v="79.176829268292678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x v="159"/>
    <n v="0.78181818181818186"/>
    <x v="0"/>
    <n v="75"/>
    <n v="57.333333333333336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x v="160"/>
    <n v="1.4973770491803278"/>
    <x v="1"/>
    <n v="157"/>
    <n v="58.178343949044589"/>
    <x v="5"/>
    <s v="CHF"/>
    <n v="1544248800"/>
    <n v="1546840800"/>
    <b v="0"/>
    <b v="0"/>
    <x v="1"/>
    <x v="1"/>
    <x v="1"/>
  </r>
  <r>
    <n v="163"/>
    <x v="163"/>
    <s v="Extended reciprocal circuit"/>
    <n v="3500"/>
    <x v="161"/>
    <n v="2.5325714285714285"/>
    <x v="1"/>
    <n v="246"/>
    <n v="36.032520325203251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x v="162"/>
    <n v="1.0016943521594683"/>
    <x v="1"/>
    <n v="1396"/>
    <n v="107.99068767908309"/>
    <x v="1"/>
    <s v="USD"/>
    <n v="1507438800"/>
    <n v="1507525200"/>
    <b v="0"/>
    <b v="0"/>
    <x v="3"/>
    <x v="3"/>
    <x v="3"/>
  </r>
  <r>
    <n v="165"/>
    <x v="165"/>
    <s v="Synergized radical product"/>
    <n v="90400"/>
    <x v="163"/>
    <n v="1.2199004424778761"/>
    <x v="1"/>
    <n v="2506"/>
    <n v="44.005985634477256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x v="164"/>
    <n v="1.3713265306122449"/>
    <x v="1"/>
    <n v="244"/>
    <n v="55.077868852459019"/>
    <x v="1"/>
    <s v="USD"/>
    <n v="1292997600"/>
    <n v="1293343200"/>
    <b v="0"/>
    <b v="0"/>
    <x v="14"/>
    <x v="7"/>
    <x v="14"/>
  </r>
  <r>
    <n v="167"/>
    <x v="167"/>
    <s v="Robust content-based emulation"/>
    <n v="2600"/>
    <x v="165"/>
    <n v="4.155384615384615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x v="166"/>
    <n v="0.3130913348946136"/>
    <x v="0"/>
    <n v="955"/>
    <n v="41.996858638743454"/>
    <x v="3"/>
    <s v="DKK"/>
    <n v="1550815200"/>
    <n v="1552798800"/>
    <b v="0"/>
    <b v="1"/>
    <x v="7"/>
    <x v="1"/>
    <x v="7"/>
  </r>
  <r>
    <n v="169"/>
    <x v="169"/>
    <s v="Profit-focused modular product"/>
    <n v="23300"/>
    <x v="167"/>
    <n v="4.240815450643777"/>
    <x v="1"/>
    <n v="1267"/>
    <n v="77.988161010260455"/>
    <x v="1"/>
    <s v="USD"/>
    <n v="1339909200"/>
    <n v="1342328400"/>
    <b v="0"/>
    <b v="1"/>
    <x v="12"/>
    <x v="4"/>
    <x v="12"/>
  </r>
  <r>
    <n v="170"/>
    <x v="170"/>
    <s v="Mandatory mobile product"/>
    <n v="188100"/>
    <x v="168"/>
    <n v="2.9388623072833599E-2"/>
    <x v="0"/>
    <n v="67"/>
    <n v="82.507462686567166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x v="169"/>
    <n v="0.1063265306122449"/>
    <x v="0"/>
    <n v="5"/>
    <n v="104.2"/>
    <x v="1"/>
    <s v="USD"/>
    <n v="1395291600"/>
    <n v="1397192400"/>
    <b v="0"/>
    <b v="0"/>
    <x v="18"/>
    <x v="5"/>
    <x v="18"/>
  </r>
  <r>
    <n v="172"/>
    <x v="172"/>
    <s v="Centralized national firmware"/>
    <n v="800"/>
    <x v="170"/>
    <n v="0.82874999999999999"/>
    <x v="0"/>
    <n v="26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x v="171"/>
    <n v="1.6301447776628748"/>
    <x v="1"/>
    <n v="1561"/>
    <n v="100.98334401024984"/>
    <x v="1"/>
    <s v="USD"/>
    <n v="1368853200"/>
    <n v="1369371600"/>
    <b v="0"/>
    <b v="0"/>
    <x v="3"/>
    <x v="3"/>
    <x v="3"/>
  </r>
  <r>
    <n v="174"/>
    <x v="174"/>
    <s v="Pre-emptive scalable access"/>
    <n v="600"/>
    <x v="172"/>
    <n v="8.9466666666666672"/>
    <x v="1"/>
    <n v="48"/>
    <n v="111.83333333333333"/>
    <x v="1"/>
    <s v="USD"/>
    <n v="1444021200"/>
    <n v="1444107600"/>
    <b v="0"/>
    <b v="1"/>
    <x v="8"/>
    <x v="2"/>
    <x v="8"/>
  </r>
  <r>
    <n v="175"/>
    <x v="175"/>
    <s v="Sharable intangible migration"/>
    <n v="181200"/>
    <x v="173"/>
    <n v="0.26191501103752757"/>
    <x v="0"/>
    <n v="1130"/>
    <n v="41.999115044247787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x v="174"/>
    <n v="0.74834782608695649"/>
    <x v="0"/>
    <n v="782"/>
    <n v="110.05115089514067"/>
    <x v="1"/>
    <s v="USD"/>
    <n v="1472878800"/>
    <n v="1473656400"/>
    <b v="0"/>
    <b v="0"/>
    <x v="3"/>
    <x v="3"/>
    <x v="3"/>
  </r>
  <r>
    <n v="177"/>
    <x v="177"/>
    <s v="Digitized solution-oriented product"/>
    <n v="38800"/>
    <x v="175"/>
    <n v="4.1647680412371137"/>
    <x v="1"/>
    <n v="2739"/>
    <n v="58.997079225994888"/>
    <x v="1"/>
    <s v="USD"/>
    <n v="1289800800"/>
    <n v="1291960800"/>
    <b v="0"/>
    <b v="0"/>
    <x v="3"/>
    <x v="3"/>
    <x v="3"/>
  </r>
  <r>
    <n v="178"/>
    <x v="178"/>
    <s v="Triple-buffered cohesive structure"/>
    <n v="7200"/>
    <x v="176"/>
    <n v="0.96208333333333329"/>
    <x v="0"/>
    <n v="210"/>
    <n v="32.985714285714288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x v="177"/>
    <n v="3.5771910112359548"/>
    <x v="1"/>
    <n v="3537"/>
    <n v="45.005654509471306"/>
    <x v="0"/>
    <s v="CAD"/>
    <n v="1363496400"/>
    <n v="1363582800"/>
    <b v="0"/>
    <b v="1"/>
    <x v="3"/>
    <x v="3"/>
    <x v="3"/>
  </r>
  <r>
    <n v="180"/>
    <x v="180"/>
    <s v="Optional clear-thinking software"/>
    <n v="56000"/>
    <x v="178"/>
    <n v="3.0845714285714285"/>
    <x v="1"/>
    <n v="2107"/>
    <n v="81.98196487897485"/>
    <x v="2"/>
    <s v="AUD"/>
    <n v="1269234000"/>
    <n v="1269666000"/>
    <b v="0"/>
    <b v="0"/>
    <x v="8"/>
    <x v="2"/>
    <x v="8"/>
  </r>
  <r>
    <n v="181"/>
    <x v="181"/>
    <s v="Centralized global approach"/>
    <n v="8600"/>
    <x v="179"/>
    <n v="0.61802325581395345"/>
    <x v="0"/>
    <n v="136"/>
    <n v="39.080882352941174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x v="180"/>
    <n v="7.2232472324723247"/>
    <x v="1"/>
    <n v="3318"/>
    <n v="58.996383363471971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x v="181"/>
    <n v="0.69117647058823528"/>
    <x v="0"/>
    <n v="86"/>
    <n v="40.988372093023258"/>
    <x v="0"/>
    <s v="CAD"/>
    <n v="1284008400"/>
    <n v="1285131600"/>
    <b v="0"/>
    <b v="0"/>
    <x v="1"/>
    <x v="1"/>
    <x v="1"/>
  </r>
  <r>
    <n v="184"/>
    <x v="184"/>
    <s v="Adaptive asynchronous emulation"/>
    <n v="3600"/>
    <x v="182"/>
    <n v="2.9305555555555554"/>
    <x v="1"/>
    <n v="340"/>
    <n v="31.029411764705884"/>
    <x v="1"/>
    <s v="USD"/>
    <n v="1556859600"/>
    <n v="1556946000"/>
    <b v="0"/>
    <b v="0"/>
    <x v="3"/>
    <x v="3"/>
    <x v="3"/>
  </r>
  <r>
    <n v="185"/>
    <x v="185"/>
    <s v="Innovative actuating conglomeration"/>
    <n v="1000"/>
    <x v="183"/>
    <n v="0.71799999999999997"/>
    <x v="0"/>
    <n v="19"/>
    <n v="37.789473684210527"/>
    <x v="1"/>
    <s v="USD"/>
    <n v="1526187600"/>
    <n v="1527138000"/>
    <b v="0"/>
    <b v="0"/>
    <x v="19"/>
    <x v="4"/>
    <x v="19"/>
  </r>
  <r>
    <n v="186"/>
    <x v="186"/>
    <s v="Grass-roots foreground policy"/>
    <n v="88800"/>
    <x v="184"/>
    <n v="0.31934684684684683"/>
    <x v="0"/>
    <n v="886"/>
    <n v="32.006772009029348"/>
    <x v="1"/>
    <s v="USD"/>
    <n v="1400821200"/>
    <n v="1402117200"/>
    <b v="0"/>
    <b v="0"/>
    <x v="3"/>
    <x v="3"/>
    <x v="3"/>
  </r>
  <r>
    <n v="187"/>
    <x v="187"/>
    <s v="Horizontal transitional paradigm"/>
    <n v="60200"/>
    <x v="185"/>
    <n v="2.2987375415282392"/>
    <x v="1"/>
    <n v="1442"/>
    <n v="95.966712898751737"/>
    <x v="0"/>
    <s v="CAD"/>
    <n v="1361599200"/>
    <n v="1364014800"/>
    <b v="0"/>
    <b v="1"/>
    <x v="12"/>
    <x v="4"/>
    <x v="12"/>
  </r>
  <r>
    <n v="188"/>
    <x v="188"/>
    <s v="Networked didactic info-mediaries"/>
    <n v="8200"/>
    <x v="186"/>
    <n v="0.3201219512195122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x v="187"/>
    <n v="0.23525352848928385"/>
    <x v="3"/>
    <n v="441"/>
    <n v="102.0498866213152"/>
    <x v="1"/>
    <s v="USD"/>
    <n v="1457071200"/>
    <n v="1457071200"/>
    <b v="0"/>
    <b v="0"/>
    <x v="3"/>
    <x v="3"/>
    <x v="3"/>
  </r>
  <r>
    <n v="190"/>
    <x v="190"/>
    <s v="Up-sized dynamic throughput"/>
    <n v="3700"/>
    <x v="188"/>
    <n v="0.68594594594594593"/>
    <x v="0"/>
    <n v="24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x v="189"/>
    <n v="0.37952380952380954"/>
    <x v="0"/>
    <n v="86"/>
    <n v="37.069767441860463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x v="190"/>
    <n v="0.19992957746478873"/>
    <x v="0"/>
    <n v="243"/>
    <n v="35.049382716049379"/>
    <x v="1"/>
    <s v="USD"/>
    <n v="1403845200"/>
    <n v="1404190800"/>
    <b v="0"/>
    <b v="0"/>
    <x v="1"/>
    <x v="1"/>
    <x v="1"/>
  </r>
  <r>
    <n v="193"/>
    <x v="193"/>
    <s v="Progressive discrete hub"/>
    <n v="6600"/>
    <x v="191"/>
    <n v="0.45636363636363636"/>
    <x v="0"/>
    <n v="65"/>
    <n v="46.338461538461537"/>
    <x v="1"/>
    <s v="USD"/>
    <n v="1523163600"/>
    <n v="1523509200"/>
    <b v="1"/>
    <b v="0"/>
    <x v="7"/>
    <x v="1"/>
    <x v="7"/>
  </r>
  <r>
    <n v="194"/>
    <x v="194"/>
    <s v="Assimilated multi-tasking archive"/>
    <n v="7100"/>
    <x v="192"/>
    <n v="1.227605633802817"/>
    <x v="1"/>
    <n v="126"/>
    <n v="69.174603174603178"/>
    <x v="1"/>
    <s v="USD"/>
    <n v="1442206800"/>
    <n v="1443589200"/>
    <b v="0"/>
    <b v="0"/>
    <x v="16"/>
    <x v="1"/>
    <x v="16"/>
  </r>
  <r>
    <n v="195"/>
    <x v="195"/>
    <s v="Upgradable high-level solution"/>
    <n v="15800"/>
    <x v="193"/>
    <n v="3.61753164556962"/>
    <x v="1"/>
    <n v="524"/>
    <n v="109.07824427480917"/>
    <x v="1"/>
    <s v="USD"/>
    <n v="1532840400"/>
    <n v="1533445200"/>
    <b v="0"/>
    <b v="0"/>
    <x v="5"/>
    <x v="1"/>
    <x v="5"/>
  </r>
  <r>
    <n v="196"/>
    <x v="196"/>
    <s v="Organic bandwidth-monitored frame"/>
    <n v="8200"/>
    <x v="194"/>
    <n v="0.63146341463414635"/>
    <x v="0"/>
    <n v="100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x v="195"/>
    <n v="2.9820475319926874"/>
    <x v="1"/>
    <n v="1989"/>
    <n v="82.010055304172951"/>
    <x v="1"/>
    <s v="USD"/>
    <n v="1498194000"/>
    <n v="1499403600"/>
    <b v="0"/>
    <b v="0"/>
    <x v="6"/>
    <x v="4"/>
    <x v="6"/>
  </r>
  <r>
    <n v="198"/>
    <x v="198"/>
    <s v="Universal multi-state capability"/>
    <n v="63200"/>
    <x v="196"/>
    <n v="9.5585443037974685E-2"/>
    <x v="0"/>
    <n v="168"/>
    <n v="35.958333333333336"/>
    <x v="1"/>
    <s v="USD"/>
    <n v="1281070800"/>
    <n v="1283576400"/>
    <b v="0"/>
    <b v="0"/>
    <x v="5"/>
    <x v="1"/>
    <x v="5"/>
  </r>
  <r>
    <n v="199"/>
    <x v="199"/>
    <s v="Digitized reciprocal infrastructure"/>
    <n v="1800"/>
    <x v="197"/>
    <n v="0.5377777777777778"/>
    <x v="0"/>
    <n v="13"/>
    <n v="74.461538461538467"/>
    <x v="1"/>
    <s v="USD"/>
    <n v="1436245200"/>
    <n v="1436590800"/>
    <b v="0"/>
    <b v="0"/>
    <x v="1"/>
    <x v="1"/>
    <x v="1"/>
  </r>
  <r>
    <n v="200"/>
    <x v="200"/>
    <s v="Reduced dedicated capability"/>
    <n v="100"/>
    <x v="50"/>
    <n v="0.02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x v="198"/>
    <n v="6.8119047619047617"/>
    <x v="1"/>
    <n v="157"/>
    <n v="91.114649681528661"/>
    <x v="1"/>
    <s v="USD"/>
    <n v="1406264400"/>
    <n v="1407819600"/>
    <b v="0"/>
    <b v="0"/>
    <x v="2"/>
    <x v="2"/>
    <x v="2"/>
  </r>
  <r>
    <n v="202"/>
    <x v="202"/>
    <s v="Upgradable scalable methodology"/>
    <n v="8300"/>
    <x v="199"/>
    <n v="0.78831325301204824"/>
    <x v="3"/>
    <n v="82"/>
    <n v="79.792682926829272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x v="200"/>
    <n v="1.3440792216817234"/>
    <x v="1"/>
    <n v="4498"/>
    <n v="42.999777678968428"/>
    <x v="2"/>
    <s v="AUD"/>
    <n v="1484632800"/>
    <n v="1484805600"/>
    <b v="0"/>
    <b v="0"/>
    <x v="3"/>
    <x v="3"/>
    <x v="3"/>
  </r>
  <r>
    <n v="204"/>
    <x v="204"/>
    <s v="Mandatory multimedia leverage"/>
    <n v="75000"/>
    <x v="201"/>
    <n v="3.372E-2"/>
    <x v="0"/>
    <n v="40"/>
    <n v="63.225000000000001"/>
    <x v="1"/>
    <s v="USD"/>
    <n v="1301806800"/>
    <n v="1302670800"/>
    <b v="0"/>
    <b v="0"/>
    <x v="17"/>
    <x v="1"/>
    <x v="17"/>
  </r>
  <r>
    <n v="205"/>
    <x v="205"/>
    <s v="Focused analyzing circuit"/>
    <n v="1300"/>
    <x v="202"/>
    <n v="4.3184615384615386"/>
    <x v="1"/>
    <n v="80"/>
    <n v="70.174999999999997"/>
    <x v="1"/>
    <s v="USD"/>
    <n v="1539752400"/>
    <n v="1540789200"/>
    <b v="1"/>
    <b v="0"/>
    <x v="3"/>
    <x v="3"/>
    <x v="3"/>
  </r>
  <r>
    <n v="206"/>
    <x v="206"/>
    <s v="Fundamental grid-enabled strategy"/>
    <n v="9000"/>
    <x v="203"/>
    <n v="0.38844444444444443"/>
    <x v="3"/>
    <n v="57"/>
    <n v="61.333333333333336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x v="204"/>
    <n v="4.2569999999999997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x v="205"/>
    <n v="1.0112239715591671"/>
    <x v="1"/>
    <n v="2053"/>
    <n v="96.98490014612761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x v="206"/>
    <n v="0.21188688946015424"/>
    <x v="2"/>
    <n v="808"/>
    <n v="51.004950495049506"/>
    <x v="2"/>
    <s v="AUD"/>
    <n v="1462510800"/>
    <n v="1463115600"/>
    <b v="0"/>
    <b v="0"/>
    <x v="4"/>
    <x v="4"/>
    <x v="4"/>
  </r>
  <r>
    <n v="210"/>
    <x v="210"/>
    <s v="Synergistic tertiary time-frame"/>
    <n v="9400"/>
    <x v="207"/>
    <n v="0.67425531914893622"/>
    <x v="0"/>
    <n v="226"/>
    <n v="28.044247787610619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x v="208"/>
    <n v="0.9492337164750958"/>
    <x v="0"/>
    <n v="1625"/>
    <n v="60.984615384615381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x v="209"/>
    <n v="1.5185185185185186"/>
    <x v="1"/>
    <n v="168"/>
    <n v="73.214285714285708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x v="210"/>
    <n v="1.9516382252559727"/>
    <x v="1"/>
    <n v="4289"/>
    <n v="39.997435299603637"/>
    <x v="1"/>
    <s v="USD"/>
    <n v="1289019600"/>
    <n v="1289714400"/>
    <b v="0"/>
    <b v="1"/>
    <x v="7"/>
    <x v="1"/>
    <x v="7"/>
  </r>
  <r>
    <n v="214"/>
    <x v="214"/>
    <s v="Open-source fresh-thinking policy"/>
    <n v="1400"/>
    <x v="211"/>
    <n v="10.231428571428571"/>
    <x v="1"/>
    <n v="165"/>
    <n v="86.812121212121212"/>
    <x v="1"/>
    <s v="USD"/>
    <n v="1282194000"/>
    <n v="1282712400"/>
    <b v="0"/>
    <b v="0"/>
    <x v="1"/>
    <x v="1"/>
    <x v="1"/>
  </r>
  <r>
    <n v="215"/>
    <x v="215"/>
    <s v="Extended 24/7 implementation"/>
    <n v="156800"/>
    <x v="212"/>
    <n v="3.8418367346938778E-2"/>
    <x v="0"/>
    <n v="143"/>
    <n v="42.125874125874127"/>
    <x v="1"/>
    <s v="USD"/>
    <n v="1550037600"/>
    <n v="1550210400"/>
    <b v="0"/>
    <b v="0"/>
    <x v="3"/>
    <x v="3"/>
    <x v="3"/>
  </r>
  <r>
    <n v="216"/>
    <x v="216"/>
    <s v="Organic dynamic algorithm"/>
    <n v="121700"/>
    <x v="213"/>
    <n v="1.5507066557107643"/>
    <x v="1"/>
    <n v="1815"/>
    <n v="103.97851239669421"/>
    <x v="1"/>
    <s v="USD"/>
    <n v="1321941600"/>
    <n v="1322114400"/>
    <b v="0"/>
    <b v="0"/>
    <x v="3"/>
    <x v="3"/>
    <x v="3"/>
  </r>
  <r>
    <n v="217"/>
    <x v="217"/>
    <s v="Organic multi-tasking focus group"/>
    <n v="129400"/>
    <x v="214"/>
    <n v="0.44753477588871715"/>
    <x v="0"/>
    <n v="934"/>
    <n v="62.003211991434689"/>
    <x v="1"/>
    <s v="USD"/>
    <n v="1556427600"/>
    <n v="1557205200"/>
    <b v="0"/>
    <b v="0"/>
    <x v="22"/>
    <x v="4"/>
    <x v="22"/>
  </r>
  <r>
    <n v="218"/>
    <x v="218"/>
    <s v="Adaptive logistical initiative"/>
    <n v="5700"/>
    <x v="215"/>
    <n v="2.1594736842105262"/>
    <x v="1"/>
    <n v="397"/>
    <n v="31.005037783375315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x v="216"/>
    <n v="3.3212709832134291"/>
    <x v="1"/>
    <n v="1539"/>
    <n v="89.991552956465242"/>
    <x v="1"/>
    <s v="USD"/>
    <n v="1345093200"/>
    <n v="1346130000"/>
    <b v="0"/>
    <b v="0"/>
    <x v="10"/>
    <x v="4"/>
    <x v="10"/>
  </r>
  <r>
    <n v="220"/>
    <x v="220"/>
    <s v="Focused composite approach"/>
    <n v="7900"/>
    <x v="217"/>
    <n v="8.4430379746835441E-2"/>
    <x v="0"/>
    <n v="17"/>
    <n v="39.235294117647058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x v="218"/>
    <n v="0.9862551440329218"/>
    <x v="0"/>
    <n v="2179"/>
    <n v="54.993116108306566"/>
    <x v="1"/>
    <s v="USD"/>
    <n v="1340254800"/>
    <n v="1340427600"/>
    <b v="1"/>
    <b v="0"/>
    <x v="0"/>
    <x v="0"/>
    <x v="0"/>
  </r>
  <r>
    <n v="222"/>
    <x v="222"/>
    <s v="Cross-group cohesive circuit"/>
    <n v="4800"/>
    <x v="219"/>
    <n v="1.3797916666666667"/>
    <x v="1"/>
    <n v="138"/>
    <n v="47.992753623188406"/>
    <x v="1"/>
    <s v="USD"/>
    <n v="1412226000"/>
    <n v="1412312400"/>
    <b v="0"/>
    <b v="0"/>
    <x v="14"/>
    <x v="7"/>
    <x v="14"/>
  </r>
  <r>
    <n v="223"/>
    <x v="223"/>
    <s v="Synergistic explicit capability"/>
    <n v="87300"/>
    <x v="220"/>
    <n v="0.93810996563573879"/>
    <x v="0"/>
    <n v="931"/>
    <n v="87.966702470461868"/>
    <x v="1"/>
    <s v="USD"/>
    <n v="1458104400"/>
    <n v="1459314000"/>
    <b v="0"/>
    <b v="0"/>
    <x v="3"/>
    <x v="3"/>
    <x v="3"/>
  </r>
  <r>
    <n v="224"/>
    <x v="224"/>
    <s v="Diverse analyzing definition"/>
    <n v="46300"/>
    <x v="221"/>
    <n v="4.0363930885529156"/>
    <x v="1"/>
    <n v="3594"/>
    <n v="51.999165275459099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x v="222"/>
    <n v="2.6017404129793511"/>
    <x v="1"/>
    <n v="5880"/>
    <n v="29.999659863945578"/>
    <x v="1"/>
    <s v="USD"/>
    <n v="1399093200"/>
    <n v="1399093200"/>
    <b v="1"/>
    <b v="0"/>
    <x v="1"/>
    <x v="1"/>
    <x v="1"/>
  </r>
  <r>
    <n v="226"/>
    <x v="102"/>
    <s v="Progressive neutral middleware"/>
    <n v="3000"/>
    <x v="223"/>
    <n v="3.6663333333333332"/>
    <x v="1"/>
    <n v="112"/>
    <n v="98.205357142857139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x v="224"/>
    <n v="1.687208538587849"/>
    <x v="1"/>
    <n v="943"/>
    <n v="108.96182396606575"/>
    <x v="1"/>
    <s v="USD"/>
    <n v="1431666000"/>
    <n v="1432184400"/>
    <b v="0"/>
    <b v="0"/>
    <x v="20"/>
    <x v="6"/>
    <x v="20"/>
  </r>
  <r>
    <n v="228"/>
    <x v="227"/>
    <s v="Exclusive real-time protocol"/>
    <n v="137900"/>
    <x v="225"/>
    <n v="1.1990717911530093"/>
    <x v="1"/>
    <n v="2468"/>
    <n v="66.998379254457049"/>
    <x v="1"/>
    <s v="USD"/>
    <n v="1472619600"/>
    <n v="1474779600"/>
    <b v="0"/>
    <b v="0"/>
    <x v="10"/>
    <x v="4"/>
    <x v="10"/>
  </r>
  <r>
    <n v="229"/>
    <x v="228"/>
    <s v="Extended encompassing application"/>
    <n v="85600"/>
    <x v="226"/>
    <n v="1.936892523364486"/>
    <x v="1"/>
    <n v="2551"/>
    <n v="64.99333594668758"/>
    <x v="1"/>
    <s v="USD"/>
    <n v="1496293200"/>
    <n v="1500440400"/>
    <b v="0"/>
    <b v="1"/>
    <x v="20"/>
    <x v="6"/>
    <x v="20"/>
  </r>
  <r>
    <n v="230"/>
    <x v="229"/>
    <s v="Progressive value-added ability"/>
    <n v="2400"/>
    <x v="227"/>
    <n v="4.2016666666666671"/>
    <x v="1"/>
    <n v="101"/>
    <n v="99.841584158415841"/>
    <x v="1"/>
    <s v="USD"/>
    <n v="1575612000"/>
    <n v="1575612000"/>
    <b v="0"/>
    <b v="0"/>
    <x v="11"/>
    <x v="6"/>
    <x v="11"/>
  </r>
  <r>
    <n v="231"/>
    <x v="230"/>
    <s v="Cross-platform uniform hardware"/>
    <n v="7200"/>
    <x v="228"/>
    <n v="0.76708333333333334"/>
    <x v="3"/>
    <n v="67"/>
    <n v="82.432835820895519"/>
    <x v="1"/>
    <s v="USD"/>
    <n v="1369112400"/>
    <n v="1374123600"/>
    <b v="0"/>
    <b v="0"/>
    <x v="3"/>
    <x v="3"/>
    <x v="3"/>
  </r>
  <r>
    <n v="232"/>
    <x v="231"/>
    <s v="Progressive secondary portal"/>
    <n v="3400"/>
    <x v="229"/>
    <n v="1.7126470588235294"/>
    <x v="1"/>
    <n v="92"/>
    <n v="63.293478260869563"/>
    <x v="1"/>
    <s v="USD"/>
    <n v="1469422800"/>
    <n v="1469509200"/>
    <b v="0"/>
    <b v="0"/>
    <x v="3"/>
    <x v="3"/>
    <x v="3"/>
  </r>
  <r>
    <n v="233"/>
    <x v="232"/>
    <s v="Multi-lateral national adapter"/>
    <n v="3800"/>
    <x v="230"/>
    <n v="1.5789473684210527"/>
    <x v="1"/>
    <n v="62"/>
    <n v="96.774193548387103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x v="231"/>
    <n v="1.0908"/>
    <x v="1"/>
    <n v="149"/>
    <n v="54.906040268456373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x v="232"/>
    <n v="0.41732558139534881"/>
    <x v="0"/>
    <n v="92"/>
    <n v="39.010869565217391"/>
    <x v="1"/>
    <s v="USD"/>
    <n v="1486965600"/>
    <n v="1487397600"/>
    <b v="0"/>
    <b v="0"/>
    <x v="10"/>
    <x v="4"/>
    <x v="10"/>
  </r>
  <r>
    <n v="236"/>
    <x v="235"/>
    <s v="Object-based directional function"/>
    <n v="39500"/>
    <x v="233"/>
    <n v="0.10944303797468355"/>
    <x v="0"/>
    <n v="57"/>
    <n v="75.84210526315789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x v="234"/>
    <n v="1.593763440860215"/>
    <x v="1"/>
    <n v="329"/>
    <n v="45.051671732522799"/>
    <x v="1"/>
    <s v="USD"/>
    <n v="1398402000"/>
    <n v="1398574800"/>
    <b v="0"/>
    <b v="0"/>
    <x v="10"/>
    <x v="4"/>
    <x v="10"/>
  </r>
  <r>
    <n v="238"/>
    <x v="237"/>
    <s v="Distributed systemic adapter"/>
    <n v="2400"/>
    <x v="235"/>
    <n v="4.2241666666666671"/>
    <x v="1"/>
    <n v="97"/>
    <n v="104.51546391752578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x v="236"/>
    <n v="0.97718749999999999"/>
    <x v="0"/>
    <n v="41"/>
    <n v="76.26829268292682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x v="237"/>
    <n v="4.1878911564625847"/>
    <x v="1"/>
    <n v="1784"/>
    <n v="69.015695067264573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x v="238"/>
    <n v="1.0191632047477746"/>
    <x v="1"/>
    <n v="1684"/>
    <n v="101.97684085510689"/>
    <x v="2"/>
    <s v="AUD"/>
    <n v="1397365200"/>
    <n v="1398229200"/>
    <b v="0"/>
    <b v="1"/>
    <x v="9"/>
    <x v="5"/>
    <x v="9"/>
  </r>
  <r>
    <n v="242"/>
    <x v="241"/>
    <s v="Sharable scalable core"/>
    <n v="8400"/>
    <x v="239"/>
    <n v="1.2772619047619047"/>
    <x v="1"/>
    <n v="250"/>
    <n v="42.915999999999997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x v="240"/>
    <n v="4.4521739130434783"/>
    <x v="1"/>
    <n v="238"/>
    <n v="43.025210084033617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x v="241"/>
    <n v="5.6971428571428575"/>
    <x v="1"/>
    <n v="53"/>
    <n v="75.245283018867923"/>
    <x v="1"/>
    <s v="USD"/>
    <n v="1405314000"/>
    <n v="1409806800"/>
    <b v="0"/>
    <b v="0"/>
    <x v="3"/>
    <x v="3"/>
    <x v="3"/>
  </r>
  <r>
    <n v="245"/>
    <x v="244"/>
    <s v="Re-engineered systematic monitoring"/>
    <n v="2900"/>
    <x v="242"/>
    <n v="5.0934482758620687"/>
    <x v="1"/>
    <n v="214"/>
    <n v="69.023364485981304"/>
    <x v="1"/>
    <s v="USD"/>
    <n v="1396846800"/>
    <n v="1396933200"/>
    <b v="0"/>
    <b v="0"/>
    <x v="3"/>
    <x v="3"/>
    <x v="3"/>
  </r>
  <r>
    <n v="246"/>
    <x v="245"/>
    <s v="Seamless value-added standardization"/>
    <n v="4500"/>
    <x v="243"/>
    <n v="3.2553333333333332"/>
    <x v="1"/>
    <n v="222"/>
    <n v="65.986486486486484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x v="244"/>
    <n v="9.3261616161616168"/>
    <x v="1"/>
    <n v="1884"/>
    <n v="98.013800424628457"/>
    <x v="1"/>
    <s v="USD"/>
    <n v="1482386400"/>
    <n v="1483682400"/>
    <b v="0"/>
    <b v="1"/>
    <x v="13"/>
    <x v="5"/>
    <x v="13"/>
  </r>
  <r>
    <n v="248"/>
    <x v="247"/>
    <s v="Streamlined holistic knowledgebase"/>
    <n v="6200"/>
    <x v="245"/>
    <n v="2.1133870967741935"/>
    <x v="1"/>
    <n v="218"/>
    <n v="60.105504587155963"/>
    <x v="2"/>
    <s v="AUD"/>
    <n v="1420005600"/>
    <n v="1420437600"/>
    <b v="0"/>
    <b v="0"/>
    <x v="20"/>
    <x v="6"/>
    <x v="20"/>
  </r>
  <r>
    <n v="249"/>
    <x v="248"/>
    <s v="Up-sized intermediate website"/>
    <n v="61500"/>
    <x v="246"/>
    <n v="2.7332520325203253"/>
    <x v="1"/>
    <n v="6465"/>
    <n v="26.000773395204948"/>
    <x v="1"/>
    <s v="USD"/>
    <n v="1420178400"/>
    <n v="1420783200"/>
    <b v="0"/>
    <b v="0"/>
    <x v="18"/>
    <x v="5"/>
    <x v="18"/>
  </r>
  <r>
    <n v="250"/>
    <x v="249"/>
    <s v="Future-proofed directional synergy"/>
    <n v="100"/>
    <x v="247"/>
    <n v="0.03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x v="248"/>
    <n v="0.54084507042253516"/>
    <x v="0"/>
    <n v="101"/>
    <n v="38.019801980198018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x v="249"/>
    <n v="6.2629999999999999"/>
    <x v="1"/>
    <n v="59"/>
    <n v="106.15254237288136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x v="250"/>
    <n v="0.8902139917695473"/>
    <x v="0"/>
    <n v="1335"/>
    <n v="81.019475655430711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x v="251"/>
    <n v="1.8489130434782608"/>
    <x v="1"/>
    <n v="88"/>
    <n v="96.647727272727266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x v="252"/>
    <n v="1.2016770186335404"/>
    <x v="1"/>
    <n v="1697"/>
    <n v="57.003535651149086"/>
    <x v="1"/>
    <s v="USD"/>
    <n v="1297836000"/>
    <n v="1298268000"/>
    <b v="0"/>
    <b v="1"/>
    <x v="1"/>
    <x v="1"/>
    <x v="1"/>
  </r>
  <r>
    <n v="256"/>
    <x v="255"/>
    <s v="Optimized actuating toolset"/>
    <n v="4100"/>
    <x v="253"/>
    <n v="0.23390243902439026"/>
    <x v="0"/>
    <n v="15"/>
    <n v="63.93333333333333"/>
    <x v="4"/>
    <s v="GBP"/>
    <n v="1453615200"/>
    <n v="1456812000"/>
    <b v="0"/>
    <b v="0"/>
    <x v="1"/>
    <x v="1"/>
    <x v="1"/>
  </r>
  <r>
    <n v="257"/>
    <x v="256"/>
    <s v="Decentralized exuding strategy"/>
    <n v="5700"/>
    <x v="254"/>
    <n v="1.46"/>
    <x v="1"/>
    <n v="92"/>
    <n v="90.456521739130437"/>
    <x v="1"/>
    <s v="USD"/>
    <n v="1362463200"/>
    <n v="1363669200"/>
    <b v="0"/>
    <b v="0"/>
    <x v="3"/>
    <x v="3"/>
    <x v="3"/>
  </r>
  <r>
    <n v="258"/>
    <x v="257"/>
    <s v="Assimilated coherent hardware"/>
    <n v="5000"/>
    <x v="255"/>
    <n v="2.6848000000000001"/>
    <x v="1"/>
    <n v="186"/>
    <n v="72.172043010752688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x v="256"/>
    <n v="5.9749999999999996"/>
    <x v="1"/>
    <n v="138"/>
    <n v="77.934782608695656"/>
    <x v="1"/>
    <s v="USD"/>
    <n v="1354946400"/>
    <n v="1356588000"/>
    <b v="1"/>
    <b v="0"/>
    <x v="14"/>
    <x v="7"/>
    <x v="14"/>
  </r>
  <r>
    <n v="260"/>
    <x v="259"/>
    <s v="Centralized modular initiative"/>
    <n v="6300"/>
    <x v="257"/>
    <n v="1.5769841269841269"/>
    <x v="1"/>
    <n v="261"/>
    <n v="38.065134099616856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x v="258"/>
    <n v="0.31201660735468567"/>
    <x v="0"/>
    <n v="454"/>
    <n v="57.936123348017624"/>
    <x v="1"/>
    <s v="USD"/>
    <n v="1282712400"/>
    <n v="1283058000"/>
    <b v="0"/>
    <b v="1"/>
    <x v="1"/>
    <x v="1"/>
    <x v="1"/>
  </r>
  <r>
    <n v="262"/>
    <x v="261"/>
    <s v="Compatible multimedia hub"/>
    <n v="1700"/>
    <x v="259"/>
    <n v="3.1341176470588237"/>
    <x v="1"/>
    <n v="107"/>
    <n v="49.794392523364486"/>
    <x v="1"/>
    <s v="USD"/>
    <n v="1301979600"/>
    <n v="1304226000"/>
    <b v="0"/>
    <b v="1"/>
    <x v="7"/>
    <x v="1"/>
    <x v="7"/>
  </r>
  <r>
    <n v="263"/>
    <x v="262"/>
    <s v="Organic eco-centric success"/>
    <n v="2900"/>
    <x v="260"/>
    <n v="3.7089655172413791"/>
    <x v="1"/>
    <n v="199"/>
    <n v="54.050251256281406"/>
    <x v="1"/>
    <s v="USD"/>
    <n v="1263016800"/>
    <n v="1263016800"/>
    <b v="0"/>
    <b v="0"/>
    <x v="14"/>
    <x v="7"/>
    <x v="14"/>
  </r>
  <r>
    <n v="264"/>
    <x v="263"/>
    <s v="Virtual reciprocal policy"/>
    <n v="45600"/>
    <x v="261"/>
    <n v="3.6266447368421053"/>
    <x v="1"/>
    <n v="5512"/>
    <n v="30.002721335268504"/>
    <x v="1"/>
    <s v="USD"/>
    <n v="1360648800"/>
    <n v="1362031200"/>
    <b v="0"/>
    <b v="0"/>
    <x v="3"/>
    <x v="3"/>
    <x v="3"/>
  </r>
  <r>
    <n v="265"/>
    <x v="264"/>
    <s v="Persevering interactive emulation"/>
    <n v="4900"/>
    <x v="262"/>
    <n v="1.2308163265306122"/>
    <x v="1"/>
    <n v="86"/>
    <n v="70.127906976744185"/>
    <x v="1"/>
    <s v="USD"/>
    <n v="1451800800"/>
    <n v="1455602400"/>
    <b v="0"/>
    <b v="0"/>
    <x v="3"/>
    <x v="3"/>
    <x v="3"/>
  </r>
  <r>
    <n v="266"/>
    <x v="265"/>
    <s v="Proactive responsive emulation"/>
    <n v="111900"/>
    <x v="263"/>
    <n v="0.76766756032171579"/>
    <x v="0"/>
    <n v="3182"/>
    <n v="26.996228786926462"/>
    <x v="6"/>
    <s v="EUR"/>
    <n v="1415340000"/>
    <n v="1418191200"/>
    <b v="0"/>
    <b v="1"/>
    <x v="17"/>
    <x v="1"/>
    <x v="17"/>
  </r>
  <r>
    <n v="267"/>
    <x v="266"/>
    <s v="Extended eco-centric function"/>
    <n v="61600"/>
    <x v="264"/>
    <n v="2.3362012987012988"/>
    <x v="1"/>
    <n v="2768"/>
    <n v="51.990606936416185"/>
    <x v="2"/>
    <s v="AUD"/>
    <n v="1351054800"/>
    <n v="1352440800"/>
    <b v="0"/>
    <b v="0"/>
    <x v="3"/>
    <x v="3"/>
    <x v="3"/>
  </r>
  <r>
    <n v="268"/>
    <x v="267"/>
    <s v="Networked optimal productivity"/>
    <n v="1500"/>
    <x v="265"/>
    <n v="1.8053333333333332"/>
    <x v="1"/>
    <n v="48"/>
    <n v="56.416666666666664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x v="266"/>
    <n v="2.5262857142857142"/>
    <x v="1"/>
    <n v="87"/>
    <n v="101.63218390804597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x v="267"/>
    <n v="0.27176538240368026"/>
    <x v="3"/>
    <n v="1890"/>
    <n v="25.005291005291006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x v="268"/>
    <n v="1.2706571242680547E-2"/>
    <x v="2"/>
    <n v="61"/>
    <n v="32.016393442622949"/>
    <x v="1"/>
    <s v="USD"/>
    <n v="1449468000"/>
    <n v="1452146400"/>
    <b v="0"/>
    <b v="0"/>
    <x v="14"/>
    <x v="7"/>
    <x v="14"/>
  </r>
  <r>
    <n v="272"/>
    <x v="271"/>
    <s v="Networked radical neural-net"/>
    <n v="51100"/>
    <x v="269"/>
    <n v="3.0400978473581213"/>
    <x v="1"/>
    <n v="1894"/>
    <n v="82.021647307286173"/>
    <x v="1"/>
    <s v="USD"/>
    <n v="1562734800"/>
    <n v="1564894800"/>
    <b v="0"/>
    <b v="1"/>
    <x v="3"/>
    <x v="3"/>
    <x v="3"/>
  </r>
  <r>
    <n v="273"/>
    <x v="272"/>
    <s v="Re-engineered heuristic forecast"/>
    <n v="7800"/>
    <x v="270"/>
    <n v="1.3723076923076922"/>
    <x v="1"/>
    <n v="282"/>
    <n v="37.957446808510639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x v="271"/>
    <n v="0.32208333333333333"/>
    <x v="0"/>
    <n v="15"/>
    <n v="51.533333333333331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x v="272"/>
    <n v="2.4151282051282053"/>
    <x v="1"/>
    <n v="116"/>
    <n v="81.198275862068968"/>
    <x v="1"/>
    <s v="USD"/>
    <n v="1554526800"/>
    <n v="1555218000"/>
    <b v="0"/>
    <b v="0"/>
    <x v="18"/>
    <x v="5"/>
    <x v="18"/>
  </r>
  <r>
    <n v="276"/>
    <x v="275"/>
    <s v="Front-line foreground project"/>
    <n v="5500"/>
    <x v="273"/>
    <n v="0.96799999999999997"/>
    <x v="0"/>
    <n v="133"/>
    <n v="40.030075187969928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x v="274"/>
    <n v="10.664285714285715"/>
    <x v="1"/>
    <n v="83"/>
    <n v="89.939759036144579"/>
    <x v="1"/>
    <s v="USD"/>
    <n v="1279515600"/>
    <n v="1279688400"/>
    <b v="0"/>
    <b v="0"/>
    <x v="3"/>
    <x v="3"/>
    <x v="3"/>
  </r>
  <r>
    <n v="278"/>
    <x v="277"/>
    <s v="Distributed multi-tasking strategy"/>
    <n v="2700"/>
    <x v="275"/>
    <n v="3.2588888888888889"/>
    <x v="1"/>
    <n v="91"/>
    <n v="96.692307692307693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x v="276"/>
    <n v="1.7070000000000001"/>
    <x v="1"/>
    <n v="546"/>
    <n v="25.01098901098901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x v="277"/>
    <n v="5.8144"/>
    <x v="1"/>
    <n v="393"/>
    <n v="36.987277353689571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x v="278"/>
    <n v="0.91520972644376897"/>
    <x v="0"/>
    <n v="2062"/>
    <n v="73.012609117361791"/>
    <x v="1"/>
    <s v="USD"/>
    <n v="1331445600"/>
    <n v="1333256400"/>
    <b v="0"/>
    <b v="1"/>
    <x v="3"/>
    <x v="3"/>
    <x v="3"/>
  </r>
  <r>
    <n v="282"/>
    <x v="281"/>
    <s v="Virtual contextually-based circuit"/>
    <n v="8400"/>
    <x v="279"/>
    <n v="1.0804761904761904"/>
    <x v="1"/>
    <n v="133"/>
    <n v="68.240601503759393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x v="280"/>
    <n v="0.18728395061728395"/>
    <x v="0"/>
    <n v="29"/>
    <n v="52.310344827586206"/>
    <x v="3"/>
    <s v="DKK"/>
    <n v="1464584400"/>
    <n v="1465016400"/>
    <b v="0"/>
    <b v="0"/>
    <x v="1"/>
    <x v="1"/>
    <x v="1"/>
  </r>
  <r>
    <n v="284"/>
    <x v="283"/>
    <s v="Ameliorated fresh-thinking protocol"/>
    <n v="9800"/>
    <x v="281"/>
    <n v="0.83193877551020412"/>
    <x v="0"/>
    <n v="132"/>
    <n v="61.765151515151516"/>
    <x v="1"/>
    <s v="USD"/>
    <n v="1335848400"/>
    <n v="1336280400"/>
    <b v="0"/>
    <b v="0"/>
    <x v="2"/>
    <x v="2"/>
    <x v="2"/>
  </r>
  <r>
    <n v="285"/>
    <x v="284"/>
    <s v="Front-line optimizing emulation"/>
    <n v="900"/>
    <x v="282"/>
    <n v="7.0633333333333335"/>
    <x v="1"/>
    <n v="254"/>
    <n v="25.027559055118111"/>
    <x v="1"/>
    <s v="USD"/>
    <n v="1473483600"/>
    <n v="1476766800"/>
    <b v="0"/>
    <b v="0"/>
    <x v="3"/>
    <x v="3"/>
    <x v="3"/>
  </r>
  <r>
    <n v="286"/>
    <x v="285"/>
    <s v="Devolved uniform complexity"/>
    <n v="112100"/>
    <x v="283"/>
    <n v="0.17446030330062445"/>
    <x v="3"/>
    <n v="184"/>
    <n v="106.28804347826087"/>
    <x v="1"/>
    <s v="USD"/>
    <n v="1479880800"/>
    <n v="1480485600"/>
    <b v="0"/>
    <b v="0"/>
    <x v="3"/>
    <x v="3"/>
    <x v="3"/>
  </r>
  <r>
    <n v="287"/>
    <x v="286"/>
    <s v="Public-key intangible superstructure"/>
    <n v="6300"/>
    <x v="284"/>
    <n v="2.0973015873015872"/>
    <x v="1"/>
    <n v="176"/>
    <n v="75.07386363636364"/>
    <x v="1"/>
    <s v="USD"/>
    <n v="1430197200"/>
    <n v="1430197200"/>
    <b v="0"/>
    <b v="0"/>
    <x v="5"/>
    <x v="1"/>
    <x v="5"/>
  </r>
  <r>
    <n v="288"/>
    <x v="287"/>
    <s v="Secured global success"/>
    <n v="5600"/>
    <x v="285"/>
    <n v="0.97785714285714287"/>
    <x v="0"/>
    <n v="137"/>
    <n v="39.970802919708028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x v="286"/>
    <n v="16.842500000000001"/>
    <x v="1"/>
    <n v="337"/>
    <n v="39.982195845697326"/>
    <x v="0"/>
    <s v="CAD"/>
    <n v="1438578000"/>
    <n v="1438837200"/>
    <b v="0"/>
    <b v="0"/>
    <x v="3"/>
    <x v="3"/>
    <x v="3"/>
  </r>
  <r>
    <n v="290"/>
    <x v="289"/>
    <s v="Advanced global data-warehouse"/>
    <n v="168600"/>
    <x v="287"/>
    <n v="0.54402135231316728"/>
    <x v="0"/>
    <n v="908"/>
    <n v="101.01541850220265"/>
    <x v="1"/>
    <s v="USD"/>
    <n v="1368162000"/>
    <n v="1370926800"/>
    <b v="0"/>
    <b v="1"/>
    <x v="4"/>
    <x v="4"/>
    <x v="4"/>
  </r>
  <r>
    <n v="291"/>
    <x v="290"/>
    <s v="Self-enabling uniform complexity"/>
    <n v="1800"/>
    <x v="288"/>
    <n v="4.5661111111111108"/>
    <x v="1"/>
    <n v="107"/>
    <n v="76.813084112149539"/>
    <x v="1"/>
    <s v="USD"/>
    <n v="1318654800"/>
    <n v="1319000400"/>
    <b v="1"/>
    <b v="0"/>
    <x v="2"/>
    <x v="2"/>
    <x v="2"/>
  </r>
  <r>
    <n v="292"/>
    <x v="291"/>
    <s v="Versatile cohesive encoding"/>
    <n v="7300"/>
    <x v="289"/>
    <n v="9.8219178082191785E-2"/>
    <x v="0"/>
    <n v="10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x v="290"/>
    <n v="0.16384615384615384"/>
    <x v="3"/>
    <n v="32"/>
    <n v="33.28125"/>
    <x v="6"/>
    <s v="EUR"/>
    <n v="1286254800"/>
    <n v="1287032400"/>
    <b v="0"/>
    <b v="0"/>
    <x v="3"/>
    <x v="3"/>
    <x v="3"/>
  </r>
  <r>
    <n v="294"/>
    <x v="293"/>
    <s v="Automated local emulation"/>
    <n v="600"/>
    <x v="291"/>
    <n v="13.396666666666667"/>
    <x v="1"/>
    <n v="183"/>
    <n v="43.92349726775956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x v="292"/>
    <n v="0.35650077760497667"/>
    <x v="0"/>
    <n v="1910"/>
    <n v="36.00471204188481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x v="293"/>
    <n v="0.54950819672131146"/>
    <x v="0"/>
    <n v="38"/>
    <n v="88.21052631578948"/>
    <x v="2"/>
    <s v="AUD"/>
    <n v="1548655200"/>
    <n v="1550556000"/>
    <b v="0"/>
    <b v="0"/>
    <x v="3"/>
    <x v="3"/>
    <x v="3"/>
  </r>
  <r>
    <n v="297"/>
    <x v="296"/>
    <s v="Organized client-driven capacity"/>
    <n v="7200"/>
    <x v="294"/>
    <n v="0.94236111111111109"/>
    <x v="0"/>
    <n v="104"/>
    <n v="65.240384615384613"/>
    <x v="2"/>
    <s v="AUD"/>
    <n v="1389679200"/>
    <n v="1390456800"/>
    <b v="0"/>
    <b v="1"/>
    <x v="3"/>
    <x v="3"/>
    <x v="3"/>
  </r>
  <r>
    <n v="298"/>
    <x v="297"/>
    <s v="Adaptive intangible database"/>
    <n v="3500"/>
    <x v="295"/>
    <n v="1.4391428571428571"/>
    <x v="1"/>
    <n v="72"/>
    <n v="69.958333333333329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x v="296"/>
    <n v="0.51421052631578945"/>
    <x v="0"/>
    <n v="49"/>
    <n v="39.877551020408163"/>
    <x v="1"/>
    <s v="USD"/>
    <n v="1456984800"/>
    <n v="1461819600"/>
    <b v="0"/>
    <b v="0"/>
    <x v="0"/>
    <x v="0"/>
    <x v="0"/>
  </r>
  <r>
    <n v="300"/>
    <x v="299"/>
    <s v="Focused executive core"/>
    <n v="100"/>
    <x v="297"/>
    <n v="0.05"/>
    <x v="0"/>
    <n v="1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x v="298"/>
    <n v="13.446666666666667"/>
    <x v="1"/>
    <n v="295"/>
    <n v="41.023728813559323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x v="299"/>
    <n v="0.31844940867279897"/>
    <x v="0"/>
    <n v="245"/>
    <n v="98.914285714285711"/>
    <x v="1"/>
    <s v="USD"/>
    <n v="1535864400"/>
    <n v="1537074000"/>
    <b v="0"/>
    <b v="0"/>
    <x v="3"/>
    <x v="3"/>
    <x v="3"/>
  </r>
  <r>
    <n v="303"/>
    <x v="302"/>
    <s v="Networked optimal architecture"/>
    <n v="3400"/>
    <x v="300"/>
    <n v="0.82617647058823529"/>
    <x v="0"/>
    <n v="32"/>
    <n v="87.78125"/>
    <x v="1"/>
    <s v="USD"/>
    <n v="1452146400"/>
    <n v="1452578400"/>
    <b v="0"/>
    <b v="0"/>
    <x v="7"/>
    <x v="1"/>
    <x v="7"/>
  </r>
  <r>
    <n v="304"/>
    <x v="303"/>
    <s v="User-friendly discrete benchmark"/>
    <n v="2100"/>
    <x v="301"/>
    <n v="5.4614285714285717"/>
    <x v="1"/>
    <n v="142"/>
    <n v="80.767605633802816"/>
    <x v="1"/>
    <s v="USD"/>
    <n v="1470546000"/>
    <n v="1474088400"/>
    <b v="0"/>
    <b v="0"/>
    <x v="4"/>
    <x v="4"/>
    <x v="4"/>
  </r>
  <r>
    <n v="305"/>
    <x v="304"/>
    <s v="Grass-roots actuating policy"/>
    <n v="2800"/>
    <x v="302"/>
    <n v="2.8621428571428571"/>
    <x v="1"/>
    <n v="85"/>
    <n v="94.28235294117647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x v="303"/>
    <n v="7.9076923076923072E-2"/>
    <x v="0"/>
    <n v="7"/>
    <n v="73.428571428571431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x v="304"/>
    <n v="1.3213677811550153"/>
    <x v="1"/>
    <n v="659"/>
    <n v="65.968133535660087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x v="305"/>
    <n v="0.74077834179357027"/>
    <x v="0"/>
    <n v="803"/>
    <n v="109.04109589041096"/>
    <x v="1"/>
    <s v="USD"/>
    <n v="1303102800"/>
    <n v="1303189200"/>
    <b v="0"/>
    <b v="0"/>
    <x v="3"/>
    <x v="3"/>
    <x v="3"/>
  </r>
  <r>
    <n v="309"/>
    <x v="308"/>
    <s v="User-centric 6thgeneration attitude"/>
    <n v="4100"/>
    <x v="306"/>
    <n v="0.75292682926829269"/>
    <x v="3"/>
    <n v="75"/>
    <n v="41.16"/>
    <x v="1"/>
    <s v="USD"/>
    <n v="1316581200"/>
    <n v="1318309200"/>
    <b v="0"/>
    <b v="1"/>
    <x v="7"/>
    <x v="1"/>
    <x v="7"/>
  </r>
  <r>
    <n v="310"/>
    <x v="309"/>
    <s v="Switchable zero tolerance website"/>
    <n v="7800"/>
    <x v="307"/>
    <n v="0.20333333333333334"/>
    <x v="0"/>
    <n v="16"/>
    <n v="99.125"/>
    <x v="1"/>
    <s v="USD"/>
    <n v="1270789200"/>
    <n v="1272171600"/>
    <b v="0"/>
    <b v="0"/>
    <x v="11"/>
    <x v="6"/>
    <x v="11"/>
  </r>
  <r>
    <n v="311"/>
    <x v="310"/>
    <s v="Focused real-time help-desk"/>
    <n v="6300"/>
    <x v="308"/>
    <n v="2.0336507936507937"/>
    <x v="1"/>
    <n v="121"/>
    <n v="105.88429752066116"/>
    <x v="1"/>
    <s v="USD"/>
    <n v="1297836000"/>
    <n v="1298872800"/>
    <b v="0"/>
    <b v="0"/>
    <x v="3"/>
    <x v="3"/>
    <x v="3"/>
  </r>
  <r>
    <n v="312"/>
    <x v="311"/>
    <s v="Robust impactful approach"/>
    <n v="59100"/>
    <x v="309"/>
    <n v="3.1022842639593908"/>
    <x v="1"/>
    <n v="3742"/>
    <n v="48.996525921966864"/>
    <x v="1"/>
    <s v="USD"/>
    <n v="1382677200"/>
    <n v="1383282000"/>
    <b v="0"/>
    <b v="0"/>
    <x v="3"/>
    <x v="3"/>
    <x v="3"/>
  </r>
  <r>
    <n v="313"/>
    <x v="312"/>
    <s v="Secured maximized policy"/>
    <n v="2200"/>
    <x v="310"/>
    <n v="3.9531818181818181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x v="311"/>
    <n v="2.9471428571428571"/>
    <x v="1"/>
    <n v="133"/>
    <n v="31.02255639097744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x v="312"/>
    <n v="0.33894736842105261"/>
    <x v="0"/>
    <n v="31"/>
    <n v="103.87096774193549"/>
    <x v="1"/>
    <s v="USD"/>
    <n v="1400907600"/>
    <n v="1403413200"/>
    <b v="0"/>
    <b v="0"/>
    <x v="3"/>
    <x v="3"/>
    <x v="3"/>
  </r>
  <r>
    <n v="316"/>
    <x v="315"/>
    <s v="Configurable demand-driven matrix"/>
    <n v="9600"/>
    <x v="313"/>
    <n v="0.66677083333333331"/>
    <x v="0"/>
    <n v="108"/>
    <n v="59.268518518518519"/>
    <x v="6"/>
    <s v="EUR"/>
    <n v="1574143200"/>
    <n v="1574229600"/>
    <b v="0"/>
    <b v="1"/>
    <x v="0"/>
    <x v="0"/>
    <x v="0"/>
  </r>
  <r>
    <n v="317"/>
    <x v="316"/>
    <s v="Cross-group coherent hierarchy"/>
    <n v="6600"/>
    <x v="314"/>
    <n v="0.19227272727272726"/>
    <x v="0"/>
    <n v="30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x v="315"/>
    <n v="0.15842105263157893"/>
    <x v="0"/>
    <n v="17"/>
    <n v="53.117647058823529"/>
    <x v="1"/>
    <s v="USD"/>
    <n v="1392357600"/>
    <n v="1392530400"/>
    <b v="0"/>
    <b v="0"/>
    <x v="1"/>
    <x v="1"/>
    <x v="1"/>
  </r>
  <r>
    <n v="319"/>
    <x v="318"/>
    <s v="Advanced empowering matrix"/>
    <n v="8400"/>
    <x v="316"/>
    <n v="0.38702380952380955"/>
    <x v="3"/>
    <n v="64"/>
    <n v="50.796875"/>
    <x v="1"/>
    <s v="USD"/>
    <n v="1281589200"/>
    <n v="1283662800"/>
    <b v="0"/>
    <b v="0"/>
    <x v="2"/>
    <x v="2"/>
    <x v="2"/>
  </r>
  <r>
    <n v="320"/>
    <x v="319"/>
    <s v="Phased holistic implementation"/>
    <n v="84400"/>
    <x v="317"/>
    <n v="9.5876777251184833E-2"/>
    <x v="0"/>
    <n v="80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x v="318"/>
    <n v="0.94144366197183094"/>
    <x v="0"/>
    <n v="2468"/>
    <n v="65.000810372771468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x v="319"/>
    <n v="1.6656234096692113"/>
    <x v="1"/>
    <n v="5168"/>
    <n v="37.998645510835914"/>
    <x v="1"/>
    <s v="USD"/>
    <n v="1290664800"/>
    <n v="1291788000"/>
    <b v="0"/>
    <b v="0"/>
    <x v="3"/>
    <x v="3"/>
    <x v="3"/>
  </r>
  <r>
    <n v="323"/>
    <x v="322"/>
    <s v="Integrated zero-defect help-desk"/>
    <n v="8900"/>
    <x v="320"/>
    <n v="0.24134831460674158"/>
    <x v="0"/>
    <n v="26"/>
    <n v="82.615384615384613"/>
    <x v="4"/>
    <s v="GBP"/>
    <n v="1395896400"/>
    <n v="1396069200"/>
    <b v="0"/>
    <b v="0"/>
    <x v="4"/>
    <x v="4"/>
    <x v="4"/>
  </r>
  <r>
    <n v="324"/>
    <x v="323"/>
    <s v="Inverse analyzing matrices"/>
    <n v="7100"/>
    <x v="321"/>
    <n v="1.6405633802816901"/>
    <x v="1"/>
    <n v="307"/>
    <n v="37.941368078175898"/>
    <x v="1"/>
    <s v="USD"/>
    <n v="1434862800"/>
    <n v="1435899600"/>
    <b v="0"/>
    <b v="1"/>
    <x v="3"/>
    <x v="3"/>
    <x v="3"/>
  </r>
  <r>
    <n v="325"/>
    <x v="324"/>
    <s v="Programmable systemic implementation"/>
    <n v="6500"/>
    <x v="322"/>
    <n v="0.90723076923076929"/>
    <x v="0"/>
    <n v="73"/>
    <n v="80.78082191780822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x v="323"/>
    <n v="0.46194444444444444"/>
    <x v="0"/>
    <n v="128"/>
    <n v="25.984375"/>
    <x v="1"/>
    <s v="USD"/>
    <n v="1451109600"/>
    <n v="1451628000"/>
    <b v="0"/>
    <b v="0"/>
    <x v="10"/>
    <x v="4"/>
    <x v="10"/>
  </r>
  <r>
    <n v="327"/>
    <x v="326"/>
    <s v="Digitized 3rdgeneration encoding"/>
    <n v="2600"/>
    <x v="324"/>
    <n v="0.38538461538461538"/>
    <x v="0"/>
    <n v="33"/>
    <n v="30.363636363636363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x v="325"/>
    <n v="1.3356231003039514"/>
    <x v="1"/>
    <n v="2441"/>
    <n v="54.004916018025398"/>
    <x v="1"/>
    <s v="USD"/>
    <n v="1543557600"/>
    <n v="1544508000"/>
    <b v="0"/>
    <b v="0"/>
    <x v="1"/>
    <x v="1"/>
    <x v="1"/>
  </r>
  <r>
    <n v="329"/>
    <x v="328"/>
    <s v="Fundamental incremental database"/>
    <n v="93800"/>
    <x v="326"/>
    <n v="0.22896588486140726"/>
    <x v="2"/>
    <n v="211"/>
    <n v="101.78672985781991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x v="327"/>
    <n v="1.8495548961424333"/>
    <x v="1"/>
    <n v="1385"/>
    <n v="45.003610108303249"/>
    <x v="4"/>
    <s v="GBP"/>
    <n v="1512712800"/>
    <n v="1512799200"/>
    <b v="0"/>
    <b v="0"/>
    <x v="4"/>
    <x v="4"/>
    <x v="4"/>
  </r>
  <r>
    <n v="331"/>
    <x v="330"/>
    <s v="Intuitive static portal"/>
    <n v="3300"/>
    <x v="328"/>
    <n v="4.4372727272727275"/>
    <x v="1"/>
    <n v="190"/>
    <n v="77.068421052631578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x v="329"/>
    <n v="1.999806763285024"/>
    <x v="1"/>
    <n v="470"/>
    <n v="88.076595744680844"/>
    <x v="1"/>
    <s v="USD"/>
    <n v="1364446800"/>
    <n v="1364533200"/>
    <b v="0"/>
    <b v="0"/>
    <x v="8"/>
    <x v="2"/>
    <x v="8"/>
  </r>
  <r>
    <n v="333"/>
    <x v="332"/>
    <s v="Persistent well-modulated synergy"/>
    <n v="9600"/>
    <x v="330"/>
    <n v="1.2395833333333333"/>
    <x v="1"/>
    <n v="253"/>
    <n v="47.035573122529641"/>
    <x v="1"/>
    <s v="USD"/>
    <n v="1542693600"/>
    <n v="1545112800"/>
    <b v="0"/>
    <b v="0"/>
    <x v="3"/>
    <x v="3"/>
    <x v="3"/>
  </r>
  <r>
    <n v="334"/>
    <x v="333"/>
    <s v="Assimilated discrete algorithm"/>
    <n v="66200"/>
    <x v="331"/>
    <n v="1.8661329305135952"/>
    <x v="1"/>
    <n v="1113"/>
    <n v="110.99550763701707"/>
    <x v="1"/>
    <s v="USD"/>
    <n v="1515564000"/>
    <n v="1516168800"/>
    <b v="0"/>
    <b v="0"/>
    <x v="1"/>
    <x v="1"/>
    <x v="1"/>
  </r>
  <r>
    <n v="335"/>
    <x v="334"/>
    <s v="Operative uniform hub"/>
    <n v="173800"/>
    <x v="332"/>
    <n v="1.1428538550057536"/>
    <x v="1"/>
    <n v="2283"/>
    <n v="87.003066141042481"/>
    <x v="1"/>
    <s v="USD"/>
    <n v="1573797600"/>
    <n v="1574920800"/>
    <b v="0"/>
    <b v="0"/>
    <x v="1"/>
    <x v="1"/>
    <x v="1"/>
  </r>
  <r>
    <n v="336"/>
    <x v="335"/>
    <s v="Customizable intangible capability"/>
    <n v="70700"/>
    <x v="333"/>
    <n v="0.97032531824611035"/>
    <x v="0"/>
    <n v="1072"/>
    <n v="63.994402985074629"/>
    <x v="1"/>
    <s v="USD"/>
    <n v="1292392800"/>
    <n v="1292479200"/>
    <b v="0"/>
    <b v="1"/>
    <x v="1"/>
    <x v="1"/>
    <x v="1"/>
  </r>
  <r>
    <n v="337"/>
    <x v="336"/>
    <s v="Innovative didactic analyzer"/>
    <n v="94500"/>
    <x v="334"/>
    <n v="1.2281904761904763"/>
    <x v="1"/>
    <n v="1095"/>
    <n v="105.9945205479452"/>
    <x v="1"/>
    <s v="USD"/>
    <n v="1573452000"/>
    <n v="1573538400"/>
    <b v="0"/>
    <b v="0"/>
    <x v="3"/>
    <x v="3"/>
    <x v="3"/>
  </r>
  <r>
    <n v="338"/>
    <x v="337"/>
    <s v="Decentralized intangible encoding"/>
    <n v="69800"/>
    <x v="335"/>
    <n v="1.7914326647564469"/>
    <x v="1"/>
    <n v="1690"/>
    <n v="73.989349112426041"/>
    <x v="1"/>
    <s v="USD"/>
    <n v="1317790800"/>
    <n v="1320382800"/>
    <b v="0"/>
    <b v="0"/>
    <x v="3"/>
    <x v="3"/>
    <x v="3"/>
  </r>
  <r>
    <n v="339"/>
    <x v="338"/>
    <s v="Front-line transitional algorithm"/>
    <n v="136300"/>
    <x v="336"/>
    <n v="0.79951577402787966"/>
    <x v="3"/>
    <n v="1297"/>
    <n v="84.02004626060139"/>
    <x v="0"/>
    <s v="CAD"/>
    <n v="1501650000"/>
    <n v="1502859600"/>
    <b v="0"/>
    <b v="0"/>
    <x v="3"/>
    <x v="3"/>
    <x v="3"/>
  </r>
  <r>
    <n v="340"/>
    <x v="339"/>
    <s v="Switchable didactic matrices"/>
    <n v="37100"/>
    <x v="337"/>
    <n v="0.94242587601078165"/>
    <x v="0"/>
    <n v="393"/>
    <n v="88.966921119592882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x v="338"/>
    <n v="0.84669291338582675"/>
    <x v="0"/>
    <n v="1257"/>
    <n v="76.990453460620529"/>
    <x v="1"/>
    <s v="USD"/>
    <n v="1440738000"/>
    <n v="1441342800"/>
    <b v="0"/>
    <b v="0"/>
    <x v="7"/>
    <x v="1"/>
    <x v="7"/>
  </r>
  <r>
    <n v="342"/>
    <x v="341"/>
    <s v="Visionary foreground middleware"/>
    <n v="47900"/>
    <x v="339"/>
    <n v="0.66521920668058454"/>
    <x v="0"/>
    <n v="328"/>
    <n v="97.146341463414629"/>
    <x v="1"/>
    <s v="USD"/>
    <n v="1374296400"/>
    <n v="1375333200"/>
    <b v="0"/>
    <b v="0"/>
    <x v="3"/>
    <x v="3"/>
    <x v="3"/>
  </r>
  <r>
    <n v="343"/>
    <x v="342"/>
    <s v="Optional zero-defect task-force"/>
    <n v="9000"/>
    <x v="340"/>
    <n v="0.53922222222222227"/>
    <x v="0"/>
    <n v="147"/>
    <n v="33.013605442176868"/>
    <x v="1"/>
    <s v="USD"/>
    <n v="1384840800"/>
    <n v="1389420000"/>
    <b v="0"/>
    <b v="0"/>
    <x v="3"/>
    <x v="3"/>
    <x v="3"/>
  </r>
  <r>
    <n v="344"/>
    <x v="343"/>
    <s v="Devolved exuding emulation"/>
    <n v="197600"/>
    <x v="341"/>
    <n v="0.41983299595141699"/>
    <x v="0"/>
    <n v="830"/>
    <n v="99.950602409638549"/>
    <x v="1"/>
    <s v="USD"/>
    <n v="1516600800"/>
    <n v="1520056800"/>
    <b v="0"/>
    <b v="0"/>
    <x v="11"/>
    <x v="6"/>
    <x v="11"/>
  </r>
  <r>
    <n v="345"/>
    <x v="344"/>
    <s v="Open-source neutral task-force"/>
    <n v="157600"/>
    <x v="342"/>
    <n v="0.14694796954314721"/>
    <x v="0"/>
    <n v="331"/>
    <n v="69.966767371601208"/>
    <x v="4"/>
    <s v="GBP"/>
    <n v="1436418000"/>
    <n v="1436504400"/>
    <b v="0"/>
    <b v="0"/>
    <x v="6"/>
    <x v="4"/>
    <x v="6"/>
  </r>
  <r>
    <n v="346"/>
    <x v="345"/>
    <s v="Virtual attitude-oriented migration"/>
    <n v="8000"/>
    <x v="343"/>
    <n v="0.34475"/>
    <x v="0"/>
    <n v="25"/>
    <n v="110.32"/>
    <x v="1"/>
    <s v="USD"/>
    <n v="1503550800"/>
    <n v="1508302800"/>
    <b v="0"/>
    <b v="1"/>
    <x v="7"/>
    <x v="1"/>
    <x v="7"/>
  </r>
  <r>
    <n v="347"/>
    <x v="346"/>
    <s v="Open-source full-range portal"/>
    <n v="900"/>
    <x v="344"/>
    <n v="14.007777777777777"/>
    <x v="1"/>
    <n v="191"/>
    <n v="66.005235602094245"/>
    <x v="1"/>
    <s v="USD"/>
    <n v="1423634400"/>
    <n v="1425708000"/>
    <b v="0"/>
    <b v="0"/>
    <x v="2"/>
    <x v="2"/>
    <x v="2"/>
  </r>
  <r>
    <n v="348"/>
    <x v="347"/>
    <s v="Versatile cohesive open system"/>
    <n v="199000"/>
    <x v="345"/>
    <n v="0.71770351758793971"/>
    <x v="0"/>
    <n v="3483"/>
    <n v="41.005742176284812"/>
    <x v="1"/>
    <s v="USD"/>
    <n v="1487224800"/>
    <n v="1488348000"/>
    <b v="0"/>
    <b v="0"/>
    <x v="0"/>
    <x v="0"/>
    <x v="0"/>
  </r>
  <r>
    <n v="349"/>
    <x v="348"/>
    <s v="Multi-layered bottom-line frame"/>
    <n v="180800"/>
    <x v="346"/>
    <n v="0.53074115044247783"/>
    <x v="0"/>
    <n v="923"/>
    <n v="103.96316359696641"/>
    <x v="1"/>
    <s v="USD"/>
    <n v="1500008400"/>
    <n v="1502600400"/>
    <b v="0"/>
    <b v="0"/>
    <x v="3"/>
    <x v="3"/>
    <x v="3"/>
  </r>
  <r>
    <n v="350"/>
    <x v="349"/>
    <s v="Pre-emptive neutral capacity"/>
    <n v="100"/>
    <x v="297"/>
    <n v="0.05"/>
    <x v="0"/>
    <n v="1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x v="347"/>
    <n v="1.2770715249662619"/>
    <x v="1"/>
    <n v="2013"/>
    <n v="47.009935419771487"/>
    <x v="1"/>
    <s v="USD"/>
    <n v="1440392400"/>
    <n v="1441602000"/>
    <b v="0"/>
    <b v="0"/>
    <x v="1"/>
    <x v="1"/>
    <x v="1"/>
  </r>
  <r>
    <n v="352"/>
    <x v="351"/>
    <s v="Expanded hybrid hardware"/>
    <n v="2800"/>
    <x v="348"/>
    <n v="0.34892857142857142"/>
    <x v="0"/>
    <n v="33"/>
    <n v="29.606060606060606"/>
    <x v="0"/>
    <s v="CAD"/>
    <n v="1446876000"/>
    <n v="1447567200"/>
    <b v="0"/>
    <b v="0"/>
    <x v="3"/>
    <x v="3"/>
    <x v="3"/>
  </r>
  <r>
    <n v="353"/>
    <x v="352"/>
    <s v="Profit-focused multi-tasking access"/>
    <n v="33600"/>
    <x v="349"/>
    <n v="4.105982142857143"/>
    <x v="1"/>
    <n v="1703"/>
    <n v="81.010569583088667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x v="350"/>
    <n v="1.2373770491803278"/>
    <x v="1"/>
    <n v="80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x v="351"/>
    <n v="0.58973684210526311"/>
    <x v="2"/>
    <n v="86"/>
    <n v="26.058139534883722"/>
    <x v="1"/>
    <s v="USD"/>
    <n v="1485064800"/>
    <n v="1488520800"/>
    <b v="0"/>
    <b v="0"/>
    <x v="8"/>
    <x v="2"/>
    <x v="8"/>
  </r>
  <r>
    <n v="356"/>
    <x v="355"/>
    <s v="Open-source systematic protocol"/>
    <n v="9300"/>
    <x v="352"/>
    <n v="0.36892473118279567"/>
    <x v="0"/>
    <n v="40"/>
    <n v="85.775000000000006"/>
    <x v="6"/>
    <s v="EUR"/>
    <n v="1326520800"/>
    <n v="1327298400"/>
    <b v="0"/>
    <b v="0"/>
    <x v="3"/>
    <x v="3"/>
    <x v="3"/>
  </r>
  <r>
    <n v="357"/>
    <x v="356"/>
    <s v="Implemented tangible algorithm"/>
    <n v="2300"/>
    <x v="353"/>
    <n v="1.8491304347826087"/>
    <x v="1"/>
    <n v="41"/>
    <n v="103.73170731707317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x v="354"/>
    <n v="0.11814432989690722"/>
    <x v="0"/>
    <n v="23"/>
    <n v="49.826086956521742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x v="355"/>
    <n v="2.9870000000000001"/>
    <x v="1"/>
    <n v="187"/>
    <n v="63.893048128342244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x v="356"/>
    <n v="2.2635175879396985"/>
    <x v="1"/>
    <n v="2875"/>
    <n v="47.00243478260869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x v="357"/>
    <n v="1.7356363636363636"/>
    <x v="1"/>
    <n v="88"/>
    <n v="108.47727272727273"/>
    <x v="1"/>
    <s v="USD"/>
    <n v="1507352400"/>
    <n v="1509426000"/>
    <b v="0"/>
    <b v="0"/>
    <x v="3"/>
    <x v="3"/>
    <x v="3"/>
  </r>
  <r>
    <n v="362"/>
    <x v="361"/>
    <s v="Automated actuating conglomeration"/>
    <n v="3700"/>
    <x v="358"/>
    <n v="3.7175675675675675"/>
    <x v="1"/>
    <n v="191"/>
    <n v="72.015706806282722"/>
    <x v="1"/>
    <s v="USD"/>
    <n v="1296108000"/>
    <n v="1299391200"/>
    <b v="0"/>
    <b v="0"/>
    <x v="1"/>
    <x v="1"/>
    <x v="1"/>
  </r>
  <r>
    <n v="363"/>
    <x v="362"/>
    <s v="Re-contextualized local initiative"/>
    <n v="5200"/>
    <x v="359"/>
    <n v="1.601923076923077"/>
    <x v="1"/>
    <n v="139"/>
    <n v="59.928057553956833"/>
    <x v="1"/>
    <s v="USD"/>
    <n v="1324965600"/>
    <n v="1325052000"/>
    <b v="0"/>
    <b v="0"/>
    <x v="1"/>
    <x v="1"/>
    <x v="1"/>
  </r>
  <r>
    <n v="364"/>
    <x v="363"/>
    <s v="Switchable intangible definition"/>
    <n v="900"/>
    <x v="360"/>
    <n v="16.163333333333334"/>
    <x v="1"/>
    <n v="186"/>
    <n v="78.209677419354833"/>
    <x v="1"/>
    <s v="USD"/>
    <n v="1520229600"/>
    <n v="1522818000"/>
    <b v="0"/>
    <b v="0"/>
    <x v="7"/>
    <x v="1"/>
    <x v="7"/>
  </r>
  <r>
    <n v="365"/>
    <x v="364"/>
    <s v="Networked bottom-line initiative"/>
    <n v="1600"/>
    <x v="361"/>
    <n v="7.3343749999999996"/>
    <x v="1"/>
    <n v="112"/>
    <n v="104.77678571428571"/>
    <x v="2"/>
    <s v="AUD"/>
    <n v="1482991200"/>
    <n v="1485324000"/>
    <b v="0"/>
    <b v="0"/>
    <x v="3"/>
    <x v="3"/>
    <x v="3"/>
  </r>
  <r>
    <n v="366"/>
    <x v="365"/>
    <s v="Robust directional system engine"/>
    <n v="1800"/>
    <x v="362"/>
    <n v="5.9211111111111112"/>
    <x v="1"/>
    <n v="101"/>
    <n v="105.524752475247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x v="363"/>
    <n v="0.18888888888888888"/>
    <x v="0"/>
    <n v="75"/>
    <n v="24.933333333333334"/>
    <x v="1"/>
    <s v="USD"/>
    <n v="1413608400"/>
    <n v="1415685600"/>
    <b v="0"/>
    <b v="1"/>
    <x v="3"/>
    <x v="3"/>
    <x v="3"/>
  </r>
  <r>
    <n v="368"/>
    <x v="367"/>
    <s v="Reactive directional capacity"/>
    <n v="5200"/>
    <x v="364"/>
    <n v="2.7680769230769231"/>
    <x v="1"/>
    <n v="206"/>
    <n v="69.873786407766985"/>
    <x v="4"/>
    <s v="GBP"/>
    <n v="1286946000"/>
    <n v="1288933200"/>
    <b v="0"/>
    <b v="1"/>
    <x v="4"/>
    <x v="4"/>
    <x v="4"/>
  </r>
  <r>
    <n v="369"/>
    <x v="368"/>
    <s v="Polarized needs-based approach"/>
    <n v="5400"/>
    <x v="365"/>
    <n v="2.730185185185185"/>
    <x v="1"/>
    <n v="154"/>
    <n v="95.733766233766232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x v="366"/>
    <n v="1.593633125556545"/>
    <x v="1"/>
    <n v="5966"/>
    <n v="29.997485752598056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x v="367"/>
    <n v="0.67869978858350954"/>
    <x v="0"/>
    <n v="2176"/>
    <n v="59.011948529411768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x v="211"/>
    <n v="15.915555555555555"/>
    <x v="1"/>
    <n v="169"/>
    <n v="84.757396449704146"/>
    <x v="1"/>
    <s v="USD"/>
    <n v="1420696800"/>
    <n v="1422424800"/>
    <b v="0"/>
    <b v="1"/>
    <x v="4"/>
    <x v="4"/>
    <x v="4"/>
  </r>
  <r>
    <n v="373"/>
    <x v="372"/>
    <s v="Down-sized coherent toolset"/>
    <n v="22500"/>
    <x v="368"/>
    <n v="7.3018222222222224"/>
    <x v="1"/>
    <n v="2106"/>
    <n v="78.010921177587846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x v="369"/>
    <n v="0.13185782556750297"/>
    <x v="0"/>
    <n v="441"/>
    <n v="50.05215419501134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x v="370"/>
    <n v="0.54777777777777781"/>
    <x v="0"/>
    <n v="25"/>
    <n v="59.16"/>
    <x v="1"/>
    <s v="USD"/>
    <n v="1444971600"/>
    <n v="1449900000"/>
    <b v="0"/>
    <b v="0"/>
    <x v="7"/>
    <x v="1"/>
    <x v="7"/>
  </r>
  <r>
    <n v="376"/>
    <x v="375"/>
    <s v="Mandatory uniform matrix"/>
    <n v="3400"/>
    <x v="371"/>
    <n v="3.6102941176470589"/>
    <x v="1"/>
    <n v="131"/>
    <n v="93.702290076335885"/>
    <x v="1"/>
    <s v="USD"/>
    <n v="1404622800"/>
    <n v="1405141200"/>
    <b v="0"/>
    <b v="0"/>
    <x v="1"/>
    <x v="1"/>
    <x v="1"/>
  </r>
  <r>
    <n v="377"/>
    <x v="376"/>
    <s v="Phased methodical initiative"/>
    <n v="49700"/>
    <x v="372"/>
    <n v="0.10257545271629778"/>
    <x v="0"/>
    <n v="127"/>
    <n v="40.14173228346457"/>
    <x v="1"/>
    <s v="USD"/>
    <n v="1571720400"/>
    <n v="1572933600"/>
    <b v="0"/>
    <b v="0"/>
    <x v="3"/>
    <x v="3"/>
    <x v="3"/>
  </r>
  <r>
    <n v="378"/>
    <x v="377"/>
    <s v="Managed stable function"/>
    <n v="178200"/>
    <x v="373"/>
    <n v="0.13962962962962963"/>
    <x v="0"/>
    <n v="355"/>
    <n v="70.090140845070422"/>
    <x v="1"/>
    <s v="USD"/>
    <n v="1526878800"/>
    <n v="1530162000"/>
    <b v="0"/>
    <b v="0"/>
    <x v="4"/>
    <x v="4"/>
    <x v="4"/>
  </r>
  <r>
    <n v="379"/>
    <x v="378"/>
    <s v="Realigned clear-thinking migration"/>
    <n v="7200"/>
    <x v="374"/>
    <n v="0.40444444444444444"/>
    <x v="0"/>
    <n v="44"/>
    <n v="66.18181818181818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x v="375"/>
    <n v="1.6032"/>
    <x v="1"/>
    <n v="84"/>
    <n v="47.714285714285715"/>
    <x v="1"/>
    <s v="USD"/>
    <n v="1371963600"/>
    <n v="1372395600"/>
    <b v="0"/>
    <b v="0"/>
    <x v="3"/>
    <x v="3"/>
    <x v="3"/>
  </r>
  <r>
    <n v="381"/>
    <x v="380"/>
    <s v="Cross-group global moratorium"/>
    <n v="5300"/>
    <x v="376"/>
    <n v="1.8394339622641509"/>
    <x v="1"/>
    <n v="155"/>
    <n v="62.89677419354838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x v="377"/>
    <n v="0.63769230769230767"/>
    <x v="0"/>
    <n v="67"/>
    <n v="86.611940298507463"/>
    <x v="1"/>
    <s v="USD"/>
    <n v="1508130000"/>
    <n v="1509771600"/>
    <b v="0"/>
    <b v="0"/>
    <x v="14"/>
    <x v="7"/>
    <x v="14"/>
  </r>
  <r>
    <n v="383"/>
    <x v="382"/>
    <s v="Progressive intangible flexibility"/>
    <n v="6300"/>
    <x v="378"/>
    <n v="2.2538095238095237"/>
    <x v="1"/>
    <n v="189"/>
    <n v="75.126984126984127"/>
    <x v="1"/>
    <s v="USD"/>
    <n v="1550037600"/>
    <n v="1550556000"/>
    <b v="0"/>
    <b v="1"/>
    <x v="0"/>
    <x v="0"/>
    <x v="0"/>
  </r>
  <r>
    <n v="384"/>
    <x v="383"/>
    <s v="Reactive real-time software"/>
    <n v="114400"/>
    <x v="379"/>
    <n v="1.7200961538461539"/>
    <x v="1"/>
    <n v="4799"/>
    <n v="41.004167534903104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x v="380"/>
    <n v="1.4616709511568124"/>
    <x v="1"/>
    <n v="1137"/>
    <n v="50.007915567282325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x v="381"/>
    <n v="0.76423616236162362"/>
    <x v="0"/>
    <n v="1068"/>
    <n v="96.960674157303373"/>
    <x v="1"/>
    <s v="USD"/>
    <n v="1277528400"/>
    <n v="1278565200"/>
    <b v="0"/>
    <b v="0"/>
    <x v="3"/>
    <x v="3"/>
    <x v="3"/>
  </r>
  <r>
    <n v="387"/>
    <x v="386"/>
    <s v="Triple-buffered logistical frame"/>
    <n v="109000"/>
    <x v="382"/>
    <n v="0.39261467889908258"/>
    <x v="0"/>
    <n v="424"/>
    <n v="100.93160377358491"/>
    <x v="1"/>
    <s v="USD"/>
    <n v="1339477200"/>
    <n v="1339909200"/>
    <b v="0"/>
    <b v="0"/>
    <x v="8"/>
    <x v="2"/>
    <x v="8"/>
  </r>
  <r>
    <n v="388"/>
    <x v="387"/>
    <s v="Exclusive dynamic adapter"/>
    <n v="114800"/>
    <x v="383"/>
    <n v="0.11270034843205574"/>
    <x v="3"/>
    <n v="145"/>
    <n v="89.227586206896547"/>
    <x v="5"/>
    <s v="CHF"/>
    <n v="1325656800"/>
    <n v="1325829600"/>
    <b v="0"/>
    <b v="0"/>
    <x v="7"/>
    <x v="1"/>
    <x v="7"/>
  </r>
  <r>
    <n v="389"/>
    <x v="388"/>
    <s v="Automated systemic hierarchy"/>
    <n v="83000"/>
    <x v="384"/>
    <n v="1.2211084337349398"/>
    <x v="1"/>
    <n v="1152"/>
    <n v="87.979166666666671"/>
    <x v="1"/>
    <s v="USD"/>
    <n v="1288242000"/>
    <n v="1290578400"/>
    <b v="0"/>
    <b v="0"/>
    <x v="3"/>
    <x v="3"/>
    <x v="3"/>
  </r>
  <r>
    <n v="390"/>
    <x v="389"/>
    <s v="Digitized eco-centric core"/>
    <n v="2400"/>
    <x v="385"/>
    <n v="1.8654166666666667"/>
    <x v="1"/>
    <n v="50"/>
    <n v="89.54"/>
    <x v="1"/>
    <s v="USD"/>
    <n v="1379048400"/>
    <n v="1380344400"/>
    <b v="0"/>
    <b v="0"/>
    <x v="14"/>
    <x v="7"/>
    <x v="14"/>
  </r>
  <r>
    <n v="391"/>
    <x v="390"/>
    <s v="Mandatory uniform strategy"/>
    <n v="60400"/>
    <x v="386"/>
    <n v="7.27317880794702E-2"/>
    <x v="0"/>
    <n v="151"/>
    <n v="29.09271523178808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x v="387"/>
    <n v="0.65642371234207963"/>
    <x v="0"/>
    <n v="1608"/>
    <n v="42.006218905472636"/>
    <x v="1"/>
    <s v="USD"/>
    <n v="1294293600"/>
    <n v="1294466400"/>
    <b v="0"/>
    <b v="0"/>
    <x v="8"/>
    <x v="2"/>
    <x v="8"/>
  </r>
  <r>
    <n v="393"/>
    <x v="392"/>
    <s v="De-engineered static orchestration"/>
    <n v="62800"/>
    <x v="388"/>
    <n v="2.2896178343949045"/>
    <x v="1"/>
    <n v="3059"/>
    <n v="47.004903563255965"/>
    <x v="0"/>
    <s v="CAD"/>
    <n v="1500267600"/>
    <n v="1500354000"/>
    <b v="0"/>
    <b v="0"/>
    <x v="17"/>
    <x v="1"/>
    <x v="17"/>
  </r>
  <r>
    <n v="394"/>
    <x v="393"/>
    <s v="Customizable dynamic info-mediaries"/>
    <n v="800"/>
    <x v="389"/>
    <n v="4.6937499999999996"/>
    <x v="1"/>
    <n v="34"/>
    <n v="110.44117647058823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x v="390"/>
    <n v="1.3011267605633803"/>
    <x v="1"/>
    <n v="220"/>
    <n v="41.990909090909092"/>
    <x v="1"/>
    <s v="USD"/>
    <n v="1323324000"/>
    <n v="1323410400"/>
    <b v="1"/>
    <b v="0"/>
    <x v="3"/>
    <x v="3"/>
    <x v="3"/>
  </r>
  <r>
    <n v="396"/>
    <x v="394"/>
    <s v="Digitized local info-mediaries"/>
    <n v="46100"/>
    <x v="391"/>
    <n v="1.6705422993492407"/>
    <x v="1"/>
    <n v="1604"/>
    <n v="48.012468827930178"/>
    <x v="2"/>
    <s v="AUD"/>
    <n v="1538715600"/>
    <n v="1539406800"/>
    <b v="0"/>
    <b v="0"/>
    <x v="6"/>
    <x v="4"/>
    <x v="6"/>
  </r>
  <r>
    <n v="397"/>
    <x v="395"/>
    <s v="Virtual systematic monitoring"/>
    <n v="8100"/>
    <x v="392"/>
    <n v="1.738641975308642"/>
    <x v="1"/>
    <n v="454"/>
    <n v="31.01982378854625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x v="393"/>
    <n v="7.1776470588235295"/>
    <x v="1"/>
    <n v="123"/>
    <n v="99.203252032520325"/>
    <x v="6"/>
    <s v="EUR"/>
    <n v="1525755600"/>
    <n v="1525928400"/>
    <b v="0"/>
    <b v="1"/>
    <x v="10"/>
    <x v="4"/>
    <x v="10"/>
  </r>
  <r>
    <n v="399"/>
    <x v="397"/>
    <s v="Pre-emptive interactive model"/>
    <n v="97300"/>
    <x v="394"/>
    <n v="0.63850976361767731"/>
    <x v="0"/>
    <n v="941"/>
    <n v="66.022316684378325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x v="50"/>
    <n v="0.02"/>
    <x v="0"/>
    <n v="1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x v="395"/>
    <n v="15.302222222222222"/>
    <x v="1"/>
    <n v="299"/>
    <n v="46.060200668896321"/>
    <x v="1"/>
    <s v="USD"/>
    <n v="1572152400"/>
    <n v="1572152400"/>
    <b v="0"/>
    <b v="0"/>
    <x v="3"/>
    <x v="3"/>
    <x v="3"/>
  </r>
  <r>
    <n v="402"/>
    <x v="400"/>
    <s v="Team-oriented static interface"/>
    <n v="7300"/>
    <x v="396"/>
    <n v="0.40356164383561643"/>
    <x v="0"/>
    <n v="40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n v="195800"/>
    <x v="397"/>
    <n v="0.86220633299284988"/>
    <x v="0"/>
    <n v="3015"/>
    <n v="55.9933665008291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x v="398"/>
    <n v="3.1558486707566464"/>
    <x v="1"/>
    <n v="2237"/>
    <n v="68.985695127402778"/>
    <x v="1"/>
    <s v="USD"/>
    <n v="1510639200"/>
    <n v="1510898400"/>
    <b v="0"/>
    <b v="0"/>
    <x v="3"/>
    <x v="3"/>
    <x v="3"/>
  </r>
  <r>
    <n v="405"/>
    <x v="403"/>
    <s v="Synchronized secondary analyzer"/>
    <n v="29600"/>
    <x v="399"/>
    <n v="0.89618243243243245"/>
    <x v="0"/>
    <n v="435"/>
    <n v="60.981609195402299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x v="400"/>
    <n v="1.8214503816793892"/>
    <x v="1"/>
    <n v="645"/>
    <n v="110.98139534883721"/>
    <x v="1"/>
    <s v="USD"/>
    <n v="1359525600"/>
    <n v="1360562400"/>
    <b v="1"/>
    <b v="0"/>
    <x v="4"/>
    <x v="4"/>
    <x v="4"/>
  </r>
  <r>
    <n v="407"/>
    <x v="405"/>
    <s v="Organized bandwidth-monitored core"/>
    <n v="3400"/>
    <x v="401"/>
    <n v="3.5588235294117645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x v="402"/>
    <n v="1.3183695652173912"/>
    <x v="1"/>
    <n v="154"/>
    <n v="78.759740259740255"/>
    <x v="0"/>
    <s v="CAD"/>
    <n v="1466398800"/>
    <n v="1468126800"/>
    <b v="0"/>
    <b v="0"/>
    <x v="4"/>
    <x v="4"/>
    <x v="4"/>
  </r>
  <r>
    <n v="409"/>
    <x v="97"/>
    <s v="Secured asymmetric projection"/>
    <n v="135600"/>
    <x v="403"/>
    <n v="0.46315634218289087"/>
    <x v="0"/>
    <n v="714"/>
    <n v="87.960784313725483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x v="404"/>
    <n v="0.36132726089785294"/>
    <x v="2"/>
    <n v="1111"/>
    <n v="49.987398739873989"/>
    <x v="1"/>
    <s v="USD"/>
    <n v="1430197200"/>
    <n v="1430197200"/>
    <b v="0"/>
    <b v="0"/>
    <x v="20"/>
    <x v="6"/>
    <x v="20"/>
  </r>
  <r>
    <n v="411"/>
    <x v="408"/>
    <s v="Down-sized maximized function"/>
    <n v="7800"/>
    <x v="405"/>
    <n v="1.0462820512820512"/>
    <x v="1"/>
    <n v="82"/>
    <n v="99.524390243902445"/>
    <x v="1"/>
    <s v="USD"/>
    <n v="1496034000"/>
    <n v="1496206800"/>
    <b v="0"/>
    <b v="0"/>
    <x v="3"/>
    <x v="3"/>
    <x v="3"/>
  </r>
  <r>
    <n v="412"/>
    <x v="409"/>
    <s v="Realigned zero tolerance software"/>
    <n v="2100"/>
    <x v="406"/>
    <n v="6.6885714285714286"/>
    <x v="1"/>
    <n v="134"/>
    <n v="104.82089552238806"/>
    <x v="1"/>
    <s v="USD"/>
    <n v="1388728800"/>
    <n v="1389592800"/>
    <b v="0"/>
    <b v="0"/>
    <x v="13"/>
    <x v="5"/>
    <x v="13"/>
  </r>
  <r>
    <n v="413"/>
    <x v="410"/>
    <s v="Persevering analyzing extranet"/>
    <n v="189500"/>
    <x v="407"/>
    <n v="0.62072823218997364"/>
    <x v="2"/>
    <n v="1089"/>
    <n v="108.01469237832875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x v="408"/>
    <n v="0.84699787460148779"/>
    <x v="0"/>
    <n v="5497"/>
    <n v="28.998544660724033"/>
    <x v="1"/>
    <s v="USD"/>
    <n v="1271739600"/>
    <n v="1272430800"/>
    <b v="0"/>
    <b v="1"/>
    <x v="0"/>
    <x v="0"/>
    <x v="0"/>
  </r>
  <r>
    <n v="415"/>
    <x v="412"/>
    <s v="Intuitive needs-based monitoring"/>
    <n v="113500"/>
    <x v="409"/>
    <n v="0.11059030837004405"/>
    <x v="0"/>
    <n v="418"/>
    <n v="30.02870813397129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x v="410"/>
    <n v="0.43838781575037145"/>
    <x v="0"/>
    <n v="1439"/>
    <n v="41.005559416261292"/>
    <x v="1"/>
    <s v="USD"/>
    <n v="1295244000"/>
    <n v="1296021600"/>
    <b v="0"/>
    <b v="1"/>
    <x v="4"/>
    <x v="4"/>
    <x v="4"/>
  </r>
  <r>
    <n v="417"/>
    <x v="414"/>
    <s v="Upgradable 24/7 emulation"/>
    <n v="1700"/>
    <x v="411"/>
    <n v="0.55470588235294116"/>
    <x v="0"/>
    <n v="15"/>
    <n v="62.866666666666667"/>
    <x v="1"/>
    <s v="USD"/>
    <n v="1541221200"/>
    <n v="1543298400"/>
    <b v="0"/>
    <b v="0"/>
    <x v="3"/>
    <x v="3"/>
    <x v="3"/>
  </r>
  <r>
    <n v="418"/>
    <x v="32"/>
    <s v="Quality-focused client-server core"/>
    <n v="163700"/>
    <x v="412"/>
    <n v="0.57399511301160655"/>
    <x v="0"/>
    <n v="1999"/>
    <n v="47.005002501250623"/>
    <x v="0"/>
    <s v="CAD"/>
    <n v="1336280400"/>
    <n v="1336366800"/>
    <b v="0"/>
    <b v="0"/>
    <x v="4"/>
    <x v="4"/>
    <x v="4"/>
  </r>
  <r>
    <n v="419"/>
    <x v="415"/>
    <s v="Upgradable maximized protocol"/>
    <n v="113800"/>
    <x v="413"/>
    <n v="1.2343497363796134"/>
    <x v="1"/>
    <n v="5203"/>
    <n v="26.997693638285604"/>
    <x v="1"/>
    <s v="USD"/>
    <n v="1324533600"/>
    <n v="1325052000"/>
    <b v="0"/>
    <b v="0"/>
    <x v="2"/>
    <x v="2"/>
    <x v="2"/>
  </r>
  <r>
    <n v="420"/>
    <x v="416"/>
    <s v="Cross-platform interactive synergy"/>
    <n v="5000"/>
    <x v="414"/>
    <n v="1.2846"/>
    <x v="1"/>
    <n v="94"/>
    <n v="68.329787234042556"/>
    <x v="1"/>
    <s v="USD"/>
    <n v="1498366800"/>
    <n v="1499576400"/>
    <b v="0"/>
    <b v="0"/>
    <x v="3"/>
    <x v="3"/>
    <x v="3"/>
  </r>
  <r>
    <n v="421"/>
    <x v="417"/>
    <s v="User-centric fault-tolerant archive"/>
    <n v="9400"/>
    <x v="415"/>
    <n v="0.63989361702127656"/>
    <x v="0"/>
    <n v="118"/>
    <n v="50.974576271186443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x v="416"/>
    <n v="1.2729885057471264"/>
    <x v="1"/>
    <n v="205"/>
    <n v="54.024390243902438"/>
    <x v="1"/>
    <s v="USD"/>
    <n v="1271480400"/>
    <n v="1273208400"/>
    <b v="0"/>
    <b v="1"/>
    <x v="3"/>
    <x v="3"/>
    <x v="3"/>
  </r>
  <r>
    <n v="423"/>
    <x v="419"/>
    <s v="Self-enabling real-time definition"/>
    <n v="147800"/>
    <x v="417"/>
    <n v="0.10638024357239513"/>
    <x v="0"/>
    <n v="162"/>
    <n v="97.055555555555557"/>
    <x v="1"/>
    <s v="USD"/>
    <n v="1316667600"/>
    <n v="1316840400"/>
    <b v="0"/>
    <b v="1"/>
    <x v="0"/>
    <x v="0"/>
    <x v="0"/>
  </r>
  <r>
    <n v="424"/>
    <x v="420"/>
    <s v="User-centric impactful projection"/>
    <n v="5100"/>
    <x v="418"/>
    <n v="0.40470588235294119"/>
    <x v="0"/>
    <n v="83"/>
    <n v="24.867469879518072"/>
    <x v="1"/>
    <s v="USD"/>
    <n v="1524027600"/>
    <n v="1524546000"/>
    <b v="0"/>
    <b v="0"/>
    <x v="7"/>
    <x v="1"/>
    <x v="7"/>
  </r>
  <r>
    <n v="425"/>
    <x v="421"/>
    <s v="Vision-oriented actuating hardware"/>
    <n v="2700"/>
    <x v="419"/>
    <n v="2.8766666666666665"/>
    <x v="1"/>
    <n v="92"/>
    <n v="84.423913043478265"/>
    <x v="1"/>
    <s v="USD"/>
    <n v="1438059600"/>
    <n v="1438578000"/>
    <b v="0"/>
    <b v="0"/>
    <x v="14"/>
    <x v="7"/>
    <x v="14"/>
  </r>
  <r>
    <n v="426"/>
    <x v="422"/>
    <s v="Virtual leadingedge framework"/>
    <n v="1800"/>
    <x v="420"/>
    <n v="5.7294444444444448"/>
    <x v="1"/>
    <n v="219"/>
    <n v="47.091324200913242"/>
    <x v="1"/>
    <s v="USD"/>
    <n v="1361944800"/>
    <n v="1362549600"/>
    <b v="0"/>
    <b v="0"/>
    <x v="3"/>
    <x v="3"/>
    <x v="3"/>
  </r>
  <r>
    <n v="427"/>
    <x v="423"/>
    <s v="Managed discrete framework"/>
    <n v="174500"/>
    <x v="421"/>
    <n v="1.1290429799426933"/>
    <x v="1"/>
    <n v="2526"/>
    <n v="77.996041171813147"/>
    <x v="1"/>
    <s v="USD"/>
    <n v="1410584400"/>
    <n v="1413349200"/>
    <b v="0"/>
    <b v="1"/>
    <x v="3"/>
    <x v="3"/>
    <x v="3"/>
  </r>
  <r>
    <n v="428"/>
    <x v="424"/>
    <s v="Progressive zero-defect capability"/>
    <n v="101400"/>
    <x v="422"/>
    <n v="0.46387573964497042"/>
    <x v="0"/>
    <n v="747"/>
    <n v="62.967871485943775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x v="423"/>
    <n v="0.90675916230366493"/>
    <x v="3"/>
    <n v="2138"/>
    <n v="81.006080449017773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x v="424"/>
    <n v="0.67740740740740746"/>
    <x v="0"/>
    <n v="84"/>
    <n v="65.321428571428569"/>
    <x v="1"/>
    <s v="USD"/>
    <n v="1569733200"/>
    <n v="1572670800"/>
    <b v="0"/>
    <b v="0"/>
    <x v="3"/>
    <x v="3"/>
    <x v="3"/>
  </r>
  <r>
    <n v="431"/>
    <x v="427"/>
    <s v="Compatible multimedia utilization"/>
    <n v="5100"/>
    <x v="425"/>
    <n v="1.9249019607843136"/>
    <x v="1"/>
    <n v="94"/>
    <n v="104.43617021276596"/>
    <x v="1"/>
    <s v="USD"/>
    <n v="1529643600"/>
    <n v="1531112400"/>
    <b v="1"/>
    <b v="0"/>
    <x v="3"/>
    <x v="3"/>
    <x v="3"/>
  </r>
  <r>
    <n v="432"/>
    <x v="428"/>
    <s v="Re-contextualized dedicated hardware"/>
    <n v="7700"/>
    <x v="426"/>
    <n v="0.82714285714285718"/>
    <x v="0"/>
    <n v="91"/>
    <n v="69.989010989010993"/>
    <x v="1"/>
    <s v="USD"/>
    <n v="1399006800"/>
    <n v="1400734800"/>
    <b v="0"/>
    <b v="0"/>
    <x v="3"/>
    <x v="3"/>
    <x v="3"/>
  </r>
  <r>
    <n v="433"/>
    <x v="429"/>
    <s v="Decentralized composite paradigm"/>
    <n v="121400"/>
    <x v="427"/>
    <n v="0.54163920922570019"/>
    <x v="0"/>
    <n v="792"/>
    <n v="83.023989898989896"/>
    <x v="1"/>
    <s v="USD"/>
    <n v="1385359200"/>
    <n v="1386741600"/>
    <b v="0"/>
    <b v="1"/>
    <x v="4"/>
    <x v="4"/>
    <x v="4"/>
  </r>
  <r>
    <n v="434"/>
    <x v="430"/>
    <s v="Cloned transitional hierarchy"/>
    <n v="5400"/>
    <x v="315"/>
    <n v="0.16722222222222222"/>
    <x v="3"/>
    <n v="10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x v="428"/>
    <n v="1.168766404199475"/>
    <x v="1"/>
    <n v="1713"/>
    <n v="103.98131932282546"/>
    <x v="6"/>
    <s v="EUR"/>
    <n v="1418623200"/>
    <n v="1419660000"/>
    <b v="0"/>
    <b v="1"/>
    <x v="3"/>
    <x v="3"/>
    <x v="3"/>
  </r>
  <r>
    <n v="436"/>
    <x v="432"/>
    <s v="Open-source incremental throughput"/>
    <n v="1300"/>
    <x v="429"/>
    <n v="10.521538461538462"/>
    <x v="1"/>
    <n v="249"/>
    <n v="54.931726907630519"/>
    <x v="1"/>
    <s v="USD"/>
    <n v="1555736400"/>
    <n v="1555822800"/>
    <b v="0"/>
    <b v="0"/>
    <x v="17"/>
    <x v="1"/>
    <x v="17"/>
  </r>
  <r>
    <n v="437"/>
    <x v="433"/>
    <s v="Centralized regional interface"/>
    <n v="8100"/>
    <x v="430"/>
    <n v="1.2307407407407407"/>
    <x v="1"/>
    <n v="192"/>
    <n v="51.921875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x v="431"/>
    <n v="1.7863855421686747"/>
    <x v="1"/>
    <n v="247"/>
    <n v="60.02834008097166"/>
    <x v="1"/>
    <s v="USD"/>
    <n v="1362376800"/>
    <n v="1364965200"/>
    <b v="0"/>
    <b v="0"/>
    <x v="3"/>
    <x v="3"/>
    <x v="3"/>
  </r>
  <r>
    <n v="439"/>
    <x v="435"/>
    <s v="Digitized transitional monitoring"/>
    <n v="28400"/>
    <x v="432"/>
    <n v="3.5528169014084505"/>
    <x v="1"/>
    <n v="2293"/>
    <n v="44.003488879197555"/>
    <x v="1"/>
    <s v="USD"/>
    <n v="1478408400"/>
    <n v="1479016800"/>
    <b v="0"/>
    <b v="0"/>
    <x v="22"/>
    <x v="4"/>
    <x v="22"/>
  </r>
  <r>
    <n v="440"/>
    <x v="436"/>
    <s v="Networked optimal adapter"/>
    <n v="102500"/>
    <x v="433"/>
    <n v="1.6190634146341463"/>
    <x v="1"/>
    <n v="3131"/>
    <n v="53.003513254551258"/>
    <x v="1"/>
    <s v="USD"/>
    <n v="1498798800"/>
    <n v="1499662800"/>
    <b v="0"/>
    <b v="0"/>
    <x v="19"/>
    <x v="4"/>
    <x v="19"/>
  </r>
  <r>
    <n v="441"/>
    <x v="437"/>
    <s v="Automated optimal function"/>
    <n v="7000"/>
    <x v="434"/>
    <n v="0.24914285714285714"/>
    <x v="0"/>
    <n v="32"/>
    <n v="54.5"/>
    <x v="1"/>
    <s v="USD"/>
    <n v="1335416400"/>
    <n v="1337835600"/>
    <b v="0"/>
    <b v="0"/>
    <x v="8"/>
    <x v="2"/>
    <x v="8"/>
  </r>
  <r>
    <n v="442"/>
    <x v="438"/>
    <s v="Devolved system-worthy framework"/>
    <n v="5400"/>
    <x v="435"/>
    <n v="1.9872222222222222"/>
    <x v="1"/>
    <n v="143"/>
    <n v="75.04195804195804"/>
    <x v="6"/>
    <s v="EUR"/>
    <n v="1504328400"/>
    <n v="1505710800"/>
    <b v="0"/>
    <b v="0"/>
    <x v="3"/>
    <x v="3"/>
    <x v="3"/>
  </r>
  <r>
    <n v="443"/>
    <x v="439"/>
    <s v="Stand-alone user-facing service-desk"/>
    <n v="9300"/>
    <x v="436"/>
    <n v="0.34752688172043011"/>
    <x v="3"/>
    <n v="90"/>
    <n v="35.911111111111111"/>
    <x v="1"/>
    <s v="USD"/>
    <n v="1285822800"/>
    <n v="1287464400"/>
    <b v="0"/>
    <b v="0"/>
    <x v="3"/>
    <x v="3"/>
    <x v="3"/>
  </r>
  <r>
    <n v="444"/>
    <x v="347"/>
    <s v="Versatile global attitude"/>
    <n v="6200"/>
    <x v="437"/>
    <n v="1.7641935483870967"/>
    <x v="1"/>
    <n v="296"/>
    <n v="36.952702702702702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x v="438"/>
    <n v="5.1138095238095236"/>
    <x v="1"/>
    <n v="170"/>
    <n v="63.170588235294119"/>
    <x v="1"/>
    <s v="USD"/>
    <n v="1291356000"/>
    <n v="1293170400"/>
    <b v="0"/>
    <b v="1"/>
    <x v="3"/>
    <x v="3"/>
    <x v="3"/>
  </r>
  <r>
    <n v="446"/>
    <x v="441"/>
    <s v="Assimilated uniform methodology"/>
    <n v="6800"/>
    <x v="439"/>
    <n v="0.82044117647058823"/>
    <x v="0"/>
    <n v="186"/>
    <n v="29.99462365591398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x v="440"/>
    <n v="0.24326030927835052"/>
    <x v="3"/>
    <n v="439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x v="441"/>
    <n v="0.50482758620689661"/>
    <x v="0"/>
    <n v="605"/>
    <n v="75.014876033057845"/>
    <x v="1"/>
    <s v="USD"/>
    <n v="1365915600"/>
    <n v="1366088400"/>
    <b v="0"/>
    <b v="1"/>
    <x v="11"/>
    <x v="6"/>
    <x v="11"/>
  </r>
  <r>
    <n v="449"/>
    <x v="444"/>
    <s v="Public-key coherent ability"/>
    <n v="900"/>
    <x v="442"/>
    <n v="9.67"/>
    <x v="1"/>
    <n v="86"/>
    <n v="101.19767441860465"/>
    <x v="3"/>
    <s v="DKK"/>
    <n v="1551852000"/>
    <n v="1553317200"/>
    <b v="0"/>
    <b v="0"/>
    <x v="11"/>
    <x v="6"/>
    <x v="11"/>
  </r>
  <r>
    <n v="450"/>
    <x v="445"/>
    <s v="Up-sized composite success"/>
    <n v="100"/>
    <x v="443"/>
    <n v="0.04"/>
    <x v="0"/>
    <n v="1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x v="444"/>
    <n v="1.2284501347708894"/>
    <x v="1"/>
    <n v="6286"/>
    <n v="29.001272669424118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x v="445"/>
    <n v="0.63437500000000002"/>
    <x v="0"/>
    <n v="31"/>
    <n v="98.225806451612897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x v="446"/>
    <n v="0.56331688596491225"/>
    <x v="0"/>
    <n v="1181"/>
    <n v="87.001693480101608"/>
    <x v="1"/>
    <s v="USD"/>
    <n v="1480572000"/>
    <n v="1484114400"/>
    <b v="0"/>
    <b v="0"/>
    <x v="22"/>
    <x v="4"/>
    <x v="22"/>
  </r>
  <r>
    <n v="454"/>
    <x v="449"/>
    <s v="Upgradable upward-trending portal"/>
    <n v="4000"/>
    <x v="447"/>
    <n v="0.44074999999999998"/>
    <x v="0"/>
    <n v="39"/>
    <n v="45.205128205128204"/>
    <x v="1"/>
    <s v="USD"/>
    <n v="1382331600"/>
    <n v="1385445600"/>
    <b v="0"/>
    <b v="1"/>
    <x v="6"/>
    <x v="4"/>
    <x v="6"/>
  </r>
  <r>
    <n v="455"/>
    <x v="450"/>
    <s v="Profit-focused global product"/>
    <n v="116500"/>
    <x v="448"/>
    <n v="1.1837253218884121"/>
    <x v="1"/>
    <n v="3727"/>
    <n v="37.00134156157767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x v="449"/>
    <n v="1.041243169398907"/>
    <x v="1"/>
    <n v="1605"/>
    <n v="94.976947040498445"/>
    <x v="1"/>
    <s v="USD"/>
    <n v="1518242400"/>
    <n v="1518242400"/>
    <b v="0"/>
    <b v="1"/>
    <x v="7"/>
    <x v="1"/>
    <x v="7"/>
  </r>
  <r>
    <n v="457"/>
    <x v="452"/>
    <s v="Cloned asymmetric functionalities"/>
    <n v="5000"/>
    <x v="450"/>
    <n v="0.26640000000000003"/>
    <x v="0"/>
    <n v="46"/>
    <n v="28.956521739130434"/>
    <x v="1"/>
    <s v="USD"/>
    <n v="1476421200"/>
    <n v="1476594000"/>
    <b v="0"/>
    <b v="0"/>
    <x v="3"/>
    <x v="3"/>
    <x v="3"/>
  </r>
  <r>
    <n v="458"/>
    <x v="453"/>
    <s v="Pre-emptive neutral portal"/>
    <n v="33800"/>
    <x v="451"/>
    <n v="3.5120118343195266"/>
    <x v="1"/>
    <n v="2120"/>
    <n v="55.993396226415094"/>
    <x v="1"/>
    <s v="USD"/>
    <n v="1269752400"/>
    <n v="1273554000"/>
    <b v="0"/>
    <b v="0"/>
    <x v="3"/>
    <x v="3"/>
    <x v="3"/>
  </r>
  <r>
    <n v="459"/>
    <x v="454"/>
    <s v="Switchable demand-driven help-desk"/>
    <n v="6300"/>
    <x v="452"/>
    <n v="0.90063492063492068"/>
    <x v="0"/>
    <n v="105"/>
    <n v="54.038095238095238"/>
    <x v="1"/>
    <s v="USD"/>
    <n v="1419746400"/>
    <n v="1421906400"/>
    <b v="0"/>
    <b v="0"/>
    <x v="4"/>
    <x v="4"/>
    <x v="4"/>
  </r>
  <r>
    <n v="460"/>
    <x v="455"/>
    <s v="Business-focused static ability"/>
    <n v="2400"/>
    <x v="453"/>
    <n v="1.7162500000000001"/>
    <x v="1"/>
    <n v="50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x v="454"/>
    <n v="1.4104655870445344"/>
    <x v="1"/>
    <n v="2080"/>
    <n v="66.997115384615384"/>
    <x v="1"/>
    <s v="USD"/>
    <n v="1398661200"/>
    <n v="1400389200"/>
    <b v="0"/>
    <b v="0"/>
    <x v="6"/>
    <x v="4"/>
    <x v="6"/>
  </r>
  <r>
    <n v="462"/>
    <x v="457"/>
    <s v="Total multimedia website"/>
    <n v="188800"/>
    <x v="455"/>
    <n v="0.30579449152542371"/>
    <x v="0"/>
    <n v="535"/>
    <n v="107.91401869158878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x v="456"/>
    <n v="1.0816455696202532"/>
    <x v="1"/>
    <n v="2105"/>
    <n v="69.009501187648453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x v="457"/>
    <n v="1.3345505617977529"/>
    <x v="1"/>
    <n v="2436"/>
    <n v="39.006568144499177"/>
    <x v="1"/>
    <s v="USD"/>
    <n v="1518328800"/>
    <n v="1519538400"/>
    <b v="0"/>
    <b v="0"/>
    <x v="3"/>
    <x v="3"/>
    <x v="3"/>
  </r>
  <r>
    <n v="465"/>
    <x v="460"/>
    <s v="Up-sized responsive protocol"/>
    <n v="4700"/>
    <x v="458"/>
    <n v="1.8785106382978722"/>
    <x v="1"/>
    <n v="80"/>
    <n v="110.3625"/>
    <x v="1"/>
    <s v="USD"/>
    <n v="1517032800"/>
    <n v="1517810400"/>
    <b v="0"/>
    <b v="0"/>
    <x v="18"/>
    <x v="5"/>
    <x v="18"/>
  </r>
  <r>
    <n v="466"/>
    <x v="461"/>
    <s v="Pre-emptive transitional frame"/>
    <n v="1200"/>
    <x v="459"/>
    <n v="3.32"/>
    <x v="1"/>
    <n v="42"/>
    <n v="94.857142857142861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x v="460"/>
    <n v="5.7521428571428572"/>
    <x v="1"/>
    <n v="139"/>
    <n v="57.935251798561154"/>
    <x v="0"/>
    <s v="CAD"/>
    <n v="1448258400"/>
    <n v="1448863200"/>
    <b v="0"/>
    <b v="1"/>
    <x v="2"/>
    <x v="2"/>
    <x v="2"/>
  </r>
  <r>
    <n v="468"/>
    <x v="463"/>
    <s v="Streamlined neutral analyzer"/>
    <n v="4000"/>
    <x v="461"/>
    <n v="0.40500000000000003"/>
    <x v="0"/>
    <n v="1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x v="462"/>
    <n v="1.8442857142857143"/>
    <x v="1"/>
    <n v="159"/>
    <n v="64.95597484276729"/>
    <x v="1"/>
    <s v="USD"/>
    <n v="1431925200"/>
    <n v="1432098000"/>
    <b v="0"/>
    <b v="0"/>
    <x v="6"/>
    <x v="4"/>
    <x v="6"/>
  </r>
  <r>
    <n v="470"/>
    <x v="465"/>
    <s v="Extended dedicated archive"/>
    <n v="3600"/>
    <x v="463"/>
    <n v="2.8580555555555556"/>
    <x v="1"/>
    <n v="381"/>
    <n v="27.00524934383202"/>
    <x v="1"/>
    <s v="USD"/>
    <n v="1481522400"/>
    <n v="1482127200"/>
    <b v="0"/>
    <b v="0"/>
    <x v="8"/>
    <x v="2"/>
    <x v="8"/>
  </r>
  <r>
    <n v="471"/>
    <x v="197"/>
    <s v="Configurable static help-desk"/>
    <n v="3100"/>
    <x v="464"/>
    <n v="3.19"/>
    <x v="1"/>
    <n v="194"/>
    <n v="50.97422680412371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x v="465"/>
    <n v="0.39234070221066319"/>
    <x v="0"/>
    <n v="575"/>
    <n v="104.94260869565217"/>
    <x v="1"/>
    <s v="USD"/>
    <n v="1552280400"/>
    <n v="1556946000"/>
    <b v="0"/>
    <b v="0"/>
    <x v="1"/>
    <x v="1"/>
    <x v="1"/>
  </r>
  <r>
    <n v="473"/>
    <x v="467"/>
    <s v="Assimilated fault-tolerant capacity"/>
    <n v="5000"/>
    <x v="466"/>
    <n v="1.7814000000000001"/>
    <x v="1"/>
    <n v="106"/>
    <n v="84.028301886792448"/>
    <x v="1"/>
    <s v="USD"/>
    <n v="1529989200"/>
    <n v="1530075600"/>
    <b v="0"/>
    <b v="0"/>
    <x v="5"/>
    <x v="1"/>
    <x v="5"/>
  </r>
  <r>
    <n v="474"/>
    <x v="468"/>
    <s v="Enhanced neutral ability"/>
    <n v="4000"/>
    <x v="75"/>
    <n v="3.6515"/>
    <x v="1"/>
    <n v="142"/>
    <n v="102.85915492957747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x v="467"/>
    <n v="1.1394594594594594"/>
    <x v="1"/>
    <n v="211"/>
    <n v="39.962085308056871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x v="468"/>
    <n v="0.29828720626631855"/>
    <x v="0"/>
    <n v="1120"/>
    <n v="51.001785714285717"/>
    <x v="1"/>
    <s v="USD"/>
    <n v="1533877200"/>
    <n v="1534395600"/>
    <b v="0"/>
    <b v="0"/>
    <x v="13"/>
    <x v="5"/>
    <x v="13"/>
  </r>
  <r>
    <n v="477"/>
    <x v="471"/>
    <s v="Organic object-oriented core"/>
    <n v="8500"/>
    <x v="469"/>
    <n v="0.54270588235294115"/>
    <x v="0"/>
    <n v="113"/>
    <n v="40.823008849557525"/>
    <x v="1"/>
    <s v="USD"/>
    <n v="1309064400"/>
    <n v="1311397200"/>
    <b v="0"/>
    <b v="0"/>
    <x v="22"/>
    <x v="4"/>
    <x v="22"/>
  </r>
  <r>
    <n v="478"/>
    <x v="472"/>
    <s v="Balanced impactful circuit"/>
    <n v="68800"/>
    <x v="470"/>
    <n v="2.3634156976744185"/>
    <x v="1"/>
    <n v="2756"/>
    <n v="58.999637155297535"/>
    <x v="1"/>
    <s v="USD"/>
    <n v="1425877200"/>
    <n v="1426914000"/>
    <b v="0"/>
    <b v="0"/>
    <x v="8"/>
    <x v="2"/>
    <x v="8"/>
  </r>
  <r>
    <n v="479"/>
    <x v="473"/>
    <s v="Future-proofed heuristic encryption"/>
    <n v="2400"/>
    <x v="471"/>
    <n v="5.1291666666666664"/>
    <x v="1"/>
    <n v="173"/>
    <n v="71.156069364161851"/>
    <x v="4"/>
    <s v="GBP"/>
    <n v="1501304400"/>
    <n v="1501477200"/>
    <b v="0"/>
    <b v="0"/>
    <x v="0"/>
    <x v="0"/>
    <x v="0"/>
  </r>
  <r>
    <n v="480"/>
    <x v="474"/>
    <s v="Balanced bifurcated leverage"/>
    <n v="8600"/>
    <x v="472"/>
    <n v="1.0065116279069768"/>
    <x v="1"/>
    <n v="87"/>
    <n v="99.494252873563212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x v="473"/>
    <n v="0.81348423194303154"/>
    <x v="0"/>
    <n v="1538"/>
    <n v="103.98634590377114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x v="474"/>
    <n v="0.16404761904761905"/>
    <x v="0"/>
    <n v="9"/>
    <n v="76.555555555555557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x v="475"/>
    <n v="0.52774617067833696"/>
    <x v="0"/>
    <n v="554"/>
    <n v="87.068592057761734"/>
    <x v="1"/>
    <s v="USD"/>
    <n v="1576130400"/>
    <n v="1576735200"/>
    <b v="0"/>
    <b v="0"/>
    <x v="3"/>
    <x v="3"/>
    <x v="3"/>
  </r>
  <r>
    <n v="484"/>
    <x v="478"/>
    <s v="Synergistic cohesive adapter"/>
    <n v="29600"/>
    <x v="476"/>
    <n v="2.6020608108108108"/>
    <x v="1"/>
    <n v="1572"/>
    <n v="48.9955470737913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x v="477"/>
    <n v="0.30732891832229581"/>
    <x v="0"/>
    <n v="648"/>
    <n v="42.969135802469133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x v="478"/>
    <n v="0.13500000000000001"/>
    <x v="0"/>
    <n v="21"/>
    <n v="33.428571428571431"/>
    <x v="4"/>
    <s v="GBP"/>
    <n v="1520575200"/>
    <n v="1521867600"/>
    <b v="0"/>
    <b v="1"/>
    <x v="18"/>
    <x v="5"/>
    <x v="18"/>
  </r>
  <r>
    <n v="487"/>
    <x v="481"/>
    <s v="Monitored 24/7 time-frame"/>
    <n v="110300"/>
    <x v="479"/>
    <n v="1.7862556663644606"/>
    <x v="1"/>
    <n v="2346"/>
    <n v="83.982949701619773"/>
    <x v="1"/>
    <s v="USD"/>
    <n v="1492664400"/>
    <n v="1495515600"/>
    <b v="0"/>
    <b v="0"/>
    <x v="3"/>
    <x v="3"/>
    <x v="3"/>
  </r>
  <r>
    <n v="488"/>
    <x v="482"/>
    <s v="Virtual secondary open architecture"/>
    <n v="5300"/>
    <x v="480"/>
    <n v="2.2005660377358489"/>
    <x v="1"/>
    <n v="115"/>
    <n v="101.41739130434783"/>
    <x v="1"/>
    <s v="USD"/>
    <n v="1454479200"/>
    <n v="1455948000"/>
    <b v="0"/>
    <b v="0"/>
    <x v="3"/>
    <x v="3"/>
    <x v="3"/>
  </r>
  <r>
    <n v="489"/>
    <x v="483"/>
    <s v="Down-sized mobile time-frame"/>
    <n v="9200"/>
    <x v="481"/>
    <n v="1.015108695652174"/>
    <x v="1"/>
    <n v="85"/>
    <n v="109.87058823529412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x v="482"/>
    <n v="1.915"/>
    <x v="1"/>
    <n v="144"/>
    <n v="31.916666666666668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x v="483"/>
    <n v="3.0534683098591549"/>
    <x v="1"/>
    <n v="2443"/>
    <n v="70.993450675399103"/>
    <x v="1"/>
    <s v="USD"/>
    <n v="1372654800"/>
    <n v="1374901200"/>
    <b v="0"/>
    <b v="1"/>
    <x v="0"/>
    <x v="0"/>
    <x v="0"/>
  </r>
  <r>
    <n v="492"/>
    <x v="486"/>
    <s v="Persevering interactive matrix"/>
    <n v="191000"/>
    <x v="484"/>
    <n v="0.23995287958115183"/>
    <x v="3"/>
    <n v="595"/>
    <n v="77.026890756302521"/>
    <x v="1"/>
    <s v="USD"/>
    <n v="1275886800"/>
    <n v="1278910800"/>
    <b v="1"/>
    <b v="1"/>
    <x v="12"/>
    <x v="4"/>
    <x v="12"/>
  </r>
  <r>
    <n v="493"/>
    <x v="487"/>
    <s v="Seamless background framework"/>
    <n v="900"/>
    <x v="485"/>
    <n v="7.2377777777777776"/>
    <x v="1"/>
    <n v="64"/>
    <n v="101.78125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x v="486"/>
    <n v="5.4736000000000002"/>
    <x v="1"/>
    <n v="268"/>
    <n v="51.059701492537314"/>
    <x v="1"/>
    <s v="USD"/>
    <n v="1332392400"/>
    <n v="1332478800"/>
    <b v="0"/>
    <b v="0"/>
    <x v="8"/>
    <x v="2"/>
    <x v="8"/>
  </r>
  <r>
    <n v="495"/>
    <x v="489"/>
    <s v="Centralized clear-thinking solution"/>
    <n v="3200"/>
    <x v="487"/>
    <n v="4.1449999999999996"/>
    <x v="1"/>
    <n v="195"/>
    <n v="68.02051282051282"/>
    <x v="3"/>
    <s v="DKK"/>
    <n v="1402376400"/>
    <n v="1402722000"/>
    <b v="0"/>
    <b v="0"/>
    <x v="3"/>
    <x v="3"/>
    <x v="3"/>
  </r>
  <r>
    <n v="496"/>
    <x v="490"/>
    <s v="Optimized bi-directional extranet"/>
    <n v="183800"/>
    <x v="488"/>
    <n v="9.0696409140369975E-3"/>
    <x v="0"/>
    <n v="54"/>
    <n v="30.87037037037037"/>
    <x v="1"/>
    <s v="USD"/>
    <n v="1495342800"/>
    <n v="1496811600"/>
    <b v="0"/>
    <b v="0"/>
    <x v="10"/>
    <x v="4"/>
    <x v="10"/>
  </r>
  <r>
    <n v="497"/>
    <x v="491"/>
    <s v="Intuitive actuating benchmark"/>
    <n v="9800"/>
    <x v="489"/>
    <n v="0.34173469387755101"/>
    <x v="0"/>
    <n v="120"/>
    <n v="27.908333333333335"/>
    <x v="1"/>
    <s v="USD"/>
    <n v="1482213600"/>
    <n v="1482213600"/>
    <b v="0"/>
    <b v="1"/>
    <x v="8"/>
    <x v="2"/>
    <x v="8"/>
  </r>
  <r>
    <n v="498"/>
    <x v="492"/>
    <s v="Devolved background project"/>
    <n v="193400"/>
    <x v="490"/>
    <n v="0.239488107549121"/>
    <x v="0"/>
    <n v="579"/>
    <n v="79.994818652849744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x v="491"/>
    <n v="0.48072649572649573"/>
    <x v="0"/>
    <n v="2072"/>
    <n v="38.003378378378379"/>
    <x v="1"/>
    <s v="USD"/>
    <n v="1458018000"/>
    <n v="1458450000"/>
    <b v="0"/>
    <b v="1"/>
    <x v="4"/>
    <x v="4"/>
    <x v="4"/>
  </r>
  <r>
    <n v="500"/>
    <x v="494"/>
    <s v="Team-oriented clear-thinking matrix"/>
    <n v="100"/>
    <x v="0"/>
    <n v="0"/>
    <x v="0"/>
    <n v="0"/>
    <e v="#DIV/0!"/>
    <x v="1"/>
    <s v="USD"/>
    <n v="1367384400"/>
    <n v="1369803600"/>
    <b v="0"/>
    <b v="1"/>
    <x v="3"/>
    <x v="3"/>
    <x v="3"/>
  </r>
  <r>
    <n v="501"/>
    <x v="495"/>
    <s v="Focused coherent methodology"/>
    <n v="153600"/>
    <x v="492"/>
    <n v="0.70145182291666663"/>
    <x v="0"/>
    <n v="1796"/>
    <n v="59.990534521158132"/>
    <x v="1"/>
    <s v="USD"/>
    <n v="1363064400"/>
    <n v="1363237200"/>
    <b v="0"/>
    <b v="0"/>
    <x v="4"/>
    <x v="4"/>
    <x v="4"/>
  </r>
  <r>
    <n v="502"/>
    <x v="212"/>
    <s v="Reduced context-sensitive complexity"/>
    <n v="1300"/>
    <x v="493"/>
    <n v="5.2992307692307694"/>
    <x v="1"/>
    <n v="186"/>
    <n v="37.037634408602152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x v="494"/>
    <n v="1.8032549019607844"/>
    <x v="1"/>
    <n v="460"/>
    <n v="99.963043478260872"/>
    <x v="1"/>
    <s v="USD"/>
    <n v="1435726800"/>
    <n v="1437454800"/>
    <b v="0"/>
    <b v="0"/>
    <x v="6"/>
    <x v="4"/>
    <x v="6"/>
  </r>
  <r>
    <n v="504"/>
    <x v="497"/>
    <s v="De-engineered cohesive moderator"/>
    <n v="7500"/>
    <x v="495"/>
    <n v="0.92320000000000002"/>
    <x v="0"/>
    <n v="62"/>
    <n v="111.6774193548387"/>
    <x v="6"/>
    <s v="EUR"/>
    <n v="1431925200"/>
    <n v="1432011600"/>
    <b v="0"/>
    <b v="0"/>
    <x v="1"/>
    <x v="1"/>
    <x v="1"/>
  </r>
  <r>
    <n v="505"/>
    <x v="498"/>
    <s v="Ameliorated explicit parallelism"/>
    <n v="89900"/>
    <x v="496"/>
    <n v="0.13901001112347053"/>
    <x v="0"/>
    <n v="347"/>
    <n v="36.014409221902014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x v="497"/>
    <n v="9.2707777777777771"/>
    <x v="1"/>
    <n v="2528"/>
    <n v="66.010284810126578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x v="498"/>
    <n v="0.39857142857142858"/>
    <x v="0"/>
    <n v="19"/>
    <n v="44.05263157894737"/>
    <x v="1"/>
    <s v="USD"/>
    <n v="1365483600"/>
    <n v="1369717200"/>
    <b v="0"/>
    <b v="1"/>
    <x v="2"/>
    <x v="2"/>
    <x v="2"/>
  </r>
  <r>
    <n v="508"/>
    <x v="501"/>
    <s v="Up-sized radical pricing structure"/>
    <n v="172700"/>
    <x v="499"/>
    <n v="1.1222929936305732"/>
    <x v="1"/>
    <n v="3657"/>
    <n v="52.999726551818434"/>
    <x v="1"/>
    <s v="USD"/>
    <n v="1532840400"/>
    <n v="1534654800"/>
    <b v="0"/>
    <b v="0"/>
    <x v="3"/>
    <x v="3"/>
    <x v="3"/>
  </r>
  <r>
    <n v="509"/>
    <x v="173"/>
    <s v="Robust zero-defect project"/>
    <n v="168500"/>
    <x v="500"/>
    <n v="0.70925816023738875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x v="501"/>
    <n v="1.1908974358974358"/>
    <x v="1"/>
    <n v="131"/>
    <n v="70.908396946564892"/>
    <x v="2"/>
    <s v="AUD"/>
    <n v="1527742800"/>
    <n v="1529816400"/>
    <b v="0"/>
    <b v="0"/>
    <x v="6"/>
    <x v="4"/>
    <x v="6"/>
  </r>
  <r>
    <n v="511"/>
    <x v="503"/>
    <s v="User-centric intangible neural-net"/>
    <n v="147800"/>
    <x v="502"/>
    <n v="0.24017591339648173"/>
    <x v="0"/>
    <n v="362"/>
    <n v="98.060773480662988"/>
    <x v="1"/>
    <s v="USD"/>
    <n v="1564030800"/>
    <n v="1564894800"/>
    <b v="0"/>
    <b v="0"/>
    <x v="3"/>
    <x v="3"/>
    <x v="3"/>
  </r>
  <r>
    <n v="512"/>
    <x v="504"/>
    <s v="Organized explicit core"/>
    <n v="9100"/>
    <x v="503"/>
    <n v="1.3931868131868133"/>
    <x v="1"/>
    <n v="239"/>
    <n v="53.046025104602514"/>
    <x v="1"/>
    <s v="USD"/>
    <n v="1404536400"/>
    <n v="1404622800"/>
    <b v="0"/>
    <b v="1"/>
    <x v="11"/>
    <x v="6"/>
    <x v="11"/>
  </r>
  <r>
    <n v="513"/>
    <x v="505"/>
    <s v="Synchronized 6thgeneration adapter"/>
    <n v="8300"/>
    <x v="504"/>
    <n v="0.39277108433734942"/>
    <x v="3"/>
    <n v="35"/>
    <n v="93.142857142857139"/>
    <x v="1"/>
    <s v="USD"/>
    <n v="1284008400"/>
    <n v="1284181200"/>
    <b v="0"/>
    <b v="0"/>
    <x v="19"/>
    <x v="4"/>
    <x v="19"/>
  </r>
  <r>
    <n v="514"/>
    <x v="506"/>
    <s v="Centralized motivating capacity"/>
    <n v="138700"/>
    <x v="505"/>
    <n v="0.22439077144917088"/>
    <x v="3"/>
    <n v="528"/>
    <n v="58.945075757575758"/>
    <x v="5"/>
    <s v="CHF"/>
    <n v="1386309600"/>
    <n v="1386741600"/>
    <b v="0"/>
    <b v="1"/>
    <x v="1"/>
    <x v="1"/>
    <x v="1"/>
  </r>
  <r>
    <n v="515"/>
    <x v="507"/>
    <s v="Phased 24hour flexibility"/>
    <n v="8600"/>
    <x v="506"/>
    <n v="0.55779069767441858"/>
    <x v="0"/>
    <n v="133"/>
    <n v="36.067669172932334"/>
    <x v="0"/>
    <s v="CAD"/>
    <n v="1324620000"/>
    <n v="1324792800"/>
    <b v="0"/>
    <b v="1"/>
    <x v="3"/>
    <x v="3"/>
    <x v="3"/>
  </r>
  <r>
    <n v="516"/>
    <x v="508"/>
    <s v="Exclusive 5thgeneration structure"/>
    <n v="125400"/>
    <x v="507"/>
    <n v="0.42523125996810207"/>
    <x v="0"/>
    <n v="846"/>
    <n v="63.030732860520096"/>
    <x v="1"/>
    <s v="USD"/>
    <n v="1281070800"/>
    <n v="1284354000"/>
    <b v="0"/>
    <b v="0"/>
    <x v="9"/>
    <x v="5"/>
    <x v="9"/>
  </r>
  <r>
    <n v="517"/>
    <x v="509"/>
    <s v="Multi-tiered maximized orchestration"/>
    <n v="5900"/>
    <x v="508"/>
    <n v="1.1200000000000001"/>
    <x v="1"/>
    <n v="78"/>
    <n v="84.717948717948715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x v="509"/>
    <n v="7.0681818181818179E-2"/>
    <x v="0"/>
    <n v="10"/>
    <n v="62.2"/>
    <x v="1"/>
    <s v="USD"/>
    <n v="1519365600"/>
    <n v="1519538400"/>
    <b v="0"/>
    <b v="1"/>
    <x v="10"/>
    <x v="4"/>
    <x v="10"/>
  </r>
  <r>
    <n v="519"/>
    <x v="511"/>
    <s v="Exclusive asymmetric analyzer"/>
    <n v="177700"/>
    <x v="510"/>
    <n v="1.0174563871693867"/>
    <x v="1"/>
    <n v="1773"/>
    <n v="101.97518330513255"/>
    <x v="1"/>
    <s v="USD"/>
    <n v="1420696800"/>
    <n v="1421906400"/>
    <b v="0"/>
    <b v="1"/>
    <x v="1"/>
    <x v="1"/>
    <x v="1"/>
  </r>
  <r>
    <n v="520"/>
    <x v="512"/>
    <s v="Organic radical collaboration"/>
    <n v="800"/>
    <x v="511"/>
    <n v="4.2575000000000003"/>
    <x v="1"/>
    <n v="32"/>
    <n v="106.4375"/>
    <x v="1"/>
    <s v="USD"/>
    <n v="1555650000"/>
    <n v="1555909200"/>
    <b v="0"/>
    <b v="0"/>
    <x v="3"/>
    <x v="3"/>
    <x v="3"/>
  </r>
  <r>
    <n v="521"/>
    <x v="513"/>
    <s v="Function-based multi-state software"/>
    <n v="7600"/>
    <x v="512"/>
    <n v="1.4553947368421052"/>
    <x v="1"/>
    <n v="369"/>
    <n v="29.975609756097562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x v="513"/>
    <n v="0.32453465346534655"/>
    <x v="0"/>
    <n v="191"/>
    <n v="85.806282722513089"/>
    <x v="1"/>
    <s v="USD"/>
    <n v="1341291600"/>
    <n v="1342328400"/>
    <b v="0"/>
    <b v="0"/>
    <x v="12"/>
    <x v="4"/>
    <x v="12"/>
  </r>
  <r>
    <n v="523"/>
    <x v="515"/>
    <s v="Triple-buffered holistic ability"/>
    <n v="900"/>
    <x v="514"/>
    <n v="7.003333333333333"/>
    <x v="1"/>
    <n v="89"/>
    <n v="70.82022471910112"/>
    <x v="1"/>
    <s v="USD"/>
    <n v="1267682400"/>
    <n v="1268114400"/>
    <b v="0"/>
    <b v="0"/>
    <x v="12"/>
    <x v="4"/>
    <x v="12"/>
  </r>
  <r>
    <n v="524"/>
    <x v="516"/>
    <s v="Diverse scalable superstructure"/>
    <n v="96700"/>
    <x v="515"/>
    <n v="0.83904860392967939"/>
    <x v="0"/>
    <n v="1979"/>
    <n v="40.998484082870135"/>
    <x v="1"/>
    <s v="USD"/>
    <n v="1272258000"/>
    <n v="1273381200"/>
    <b v="0"/>
    <b v="0"/>
    <x v="3"/>
    <x v="3"/>
    <x v="3"/>
  </r>
  <r>
    <n v="525"/>
    <x v="517"/>
    <s v="Balanced leadingedge data-warehouse"/>
    <n v="2100"/>
    <x v="516"/>
    <n v="0.84190476190476193"/>
    <x v="0"/>
    <n v="63"/>
    <n v="28.063492063492063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x v="517"/>
    <n v="1.5595180722891566"/>
    <x v="1"/>
    <n v="147"/>
    <n v="88.05442176870748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x v="518"/>
    <n v="0.99619450317124736"/>
    <x v="0"/>
    <n v="6080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x v="519"/>
    <n v="0.80300000000000005"/>
    <x v="0"/>
    <n v="80"/>
    <n v="90.337500000000006"/>
    <x v="4"/>
    <s v="GBP"/>
    <n v="1385186400"/>
    <n v="1389074400"/>
    <b v="0"/>
    <b v="0"/>
    <x v="7"/>
    <x v="1"/>
    <x v="7"/>
  </r>
  <r>
    <n v="529"/>
    <x v="521"/>
    <s v="Seamless logistical encryption"/>
    <n v="5100"/>
    <x v="520"/>
    <n v="0.11254901960784314"/>
    <x v="0"/>
    <n v="9"/>
    <n v="63.777777777777779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x v="521"/>
    <n v="0.91740952380952379"/>
    <x v="0"/>
    <n v="1784"/>
    <n v="53.995515695067262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x v="522"/>
    <n v="0.95521156936261387"/>
    <x v="2"/>
    <n v="3640"/>
    <n v="48.993956043956047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x v="523"/>
    <n v="5.0287499999999996"/>
    <x v="1"/>
    <n v="126"/>
    <n v="63.857142857142854"/>
    <x v="0"/>
    <s v="CAD"/>
    <n v="1516860000"/>
    <n v="1516946400"/>
    <b v="0"/>
    <b v="0"/>
    <x v="3"/>
    <x v="3"/>
    <x v="3"/>
  </r>
  <r>
    <n v="533"/>
    <x v="525"/>
    <s v="Multi-lateral didactic encoding"/>
    <n v="115600"/>
    <x v="524"/>
    <n v="1.5924394463667819"/>
    <x v="1"/>
    <n v="2218"/>
    <n v="82.996393146979258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x v="525"/>
    <n v="0.15022446689113356"/>
    <x v="0"/>
    <n v="243"/>
    <n v="55.08230452674897"/>
    <x v="1"/>
    <s v="USD"/>
    <n v="1534482000"/>
    <n v="1534568400"/>
    <b v="0"/>
    <b v="1"/>
    <x v="6"/>
    <x v="4"/>
    <x v="6"/>
  </r>
  <r>
    <n v="535"/>
    <x v="527"/>
    <s v="Profit-focused 24/7 data-warehouse"/>
    <n v="2600"/>
    <x v="526"/>
    <n v="4.820384615384615"/>
    <x v="1"/>
    <n v="202"/>
    <n v="62.044554455445542"/>
    <x v="6"/>
    <s v="EUR"/>
    <n v="1528434000"/>
    <n v="1528606800"/>
    <b v="0"/>
    <b v="1"/>
    <x v="3"/>
    <x v="3"/>
    <x v="3"/>
  </r>
  <r>
    <n v="536"/>
    <x v="528"/>
    <s v="Enhanced methodical middleware"/>
    <n v="9800"/>
    <x v="527"/>
    <n v="1.4996938775510205"/>
    <x v="1"/>
    <n v="140"/>
    <n v="104.97857142857143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x v="528"/>
    <n v="1.1722156398104266"/>
    <x v="1"/>
    <n v="1052"/>
    <n v="94.044676806083643"/>
    <x v="3"/>
    <s v="DKK"/>
    <n v="1535605200"/>
    <n v="1537592400"/>
    <b v="1"/>
    <b v="1"/>
    <x v="4"/>
    <x v="4"/>
    <x v="4"/>
  </r>
  <r>
    <n v="538"/>
    <x v="530"/>
    <s v="Networked didactic time-frame"/>
    <n v="151300"/>
    <x v="529"/>
    <n v="0.37695968274950431"/>
    <x v="0"/>
    <n v="1296"/>
    <n v="44.007716049382715"/>
    <x v="1"/>
    <s v="USD"/>
    <n v="1379826000"/>
    <n v="1381208400"/>
    <b v="0"/>
    <b v="0"/>
    <x v="20"/>
    <x v="6"/>
    <x v="20"/>
  </r>
  <r>
    <n v="539"/>
    <x v="531"/>
    <s v="Assimilated exuding toolset"/>
    <n v="9800"/>
    <x v="530"/>
    <n v="0.72653061224489801"/>
    <x v="0"/>
    <n v="77"/>
    <n v="92.46753246753246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x v="531"/>
    <n v="2.6598113207547169"/>
    <x v="1"/>
    <n v="247"/>
    <n v="57.072874493927124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x v="532"/>
    <n v="0.24205617977528091"/>
    <x v="0"/>
    <n v="395"/>
    <n v="109.07848101265823"/>
    <x v="6"/>
    <s v="EUR"/>
    <n v="1433912400"/>
    <n v="1436158800"/>
    <b v="0"/>
    <b v="0"/>
    <x v="20"/>
    <x v="6"/>
    <x v="20"/>
  </r>
  <r>
    <n v="542"/>
    <x v="534"/>
    <s v="Profit-focused exuding moderator"/>
    <n v="77000"/>
    <x v="533"/>
    <n v="2.5064935064935064E-2"/>
    <x v="0"/>
    <n v="49"/>
    <n v="39.387755102040813"/>
    <x v="4"/>
    <s v="GBP"/>
    <n v="1453442400"/>
    <n v="1456034400"/>
    <b v="0"/>
    <b v="0"/>
    <x v="7"/>
    <x v="1"/>
    <x v="7"/>
  </r>
  <r>
    <n v="543"/>
    <x v="535"/>
    <s v="Cross-group high-level moderator"/>
    <n v="84900"/>
    <x v="534"/>
    <n v="0.1632979976442874"/>
    <x v="0"/>
    <n v="180"/>
    <n v="77.022222222222226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x v="535"/>
    <n v="2.7650000000000001"/>
    <x v="1"/>
    <n v="84"/>
    <n v="92.166666666666671"/>
    <x v="1"/>
    <s v="USD"/>
    <n v="1452232800"/>
    <n v="1453356000"/>
    <b v="0"/>
    <b v="0"/>
    <x v="1"/>
    <x v="1"/>
    <x v="1"/>
  </r>
  <r>
    <n v="545"/>
    <x v="537"/>
    <s v="Organized value-added access"/>
    <n v="184800"/>
    <x v="536"/>
    <n v="0.88803571428571426"/>
    <x v="0"/>
    <n v="2690"/>
    <n v="61.00706319702602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x v="537"/>
    <n v="1.6357142857142857"/>
    <x v="1"/>
    <n v="88"/>
    <n v="78.068181818181813"/>
    <x v="1"/>
    <s v="USD"/>
    <n v="1537160400"/>
    <n v="1537419600"/>
    <b v="0"/>
    <b v="1"/>
    <x v="3"/>
    <x v="3"/>
    <x v="3"/>
  </r>
  <r>
    <n v="547"/>
    <x v="539"/>
    <s v="Focused solution-oriented matrix"/>
    <n v="1300"/>
    <x v="538"/>
    <n v="9.69"/>
    <x v="1"/>
    <n v="156"/>
    <n v="80.75"/>
    <x v="1"/>
    <s v="USD"/>
    <n v="1422165600"/>
    <n v="1423202400"/>
    <b v="0"/>
    <b v="0"/>
    <x v="6"/>
    <x v="4"/>
    <x v="6"/>
  </r>
  <r>
    <n v="548"/>
    <x v="540"/>
    <s v="Monitored discrete toolset"/>
    <n v="66100"/>
    <x v="539"/>
    <n v="2.7091376701966716"/>
    <x v="1"/>
    <n v="2985"/>
    <n v="59.991289782244557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x v="540"/>
    <n v="2.8421355932203389"/>
    <x v="1"/>
    <n v="762"/>
    <n v="110.03018372703411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x v="443"/>
    <n v="0.04"/>
    <x v="3"/>
    <n v="1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x v="541"/>
    <n v="0.58632981676846196"/>
    <x v="0"/>
    <n v="2779"/>
    <n v="37.99856063332134"/>
    <x v="2"/>
    <s v="AUD"/>
    <n v="1419055200"/>
    <n v="1422511200"/>
    <b v="0"/>
    <b v="1"/>
    <x v="2"/>
    <x v="2"/>
    <x v="2"/>
  </r>
  <r>
    <n v="552"/>
    <x v="544"/>
    <s v="Distributed human-resource policy"/>
    <n v="9000"/>
    <x v="542"/>
    <n v="0.98511111111111116"/>
    <x v="0"/>
    <n v="92"/>
    <n v="96.369565217391298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x v="543"/>
    <n v="0.43975381008206332"/>
    <x v="0"/>
    <n v="1028"/>
    <n v="72.97859922178987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x v="544"/>
    <n v="1.5166315789473683"/>
    <x v="1"/>
    <n v="554"/>
    <n v="26.007220216606498"/>
    <x v="0"/>
    <s v="CAD"/>
    <n v="1482127200"/>
    <n v="1482645600"/>
    <b v="0"/>
    <b v="0"/>
    <x v="7"/>
    <x v="1"/>
    <x v="7"/>
  </r>
  <r>
    <n v="555"/>
    <x v="547"/>
    <s v="Organic maximized database"/>
    <n v="6300"/>
    <x v="545"/>
    <n v="2.2363492063492063"/>
    <x v="1"/>
    <n v="135"/>
    <n v="104.36296296296297"/>
    <x v="3"/>
    <s v="DKK"/>
    <n v="1396414800"/>
    <n v="1399093200"/>
    <b v="0"/>
    <b v="0"/>
    <x v="1"/>
    <x v="1"/>
    <x v="1"/>
  </r>
  <r>
    <n v="556"/>
    <x v="195"/>
    <s v="Grass-roots 24/7 attitude"/>
    <n v="5200"/>
    <x v="546"/>
    <n v="2.3975"/>
    <x v="1"/>
    <n v="122"/>
    <n v="102.18852459016394"/>
    <x v="1"/>
    <s v="USD"/>
    <n v="1315285200"/>
    <n v="1315890000"/>
    <b v="0"/>
    <b v="1"/>
    <x v="18"/>
    <x v="5"/>
    <x v="18"/>
  </r>
  <r>
    <n v="557"/>
    <x v="548"/>
    <s v="Team-oriented global strategy"/>
    <n v="6000"/>
    <x v="547"/>
    <n v="1.9933333333333334"/>
    <x v="1"/>
    <n v="221"/>
    <n v="54.117647058823529"/>
    <x v="1"/>
    <s v="USD"/>
    <n v="1443762000"/>
    <n v="1444021200"/>
    <b v="0"/>
    <b v="1"/>
    <x v="22"/>
    <x v="4"/>
    <x v="22"/>
  </r>
  <r>
    <n v="558"/>
    <x v="549"/>
    <s v="Enhanced client-driven capacity"/>
    <n v="5800"/>
    <x v="548"/>
    <n v="1.373448275862069"/>
    <x v="1"/>
    <n v="126"/>
    <n v="63.222222222222221"/>
    <x v="1"/>
    <s v="USD"/>
    <n v="1456293600"/>
    <n v="1460005200"/>
    <b v="0"/>
    <b v="0"/>
    <x v="3"/>
    <x v="3"/>
    <x v="3"/>
  </r>
  <r>
    <n v="559"/>
    <x v="550"/>
    <s v="Exclusive systematic productivity"/>
    <n v="105300"/>
    <x v="549"/>
    <n v="1.009696106362773"/>
    <x v="1"/>
    <n v="1022"/>
    <n v="104.03228962818004"/>
    <x v="1"/>
    <s v="USD"/>
    <n v="1470114000"/>
    <n v="1470718800"/>
    <b v="0"/>
    <b v="0"/>
    <x v="3"/>
    <x v="3"/>
    <x v="3"/>
  </r>
  <r>
    <n v="560"/>
    <x v="551"/>
    <s v="Re-engineered radical policy"/>
    <n v="20000"/>
    <x v="550"/>
    <n v="7.9416000000000002"/>
    <x v="1"/>
    <n v="3177"/>
    <n v="49.994334277620396"/>
    <x v="1"/>
    <s v="USD"/>
    <n v="1321596000"/>
    <n v="1325052000"/>
    <b v="0"/>
    <b v="0"/>
    <x v="10"/>
    <x v="4"/>
    <x v="10"/>
  </r>
  <r>
    <n v="561"/>
    <x v="552"/>
    <s v="Down-sized logistical adapter"/>
    <n v="3000"/>
    <x v="551"/>
    <n v="3.6970000000000001"/>
    <x v="1"/>
    <n v="198"/>
    <n v="56.015151515151516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x v="314"/>
    <n v="0.12818181818181817"/>
    <x v="0"/>
    <n v="26"/>
    <n v="48.807692307692307"/>
    <x v="5"/>
    <s v="CHF"/>
    <n v="1552366800"/>
    <n v="1552539600"/>
    <b v="0"/>
    <b v="0"/>
    <x v="1"/>
    <x v="1"/>
    <x v="1"/>
  </r>
  <r>
    <n v="563"/>
    <x v="554"/>
    <s v="Optional tangible pricing structure"/>
    <n v="3700"/>
    <x v="552"/>
    <n v="1.3802702702702703"/>
    <x v="1"/>
    <n v="85"/>
    <n v="60.082352941176474"/>
    <x v="2"/>
    <s v="AUD"/>
    <n v="1542088800"/>
    <n v="1543816800"/>
    <b v="0"/>
    <b v="0"/>
    <x v="4"/>
    <x v="4"/>
    <x v="4"/>
  </r>
  <r>
    <n v="564"/>
    <x v="555"/>
    <s v="Organic high-level implementation"/>
    <n v="168700"/>
    <x v="553"/>
    <n v="0.83813278008298753"/>
    <x v="0"/>
    <n v="1790"/>
    <n v="78.990502793296088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x v="554"/>
    <n v="2.0460063224446787"/>
    <x v="1"/>
    <n v="3596"/>
    <n v="53.99499443826474"/>
    <x v="1"/>
    <s v="USD"/>
    <n v="1321336800"/>
    <n v="1323064800"/>
    <b v="0"/>
    <b v="0"/>
    <x v="3"/>
    <x v="3"/>
    <x v="3"/>
  </r>
  <r>
    <n v="566"/>
    <x v="557"/>
    <s v="Advanced content-based installation"/>
    <n v="9300"/>
    <x v="555"/>
    <n v="0.44344086021505374"/>
    <x v="0"/>
    <n v="37"/>
    <n v="111.45945945945945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x v="556"/>
    <n v="2.1860294117647059"/>
    <x v="1"/>
    <n v="244"/>
    <n v="60.92213114754098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x v="557"/>
    <n v="1.8603314917127072"/>
    <x v="1"/>
    <n v="5180"/>
    <n v="26.0015444015444"/>
    <x v="1"/>
    <s v="USD"/>
    <n v="1279170000"/>
    <n v="1283058000"/>
    <b v="0"/>
    <b v="0"/>
    <x v="3"/>
    <x v="3"/>
    <x v="3"/>
  </r>
  <r>
    <n v="569"/>
    <x v="560"/>
    <s v="Extended multi-tasking definition"/>
    <n v="20100"/>
    <x v="558"/>
    <n v="2.3733830845771142"/>
    <x v="1"/>
    <n v="589"/>
    <n v="80.993208828522924"/>
    <x v="6"/>
    <s v="EUR"/>
    <n v="1294725600"/>
    <n v="1295762400"/>
    <b v="0"/>
    <b v="0"/>
    <x v="10"/>
    <x v="4"/>
    <x v="10"/>
  </r>
  <r>
    <n v="570"/>
    <x v="561"/>
    <s v="Realigned uniform knowledge user"/>
    <n v="31200"/>
    <x v="559"/>
    <n v="3.0565384615384614"/>
    <x v="1"/>
    <n v="2725"/>
    <n v="34.995963302752294"/>
    <x v="1"/>
    <s v="USD"/>
    <n v="1419055200"/>
    <n v="1419573600"/>
    <b v="0"/>
    <b v="1"/>
    <x v="1"/>
    <x v="1"/>
    <x v="1"/>
  </r>
  <r>
    <n v="571"/>
    <x v="562"/>
    <s v="Monitored grid-enabled model"/>
    <n v="3500"/>
    <x v="560"/>
    <n v="0.94142857142857139"/>
    <x v="0"/>
    <n v="35"/>
    <n v="94.142857142857139"/>
    <x v="6"/>
    <s v="EUR"/>
    <n v="1434690000"/>
    <n v="1438750800"/>
    <b v="0"/>
    <b v="0"/>
    <x v="12"/>
    <x v="4"/>
    <x v="12"/>
  </r>
  <r>
    <n v="572"/>
    <x v="563"/>
    <s v="Assimilated actuating policy"/>
    <n v="9000"/>
    <x v="561"/>
    <n v="0.54400000000000004"/>
    <x v="3"/>
    <n v="94"/>
    <n v="52.085106382978722"/>
    <x v="1"/>
    <s v="USD"/>
    <n v="1443416400"/>
    <n v="1444798800"/>
    <b v="0"/>
    <b v="1"/>
    <x v="1"/>
    <x v="1"/>
    <x v="1"/>
  </r>
  <r>
    <n v="573"/>
    <x v="564"/>
    <s v="Total incremental productivity"/>
    <n v="6700"/>
    <x v="562"/>
    <n v="1.1188059701492536"/>
    <x v="1"/>
    <n v="300"/>
    <n v="24.986666666666668"/>
    <x v="1"/>
    <s v="USD"/>
    <n v="1399006800"/>
    <n v="1399179600"/>
    <b v="0"/>
    <b v="0"/>
    <x v="23"/>
    <x v="8"/>
    <x v="23"/>
  </r>
  <r>
    <n v="574"/>
    <x v="565"/>
    <s v="Adaptive local task-force"/>
    <n v="2700"/>
    <x v="563"/>
    <n v="3.6914814814814814"/>
    <x v="1"/>
    <n v="144"/>
    <n v="69.215277777777771"/>
    <x v="1"/>
    <s v="USD"/>
    <n v="1575698400"/>
    <n v="1576562400"/>
    <b v="0"/>
    <b v="1"/>
    <x v="0"/>
    <x v="0"/>
    <x v="0"/>
  </r>
  <r>
    <n v="575"/>
    <x v="566"/>
    <s v="Universal zero-defect concept"/>
    <n v="83300"/>
    <x v="564"/>
    <n v="0.62930372148859548"/>
    <x v="0"/>
    <n v="558"/>
    <n v="93.944444444444443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x v="565"/>
    <n v="0.6492783505154639"/>
    <x v="0"/>
    <n v="64"/>
    <n v="98.40625"/>
    <x v="1"/>
    <s v="USD"/>
    <n v="1509512400"/>
    <n v="1510984800"/>
    <b v="0"/>
    <b v="0"/>
    <x v="3"/>
    <x v="3"/>
    <x v="3"/>
  </r>
  <r>
    <n v="577"/>
    <x v="568"/>
    <s v="Adaptive 24hour projection"/>
    <n v="8200"/>
    <x v="566"/>
    <n v="0.18853658536585366"/>
    <x v="3"/>
    <n v="37"/>
    <n v="41.783783783783782"/>
    <x v="1"/>
    <s v="USD"/>
    <n v="1299823200"/>
    <n v="1302066000"/>
    <b v="0"/>
    <b v="0"/>
    <x v="17"/>
    <x v="1"/>
    <x v="17"/>
  </r>
  <r>
    <n v="578"/>
    <x v="569"/>
    <s v="Sharable radical toolset"/>
    <n v="96500"/>
    <x v="567"/>
    <n v="0.1675440414507772"/>
    <x v="0"/>
    <n v="245"/>
    <n v="65.991836734693877"/>
    <x v="1"/>
    <s v="USD"/>
    <n v="1322719200"/>
    <n v="1322978400"/>
    <b v="0"/>
    <b v="0"/>
    <x v="22"/>
    <x v="4"/>
    <x v="22"/>
  </r>
  <r>
    <n v="579"/>
    <x v="570"/>
    <s v="Focused multimedia knowledgebase"/>
    <n v="6200"/>
    <x v="568"/>
    <n v="1.0111290322580646"/>
    <x v="1"/>
    <n v="87"/>
    <n v="72.05747126436782"/>
    <x v="1"/>
    <s v="USD"/>
    <n v="1312693200"/>
    <n v="1313730000"/>
    <b v="0"/>
    <b v="0"/>
    <x v="17"/>
    <x v="1"/>
    <x v="17"/>
  </r>
  <r>
    <n v="580"/>
    <x v="251"/>
    <s v="Seamless 6thgeneration extranet"/>
    <n v="43800"/>
    <x v="569"/>
    <n v="3.4150228310502282"/>
    <x v="1"/>
    <n v="3116"/>
    <n v="48.003209242618745"/>
    <x v="1"/>
    <s v="USD"/>
    <n v="1393394400"/>
    <n v="1394085600"/>
    <b v="0"/>
    <b v="0"/>
    <x v="3"/>
    <x v="3"/>
    <x v="3"/>
  </r>
  <r>
    <n v="581"/>
    <x v="571"/>
    <s v="Sharable mobile knowledgebase"/>
    <n v="6000"/>
    <x v="570"/>
    <n v="0.64016666666666666"/>
    <x v="0"/>
    <n v="71"/>
    <n v="54.098591549295776"/>
    <x v="1"/>
    <s v="USD"/>
    <n v="1304053200"/>
    <n v="1305349200"/>
    <b v="0"/>
    <b v="0"/>
    <x v="2"/>
    <x v="2"/>
    <x v="2"/>
  </r>
  <r>
    <n v="582"/>
    <x v="572"/>
    <s v="Cross-group global system engine"/>
    <n v="8700"/>
    <x v="571"/>
    <n v="0.5208045977011494"/>
    <x v="0"/>
    <n v="42"/>
    <n v="107.8809523809523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x v="572"/>
    <n v="3.2240211640211642"/>
    <x v="1"/>
    <n v="909"/>
    <n v="67.034103410341032"/>
    <x v="1"/>
    <s v="USD"/>
    <n v="1329717600"/>
    <n v="1331186400"/>
    <b v="0"/>
    <b v="0"/>
    <x v="4"/>
    <x v="4"/>
    <x v="4"/>
  </r>
  <r>
    <n v="584"/>
    <x v="8"/>
    <s v="De-engineered cohesive system engine"/>
    <n v="86400"/>
    <x v="573"/>
    <n v="1.1950810185185186"/>
    <x v="1"/>
    <n v="1613"/>
    <n v="64.01425914445133"/>
    <x v="1"/>
    <s v="USD"/>
    <n v="1335330000"/>
    <n v="1336539600"/>
    <b v="0"/>
    <b v="0"/>
    <x v="2"/>
    <x v="2"/>
    <x v="2"/>
  </r>
  <r>
    <n v="585"/>
    <x v="574"/>
    <s v="Reactive analyzing function"/>
    <n v="8900"/>
    <x v="574"/>
    <n v="1.4679775280898877"/>
    <x v="1"/>
    <n v="136"/>
    <n v="96.066176470588232"/>
    <x v="1"/>
    <s v="USD"/>
    <n v="1268888400"/>
    <n v="1269752400"/>
    <b v="0"/>
    <b v="0"/>
    <x v="18"/>
    <x v="5"/>
    <x v="18"/>
  </r>
  <r>
    <n v="586"/>
    <x v="575"/>
    <s v="Robust hybrid budgetary management"/>
    <n v="700"/>
    <x v="575"/>
    <n v="9.5057142857142853"/>
    <x v="1"/>
    <n v="130"/>
    <n v="51.184615384615384"/>
    <x v="1"/>
    <s v="USD"/>
    <n v="1289973600"/>
    <n v="1291615200"/>
    <b v="0"/>
    <b v="0"/>
    <x v="1"/>
    <x v="1"/>
    <x v="1"/>
  </r>
  <r>
    <n v="587"/>
    <x v="576"/>
    <s v="Open-source analyzing monitoring"/>
    <n v="9400"/>
    <x v="576"/>
    <n v="0.72893617021276591"/>
    <x v="0"/>
    <n v="156"/>
    <n v="43.92307692307692"/>
    <x v="0"/>
    <s v="CAD"/>
    <n v="1547877600"/>
    <n v="1552366800"/>
    <b v="0"/>
    <b v="1"/>
    <x v="0"/>
    <x v="0"/>
    <x v="0"/>
  </r>
  <r>
    <n v="588"/>
    <x v="577"/>
    <s v="Up-sized discrete firmware"/>
    <n v="157600"/>
    <x v="577"/>
    <n v="0.7900824873096447"/>
    <x v="0"/>
    <n v="1368"/>
    <n v="91.021198830409361"/>
    <x v="4"/>
    <s v="GBP"/>
    <n v="1269493200"/>
    <n v="1272171600"/>
    <b v="0"/>
    <b v="0"/>
    <x v="3"/>
    <x v="3"/>
    <x v="3"/>
  </r>
  <r>
    <n v="589"/>
    <x v="578"/>
    <s v="Exclusive intangible extranet"/>
    <n v="7900"/>
    <x v="578"/>
    <n v="0.64721518987341775"/>
    <x v="0"/>
    <n v="102"/>
    <n v="50.12745098039215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x v="579"/>
    <n v="0.82028169014084507"/>
    <x v="0"/>
    <n v="86"/>
    <n v="67.720930232558146"/>
    <x v="2"/>
    <s v="AUD"/>
    <n v="1419141600"/>
    <n v="1420092000"/>
    <b v="0"/>
    <b v="0"/>
    <x v="15"/>
    <x v="5"/>
    <x v="15"/>
  </r>
  <r>
    <n v="591"/>
    <x v="580"/>
    <s v="Realigned dedicated system engine"/>
    <n v="600"/>
    <x v="580"/>
    <n v="10.376666666666667"/>
    <x v="1"/>
    <n v="102"/>
    <n v="61.03921568627451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x v="581"/>
    <n v="0.12910076530612244"/>
    <x v="0"/>
    <n v="253"/>
    <n v="80.011857707509876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x v="582"/>
    <n v="1.5484210526315789"/>
    <x v="1"/>
    <n v="4006"/>
    <n v="47.0014977533699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x v="583"/>
    <n v="7.0991735537190084E-2"/>
    <x v="0"/>
    <n v="157"/>
    <n v="71.127388535031841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x v="584"/>
    <n v="2.0852773826458035"/>
    <x v="1"/>
    <n v="1629"/>
    <n v="89.99079189686924"/>
    <x v="1"/>
    <s v="USD"/>
    <n v="1268715600"/>
    <n v="1270530000"/>
    <b v="0"/>
    <b v="1"/>
    <x v="3"/>
    <x v="3"/>
    <x v="3"/>
  </r>
  <r>
    <n v="596"/>
    <x v="585"/>
    <s v="Managed optimizing archive"/>
    <n v="7900"/>
    <x v="585"/>
    <n v="0.99683544303797467"/>
    <x v="0"/>
    <n v="183"/>
    <n v="43.032786885245905"/>
    <x v="1"/>
    <s v="USD"/>
    <n v="1457157600"/>
    <n v="1457762400"/>
    <b v="0"/>
    <b v="1"/>
    <x v="6"/>
    <x v="4"/>
    <x v="6"/>
  </r>
  <r>
    <n v="597"/>
    <x v="586"/>
    <s v="Diverse systematic projection"/>
    <n v="73800"/>
    <x v="586"/>
    <n v="2.0159756097560977"/>
    <x v="1"/>
    <n v="2188"/>
    <n v="67.997714808043881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x v="587"/>
    <n v="1.6209032258064515"/>
    <x v="1"/>
    <n v="2409"/>
    <n v="73.004566210045667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x v="588"/>
    <n v="3.6436208125445471E-2"/>
    <x v="0"/>
    <n v="82"/>
    <n v="62.341463414634148"/>
    <x v="3"/>
    <s v="DKK"/>
    <n v="1423720800"/>
    <n v="1424412000"/>
    <b v="0"/>
    <b v="0"/>
    <x v="4"/>
    <x v="4"/>
    <x v="4"/>
  </r>
  <r>
    <n v="600"/>
    <x v="589"/>
    <s v="Cross-platform tertiary array"/>
    <n v="100"/>
    <x v="297"/>
    <n v="0.05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x v="589"/>
    <n v="2.0663492063492064"/>
    <x v="1"/>
    <n v="194"/>
    <n v="67.103092783505161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x v="590"/>
    <n v="1.2823628691983122"/>
    <x v="1"/>
    <n v="1140"/>
    <n v="79.978947368421046"/>
    <x v="1"/>
    <s v="USD"/>
    <n v="1433480400"/>
    <n v="1434430800"/>
    <b v="0"/>
    <b v="0"/>
    <x v="3"/>
    <x v="3"/>
    <x v="3"/>
  </r>
  <r>
    <n v="603"/>
    <x v="592"/>
    <s v="Vision-oriented 5thgeneration array"/>
    <n v="5300"/>
    <x v="591"/>
    <n v="1.1966037735849056"/>
    <x v="1"/>
    <n v="102"/>
    <n v="62.176470588235297"/>
    <x v="1"/>
    <s v="USD"/>
    <n v="1555563600"/>
    <n v="1557896400"/>
    <b v="0"/>
    <b v="0"/>
    <x v="3"/>
    <x v="3"/>
    <x v="3"/>
  </r>
  <r>
    <n v="604"/>
    <x v="593"/>
    <s v="Cross-platform logistical circuit"/>
    <n v="88700"/>
    <x v="592"/>
    <n v="1.7073055242390078"/>
    <x v="1"/>
    <n v="2857"/>
    <n v="53.005950297514879"/>
    <x v="1"/>
    <s v="USD"/>
    <n v="1295676000"/>
    <n v="1297490400"/>
    <b v="0"/>
    <b v="0"/>
    <x v="3"/>
    <x v="3"/>
    <x v="3"/>
  </r>
  <r>
    <n v="605"/>
    <x v="594"/>
    <s v="Profound solution-oriented matrix"/>
    <n v="3300"/>
    <x v="593"/>
    <n v="1.8721212121212121"/>
    <x v="1"/>
    <n v="107"/>
    <n v="57.738317757009348"/>
    <x v="1"/>
    <s v="USD"/>
    <n v="1443848400"/>
    <n v="1447394400"/>
    <b v="0"/>
    <b v="0"/>
    <x v="9"/>
    <x v="5"/>
    <x v="9"/>
  </r>
  <r>
    <n v="606"/>
    <x v="595"/>
    <s v="Extended asynchronous initiative"/>
    <n v="3400"/>
    <x v="594"/>
    <n v="1.8838235294117647"/>
    <x v="1"/>
    <n v="160"/>
    <n v="40.03125"/>
    <x v="4"/>
    <s v="GBP"/>
    <n v="1457330400"/>
    <n v="1458277200"/>
    <b v="0"/>
    <b v="0"/>
    <x v="1"/>
    <x v="1"/>
    <x v="1"/>
  </r>
  <r>
    <n v="607"/>
    <x v="596"/>
    <s v="Fundamental needs-based frame"/>
    <n v="137600"/>
    <x v="595"/>
    <n v="1.3129869186046512"/>
    <x v="1"/>
    <n v="2230"/>
    <n v="81.016591928251117"/>
    <x v="1"/>
    <s v="USD"/>
    <n v="1395550800"/>
    <n v="1395723600"/>
    <b v="0"/>
    <b v="0"/>
    <x v="0"/>
    <x v="0"/>
    <x v="0"/>
  </r>
  <r>
    <n v="608"/>
    <x v="597"/>
    <s v="Compatible full-range leverage"/>
    <n v="3900"/>
    <x v="416"/>
    <n v="2.8397435897435899"/>
    <x v="1"/>
    <n v="316"/>
    <n v="35.047468354430379"/>
    <x v="1"/>
    <s v="USD"/>
    <n v="1551852000"/>
    <n v="1552197600"/>
    <b v="0"/>
    <b v="1"/>
    <x v="17"/>
    <x v="1"/>
    <x v="17"/>
  </r>
  <r>
    <n v="609"/>
    <x v="598"/>
    <s v="Upgradable holistic system engine"/>
    <n v="10000"/>
    <x v="596"/>
    <n v="1.2041999999999999"/>
    <x v="1"/>
    <n v="117"/>
    <n v="102.9230769230769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x v="597"/>
    <n v="4.1905607476635511"/>
    <x v="1"/>
    <n v="6406"/>
    <n v="27.998126756166094"/>
    <x v="1"/>
    <s v="USD"/>
    <n v="1355637600"/>
    <n v="1356847200"/>
    <b v="0"/>
    <b v="0"/>
    <x v="3"/>
    <x v="3"/>
    <x v="3"/>
  </r>
  <r>
    <n v="611"/>
    <x v="600"/>
    <s v="Multi-lateral maximized core"/>
    <n v="8200"/>
    <x v="598"/>
    <n v="0.13853658536585367"/>
    <x v="3"/>
    <n v="15"/>
    <n v="75.733333333333334"/>
    <x v="1"/>
    <s v="USD"/>
    <n v="1374728400"/>
    <n v="1375765200"/>
    <b v="0"/>
    <b v="0"/>
    <x v="3"/>
    <x v="3"/>
    <x v="3"/>
  </r>
  <r>
    <n v="612"/>
    <x v="601"/>
    <s v="Innovative holistic hub"/>
    <n v="6200"/>
    <x v="599"/>
    <n v="1.3943548387096774"/>
    <x v="1"/>
    <n v="192"/>
    <n v="45.026041666666664"/>
    <x v="1"/>
    <s v="USD"/>
    <n v="1287810000"/>
    <n v="1289800800"/>
    <b v="0"/>
    <b v="0"/>
    <x v="5"/>
    <x v="1"/>
    <x v="5"/>
  </r>
  <r>
    <n v="613"/>
    <x v="602"/>
    <s v="Reverse-engineered 24/7 methodology"/>
    <n v="1100"/>
    <x v="600"/>
    <n v="1.74"/>
    <x v="1"/>
    <n v="26"/>
    <n v="73.615384615384613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x v="601"/>
    <n v="1.5549056603773586"/>
    <x v="1"/>
    <n v="723"/>
    <n v="56.991701244813278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x v="602"/>
    <n v="1.7044705882352942"/>
    <x v="1"/>
    <n v="170"/>
    <n v="85.223529411764702"/>
    <x v="6"/>
    <s v="EUR"/>
    <n v="1461906000"/>
    <n v="1462770000"/>
    <b v="0"/>
    <b v="0"/>
    <x v="3"/>
    <x v="3"/>
    <x v="3"/>
  </r>
  <r>
    <n v="616"/>
    <x v="605"/>
    <s v="Quality-focused 24/7 superstructure"/>
    <n v="6400"/>
    <x v="402"/>
    <n v="1.8951562500000001"/>
    <x v="1"/>
    <n v="238"/>
    <n v="50.962184873949582"/>
    <x v="4"/>
    <s v="GBP"/>
    <n v="1379653200"/>
    <n v="1379739600"/>
    <b v="0"/>
    <b v="1"/>
    <x v="7"/>
    <x v="1"/>
    <x v="7"/>
  </r>
  <r>
    <n v="617"/>
    <x v="606"/>
    <s v="Multi-channeled local intranet"/>
    <n v="1400"/>
    <x v="203"/>
    <n v="2.4971428571428573"/>
    <x v="1"/>
    <n v="55"/>
    <n v="63.563636363636363"/>
    <x v="1"/>
    <s v="USD"/>
    <n v="1401858000"/>
    <n v="1402722000"/>
    <b v="0"/>
    <b v="0"/>
    <x v="3"/>
    <x v="3"/>
    <x v="3"/>
  </r>
  <r>
    <n v="618"/>
    <x v="607"/>
    <s v="Open-architected mobile emulation"/>
    <n v="198600"/>
    <x v="603"/>
    <n v="0.48860523665659616"/>
    <x v="0"/>
    <n v="1198"/>
    <n v="80.999165275459092"/>
    <x v="1"/>
    <s v="USD"/>
    <n v="1367470800"/>
    <n v="1369285200"/>
    <b v="0"/>
    <b v="0"/>
    <x v="9"/>
    <x v="5"/>
    <x v="9"/>
  </r>
  <r>
    <n v="619"/>
    <x v="608"/>
    <s v="Ameliorated foreground methodology"/>
    <n v="195900"/>
    <x v="604"/>
    <n v="0.28461970393057684"/>
    <x v="0"/>
    <n v="648"/>
    <n v="86.044753086419746"/>
    <x v="1"/>
    <s v="USD"/>
    <n v="1304658000"/>
    <n v="1304744400"/>
    <b v="1"/>
    <b v="1"/>
    <x v="3"/>
    <x v="3"/>
    <x v="3"/>
  </r>
  <r>
    <n v="620"/>
    <x v="609"/>
    <s v="Synergized well-modulated project"/>
    <n v="4300"/>
    <x v="605"/>
    <n v="2.6802325581395348"/>
    <x v="1"/>
    <n v="128"/>
    <n v="90.0390625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x v="606"/>
    <n v="6.1980078125000002"/>
    <x v="1"/>
    <n v="2144"/>
    <n v="74.006063432835816"/>
    <x v="1"/>
    <s v="USD"/>
    <n v="1473742800"/>
    <n v="1474174800"/>
    <b v="0"/>
    <b v="0"/>
    <x v="3"/>
    <x v="3"/>
    <x v="3"/>
  </r>
  <r>
    <n v="622"/>
    <x v="611"/>
    <s v="Total leadingedge neural-net"/>
    <n v="189000"/>
    <x v="607"/>
    <n v="3.1301587301587303E-2"/>
    <x v="0"/>
    <n v="64"/>
    <n v="92.4375"/>
    <x v="1"/>
    <s v="USD"/>
    <n v="1523768400"/>
    <n v="1526014800"/>
    <b v="0"/>
    <b v="0"/>
    <x v="7"/>
    <x v="1"/>
    <x v="7"/>
  </r>
  <r>
    <n v="623"/>
    <x v="612"/>
    <s v="Organic actuating protocol"/>
    <n v="94300"/>
    <x v="608"/>
    <n v="1.5992152704135738"/>
    <x v="1"/>
    <n v="2693"/>
    <n v="55.999257333828446"/>
    <x v="4"/>
    <s v="GBP"/>
    <n v="1437022800"/>
    <n v="1437454800"/>
    <b v="0"/>
    <b v="0"/>
    <x v="3"/>
    <x v="3"/>
    <x v="3"/>
  </r>
  <r>
    <n v="624"/>
    <x v="613"/>
    <s v="Down-sized national software"/>
    <n v="5100"/>
    <x v="609"/>
    <n v="2.793921568627451"/>
    <x v="1"/>
    <n v="432"/>
    <n v="32.983796296296298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x v="377"/>
    <n v="0.77373333333333338"/>
    <x v="0"/>
    <n v="62"/>
    <n v="93.596774193548384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x v="610"/>
    <n v="2.0632812500000002"/>
    <x v="1"/>
    <n v="189"/>
    <n v="69.867724867724874"/>
    <x v="1"/>
    <s v="USD"/>
    <n v="1285650000"/>
    <n v="1286427600"/>
    <b v="0"/>
    <b v="1"/>
    <x v="3"/>
    <x v="3"/>
    <x v="3"/>
  </r>
  <r>
    <n v="627"/>
    <x v="616"/>
    <s v="Open-architected incremental ability"/>
    <n v="1600"/>
    <x v="611"/>
    <n v="6.9424999999999999"/>
    <x v="1"/>
    <n v="154"/>
    <n v="72.129870129870127"/>
    <x v="4"/>
    <s v="GBP"/>
    <n v="1276664400"/>
    <n v="1278738000"/>
    <b v="1"/>
    <b v="0"/>
    <x v="0"/>
    <x v="0"/>
    <x v="0"/>
  </r>
  <r>
    <n v="628"/>
    <x v="617"/>
    <s v="Intuitive object-oriented task-force"/>
    <n v="1900"/>
    <x v="612"/>
    <n v="1.5178947368421052"/>
    <x v="1"/>
    <n v="96"/>
    <n v="30.041666666666668"/>
    <x v="1"/>
    <s v="USD"/>
    <n v="1286168400"/>
    <n v="1286427600"/>
    <b v="0"/>
    <b v="0"/>
    <x v="7"/>
    <x v="1"/>
    <x v="7"/>
  </r>
  <r>
    <n v="629"/>
    <x v="618"/>
    <s v="Multi-tiered executive toolset"/>
    <n v="85900"/>
    <x v="613"/>
    <n v="0.64582072176949945"/>
    <x v="0"/>
    <n v="750"/>
    <n v="73.968000000000004"/>
    <x v="1"/>
    <s v="USD"/>
    <n v="1467781200"/>
    <n v="1467954000"/>
    <b v="0"/>
    <b v="1"/>
    <x v="3"/>
    <x v="3"/>
    <x v="3"/>
  </r>
  <r>
    <n v="630"/>
    <x v="619"/>
    <s v="Grass-roots directional workforce"/>
    <n v="9500"/>
    <x v="614"/>
    <n v="0.62873684210526315"/>
    <x v="3"/>
    <n v="87"/>
    <n v="68.65517241379311"/>
    <x v="1"/>
    <s v="USD"/>
    <n v="1556686800"/>
    <n v="1557637200"/>
    <b v="0"/>
    <b v="1"/>
    <x v="3"/>
    <x v="3"/>
    <x v="3"/>
  </r>
  <r>
    <n v="631"/>
    <x v="620"/>
    <s v="Quality-focused real-time solution"/>
    <n v="59200"/>
    <x v="615"/>
    <n v="3.1039864864864866"/>
    <x v="1"/>
    <n v="3063"/>
    <n v="59.992164544564154"/>
    <x v="1"/>
    <s v="USD"/>
    <n v="1553576400"/>
    <n v="1553922000"/>
    <b v="0"/>
    <b v="0"/>
    <x v="3"/>
    <x v="3"/>
    <x v="3"/>
  </r>
  <r>
    <n v="632"/>
    <x v="621"/>
    <s v="Reduced interactive matrix"/>
    <n v="72100"/>
    <x v="616"/>
    <n v="0.42859916782246882"/>
    <x v="2"/>
    <n v="278"/>
    <n v="111.1582733812949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x v="617"/>
    <n v="0.83119402985074631"/>
    <x v="0"/>
    <n v="105"/>
    <n v="53.038095238095238"/>
    <x v="1"/>
    <s v="USD"/>
    <n v="1446876000"/>
    <n v="1447221600"/>
    <b v="0"/>
    <b v="0"/>
    <x v="10"/>
    <x v="4"/>
    <x v="10"/>
  </r>
  <r>
    <n v="634"/>
    <x v="623"/>
    <s v="Polarized incremental portal"/>
    <n v="118200"/>
    <x v="618"/>
    <n v="0.78531302876480547"/>
    <x v="3"/>
    <n v="1658"/>
    <n v="55.985524728588658"/>
    <x v="1"/>
    <s v="USD"/>
    <n v="1490418000"/>
    <n v="1491627600"/>
    <b v="0"/>
    <b v="0"/>
    <x v="19"/>
    <x v="4"/>
    <x v="19"/>
  </r>
  <r>
    <n v="635"/>
    <x v="624"/>
    <s v="Reactive regional access"/>
    <n v="139000"/>
    <x v="619"/>
    <n v="1.1409352517985611"/>
    <x v="1"/>
    <n v="2266"/>
    <n v="69.986760812003524"/>
    <x v="1"/>
    <s v="USD"/>
    <n v="1360389600"/>
    <n v="1363150800"/>
    <b v="0"/>
    <b v="0"/>
    <x v="19"/>
    <x v="4"/>
    <x v="19"/>
  </r>
  <r>
    <n v="636"/>
    <x v="625"/>
    <s v="Stand-alone reciprocal frame"/>
    <n v="197700"/>
    <x v="620"/>
    <n v="0.64537683358624176"/>
    <x v="0"/>
    <n v="2604"/>
    <n v="48.998079877112133"/>
    <x v="3"/>
    <s v="DKK"/>
    <n v="1326866400"/>
    <n v="1330754400"/>
    <b v="0"/>
    <b v="1"/>
    <x v="10"/>
    <x v="4"/>
    <x v="10"/>
  </r>
  <r>
    <n v="637"/>
    <x v="626"/>
    <s v="Open-architected 24/7 throughput"/>
    <n v="8500"/>
    <x v="621"/>
    <n v="0.79411764705882348"/>
    <x v="0"/>
    <n v="65"/>
    <n v="103.84615384615384"/>
    <x v="1"/>
    <s v="USD"/>
    <n v="1479103200"/>
    <n v="1479794400"/>
    <b v="0"/>
    <b v="0"/>
    <x v="3"/>
    <x v="3"/>
    <x v="3"/>
  </r>
  <r>
    <n v="638"/>
    <x v="627"/>
    <s v="Monitored 24/7 approach"/>
    <n v="81600"/>
    <x v="622"/>
    <n v="0.11419117647058824"/>
    <x v="0"/>
    <n v="94"/>
    <n v="99.127659574468083"/>
    <x v="1"/>
    <s v="USD"/>
    <n v="1280206800"/>
    <n v="1281243600"/>
    <b v="0"/>
    <b v="1"/>
    <x v="3"/>
    <x v="3"/>
    <x v="3"/>
  </r>
  <r>
    <n v="639"/>
    <x v="628"/>
    <s v="Upgradable explicit forecast"/>
    <n v="8600"/>
    <x v="623"/>
    <n v="0.56186046511627907"/>
    <x v="2"/>
    <n v="45"/>
    <n v="107.3777777777777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x v="624"/>
    <n v="0.16501669449081802"/>
    <x v="0"/>
    <n v="257"/>
    <n v="76.922178988326849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x v="625"/>
    <n v="1.1996808510638297"/>
    <x v="1"/>
    <n v="194"/>
    <n v="58.128865979381445"/>
    <x v="5"/>
    <s v="CHF"/>
    <n v="1487570400"/>
    <n v="1489986000"/>
    <b v="0"/>
    <b v="0"/>
    <x v="3"/>
    <x v="3"/>
    <x v="3"/>
  </r>
  <r>
    <n v="642"/>
    <x v="631"/>
    <s v="Extended multi-state knowledge user"/>
    <n v="9200"/>
    <x v="626"/>
    <n v="1.4545652173913044"/>
    <x v="1"/>
    <n v="129"/>
    <n v="103.73643410852713"/>
    <x v="0"/>
    <s v="CAD"/>
    <n v="1545026400"/>
    <n v="1545804000"/>
    <b v="0"/>
    <b v="0"/>
    <x v="8"/>
    <x v="2"/>
    <x v="8"/>
  </r>
  <r>
    <n v="643"/>
    <x v="632"/>
    <s v="Future-proofed modular groupware"/>
    <n v="14900"/>
    <x v="627"/>
    <n v="2.2138255033557046"/>
    <x v="1"/>
    <n v="375"/>
    <n v="87.962666666666664"/>
    <x v="1"/>
    <s v="USD"/>
    <n v="1488348000"/>
    <n v="1489899600"/>
    <b v="0"/>
    <b v="0"/>
    <x v="3"/>
    <x v="3"/>
    <x v="3"/>
  </r>
  <r>
    <n v="644"/>
    <x v="633"/>
    <s v="Distributed real-time algorithm"/>
    <n v="169400"/>
    <x v="628"/>
    <n v="0.48396694214876035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x v="629"/>
    <n v="0.92911504424778757"/>
    <x v="0"/>
    <n v="4697"/>
    <n v="37.999361294443261"/>
    <x v="1"/>
    <s v="USD"/>
    <n v="1537938000"/>
    <n v="1539752400"/>
    <b v="0"/>
    <b v="1"/>
    <x v="1"/>
    <x v="1"/>
    <x v="1"/>
  </r>
  <r>
    <n v="646"/>
    <x v="635"/>
    <s v="Switchable reciprocal middleware"/>
    <n v="98700"/>
    <x v="630"/>
    <n v="0.88599797365754818"/>
    <x v="0"/>
    <n v="2915"/>
    <n v="29.999313893653515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x v="631"/>
    <n v="0.41399999999999998"/>
    <x v="0"/>
    <n v="18"/>
    <n v="103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x v="632"/>
    <n v="0.63056795131845844"/>
    <x v="3"/>
    <n v="723"/>
    <n v="85.994467496542185"/>
    <x v="1"/>
    <s v="USD"/>
    <n v="1499317200"/>
    <n v="1500872400"/>
    <b v="1"/>
    <b v="0"/>
    <x v="0"/>
    <x v="0"/>
    <x v="0"/>
  </r>
  <r>
    <n v="649"/>
    <x v="638"/>
    <s v="Reactive 6thgeneration hub"/>
    <n v="121700"/>
    <x v="633"/>
    <n v="0.48482333607230893"/>
    <x v="0"/>
    <n v="602"/>
    <n v="98.011627906976742"/>
    <x v="5"/>
    <s v="CHF"/>
    <n v="1287550800"/>
    <n v="1288501200"/>
    <b v="1"/>
    <b v="1"/>
    <x v="3"/>
    <x v="3"/>
    <x v="3"/>
  </r>
  <r>
    <n v="650"/>
    <x v="639"/>
    <s v="Optional asymmetric success"/>
    <n v="100"/>
    <x v="50"/>
    <n v="0.02"/>
    <x v="0"/>
    <n v="1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x v="634"/>
    <n v="0.88479410269445857"/>
    <x v="0"/>
    <n v="3868"/>
    <n v="44.994570837642193"/>
    <x v="6"/>
    <s v="EUR"/>
    <n v="1393048800"/>
    <n v="1394344800"/>
    <b v="0"/>
    <b v="0"/>
    <x v="12"/>
    <x v="4"/>
    <x v="12"/>
  </r>
  <r>
    <n v="652"/>
    <x v="641"/>
    <s v="Vision-oriented regional hub"/>
    <n v="10000"/>
    <x v="635"/>
    <n v="1.2684"/>
    <x v="1"/>
    <n v="409"/>
    <n v="31.012224938875306"/>
    <x v="1"/>
    <s v="USD"/>
    <n v="1470373200"/>
    <n v="1474088400"/>
    <b v="0"/>
    <b v="0"/>
    <x v="2"/>
    <x v="2"/>
    <x v="2"/>
  </r>
  <r>
    <n v="653"/>
    <x v="642"/>
    <s v="Monitored incremental info-mediaries"/>
    <n v="600"/>
    <x v="636"/>
    <n v="23.388333333333332"/>
    <x v="1"/>
    <n v="234"/>
    <n v="59.970085470085472"/>
    <x v="1"/>
    <s v="USD"/>
    <n v="1460091600"/>
    <n v="1460264400"/>
    <b v="0"/>
    <b v="0"/>
    <x v="2"/>
    <x v="2"/>
    <x v="2"/>
  </r>
  <r>
    <n v="654"/>
    <x v="643"/>
    <s v="Programmable static middleware"/>
    <n v="35000"/>
    <x v="637"/>
    <n v="5.0838857142857146"/>
    <x v="1"/>
    <n v="3016"/>
    <n v="58.9973474801061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x v="638"/>
    <n v="1.9147826086956521"/>
    <x v="1"/>
    <n v="264"/>
    <n v="50.0454545454545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x v="639"/>
    <n v="0.42127533783783783"/>
    <x v="0"/>
    <n v="504"/>
    <n v="98.966269841269835"/>
    <x v="2"/>
    <s v="AUD"/>
    <n v="1514440800"/>
    <n v="1514872800"/>
    <b v="0"/>
    <b v="0"/>
    <x v="0"/>
    <x v="0"/>
    <x v="0"/>
  </r>
  <r>
    <n v="657"/>
    <x v="646"/>
    <s v="Balanced optimal hardware"/>
    <n v="10000"/>
    <x v="640"/>
    <n v="8.2400000000000001E-2"/>
    <x v="0"/>
    <n v="14"/>
    <n v="58.857142857142854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x v="641"/>
    <n v="0.60064638783269964"/>
    <x v="3"/>
    <n v="390"/>
    <n v="81.010256410256417"/>
    <x v="1"/>
    <s v="USD"/>
    <n v="1440910800"/>
    <n v="1442898000"/>
    <b v="0"/>
    <b v="0"/>
    <x v="1"/>
    <x v="1"/>
    <x v="1"/>
  </r>
  <r>
    <n v="659"/>
    <x v="648"/>
    <s v="Grass-roots dynamic emulation"/>
    <n v="120700"/>
    <x v="642"/>
    <n v="0.47232808616404309"/>
    <x v="0"/>
    <n v="750"/>
    <n v="76.013333333333335"/>
    <x v="4"/>
    <s v="GBP"/>
    <n v="1296108000"/>
    <n v="1296194400"/>
    <b v="0"/>
    <b v="0"/>
    <x v="4"/>
    <x v="4"/>
    <x v="4"/>
  </r>
  <r>
    <n v="660"/>
    <x v="649"/>
    <s v="Fundamental disintermediate matrix"/>
    <n v="9100"/>
    <x v="643"/>
    <n v="0.81736263736263737"/>
    <x v="0"/>
    <n v="77"/>
    <n v="96.597402597402592"/>
    <x v="1"/>
    <s v="USD"/>
    <n v="1440133200"/>
    <n v="1440910800"/>
    <b v="1"/>
    <b v="0"/>
    <x v="3"/>
    <x v="3"/>
    <x v="3"/>
  </r>
  <r>
    <n v="661"/>
    <x v="650"/>
    <s v="Right-sized secondary challenge"/>
    <n v="106800"/>
    <x v="644"/>
    <n v="0.54187265917603"/>
    <x v="0"/>
    <n v="752"/>
    <n v="76.957446808510639"/>
    <x v="3"/>
    <s v="DKK"/>
    <n v="1332910800"/>
    <n v="1335502800"/>
    <b v="0"/>
    <b v="0"/>
    <x v="17"/>
    <x v="1"/>
    <x v="17"/>
  </r>
  <r>
    <n v="662"/>
    <x v="651"/>
    <s v="Implemented exuding software"/>
    <n v="9100"/>
    <x v="645"/>
    <n v="0.97868131868131869"/>
    <x v="0"/>
    <n v="131"/>
    <n v="67.984732824427482"/>
    <x v="1"/>
    <s v="USD"/>
    <n v="1544335200"/>
    <n v="1544680800"/>
    <b v="0"/>
    <b v="0"/>
    <x v="3"/>
    <x v="3"/>
    <x v="3"/>
  </r>
  <r>
    <n v="663"/>
    <x v="652"/>
    <s v="Total optimizing software"/>
    <n v="10000"/>
    <x v="646"/>
    <n v="0.77239999999999998"/>
    <x v="0"/>
    <n v="87"/>
    <n v="88.781609195402297"/>
    <x v="1"/>
    <s v="USD"/>
    <n v="1286427600"/>
    <n v="1288414800"/>
    <b v="0"/>
    <b v="0"/>
    <x v="3"/>
    <x v="3"/>
    <x v="3"/>
  </r>
  <r>
    <n v="664"/>
    <x v="327"/>
    <s v="Optional maximized attitude"/>
    <n v="79400"/>
    <x v="647"/>
    <n v="0.33464735516372796"/>
    <x v="0"/>
    <n v="1063"/>
    <n v="24.99623706491063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x v="648"/>
    <n v="2.3958823529411766"/>
    <x v="1"/>
    <n v="272"/>
    <n v="44.922794117647058"/>
    <x v="1"/>
    <s v="USD"/>
    <n v="1310187600"/>
    <n v="1311397200"/>
    <b v="0"/>
    <b v="1"/>
    <x v="4"/>
    <x v="4"/>
    <x v="4"/>
  </r>
  <r>
    <n v="666"/>
    <x v="654"/>
    <s v="Cloned bottom-line success"/>
    <n v="3100"/>
    <x v="649"/>
    <n v="0.64032258064516134"/>
    <x v="3"/>
    <n v="25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x v="650"/>
    <n v="1.7615942028985507"/>
    <x v="1"/>
    <n v="419"/>
    <n v="29.009546539379475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x v="651"/>
    <n v="0.20338181818181819"/>
    <x v="0"/>
    <n v="76"/>
    <n v="73.59210526315789"/>
    <x v="1"/>
    <s v="USD"/>
    <n v="1343797200"/>
    <n v="1344834000"/>
    <b v="0"/>
    <b v="0"/>
    <x v="3"/>
    <x v="3"/>
    <x v="3"/>
  </r>
  <r>
    <n v="669"/>
    <x v="657"/>
    <s v="Upgradable bi-directional concept"/>
    <n v="48800"/>
    <x v="652"/>
    <n v="3.5864754098360656"/>
    <x v="1"/>
    <n v="1621"/>
    <n v="107.97038864898211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x v="653"/>
    <n v="4.6885802469135802"/>
    <x v="1"/>
    <n v="1101"/>
    <n v="68.987284287011803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x v="654"/>
    <n v="1.220563524590164"/>
    <x v="1"/>
    <n v="1073"/>
    <n v="111.02236719478098"/>
    <x v="1"/>
    <s v="USD"/>
    <n v="1280552400"/>
    <n v="1280898000"/>
    <b v="0"/>
    <b v="1"/>
    <x v="3"/>
    <x v="3"/>
    <x v="3"/>
  </r>
  <r>
    <n v="672"/>
    <x v="659"/>
    <s v="Stand-alone grid-enabled leverage"/>
    <n v="197900"/>
    <x v="655"/>
    <n v="0.55931783729156137"/>
    <x v="0"/>
    <n v="4428"/>
    <n v="24.997515808491418"/>
    <x v="2"/>
    <s v="AUD"/>
    <n v="1521608400"/>
    <n v="1522472400"/>
    <b v="0"/>
    <b v="0"/>
    <x v="3"/>
    <x v="3"/>
    <x v="3"/>
  </r>
  <r>
    <n v="673"/>
    <x v="660"/>
    <s v="Assimilated regional groupware"/>
    <n v="5600"/>
    <x v="656"/>
    <n v="0.43660714285714286"/>
    <x v="0"/>
    <n v="58"/>
    <n v="42.155172413793103"/>
    <x v="6"/>
    <s v="EUR"/>
    <n v="1460696400"/>
    <n v="1462510800"/>
    <b v="0"/>
    <b v="0"/>
    <x v="7"/>
    <x v="1"/>
    <x v="7"/>
  </r>
  <r>
    <n v="674"/>
    <x v="661"/>
    <s v="Up-sized 24hour instruction set"/>
    <n v="170700"/>
    <x v="657"/>
    <n v="0.33538371411833628"/>
    <x v="3"/>
    <n v="1218"/>
    <n v="47.003284072249592"/>
    <x v="1"/>
    <s v="USD"/>
    <n v="1313730000"/>
    <n v="1317790800"/>
    <b v="0"/>
    <b v="0"/>
    <x v="14"/>
    <x v="7"/>
    <x v="14"/>
  </r>
  <r>
    <n v="675"/>
    <x v="662"/>
    <s v="Right-sized web-enabled intranet"/>
    <n v="9700"/>
    <x v="658"/>
    <n v="1.2297938144329896"/>
    <x v="1"/>
    <n v="331"/>
    <n v="36.0392749244713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x v="659"/>
    <n v="1.8974959871589085"/>
    <x v="1"/>
    <n v="1170"/>
    <n v="101.03760683760684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x v="660"/>
    <n v="0.83622641509433959"/>
    <x v="0"/>
    <n v="111"/>
    <n v="39.927927927927925"/>
    <x v="1"/>
    <s v="USD"/>
    <n v="1468126800"/>
    <n v="1472446800"/>
    <b v="0"/>
    <b v="0"/>
    <x v="13"/>
    <x v="5"/>
    <x v="13"/>
  </r>
  <r>
    <n v="678"/>
    <x v="665"/>
    <s v="Inverse static standardization"/>
    <n v="99500"/>
    <x v="661"/>
    <n v="0.17968844221105529"/>
    <x v="3"/>
    <n v="215"/>
    <n v="83.158139534883716"/>
    <x v="1"/>
    <s v="USD"/>
    <n v="1547877600"/>
    <n v="1548050400"/>
    <b v="0"/>
    <b v="0"/>
    <x v="6"/>
    <x v="4"/>
    <x v="6"/>
  </r>
  <r>
    <n v="679"/>
    <x v="307"/>
    <s v="Synchronized motivating solution"/>
    <n v="1400"/>
    <x v="662"/>
    <n v="10.365"/>
    <x v="1"/>
    <n v="363"/>
    <n v="39.97520661157025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x v="663"/>
    <n v="0.97405219780219776"/>
    <x v="0"/>
    <n v="2955"/>
    <n v="47.993908629441627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x v="664"/>
    <n v="0.86386203150461705"/>
    <x v="0"/>
    <n v="1657"/>
    <n v="95.978877489438744"/>
    <x v="1"/>
    <s v="USD"/>
    <n v="1324447200"/>
    <n v="1324965600"/>
    <b v="0"/>
    <b v="0"/>
    <x v="3"/>
    <x v="3"/>
    <x v="3"/>
  </r>
  <r>
    <n v="682"/>
    <x v="668"/>
    <s v="Compatible 5thgeneration concept"/>
    <n v="5400"/>
    <x v="665"/>
    <n v="1.5016666666666667"/>
    <x v="1"/>
    <n v="103"/>
    <n v="78.728155339805824"/>
    <x v="1"/>
    <s v="USD"/>
    <n v="1386741600"/>
    <n v="1387519200"/>
    <b v="0"/>
    <b v="0"/>
    <x v="3"/>
    <x v="3"/>
    <x v="3"/>
  </r>
  <r>
    <n v="683"/>
    <x v="669"/>
    <s v="Virtual systemic intranet"/>
    <n v="2300"/>
    <x v="666"/>
    <n v="3.5843478260869563"/>
    <x v="1"/>
    <n v="147"/>
    <n v="56.081632653061227"/>
    <x v="1"/>
    <s v="USD"/>
    <n v="1537074000"/>
    <n v="1537246800"/>
    <b v="0"/>
    <b v="0"/>
    <x v="3"/>
    <x v="3"/>
    <x v="3"/>
  </r>
  <r>
    <n v="684"/>
    <x v="670"/>
    <s v="Optimized systemic algorithm"/>
    <n v="1400"/>
    <x v="667"/>
    <n v="5.4285714285714288"/>
    <x v="1"/>
    <n v="110"/>
    <n v="69.090909090909093"/>
    <x v="0"/>
    <s v="CAD"/>
    <n v="1277787600"/>
    <n v="1279515600"/>
    <b v="0"/>
    <b v="0"/>
    <x v="9"/>
    <x v="5"/>
    <x v="9"/>
  </r>
  <r>
    <n v="685"/>
    <x v="671"/>
    <s v="Customizable homogeneous firmware"/>
    <n v="140000"/>
    <x v="668"/>
    <n v="0.67500714285714281"/>
    <x v="0"/>
    <n v="926"/>
    <n v="102.05291576673866"/>
    <x v="0"/>
    <s v="CAD"/>
    <n v="1440306000"/>
    <n v="1442379600"/>
    <b v="0"/>
    <b v="0"/>
    <x v="3"/>
    <x v="3"/>
    <x v="3"/>
  </r>
  <r>
    <n v="686"/>
    <x v="672"/>
    <s v="Front-line cohesive extranet"/>
    <n v="7500"/>
    <x v="669"/>
    <n v="1.9174666666666667"/>
    <x v="1"/>
    <n v="134"/>
    <n v="107.32089552238806"/>
    <x v="1"/>
    <s v="USD"/>
    <n v="1522126800"/>
    <n v="1523077200"/>
    <b v="0"/>
    <b v="0"/>
    <x v="8"/>
    <x v="2"/>
    <x v="8"/>
  </r>
  <r>
    <n v="687"/>
    <x v="673"/>
    <s v="Distributed holistic neural-net"/>
    <n v="1500"/>
    <x v="670"/>
    <n v="9.32"/>
    <x v="1"/>
    <n v="269"/>
    <n v="51.970260223048328"/>
    <x v="1"/>
    <s v="USD"/>
    <n v="1489298400"/>
    <n v="1489554000"/>
    <b v="0"/>
    <b v="0"/>
    <x v="3"/>
    <x v="3"/>
    <x v="3"/>
  </r>
  <r>
    <n v="688"/>
    <x v="674"/>
    <s v="Devolved client-server monitoring"/>
    <n v="2900"/>
    <x v="671"/>
    <n v="4.2927586206896553"/>
    <x v="1"/>
    <n v="175"/>
    <n v="71.137142857142862"/>
    <x v="1"/>
    <s v="USD"/>
    <n v="1547100000"/>
    <n v="1548482400"/>
    <b v="0"/>
    <b v="1"/>
    <x v="19"/>
    <x v="4"/>
    <x v="19"/>
  </r>
  <r>
    <n v="689"/>
    <x v="675"/>
    <s v="Seamless directional capacity"/>
    <n v="7300"/>
    <x v="672"/>
    <n v="1.0065753424657535"/>
    <x v="1"/>
    <n v="69"/>
    <n v="106.49275362318841"/>
    <x v="1"/>
    <s v="USD"/>
    <n v="1383022800"/>
    <n v="1384063200"/>
    <b v="0"/>
    <b v="0"/>
    <x v="2"/>
    <x v="2"/>
    <x v="2"/>
  </r>
  <r>
    <n v="690"/>
    <x v="676"/>
    <s v="Polarized actuating implementation"/>
    <n v="3600"/>
    <x v="673"/>
    <n v="2.266111111111111"/>
    <x v="1"/>
    <n v="190"/>
    <n v="42.93684210526316"/>
    <x v="1"/>
    <s v="USD"/>
    <n v="1322373600"/>
    <n v="1322892000"/>
    <b v="0"/>
    <b v="1"/>
    <x v="4"/>
    <x v="4"/>
    <x v="4"/>
  </r>
  <r>
    <n v="691"/>
    <x v="677"/>
    <s v="Front-line disintermediate hub"/>
    <n v="5000"/>
    <x v="674"/>
    <n v="1.4238"/>
    <x v="1"/>
    <n v="237"/>
    <n v="30.037974683544302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x v="675"/>
    <n v="0.90633333333333332"/>
    <x v="0"/>
    <n v="77"/>
    <n v="70.623376623376629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x v="676"/>
    <n v="0.63966740576496672"/>
    <x v="0"/>
    <n v="1748"/>
    <n v="66.016018306636155"/>
    <x v="1"/>
    <s v="USD"/>
    <n v="1508216400"/>
    <n v="1509685200"/>
    <b v="0"/>
    <b v="0"/>
    <x v="3"/>
    <x v="3"/>
    <x v="3"/>
  </r>
  <r>
    <n v="694"/>
    <x v="680"/>
    <s v="Programmable tangible ability"/>
    <n v="9100"/>
    <x v="677"/>
    <n v="0.84131868131868137"/>
    <x v="0"/>
    <n v="79"/>
    <n v="96.911392405063296"/>
    <x v="1"/>
    <s v="USD"/>
    <n v="1511762400"/>
    <n v="1514959200"/>
    <b v="0"/>
    <b v="0"/>
    <x v="3"/>
    <x v="3"/>
    <x v="3"/>
  </r>
  <r>
    <n v="695"/>
    <x v="681"/>
    <s v="Configurable full-range emulation"/>
    <n v="9200"/>
    <x v="678"/>
    <n v="1.3393478260869565"/>
    <x v="1"/>
    <n v="196"/>
    <n v="62.867346938775512"/>
    <x v="6"/>
    <s v="EUR"/>
    <n v="1447480800"/>
    <n v="1448863200"/>
    <b v="1"/>
    <b v="0"/>
    <x v="1"/>
    <x v="1"/>
    <x v="1"/>
  </r>
  <r>
    <n v="696"/>
    <x v="682"/>
    <s v="Total real-time hardware"/>
    <n v="164100"/>
    <x v="679"/>
    <n v="0.59042047531992692"/>
    <x v="0"/>
    <n v="889"/>
    <n v="108.98537682789652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x v="680"/>
    <n v="1.5280062063615205"/>
    <x v="1"/>
    <n v="7295"/>
    <n v="26.999314599040439"/>
    <x v="1"/>
    <s v="USD"/>
    <n v="1522472400"/>
    <n v="1522645200"/>
    <b v="0"/>
    <b v="0"/>
    <x v="5"/>
    <x v="1"/>
    <x v="5"/>
  </r>
  <r>
    <n v="698"/>
    <x v="684"/>
    <s v="Cloned hybrid focus group"/>
    <n v="42100"/>
    <x v="681"/>
    <n v="4.466912114014252"/>
    <x v="1"/>
    <n v="2893"/>
    <n v="65.004147943311438"/>
    <x v="0"/>
    <s v="CAD"/>
    <n v="1322114400"/>
    <n v="1323324000"/>
    <b v="0"/>
    <b v="0"/>
    <x v="8"/>
    <x v="2"/>
    <x v="8"/>
  </r>
  <r>
    <n v="699"/>
    <x v="196"/>
    <s v="Ergonomic dedicated focus group"/>
    <n v="7400"/>
    <x v="682"/>
    <n v="0.8439189189189189"/>
    <x v="0"/>
    <n v="56"/>
    <n v="111.51785714285714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x v="247"/>
    <n v="0.03"/>
    <x v="0"/>
    <n v="1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x v="683"/>
    <n v="1.7502692307692307"/>
    <x v="1"/>
    <n v="820"/>
    <n v="110.9926829268292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x v="684"/>
    <n v="0.54137931034482756"/>
    <x v="0"/>
    <n v="83"/>
    <n v="56.746987951807228"/>
    <x v="1"/>
    <s v="USD"/>
    <n v="1374469200"/>
    <n v="1374901200"/>
    <b v="0"/>
    <b v="0"/>
    <x v="8"/>
    <x v="2"/>
    <x v="8"/>
  </r>
  <r>
    <n v="703"/>
    <x v="688"/>
    <s v="Cross-platform tertiary hub"/>
    <n v="63400"/>
    <x v="685"/>
    <n v="3.1187381703470032"/>
    <x v="1"/>
    <n v="2038"/>
    <n v="97.020608439646708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x v="686"/>
    <n v="1.2278160919540231"/>
    <x v="1"/>
    <n v="116"/>
    <n v="92.08620689655173"/>
    <x v="1"/>
    <s v="USD"/>
    <n v="1467608400"/>
    <n v="1468904400"/>
    <b v="0"/>
    <b v="0"/>
    <x v="10"/>
    <x v="4"/>
    <x v="10"/>
  </r>
  <r>
    <n v="705"/>
    <x v="690"/>
    <s v="Centralized tangible success"/>
    <n v="169700"/>
    <x v="687"/>
    <n v="0.99026517383618151"/>
    <x v="0"/>
    <n v="2025"/>
    <n v="82.986666666666665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x v="688"/>
    <n v="1.278468634686347"/>
    <x v="1"/>
    <n v="1345"/>
    <n v="103.03791821561339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x v="689"/>
    <n v="1.5861643835616439"/>
    <x v="1"/>
    <n v="168"/>
    <n v="68.922619047619051"/>
    <x v="1"/>
    <s v="USD"/>
    <n v="1544248800"/>
    <n v="1547359200"/>
    <b v="0"/>
    <b v="0"/>
    <x v="6"/>
    <x v="4"/>
    <x v="6"/>
  </r>
  <r>
    <n v="708"/>
    <x v="693"/>
    <s v="Secured bifurcated intranet"/>
    <n v="1700"/>
    <x v="690"/>
    <n v="7.0705882352941174"/>
    <x v="1"/>
    <n v="137"/>
    <n v="87.737226277372258"/>
    <x v="5"/>
    <s v="CHF"/>
    <n v="1495429200"/>
    <n v="1496293200"/>
    <b v="0"/>
    <b v="0"/>
    <x v="3"/>
    <x v="3"/>
    <x v="3"/>
  </r>
  <r>
    <n v="709"/>
    <x v="694"/>
    <s v="Grass-roots 4thgeneration product"/>
    <n v="9800"/>
    <x v="691"/>
    <n v="1.4238775510204082"/>
    <x v="1"/>
    <n v="186"/>
    <n v="75.021505376344081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x v="692"/>
    <n v="1.4786046511627906"/>
    <x v="1"/>
    <n v="125"/>
    <n v="50.863999999999997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x v="693"/>
    <n v="0.20322580645161289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x v="694"/>
    <n v="18.40625"/>
    <x v="1"/>
    <n v="202"/>
    <n v="72.896039603960389"/>
    <x v="1"/>
    <s v="USD"/>
    <n v="1467954000"/>
    <n v="1471496400"/>
    <b v="0"/>
    <b v="0"/>
    <x v="3"/>
    <x v="3"/>
    <x v="3"/>
  </r>
  <r>
    <n v="713"/>
    <x v="698"/>
    <s v="Multi-layered global groupware"/>
    <n v="6900"/>
    <x v="695"/>
    <n v="1.6194202898550725"/>
    <x v="1"/>
    <n v="103"/>
    <n v="108.48543689320388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x v="696"/>
    <n v="4.7282077922077921"/>
    <x v="1"/>
    <n v="1785"/>
    <n v="101.98095238095237"/>
    <x v="1"/>
    <s v="USD"/>
    <n v="1408424400"/>
    <n v="1408510800"/>
    <b v="0"/>
    <b v="0"/>
    <x v="1"/>
    <x v="1"/>
    <x v="1"/>
  </r>
  <r>
    <n v="715"/>
    <x v="700"/>
    <s v="Expanded even-keeled portal"/>
    <n v="118000"/>
    <x v="697"/>
    <n v="0.24466101694915254"/>
    <x v="0"/>
    <n v="656"/>
    <n v="44.009146341463413"/>
    <x v="1"/>
    <s v="USD"/>
    <n v="1281157200"/>
    <n v="1281589200"/>
    <b v="0"/>
    <b v="0"/>
    <x v="20"/>
    <x v="6"/>
    <x v="20"/>
  </r>
  <r>
    <n v="716"/>
    <x v="701"/>
    <s v="Advanced modular moderator"/>
    <n v="2000"/>
    <x v="698"/>
    <n v="5.1764999999999999"/>
    <x v="1"/>
    <n v="157"/>
    <n v="65.942675159235662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x v="699"/>
    <n v="2.4764285714285714"/>
    <x v="1"/>
    <n v="555"/>
    <n v="24.987387387387386"/>
    <x v="1"/>
    <s v="USD"/>
    <n v="1313989200"/>
    <n v="1315803600"/>
    <b v="0"/>
    <b v="0"/>
    <x v="4"/>
    <x v="4"/>
    <x v="4"/>
  </r>
  <r>
    <n v="718"/>
    <x v="703"/>
    <s v="Expanded optimal pricing structure"/>
    <n v="8300"/>
    <x v="700"/>
    <n v="1.0020481927710843"/>
    <x v="1"/>
    <n v="297"/>
    <n v="28.003367003367003"/>
    <x v="1"/>
    <s v="USD"/>
    <n v="1371445200"/>
    <n v="1373691600"/>
    <b v="0"/>
    <b v="0"/>
    <x v="8"/>
    <x v="2"/>
    <x v="8"/>
  </r>
  <r>
    <n v="719"/>
    <x v="704"/>
    <s v="Down-sized uniform ability"/>
    <n v="6900"/>
    <x v="701"/>
    <n v="1.53"/>
    <x v="1"/>
    <n v="123"/>
    <n v="85.829268292682926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x v="702"/>
    <n v="0.37091954022988505"/>
    <x v="3"/>
    <n v="38"/>
    <n v="84.92105263157894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x v="703"/>
    <n v="4.3923948220064728E-2"/>
    <x v="3"/>
    <n v="60"/>
    <n v="90.483333333333334"/>
    <x v="1"/>
    <s v="USD"/>
    <n v="1522818000"/>
    <n v="1523336400"/>
    <b v="0"/>
    <b v="0"/>
    <x v="1"/>
    <x v="1"/>
    <x v="1"/>
  </r>
  <r>
    <n v="722"/>
    <x v="707"/>
    <s v="Proactive 24hour frame"/>
    <n v="48500"/>
    <x v="704"/>
    <n v="1.5650721649484536"/>
    <x v="1"/>
    <n v="3036"/>
    <n v="25.00197628458498"/>
    <x v="1"/>
    <s v="USD"/>
    <n v="1509948000"/>
    <n v="1512280800"/>
    <b v="0"/>
    <b v="0"/>
    <x v="4"/>
    <x v="4"/>
    <x v="4"/>
  </r>
  <r>
    <n v="723"/>
    <x v="708"/>
    <s v="Exclusive fresh-thinking model"/>
    <n v="4900"/>
    <x v="705"/>
    <n v="2.704081632653061"/>
    <x v="1"/>
    <n v="144"/>
    <n v="92.013888888888886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x v="706"/>
    <n v="1.3405952380952382"/>
    <x v="1"/>
    <n v="121"/>
    <n v="93.066115702479337"/>
    <x v="4"/>
    <s v="GBP"/>
    <n v="1413954000"/>
    <n v="1414126800"/>
    <b v="0"/>
    <b v="1"/>
    <x v="3"/>
    <x v="3"/>
    <x v="3"/>
  </r>
  <r>
    <n v="725"/>
    <x v="710"/>
    <s v="Optional 6thgeneration access"/>
    <n v="193200"/>
    <x v="707"/>
    <n v="0.50398033126293995"/>
    <x v="0"/>
    <n v="1596"/>
    <n v="61.008145363408524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x v="708"/>
    <n v="0.88815837937384901"/>
    <x v="3"/>
    <n v="524"/>
    <n v="92.036259541984734"/>
    <x v="1"/>
    <s v="USD"/>
    <n v="1287982800"/>
    <n v="1288501200"/>
    <b v="0"/>
    <b v="1"/>
    <x v="3"/>
    <x v="3"/>
    <x v="3"/>
  </r>
  <r>
    <n v="727"/>
    <x v="712"/>
    <s v="Enterprise-wide multimedia software"/>
    <n v="8900"/>
    <x v="709"/>
    <n v="1.65"/>
    <x v="1"/>
    <n v="181"/>
    <n v="81.13259668508287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x v="710"/>
    <n v="0.17499999999999999"/>
    <x v="0"/>
    <n v="10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x v="711"/>
    <n v="1.8566071428571429"/>
    <x v="1"/>
    <n v="122"/>
    <n v="85.221311475409834"/>
    <x v="1"/>
    <s v="USD"/>
    <n v="1359957600"/>
    <n v="1360130400"/>
    <b v="0"/>
    <b v="0"/>
    <x v="6"/>
    <x v="4"/>
    <x v="6"/>
  </r>
  <r>
    <n v="730"/>
    <x v="715"/>
    <s v="Visionary system-worthy attitude"/>
    <n v="28800"/>
    <x v="712"/>
    <n v="4.1266319444444441"/>
    <x v="1"/>
    <n v="1071"/>
    <n v="110.96825396825396"/>
    <x v="0"/>
    <s v="CAD"/>
    <n v="1432357200"/>
    <n v="1432875600"/>
    <b v="0"/>
    <b v="0"/>
    <x v="8"/>
    <x v="2"/>
    <x v="8"/>
  </r>
  <r>
    <n v="731"/>
    <x v="716"/>
    <s v="Synergized content-based hierarchy"/>
    <n v="8000"/>
    <x v="713"/>
    <n v="0.90249999999999997"/>
    <x v="3"/>
    <n v="219"/>
    <n v="32.968036529680369"/>
    <x v="1"/>
    <s v="USD"/>
    <n v="1500786000"/>
    <n v="1500872400"/>
    <b v="0"/>
    <b v="0"/>
    <x v="2"/>
    <x v="2"/>
    <x v="2"/>
  </r>
  <r>
    <n v="732"/>
    <x v="717"/>
    <s v="Business-focused 24hour access"/>
    <n v="117000"/>
    <x v="714"/>
    <n v="0.91984615384615387"/>
    <x v="0"/>
    <n v="1121"/>
    <n v="96.005352363960753"/>
    <x v="1"/>
    <s v="USD"/>
    <n v="1490158800"/>
    <n v="1492146000"/>
    <b v="0"/>
    <b v="1"/>
    <x v="1"/>
    <x v="1"/>
    <x v="1"/>
  </r>
  <r>
    <n v="733"/>
    <x v="718"/>
    <s v="Automated hybrid orchestration"/>
    <n v="15800"/>
    <x v="715"/>
    <n v="5.2700632911392402"/>
    <x v="1"/>
    <n v="980"/>
    <n v="84.96632653061225"/>
    <x v="1"/>
    <s v="USD"/>
    <n v="1406178000"/>
    <n v="1407301200"/>
    <b v="0"/>
    <b v="0"/>
    <x v="16"/>
    <x v="1"/>
    <x v="16"/>
  </r>
  <r>
    <n v="734"/>
    <x v="719"/>
    <s v="Exclusive 5thgeneration leverage"/>
    <n v="4200"/>
    <x v="716"/>
    <n v="3.1914285714285713"/>
    <x v="1"/>
    <n v="536"/>
    <n v="25.007462686567163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x v="717"/>
    <n v="3.5418867924528303"/>
    <x v="1"/>
    <n v="1991"/>
    <n v="65.998995479658461"/>
    <x v="1"/>
    <s v="USD"/>
    <n v="1459314000"/>
    <n v="1459918800"/>
    <b v="0"/>
    <b v="0"/>
    <x v="14"/>
    <x v="7"/>
    <x v="14"/>
  </r>
  <r>
    <n v="736"/>
    <x v="721"/>
    <s v="Proactive heuristic orchestration"/>
    <n v="7700"/>
    <x v="718"/>
    <n v="0.32896103896103895"/>
    <x v="3"/>
    <n v="29"/>
    <n v="87.34482758620689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x v="719"/>
    <n v="1.358918918918919"/>
    <x v="1"/>
    <n v="180"/>
    <n v="27.933333333333334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x v="720"/>
    <n v="2.0843373493975904E-2"/>
    <x v="0"/>
    <n v="15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x v="721"/>
    <n v="0.61"/>
    <x v="0"/>
    <n v="191"/>
    <n v="31.937172774869111"/>
    <x v="1"/>
    <s v="USD"/>
    <n v="1340946000"/>
    <n v="1341032400"/>
    <b v="0"/>
    <b v="0"/>
    <x v="7"/>
    <x v="1"/>
    <x v="7"/>
  </r>
  <r>
    <n v="740"/>
    <x v="724"/>
    <s v="Phased system-worthy conglomeration"/>
    <n v="5300"/>
    <x v="722"/>
    <n v="0.30037735849056602"/>
    <x v="0"/>
    <n v="1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x v="723"/>
    <n v="11.791666666666666"/>
    <x v="1"/>
    <n v="130"/>
    <n v="108.84615384615384"/>
    <x v="1"/>
    <s v="USD"/>
    <n v="1274590800"/>
    <n v="1274677200"/>
    <b v="0"/>
    <b v="0"/>
    <x v="3"/>
    <x v="3"/>
    <x v="3"/>
  </r>
  <r>
    <n v="742"/>
    <x v="725"/>
    <s v="Reactive solution-oriented groupware"/>
    <n v="1200"/>
    <x v="724"/>
    <n v="11.260833333333334"/>
    <x v="1"/>
    <n v="122"/>
    <n v="110.76229508196721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x v="725"/>
    <n v="0.12923076923076923"/>
    <x v="0"/>
    <n v="17"/>
    <n v="29.647058823529413"/>
    <x v="1"/>
    <s v="USD"/>
    <n v="1445403600"/>
    <n v="1445922000"/>
    <b v="0"/>
    <b v="1"/>
    <x v="3"/>
    <x v="3"/>
    <x v="3"/>
  </r>
  <r>
    <n v="744"/>
    <x v="727"/>
    <s v="Intuitive exuding initiative"/>
    <n v="2000"/>
    <x v="726"/>
    <n v="7.12"/>
    <x v="1"/>
    <n v="140"/>
    <n v="101.714285714285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x v="727"/>
    <n v="0.30304347826086958"/>
    <x v="0"/>
    <n v="34"/>
    <n v="61.5"/>
    <x v="1"/>
    <s v="USD"/>
    <n v="1275195600"/>
    <n v="1277528400"/>
    <b v="0"/>
    <b v="0"/>
    <x v="8"/>
    <x v="2"/>
    <x v="8"/>
  </r>
  <r>
    <n v="746"/>
    <x v="729"/>
    <s v="Automated system-worthy structure"/>
    <n v="55800"/>
    <x v="728"/>
    <n v="2.1250896057347672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x v="729"/>
    <n v="2.2885714285714287"/>
    <x v="1"/>
    <n v="280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x v="730"/>
    <n v="0.34959979476654696"/>
    <x v="3"/>
    <n v="614"/>
    <n v="110.97231270358306"/>
    <x v="1"/>
    <s v="USD"/>
    <n v="1267423200"/>
    <n v="1269579600"/>
    <b v="0"/>
    <b v="1"/>
    <x v="10"/>
    <x v="4"/>
    <x v="10"/>
  </r>
  <r>
    <n v="749"/>
    <x v="732"/>
    <s v="Down-sized needs-based task-force"/>
    <n v="8600"/>
    <x v="731"/>
    <n v="1.5729069767441861"/>
    <x v="1"/>
    <n v="366"/>
    <n v="36.959016393442624"/>
    <x v="6"/>
    <s v="EUR"/>
    <n v="1412744400"/>
    <n v="1413781200"/>
    <b v="0"/>
    <b v="1"/>
    <x v="8"/>
    <x v="2"/>
    <x v="8"/>
  </r>
  <r>
    <n v="750"/>
    <x v="733"/>
    <s v="Extended responsive Internet solution"/>
    <n v="100"/>
    <x v="99"/>
    <n v="0.0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x v="732"/>
    <n v="2.3230555555555554"/>
    <x v="1"/>
    <n v="270"/>
    <n v="30.974074074074075"/>
    <x v="1"/>
    <s v="USD"/>
    <n v="1458190800"/>
    <n v="1459486800"/>
    <b v="1"/>
    <b v="1"/>
    <x v="9"/>
    <x v="5"/>
    <x v="9"/>
  </r>
  <r>
    <n v="752"/>
    <x v="735"/>
    <s v="Sharable motivating emulation"/>
    <n v="5800"/>
    <x v="733"/>
    <n v="0.92448275862068963"/>
    <x v="3"/>
    <n v="114"/>
    <n v="47.035087719298247"/>
    <x v="1"/>
    <s v="USD"/>
    <n v="1280984400"/>
    <n v="1282539600"/>
    <b v="0"/>
    <b v="1"/>
    <x v="3"/>
    <x v="3"/>
    <x v="3"/>
  </r>
  <r>
    <n v="753"/>
    <x v="736"/>
    <s v="Networked web-enabled product"/>
    <n v="4700"/>
    <x v="734"/>
    <n v="2.5670212765957445"/>
    <x v="1"/>
    <n v="137"/>
    <n v="88.065693430656935"/>
    <x v="1"/>
    <s v="USD"/>
    <n v="1274590800"/>
    <n v="1275886800"/>
    <b v="0"/>
    <b v="0"/>
    <x v="14"/>
    <x v="7"/>
    <x v="14"/>
  </r>
  <r>
    <n v="754"/>
    <x v="737"/>
    <s v="Advanced dedicated encoding"/>
    <n v="70400"/>
    <x v="735"/>
    <n v="1.6847017045454546"/>
    <x v="1"/>
    <n v="3205"/>
    <n v="37.005616224648989"/>
    <x v="1"/>
    <s v="USD"/>
    <n v="1351400400"/>
    <n v="1355983200"/>
    <b v="0"/>
    <b v="0"/>
    <x v="3"/>
    <x v="3"/>
    <x v="3"/>
  </r>
  <r>
    <n v="755"/>
    <x v="738"/>
    <s v="Stand-alone multi-state project"/>
    <n v="4500"/>
    <x v="562"/>
    <n v="1.6657777777777778"/>
    <x v="1"/>
    <n v="288"/>
    <n v="26.027777777777779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x v="736"/>
    <n v="7.7207692307692311"/>
    <x v="1"/>
    <n v="148"/>
    <n v="67.817567567567565"/>
    <x v="1"/>
    <s v="USD"/>
    <n v="1421733600"/>
    <n v="1422252000"/>
    <b v="0"/>
    <b v="0"/>
    <x v="3"/>
    <x v="3"/>
    <x v="3"/>
  </r>
  <r>
    <n v="757"/>
    <x v="740"/>
    <s v="Profit-focused motivating function"/>
    <n v="1400"/>
    <x v="737"/>
    <n v="4.0685714285714285"/>
    <x v="1"/>
    <n v="114"/>
    <n v="49.964912280701753"/>
    <x v="1"/>
    <s v="USD"/>
    <n v="1305176400"/>
    <n v="1305522000"/>
    <b v="0"/>
    <b v="0"/>
    <x v="6"/>
    <x v="4"/>
    <x v="6"/>
  </r>
  <r>
    <n v="758"/>
    <x v="741"/>
    <s v="Proactive systemic firmware"/>
    <n v="29600"/>
    <x v="738"/>
    <n v="5.6420608108108112"/>
    <x v="1"/>
    <n v="1518"/>
    <n v="110.01646903820817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x v="739"/>
    <n v="0.6842686567164179"/>
    <x v="0"/>
    <n v="1274"/>
    <n v="89.964678178963894"/>
    <x v="1"/>
    <s v="USD"/>
    <n v="1517810400"/>
    <n v="1520402400"/>
    <b v="0"/>
    <b v="0"/>
    <x v="5"/>
    <x v="1"/>
    <x v="5"/>
  </r>
  <r>
    <n v="760"/>
    <x v="743"/>
    <s v="Virtual heuristic hub"/>
    <n v="48300"/>
    <x v="740"/>
    <n v="0.34351966873706002"/>
    <x v="0"/>
    <n v="210"/>
    <n v="79.009523809523813"/>
    <x v="6"/>
    <s v="EUR"/>
    <n v="1564635600"/>
    <n v="1567141200"/>
    <b v="0"/>
    <b v="1"/>
    <x v="11"/>
    <x v="6"/>
    <x v="11"/>
  </r>
  <r>
    <n v="761"/>
    <x v="744"/>
    <s v="Customizable leadingedge model"/>
    <n v="2200"/>
    <x v="741"/>
    <n v="6.5545454545454547"/>
    <x v="1"/>
    <n v="166"/>
    <n v="86.867469879518069"/>
    <x v="1"/>
    <s v="USD"/>
    <n v="1500699600"/>
    <n v="1501131600"/>
    <b v="0"/>
    <b v="0"/>
    <x v="1"/>
    <x v="1"/>
    <x v="1"/>
  </r>
  <r>
    <n v="762"/>
    <x v="307"/>
    <s v="Upgradable uniform service-desk"/>
    <n v="3500"/>
    <x v="742"/>
    <n v="1.7725714285714285"/>
    <x v="1"/>
    <n v="100"/>
    <n v="62.04"/>
    <x v="2"/>
    <s v="AUD"/>
    <n v="1354082400"/>
    <n v="1355032800"/>
    <b v="0"/>
    <b v="0"/>
    <x v="17"/>
    <x v="1"/>
    <x v="17"/>
  </r>
  <r>
    <n v="763"/>
    <x v="745"/>
    <s v="Inverse client-driven product"/>
    <n v="5600"/>
    <x v="207"/>
    <n v="1.1317857142857144"/>
    <x v="1"/>
    <n v="235"/>
    <n v="26.97021276595744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x v="743"/>
    <n v="7.2818181818181822"/>
    <x v="1"/>
    <n v="148"/>
    <n v="54.121621621621621"/>
    <x v="1"/>
    <s v="USD"/>
    <n v="1305262800"/>
    <n v="1305954000"/>
    <b v="0"/>
    <b v="0"/>
    <x v="1"/>
    <x v="1"/>
    <x v="1"/>
  </r>
  <r>
    <n v="765"/>
    <x v="747"/>
    <s v="Advanced transitional help-desk"/>
    <n v="3900"/>
    <x v="744"/>
    <n v="2.0833333333333335"/>
    <x v="1"/>
    <n v="198"/>
    <n v="41.035353535353536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x v="49"/>
    <n v="0.31171232876712329"/>
    <x v="0"/>
    <n v="248"/>
    <n v="55.052419354838712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x v="745"/>
    <n v="0.56967078189300413"/>
    <x v="0"/>
    <n v="513"/>
    <n v="107.93762183235867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x v="746"/>
    <n v="2.31"/>
    <x v="1"/>
    <n v="150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x v="747"/>
    <n v="0.86867834394904464"/>
    <x v="0"/>
    <n v="3410"/>
    <n v="31.995894428152493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x v="748"/>
    <n v="2.7074418604651163"/>
    <x v="1"/>
    <n v="216"/>
    <n v="53.898148148148145"/>
    <x v="6"/>
    <s v="EUR"/>
    <n v="1397451600"/>
    <n v="1398056400"/>
    <b v="0"/>
    <b v="1"/>
    <x v="3"/>
    <x v="3"/>
    <x v="3"/>
  </r>
  <r>
    <n v="771"/>
    <x v="753"/>
    <s v="Self-enabling 5thgeneration paradigm"/>
    <n v="5600"/>
    <x v="749"/>
    <n v="0.49446428571428569"/>
    <x v="3"/>
    <n v="26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x v="750"/>
    <n v="1.1335962566844919"/>
    <x v="1"/>
    <n v="5139"/>
    <n v="32.999805409612762"/>
    <x v="1"/>
    <s v="USD"/>
    <n v="1549692000"/>
    <n v="1550037600"/>
    <b v="0"/>
    <b v="0"/>
    <x v="7"/>
    <x v="1"/>
    <x v="7"/>
  </r>
  <r>
    <n v="773"/>
    <x v="755"/>
    <s v="Cross-platform empowering project"/>
    <n v="53100"/>
    <x v="751"/>
    <n v="1.9055555555555554"/>
    <x v="1"/>
    <n v="2353"/>
    <n v="43.00254993625159"/>
    <x v="1"/>
    <s v="USD"/>
    <n v="1492059600"/>
    <n v="1492923600"/>
    <b v="0"/>
    <b v="0"/>
    <x v="3"/>
    <x v="3"/>
    <x v="3"/>
  </r>
  <r>
    <n v="774"/>
    <x v="756"/>
    <s v="Polarized user-facing interface"/>
    <n v="5000"/>
    <x v="752"/>
    <n v="1.355"/>
    <x v="1"/>
    <n v="78"/>
    <n v="86.85897435897436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x v="197"/>
    <n v="0.10297872340425532"/>
    <x v="0"/>
    <n v="10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x v="753"/>
    <n v="0.65544223826714798"/>
    <x v="0"/>
    <n v="2201"/>
    <n v="32.995456610631528"/>
    <x v="1"/>
    <s v="USD"/>
    <n v="1562216400"/>
    <n v="1563771600"/>
    <b v="0"/>
    <b v="0"/>
    <x v="3"/>
    <x v="3"/>
    <x v="3"/>
  </r>
  <r>
    <n v="777"/>
    <x v="759"/>
    <s v="Open-architected stable algorithm"/>
    <n v="93800"/>
    <x v="754"/>
    <n v="0.49026652452025588"/>
    <x v="0"/>
    <n v="676"/>
    <n v="68.028106508875737"/>
    <x v="1"/>
    <s v="USD"/>
    <n v="1316754000"/>
    <n v="1319259600"/>
    <b v="0"/>
    <b v="0"/>
    <x v="3"/>
    <x v="3"/>
    <x v="3"/>
  </r>
  <r>
    <n v="778"/>
    <x v="760"/>
    <s v="Cross-platform optimizing website"/>
    <n v="1300"/>
    <x v="755"/>
    <n v="7.8792307692307695"/>
    <x v="1"/>
    <n v="174"/>
    <n v="58.867816091954026"/>
    <x v="5"/>
    <s v="CHF"/>
    <n v="1313211600"/>
    <n v="1313643600"/>
    <b v="0"/>
    <b v="0"/>
    <x v="10"/>
    <x v="4"/>
    <x v="10"/>
  </r>
  <r>
    <n v="779"/>
    <x v="761"/>
    <s v="Public-key actuating projection"/>
    <n v="108700"/>
    <x v="756"/>
    <n v="0.80306347746090156"/>
    <x v="0"/>
    <n v="831"/>
    <n v="105.0457280385078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x v="757"/>
    <n v="1.0629411764705883"/>
    <x v="1"/>
    <n v="164"/>
    <n v="33.054878048780488"/>
    <x v="1"/>
    <s v="USD"/>
    <n v="1469163600"/>
    <n v="1470805200"/>
    <b v="0"/>
    <b v="1"/>
    <x v="6"/>
    <x v="4"/>
    <x v="6"/>
  </r>
  <r>
    <n v="781"/>
    <x v="763"/>
    <s v="Cross-group interactive architecture"/>
    <n v="8700"/>
    <x v="758"/>
    <n v="0.50735632183908042"/>
    <x v="3"/>
    <n v="56"/>
    <n v="78.821428571428569"/>
    <x v="5"/>
    <s v="CHF"/>
    <n v="1288501200"/>
    <n v="1292911200"/>
    <b v="0"/>
    <b v="0"/>
    <x v="3"/>
    <x v="3"/>
    <x v="3"/>
  </r>
  <r>
    <n v="782"/>
    <x v="764"/>
    <s v="Centralized asymmetric framework"/>
    <n v="5100"/>
    <x v="759"/>
    <n v="2.153137254901961"/>
    <x v="1"/>
    <n v="161"/>
    <n v="68.204968944099377"/>
    <x v="1"/>
    <s v="USD"/>
    <n v="1298959200"/>
    <n v="1301374800"/>
    <b v="0"/>
    <b v="1"/>
    <x v="10"/>
    <x v="4"/>
    <x v="10"/>
  </r>
  <r>
    <n v="783"/>
    <x v="765"/>
    <s v="Down-sized systematic utilization"/>
    <n v="7400"/>
    <x v="760"/>
    <n v="1.4122972972972974"/>
    <x v="1"/>
    <n v="138"/>
    <n v="75.731884057971016"/>
    <x v="1"/>
    <s v="USD"/>
    <n v="1387260000"/>
    <n v="1387864800"/>
    <b v="0"/>
    <b v="0"/>
    <x v="1"/>
    <x v="1"/>
    <x v="1"/>
  </r>
  <r>
    <n v="784"/>
    <x v="766"/>
    <s v="Profound fault-tolerant model"/>
    <n v="88900"/>
    <x v="761"/>
    <n v="1.1533745781777278"/>
    <x v="1"/>
    <n v="3308"/>
    <n v="30.996070133010882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x v="762"/>
    <n v="1.9311940298507462"/>
    <x v="1"/>
    <n v="127"/>
    <n v="101.88188976377953"/>
    <x v="2"/>
    <s v="AUD"/>
    <n v="1556341200"/>
    <n v="1559278800"/>
    <b v="0"/>
    <b v="1"/>
    <x v="10"/>
    <x v="4"/>
    <x v="10"/>
  </r>
  <r>
    <n v="786"/>
    <x v="768"/>
    <s v="Object-based content-based ability"/>
    <n v="1500"/>
    <x v="763"/>
    <n v="7.2973333333333334"/>
    <x v="1"/>
    <n v="207"/>
    <n v="52.879227053140099"/>
    <x v="6"/>
    <s v="EUR"/>
    <n v="1522126800"/>
    <n v="1522731600"/>
    <b v="0"/>
    <b v="1"/>
    <x v="17"/>
    <x v="1"/>
    <x v="17"/>
  </r>
  <r>
    <n v="787"/>
    <x v="769"/>
    <s v="Progressive coherent secured line"/>
    <n v="61200"/>
    <x v="764"/>
    <n v="0.99663398692810456"/>
    <x v="0"/>
    <n v="859"/>
    <n v="71.005820721769496"/>
    <x v="0"/>
    <s v="CAD"/>
    <n v="1305954000"/>
    <n v="1306731600"/>
    <b v="0"/>
    <b v="0"/>
    <x v="1"/>
    <x v="1"/>
    <x v="1"/>
  </r>
  <r>
    <n v="788"/>
    <x v="770"/>
    <s v="Synchronized directional capability"/>
    <n v="3600"/>
    <x v="765"/>
    <n v="0.88166666666666671"/>
    <x v="2"/>
    <n v="31"/>
    <n v="102.38709677419355"/>
    <x v="1"/>
    <s v="USD"/>
    <n v="1350709200"/>
    <n v="1352527200"/>
    <b v="0"/>
    <b v="0"/>
    <x v="10"/>
    <x v="4"/>
    <x v="10"/>
  </r>
  <r>
    <n v="789"/>
    <x v="771"/>
    <s v="Cross-platform composite migration"/>
    <n v="9000"/>
    <x v="766"/>
    <n v="0.37233333333333335"/>
    <x v="0"/>
    <n v="45"/>
    <n v="74.466666666666669"/>
    <x v="1"/>
    <s v="USD"/>
    <n v="1401166800"/>
    <n v="1404363600"/>
    <b v="0"/>
    <b v="0"/>
    <x v="3"/>
    <x v="3"/>
    <x v="3"/>
  </r>
  <r>
    <n v="790"/>
    <x v="772"/>
    <s v="Operative local pricing structure"/>
    <n v="185900"/>
    <x v="767"/>
    <n v="0.30540075309306081"/>
    <x v="3"/>
    <n v="1113"/>
    <n v="51.009883198562441"/>
    <x v="1"/>
    <s v="USD"/>
    <n v="1266127200"/>
    <n v="1266645600"/>
    <b v="0"/>
    <b v="0"/>
    <x v="3"/>
    <x v="3"/>
    <x v="3"/>
  </r>
  <r>
    <n v="791"/>
    <x v="773"/>
    <s v="Optional web-enabled extranet"/>
    <n v="2100"/>
    <x v="768"/>
    <n v="0.25714285714285712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x v="769"/>
    <n v="0.34"/>
    <x v="0"/>
    <n v="7"/>
    <n v="97.142857142857139"/>
    <x v="1"/>
    <s v="USD"/>
    <n v="1372222800"/>
    <n v="1374642000"/>
    <b v="0"/>
    <b v="1"/>
    <x v="3"/>
    <x v="3"/>
    <x v="3"/>
  </r>
  <r>
    <n v="793"/>
    <x v="775"/>
    <s v="Networked disintermediate leverage"/>
    <n v="1100"/>
    <x v="770"/>
    <n v="11.859090909090909"/>
    <x v="1"/>
    <n v="181"/>
    <n v="72.071823204419886"/>
    <x v="5"/>
    <s v="CHF"/>
    <n v="1372136400"/>
    <n v="1372482000"/>
    <b v="0"/>
    <b v="0"/>
    <x v="9"/>
    <x v="5"/>
    <x v="9"/>
  </r>
  <r>
    <n v="794"/>
    <x v="776"/>
    <s v="Optional optimal website"/>
    <n v="6600"/>
    <x v="771"/>
    <n v="1.2539393939393939"/>
    <x v="1"/>
    <n v="110"/>
    <n v="75.23636363636363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x v="772"/>
    <n v="0.14394366197183098"/>
    <x v="0"/>
    <n v="31"/>
    <n v="32.967741935483872"/>
    <x v="1"/>
    <s v="USD"/>
    <n v="1477976400"/>
    <n v="1478235600"/>
    <b v="0"/>
    <b v="0"/>
    <x v="6"/>
    <x v="4"/>
    <x v="6"/>
  </r>
  <r>
    <n v="796"/>
    <x v="778"/>
    <s v="Profound full-range open system"/>
    <n v="7800"/>
    <x v="773"/>
    <n v="0.54807692307692313"/>
    <x v="0"/>
    <n v="78"/>
    <n v="54.807692307692307"/>
    <x v="1"/>
    <s v="USD"/>
    <n v="1407474000"/>
    <n v="1408078800"/>
    <b v="0"/>
    <b v="1"/>
    <x v="20"/>
    <x v="6"/>
    <x v="20"/>
  </r>
  <r>
    <n v="797"/>
    <x v="779"/>
    <s v="Optional tangible utilization"/>
    <n v="7600"/>
    <x v="774"/>
    <n v="1.0963157894736841"/>
    <x v="1"/>
    <n v="185"/>
    <n v="45.037837837837834"/>
    <x v="1"/>
    <s v="USD"/>
    <n v="1546149600"/>
    <n v="1548136800"/>
    <b v="0"/>
    <b v="0"/>
    <x v="2"/>
    <x v="2"/>
    <x v="2"/>
  </r>
  <r>
    <n v="798"/>
    <x v="780"/>
    <s v="Seamless maximized product"/>
    <n v="3400"/>
    <x v="775"/>
    <n v="1.8847058823529412"/>
    <x v="1"/>
    <n v="121"/>
    <n v="52.958677685950413"/>
    <x v="1"/>
    <s v="USD"/>
    <n v="1338440400"/>
    <n v="1340859600"/>
    <b v="0"/>
    <b v="1"/>
    <x v="3"/>
    <x v="3"/>
    <x v="3"/>
  </r>
  <r>
    <n v="799"/>
    <x v="781"/>
    <s v="Devolved tertiary time-frame"/>
    <n v="84500"/>
    <x v="776"/>
    <n v="0.87008284023668636"/>
    <x v="0"/>
    <n v="1225"/>
    <n v="60.017959183673469"/>
    <x v="4"/>
    <s v="GBP"/>
    <n v="1454133600"/>
    <n v="1454479200"/>
    <b v="0"/>
    <b v="0"/>
    <x v="3"/>
    <x v="3"/>
    <x v="3"/>
  </r>
  <r>
    <n v="800"/>
    <x v="782"/>
    <s v="Centralized regional function"/>
    <n v="100"/>
    <x v="99"/>
    <n v="0.0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x v="777"/>
    <n v="2.0291304347826089"/>
    <x v="1"/>
    <n v="106"/>
    <n v="44.02830188679245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x v="778"/>
    <n v="1.9703225806451612"/>
    <x v="1"/>
    <n v="142"/>
    <n v="86.028169014084511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x v="106"/>
    <n v="1.07"/>
    <x v="1"/>
    <n v="233"/>
    <n v="28.012875536480685"/>
    <x v="1"/>
    <s v="USD"/>
    <n v="1548568800"/>
    <n v="1551506400"/>
    <b v="0"/>
    <b v="0"/>
    <x v="3"/>
    <x v="3"/>
    <x v="3"/>
  </r>
  <r>
    <n v="804"/>
    <x v="786"/>
    <s v="Business-focused discrete software"/>
    <n v="2600"/>
    <x v="779"/>
    <n v="2.6873076923076922"/>
    <x v="1"/>
    <n v="218"/>
    <n v="32.050458715596328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x v="780"/>
    <n v="0.50845360824742269"/>
    <x v="0"/>
    <n v="67"/>
    <n v="73.611940298507463"/>
    <x v="2"/>
    <s v="AUD"/>
    <n v="1416031200"/>
    <n v="1420437600"/>
    <b v="0"/>
    <b v="0"/>
    <x v="4"/>
    <x v="4"/>
    <x v="4"/>
  </r>
  <r>
    <n v="806"/>
    <x v="788"/>
    <s v="Adaptive holistic hub"/>
    <n v="700"/>
    <x v="781"/>
    <n v="11.802857142857142"/>
    <x v="1"/>
    <n v="76"/>
    <n v="108.71052631578948"/>
    <x v="1"/>
    <s v="USD"/>
    <n v="1330927200"/>
    <n v="1332997200"/>
    <b v="0"/>
    <b v="1"/>
    <x v="6"/>
    <x v="4"/>
    <x v="6"/>
  </r>
  <r>
    <n v="807"/>
    <x v="789"/>
    <s v="Automated uniform concept"/>
    <n v="700"/>
    <x v="782"/>
    <n v="2.64"/>
    <x v="1"/>
    <n v="43"/>
    <n v="42.97674418604651"/>
    <x v="1"/>
    <s v="USD"/>
    <n v="1571115600"/>
    <n v="1574920800"/>
    <b v="0"/>
    <b v="1"/>
    <x v="3"/>
    <x v="3"/>
    <x v="3"/>
  </r>
  <r>
    <n v="808"/>
    <x v="790"/>
    <s v="Enhanced regional flexibility"/>
    <n v="5200"/>
    <x v="783"/>
    <n v="0.30442307692307691"/>
    <x v="0"/>
    <n v="19"/>
    <n v="83.315789473684205"/>
    <x v="1"/>
    <s v="USD"/>
    <n v="1463461200"/>
    <n v="1464930000"/>
    <b v="0"/>
    <b v="0"/>
    <x v="0"/>
    <x v="0"/>
    <x v="0"/>
  </r>
  <r>
    <n v="809"/>
    <x v="764"/>
    <s v="Public-key bottom-line algorithm"/>
    <n v="140800"/>
    <x v="784"/>
    <n v="0.62880681818181816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x v="785"/>
    <n v="1.9312499999999999"/>
    <x v="1"/>
    <n v="221"/>
    <n v="55.927601809954751"/>
    <x v="1"/>
    <s v="USD"/>
    <n v="1511848800"/>
    <n v="1512712800"/>
    <b v="0"/>
    <b v="1"/>
    <x v="3"/>
    <x v="3"/>
    <x v="3"/>
  </r>
  <r>
    <n v="811"/>
    <x v="792"/>
    <s v="Fundamental methodical emulation"/>
    <n v="92500"/>
    <x v="786"/>
    <n v="0.77102702702702708"/>
    <x v="0"/>
    <n v="679"/>
    <n v="105.03681885125184"/>
    <x v="1"/>
    <s v="USD"/>
    <n v="1452319200"/>
    <n v="1452492000"/>
    <b v="0"/>
    <b v="1"/>
    <x v="11"/>
    <x v="6"/>
    <x v="11"/>
  </r>
  <r>
    <n v="812"/>
    <x v="793"/>
    <s v="Expanded value-added hardware"/>
    <n v="59700"/>
    <x v="787"/>
    <n v="2.2552763819095478"/>
    <x v="1"/>
    <n v="2805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x v="788"/>
    <n v="2.3940625"/>
    <x v="1"/>
    <n v="68"/>
    <n v="112.66176470588235"/>
    <x v="1"/>
    <s v="USD"/>
    <n v="1346043600"/>
    <n v="1346907600"/>
    <b v="0"/>
    <b v="0"/>
    <x v="11"/>
    <x v="6"/>
    <x v="11"/>
  </r>
  <r>
    <n v="814"/>
    <x v="795"/>
    <s v="Visionary 24hour analyzer"/>
    <n v="3200"/>
    <x v="789"/>
    <n v="0.921875"/>
    <x v="0"/>
    <n v="36"/>
    <n v="81.94444444444444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x v="790"/>
    <n v="1.3023333333333333"/>
    <x v="1"/>
    <n v="183"/>
    <n v="64.049180327868854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x v="723"/>
    <n v="6.1521739130434785"/>
    <x v="1"/>
    <n v="133"/>
    <n v="106.39097744360902"/>
    <x v="1"/>
    <s v="USD"/>
    <n v="1392012000"/>
    <n v="1392184800"/>
    <b v="1"/>
    <b v="1"/>
    <x v="3"/>
    <x v="3"/>
    <x v="3"/>
  </r>
  <r>
    <n v="817"/>
    <x v="798"/>
    <s v="Front-line intermediate moderator"/>
    <n v="51300"/>
    <x v="791"/>
    <n v="3.687953216374269"/>
    <x v="1"/>
    <n v="2489"/>
    <n v="76.011249497790274"/>
    <x v="6"/>
    <s v="EUR"/>
    <n v="1556946000"/>
    <n v="1559365200"/>
    <b v="0"/>
    <b v="1"/>
    <x v="9"/>
    <x v="5"/>
    <x v="9"/>
  </r>
  <r>
    <n v="818"/>
    <x v="311"/>
    <s v="Automated local secured line"/>
    <n v="700"/>
    <x v="792"/>
    <n v="10.948571428571428"/>
    <x v="1"/>
    <n v="69"/>
    <n v="111.07246376811594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x v="793"/>
    <n v="0.50662921348314605"/>
    <x v="0"/>
    <n v="47"/>
    <n v="95.936170212765958"/>
    <x v="1"/>
    <s v="USD"/>
    <n v="1353736800"/>
    <n v="1355032800"/>
    <b v="1"/>
    <b v="0"/>
    <x v="11"/>
    <x v="6"/>
    <x v="11"/>
  </r>
  <r>
    <n v="820"/>
    <x v="800"/>
    <s v="Cross-group heuristic forecast"/>
    <n v="1500"/>
    <x v="794"/>
    <n v="8.0060000000000002"/>
    <x v="1"/>
    <n v="279"/>
    <n v="43.043010752688176"/>
    <x v="4"/>
    <s v="GBP"/>
    <n v="1532840400"/>
    <n v="1533963600"/>
    <b v="0"/>
    <b v="1"/>
    <x v="1"/>
    <x v="1"/>
    <x v="1"/>
  </r>
  <r>
    <n v="821"/>
    <x v="801"/>
    <s v="Extended impactful secured line"/>
    <n v="4900"/>
    <x v="795"/>
    <n v="2.9128571428571428"/>
    <x v="1"/>
    <n v="210"/>
    <n v="67.966666666666669"/>
    <x v="1"/>
    <s v="USD"/>
    <n v="1488261600"/>
    <n v="1489381200"/>
    <b v="0"/>
    <b v="0"/>
    <x v="4"/>
    <x v="4"/>
    <x v="4"/>
  </r>
  <r>
    <n v="822"/>
    <x v="802"/>
    <s v="Distributed optimizing protocol"/>
    <n v="54000"/>
    <x v="796"/>
    <n v="3.4996666666666667"/>
    <x v="1"/>
    <n v="2100"/>
    <n v="89.99142857142857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x v="797"/>
    <n v="3.5707317073170732"/>
    <x v="1"/>
    <n v="252"/>
    <n v="58.095238095238095"/>
    <x v="1"/>
    <s v="USD"/>
    <n v="1410325200"/>
    <n v="1412485200"/>
    <b v="1"/>
    <b v="1"/>
    <x v="1"/>
    <x v="1"/>
    <x v="1"/>
  </r>
  <r>
    <n v="824"/>
    <x v="804"/>
    <s v="Streamlined national benchmark"/>
    <n v="85000"/>
    <x v="798"/>
    <n v="1.2648941176470587"/>
    <x v="1"/>
    <n v="1280"/>
    <n v="83.996875000000003"/>
    <x v="1"/>
    <s v="USD"/>
    <n v="1276923600"/>
    <n v="1279688400"/>
    <b v="0"/>
    <b v="1"/>
    <x v="9"/>
    <x v="5"/>
    <x v="9"/>
  </r>
  <r>
    <n v="825"/>
    <x v="805"/>
    <s v="Open-architected 24/7 infrastructure"/>
    <n v="3600"/>
    <x v="799"/>
    <n v="3.875"/>
    <x v="1"/>
    <n v="157"/>
    <n v="88.85350318471337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x v="800"/>
    <n v="4.5703571428571426"/>
    <x v="1"/>
    <n v="194"/>
    <n v="65.963917525773198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x v="801"/>
    <n v="2.6669565217391304"/>
    <x v="1"/>
    <n v="82"/>
    <n v="74.804878048780495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x v="802"/>
    <n v="0.69"/>
    <x v="0"/>
    <n v="70"/>
    <n v="69.98571428571428"/>
    <x v="1"/>
    <s v="USD"/>
    <n v="1535432400"/>
    <n v="1537592400"/>
    <b v="0"/>
    <b v="0"/>
    <x v="3"/>
    <x v="3"/>
    <x v="3"/>
  </r>
  <r>
    <n v="829"/>
    <x v="809"/>
    <s v="Vision-oriented scalable portal"/>
    <n v="9600"/>
    <x v="803"/>
    <n v="0.51343749999999999"/>
    <x v="0"/>
    <n v="154"/>
    <n v="32.006493506493506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x v="804"/>
    <n v="1.1710526315789473E-2"/>
    <x v="0"/>
    <n v="22"/>
    <n v="64.727272727272734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x v="805"/>
    <n v="1.089773429454171"/>
    <x v="1"/>
    <n v="4233"/>
    <n v="24.998110087408456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x v="806"/>
    <n v="3.1517592592592591"/>
    <x v="1"/>
    <n v="1297"/>
    <n v="104.97764070932922"/>
    <x v="3"/>
    <s v="DKK"/>
    <n v="1445490000"/>
    <n v="1448431200"/>
    <b v="1"/>
    <b v="0"/>
    <x v="18"/>
    <x v="5"/>
    <x v="18"/>
  </r>
  <r>
    <n v="833"/>
    <x v="813"/>
    <s v="Expanded asynchronous groupware"/>
    <n v="6800"/>
    <x v="807"/>
    <n v="1.5769117647058823"/>
    <x v="1"/>
    <n v="165"/>
    <n v="64.987878787878785"/>
    <x v="3"/>
    <s v="DKK"/>
    <n v="1297663200"/>
    <n v="1298613600"/>
    <b v="0"/>
    <b v="0"/>
    <x v="18"/>
    <x v="5"/>
    <x v="18"/>
  </r>
  <r>
    <n v="834"/>
    <x v="814"/>
    <s v="Expanded fault-tolerant emulation"/>
    <n v="7300"/>
    <x v="808"/>
    <n v="1.5380821917808218"/>
    <x v="1"/>
    <n v="119"/>
    <n v="94.352941176470594"/>
    <x v="1"/>
    <s v="USD"/>
    <n v="1371963600"/>
    <n v="1372482000"/>
    <b v="0"/>
    <b v="0"/>
    <x v="3"/>
    <x v="3"/>
    <x v="3"/>
  </r>
  <r>
    <n v="835"/>
    <x v="815"/>
    <s v="Future-proofed 24hour model"/>
    <n v="86200"/>
    <x v="809"/>
    <n v="0.89738979118329465"/>
    <x v="0"/>
    <n v="1758"/>
    <n v="44.001706484641637"/>
    <x v="1"/>
    <s v="USD"/>
    <n v="1425103200"/>
    <n v="1425621600"/>
    <b v="0"/>
    <b v="0"/>
    <x v="2"/>
    <x v="2"/>
    <x v="2"/>
  </r>
  <r>
    <n v="836"/>
    <x v="816"/>
    <s v="Optimized didactic intranet"/>
    <n v="8100"/>
    <x v="810"/>
    <n v="0.75135802469135804"/>
    <x v="0"/>
    <n v="94"/>
    <n v="64.744680851063833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x v="811"/>
    <n v="8.5288135593220336"/>
    <x v="1"/>
    <n v="1797"/>
    <n v="84.00667779632721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x v="812"/>
    <n v="1.3890625000000001"/>
    <x v="1"/>
    <n v="261"/>
    <n v="34.061302681992338"/>
    <x v="1"/>
    <s v="USD"/>
    <n v="1538024400"/>
    <n v="1538802000"/>
    <b v="0"/>
    <b v="0"/>
    <x v="3"/>
    <x v="3"/>
    <x v="3"/>
  </r>
  <r>
    <n v="839"/>
    <x v="819"/>
    <s v="Organized scalable initiative"/>
    <n v="7700"/>
    <x v="813"/>
    <n v="1.9018181818181819"/>
    <x v="1"/>
    <n v="157"/>
    <n v="93.273885350318466"/>
    <x v="1"/>
    <s v="USD"/>
    <n v="1395032400"/>
    <n v="1398920400"/>
    <b v="0"/>
    <b v="1"/>
    <x v="4"/>
    <x v="4"/>
    <x v="4"/>
  </r>
  <r>
    <n v="840"/>
    <x v="820"/>
    <s v="Enhanced regional moderator"/>
    <n v="116300"/>
    <x v="814"/>
    <n v="1.0024333619948409"/>
    <x v="1"/>
    <n v="3533"/>
    <n v="32.998301726577978"/>
    <x v="1"/>
    <s v="USD"/>
    <n v="1405486800"/>
    <n v="1405659600"/>
    <b v="0"/>
    <b v="1"/>
    <x v="3"/>
    <x v="3"/>
    <x v="3"/>
  </r>
  <r>
    <n v="841"/>
    <x v="821"/>
    <s v="Automated even-keeled emulation"/>
    <n v="9100"/>
    <x v="815"/>
    <n v="1.4275824175824177"/>
    <x v="1"/>
    <n v="155"/>
    <n v="83.81290322580645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x v="816"/>
    <n v="5.6313333333333331"/>
    <x v="1"/>
    <n v="132"/>
    <n v="63.992424242424242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x v="817"/>
    <n v="0.30715909090909088"/>
    <x v="0"/>
    <n v="33"/>
    <n v="81.909090909090907"/>
    <x v="1"/>
    <s v="USD"/>
    <n v="1535259600"/>
    <n v="1535778000"/>
    <b v="0"/>
    <b v="0"/>
    <x v="14"/>
    <x v="7"/>
    <x v="14"/>
  </r>
  <r>
    <n v="844"/>
    <x v="824"/>
    <s v="Intuitive cohesive groupware"/>
    <n v="8800"/>
    <x v="818"/>
    <n v="0.99397727272727276"/>
    <x v="3"/>
    <n v="94"/>
    <n v="93.053191489361708"/>
    <x v="1"/>
    <s v="USD"/>
    <n v="1327212000"/>
    <n v="1327471200"/>
    <b v="0"/>
    <b v="0"/>
    <x v="4"/>
    <x v="4"/>
    <x v="4"/>
  </r>
  <r>
    <n v="845"/>
    <x v="825"/>
    <s v="Up-sized high-level access"/>
    <n v="69900"/>
    <x v="819"/>
    <n v="1.9754935622317598"/>
    <x v="1"/>
    <n v="1354"/>
    <n v="101.98449039881831"/>
    <x v="4"/>
    <s v="GBP"/>
    <n v="1526360400"/>
    <n v="1529557200"/>
    <b v="0"/>
    <b v="0"/>
    <x v="2"/>
    <x v="2"/>
    <x v="2"/>
  </r>
  <r>
    <n v="846"/>
    <x v="826"/>
    <s v="Phased empowering success"/>
    <n v="1000"/>
    <x v="820"/>
    <n v="5.085"/>
    <x v="1"/>
    <n v="48"/>
    <n v="105.9375"/>
    <x v="1"/>
    <s v="USD"/>
    <n v="1532149200"/>
    <n v="1535259600"/>
    <b v="1"/>
    <b v="1"/>
    <x v="2"/>
    <x v="2"/>
    <x v="2"/>
  </r>
  <r>
    <n v="847"/>
    <x v="827"/>
    <s v="Distributed actuating project"/>
    <n v="4700"/>
    <x v="695"/>
    <n v="2.3774468085106384"/>
    <x v="1"/>
    <n v="110"/>
    <n v="101.58181818181818"/>
    <x v="1"/>
    <s v="USD"/>
    <n v="1515304800"/>
    <n v="1515564000"/>
    <b v="0"/>
    <b v="0"/>
    <x v="0"/>
    <x v="0"/>
    <x v="0"/>
  </r>
  <r>
    <n v="848"/>
    <x v="828"/>
    <s v="Robust motivating orchestration"/>
    <n v="3200"/>
    <x v="821"/>
    <n v="3.3846875000000001"/>
    <x v="1"/>
    <n v="172"/>
    <n v="62.970930232558139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x v="822"/>
    <n v="1.3308955223880596"/>
    <x v="1"/>
    <n v="307"/>
    <n v="29.045602605863191"/>
    <x v="1"/>
    <s v="USD"/>
    <n v="1328767200"/>
    <n v="1329026400"/>
    <b v="0"/>
    <b v="1"/>
    <x v="7"/>
    <x v="1"/>
    <x v="7"/>
  </r>
  <r>
    <n v="850"/>
    <x v="830"/>
    <s v="Cross-group upward-trending hierarchy"/>
    <n v="100"/>
    <x v="99"/>
    <n v="0.0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x v="823"/>
    <n v="2.0779999999999998"/>
    <x v="1"/>
    <n v="160"/>
    <n v="77.92499999999999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x v="824"/>
    <n v="0.51122448979591839"/>
    <x v="0"/>
    <n v="31"/>
    <n v="80.80645161290323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x v="825"/>
    <n v="6.5205847953216374"/>
    <x v="1"/>
    <n v="1467"/>
    <n v="76.006816632583508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x v="826"/>
    <n v="1.1363099415204678"/>
    <x v="1"/>
    <n v="2662"/>
    <n v="72.993613824192337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x v="827"/>
    <n v="1.0237606837606839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x v="828"/>
    <n v="3.5658333333333334"/>
    <x v="1"/>
    <n v="158"/>
    <n v="54.1645569620253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x v="829"/>
    <n v="1.3986792452830188"/>
    <x v="1"/>
    <n v="225"/>
    <n v="32.946666666666665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x v="830"/>
    <n v="0.69450000000000001"/>
    <x v="0"/>
    <n v="35"/>
    <n v="79.37142857142856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x v="831"/>
    <n v="0.35534246575342465"/>
    <x v="0"/>
    <n v="63"/>
    <n v="41.174603174603178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x v="832"/>
    <n v="2.5165000000000002"/>
    <x v="1"/>
    <n v="65"/>
    <n v="77.430769230769229"/>
    <x v="1"/>
    <s v="USD"/>
    <n v="1550556000"/>
    <n v="1551420000"/>
    <b v="0"/>
    <b v="1"/>
    <x v="8"/>
    <x v="2"/>
    <x v="8"/>
  </r>
  <r>
    <n v="861"/>
    <x v="840"/>
    <s v="Devolved disintermediate analyzer"/>
    <n v="8800"/>
    <x v="833"/>
    <n v="1.0587500000000001"/>
    <x v="1"/>
    <n v="163"/>
    <n v="57.159509202453989"/>
    <x v="1"/>
    <s v="USD"/>
    <n v="1269147600"/>
    <n v="1269838800"/>
    <b v="0"/>
    <b v="0"/>
    <x v="3"/>
    <x v="3"/>
    <x v="3"/>
  </r>
  <r>
    <n v="862"/>
    <x v="841"/>
    <s v="Profound disintermediate open system"/>
    <n v="3500"/>
    <x v="834"/>
    <n v="1.8742857142857143"/>
    <x v="1"/>
    <n v="85"/>
    <n v="77.17647058823529"/>
    <x v="1"/>
    <s v="USD"/>
    <n v="1312174800"/>
    <n v="1312520400"/>
    <b v="0"/>
    <b v="0"/>
    <x v="3"/>
    <x v="3"/>
    <x v="3"/>
  </r>
  <r>
    <n v="863"/>
    <x v="842"/>
    <s v="Automated reciprocal protocol"/>
    <n v="1400"/>
    <x v="835"/>
    <n v="3.8678571428571429"/>
    <x v="1"/>
    <n v="217"/>
    <n v="24.953917050691246"/>
    <x v="1"/>
    <s v="USD"/>
    <n v="1434517200"/>
    <n v="1436504400"/>
    <b v="0"/>
    <b v="1"/>
    <x v="19"/>
    <x v="4"/>
    <x v="19"/>
  </r>
  <r>
    <n v="864"/>
    <x v="843"/>
    <s v="Automated static workforce"/>
    <n v="4200"/>
    <x v="836"/>
    <n v="3.4707142857142856"/>
    <x v="1"/>
    <n v="150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x v="837"/>
    <n v="1.8582098765432098"/>
    <x v="1"/>
    <n v="3272"/>
    <n v="46.000916870415651"/>
    <x v="1"/>
    <s v="USD"/>
    <n v="1410757200"/>
    <n v="1411534800"/>
    <b v="0"/>
    <b v="0"/>
    <x v="3"/>
    <x v="3"/>
    <x v="3"/>
  </r>
  <r>
    <n v="866"/>
    <x v="845"/>
    <s v="Versatile 5thgeneration matrices"/>
    <n v="182800"/>
    <x v="838"/>
    <n v="0.43241247264770238"/>
    <x v="3"/>
    <n v="898"/>
    <n v="88.023385300668153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x v="839"/>
    <n v="1.6243749999999999"/>
    <x v="1"/>
    <n v="300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x v="762"/>
    <n v="1.8484285714285715"/>
    <x v="1"/>
    <n v="126"/>
    <n v="102.6904761904761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x v="840"/>
    <n v="0.23703520691785052"/>
    <x v="0"/>
    <n v="526"/>
    <n v="72.958174904942965"/>
    <x v="1"/>
    <s v="USD"/>
    <n v="1277096400"/>
    <n v="1278306000"/>
    <b v="0"/>
    <b v="0"/>
    <x v="6"/>
    <x v="4"/>
    <x v="6"/>
  </r>
  <r>
    <n v="870"/>
    <x v="849"/>
    <s v="Adaptive demand-driven encryption"/>
    <n v="7700"/>
    <x v="841"/>
    <n v="0.89870129870129867"/>
    <x v="0"/>
    <n v="121"/>
    <n v="57.19008264462809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x v="842"/>
    <n v="2.7260419580419581"/>
    <x v="1"/>
    <n v="2320"/>
    <n v="84.013793103448279"/>
    <x v="1"/>
    <s v="USD"/>
    <n v="1509512400"/>
    <n v="1511071200"/>
    <b v="0"/>
    <b v="1"/>
    <x v="3"/>
    <x v="3"/>
    <x v="3"/>
  </r>
  <r>
    <n v="872"/>
    <x v="851"/>
    <s v="Compatible logistical paradigm"/>
    <n v="4700"/>
    <x v="843"/>
    <n v="1.7004255319148935"/>
    <x v="1"/>
    <n v="81"/>
    <n v="98.666666666666671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x v="844"/>
    <n v="1.8828503562945369"/>
    <x v="1"/>
    <n v="1887"/>
    <n v="42.007419183889773"/>
    <x v="1"/>
    <s v="USD"/>
    <n v="1389160800"/>
    <n v="1389592800"/>
    <b v="0"/>
    <b v="0"/>
    <x v="14"/>
    <x v="7"/>
    <x v="14"/>
  </r>
  <r>
    <n v="874"/>
    <x v="853"/>
    <s v="Managed discrete parallelism"/>
    <n v="40200"/>
    <x v="845"/>
    <n v="3.4693532338308457"/>
    <x v="1"/>
    <n v="4358"/>
    <n v="32.002753556677376"/>
    <x v="1"/>
    <s v="USD"/>
    <n v="1271998800"/>
    <n v="1275282000"/>
    <b v="0"/>
    <b v="1"/>
    <x v="14"/>
    <x v="7"/>
    <x v="14"/>
  </r>
  <r>
    <n v="875"/>
    <x v="854"/>
    <s v="Implemented tangible approach"/>
    <n v="7900"/>
    <x v="846"/>
    <n v="0.6917721518987342"/>
    <x v="0"/>
    <n v="67"/>
    <n v="81.567164179104481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x v="847"/>
    <n v="0.25433734939759034"/>
    <x v="0"/>
    <n v="57"/>
    <n v="37.035087719298247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x v="848"/>
    <n v="0.77400977995110021"/>
    <x v="0"/>
    <n v="1229"/>
    <n v="103.033360455655"/>
    <x v="1"/>
    <s v="USD"/>
    <n v="1469509200"/>
    <n v="1469595600"/>
    <b v="0"/>
    <b v="0"/>
    <x v="0"/>
    <x v="0"/>
    <x v="0"/>
  </r>
  <r>
    <n v="878"/>
    <x v="857"/>
    <s v="Enterprise-wide foreground paradigm"/>
    <n v="2700"/>
    <x v="849"/>
    <n v="0.37481481481481482"/>
    <x v="0"/>
    <n v="12"/>
    <n v="84.333333333333329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x v="675"/>
    <n v="5.4379999999999997"/>
    <x v="1"/>
    <n v="53"/>
    <n v="102.60377358490567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x v="850"/>
    <n v="2.2852189349112426"/>
    <x v="1"/>
    <n v="2414"/>
    <n v="79.992129246064621"/>
    <x v="1"/>
    <s v="USD"/>
    <n v="1563685200"/>
    <n v="1563858000"/>
    <b v="0"/>
    <b v="0"/>
    <x v="5"/>
    <x v="1"/>
    <x v="5"/>
  </r>
  <r>
    <n v="881"/>
    <x v="860"/>
    <s v="Implemented object-oriented synergy"/>
    <n v="81300"/>
    <x v="851"/>
    <n v="0.38948339483394834"/>
    <x v="0"/>
    <n v="452"/>
    <n v="70.055309734513273"/>
    <x v="1"/>
    <s v="USD"/>
    <n v="1436418000"/>
    <n v="1438923600"/>
    <b v="0"/>
    <b v="1"/>
    <x v="3"/>
    <x v="3"/>
    <x v="3"/>
  </r>
  <r>
    <n v="882"/>
    <x v="861"/>
    <s v="Balanced demand-driven definition"/>
    <n v="800"/>
    <x v="852"/>
    <n v="3.7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x v="853"/>
    <n v="2.3791176470588233"/>
    <x v="1"/>
    <n v="193"/>
    <n v="41.911917098445599"/>
    <x v="1"/>
    <s v="USD"/>
    <n v="1274763600"/>
    <n v="1277874000"/>
    <b v="0"/>
    <b v="0"/>
    <x v="12"/>
    <x v="4"/>
    <x v="12"/>
  </r>
  <r>
    <n v="884"/>
    <x v="863"/>
    <s v="Horizontal secondary interface"/>
    <n v="170800"/>
    <x v="854"/>
    <n v="0.64036299765807958"/>
    <x v="0"/>
    <n v="1886"/>
    <n v="57.992576882290564"/>
    <x v="1"/>
    <s v="USD"/>
    <n v="1399179600"/>
    <n v="1399352400"/>
    <b v="0"/>
    <b v="1"/>
    <x v="3"/>
    <x v="3"/>
    <x v="3"/>
  </r>
  <r>
    <n v="885"/>
    <x v="864"/>
    <s v="Virtual analyzing collaboration"/>
    <n v="1800"/>
    <x v="855"/>
    <n v="1.1827777777777777"/>
    <x v="1"/>
    <n v="52"/>
    <n v="40.942307692307693"/>
    <x v="1"/>
    <s v="USD"/>
    <n v="1275800400"/>
    <n v="1279083600"/>
    <b v="0"/>
    <b v="0"/>
    <x v="3"/>
    <x v="3"/>
    <x v="3"/>
  </r>
  <r>
    <n v="886"/>
    <x v="865"/>
    <s v="Multi-tiered explicit focus group"/>
    <n v="150600"/>
    <x v="856"/>
    <n v="0.84824037184594958"/>
    <x v="0"/>
    <n v="1825"/>
    <n v="69.9972602739726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x v="857"/>
    <n v="0.29346153846153844"/>
    <x v="0"/>
    <n v="31"/>
    <n v="73.838709677419359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x v="858"/>
    <n v="2.0989655172413793"/>
    <x v="1"/>
    <n v="290"/>
    <n v="41.979310344827589"/>
    <x v="1"/>
    <s v="USD"/>
    <n v="1491886800"/>
    <n v="1493528400"/>
    <b v="0"/>
    <b v="0"/>
    <x v="3"/>
    <x v="3"/>
    <x v="3"/>
  </r>
  <r>
    <n v="889"/>
    <x v="868"/>
    <s v="Secured dynamic capacity"/>
    <n v="5600"/>
    <x v="859"/>
    <n v="1.697857142857143"/>
    <x v="1"/>
    <n v="122"/>
    <n v="77.93442622950819"/>
    <x v="1"/>
    <s v="USD"/>
    <n v="1394600400"/>
    <n v="1395205200"/>
    <b v="0"/>
    <b v="1"/>
    <x v="5"/>
    <x v="1"/>
    <x v="5"/>
  </r>
  <r>
    <n v="890"/>
    <x v="869"/>
    <s v="Devolved foreground throughput"/>
    <n v="134400"/>
    <x v="860"/>
    <n v="1.1595907738095239"/>
    <x v="1"/>
    <n v="1470"/>
    <n v="106.01972789115646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x v="861"/>
    <n v="2.5859999999999999"/>
    <x v="1"/>
    <n v="165"/>
    <n v="47.018181818181816"/>
    <x v="0"/>
    <s v="CAD"/>
    <n v="1322892000"/>
    <n v="1326693600"/>
    <b v="0"/>
    <b v="0"/>
    <x v="4"/>
    <x v="4"/>
    <x v="4"/>
  </r>
  <r>
    <n v="892"/>
    <x v="871"/>
    <s v="Realigned discrete structure"/>
    <n v="6000"/>
    <x v="862"/>
    <n v="2.3058333333333332"/>
    <x v="1"/>
    <n v="182"/>
    <n v="76.016483516483518"/>
    <x v="1"/>
    <s v="USD"/>
    <n v="1274418000"/>
    <n v="1277960400"/>
    <b v="0"/>
    <b v="0"/>
    <x v="18"/>
    <x v="5"/>
    <x v="18"/>
  </r>
  <r>
    <n v="893"/>
    <x v="872"/>
    <s v="Progressive grid-enabled website"/>
    <n v="8400"/>
    <x v="863"/>
    <n v="1.2821428571428573"/>
    <x v="1"/>
    <n v="199"/>
    <n v="54.120603015075375"/>
    <x v="6"/>
    <s v="EUR"/>
    <n v="1434344400"/>
    <n v="1434690000"/>
    <b v="0"/>
    <b v="1"/>
    <x v="4"/>
    <x v="4"/>
    <x v="4"/>
  </r>
  <r>
    <n v="894"/>
    <x v="873"/>
    <s v="Organic cohesive neural-net"/>
    <n v="1700"/>
    <x v="9"/>
    <n v="1.8870588235294117"/>
    <x v="1"/>
    <n v="56"/>
    <n v="57.285714285714285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x v="611"/>
    <n v="6.9511889862327911E-2"/>
    <x v="0"/>
    <n v="107"/>
    <n v="103.81308411214954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x v="864"/>
    <n v="7.7443434343434348"/>
    <x v="1"/>
    <n v="1460"/>
    <n v="105.02602739726028"/>
    <x v="2"/>
    <s v="AUD"/>
    <n v="1310619600"/>
    <n v="1310878800"/>
    <b v="0"/>
    <b v="1"/>
    <x v="0"/>
    <x v="0"/>
    <x v="0"/>
  </r>
  <r>
    <n v="897"/>
    <x v="876"/>
    <s v="Organized discrete encoding"/>
    <n v="8800"/>
    <x v="865"/>
    <n v="0.27693181818181817"/>
    <x v="0"/>
    <n v="27"/>
    <n v="90.259259259259252"/>
    <x v="1"/>
    <s v="USD"/>
    <n v="1556427600"/>
    <n v="1556600400"/>
    <b v="0"/>
    <b v="0"/>
    <x v="3"/>
    <x v="3"/>
    <x v="3"/>
  </r>
  <r>
    <n v="898"/>
    <x v="877"/>
    <s v="Balanced regional flexibility"/>
    <n v="179100"/>
    <x v="866"/>
    <n v="0.52479620323841425"/>
    <x v="0"/>
    <n v="1221"/>
    <n v="76.978705978705975"/>
    <x v="1"/>
    <s v="USD"/>
    <n v="1576476000"/>
    <n v="1576994400"/>
    <b v="0"/>
    <b v="0"/>
    <x v="4"/>
    <x v="4"/>
    <x v="4"/>
  </r>
  <r>
    <n v="899"/>
    <x v="878"/>
    <s v="Implemented multimedia time-frame"/>
    <n v="3100"/>
    <x v="867"/>
    <n v="4.0709677419354842"/>
    <x v="1"/>
    <n v="123"/>
    <n v="102.60162601626017"/>
    <x v="5"/>
    <s v="CHF"/>
    <n v="1381122000"/>
    <n v="1382677200"/>
    <b v="0"/>
    <b v="0"/>
    <x v="17"/>
    <x v="1"/>
    <x v="17"/>
  </r>
  <r>
    <n v="900"/>
    <x v="879"/>
    <s v="Enhanced uniform service-desk"/>
    <n v="100"/>
    <x v="50"/>
    <n v="0.02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x v="868"/>
    <n v="1.5617857142857143"/>
    <x v="1"/>
    <n v="159"/>
    <n v="55.0062893081761"/>
    <x v="1"/>
    <s v="USD"/>
    <n v="1531803600"/>
    <n v="1534654800"/>
    <b v="0"/>
    <b v="1"/>
    <x v="1"/>
    <x v="1"/>
    <x v="1"/>
  </r>
  <r>
    <n v="902"/>
    <x v="881"/>
    <s v="Integrated bifurcated software"/>
    <n v="1400"/>
    <x v="869"/>
    <n v="2.5242857142857145"/>
    <x v="1"/>
    <n v="110"/>
    <n v="32.127272727272725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x v="870"/>
    <n v="1.729268292682927E-2"/>
    <x v="2"/>
    <n v="14"/>
    <n v="50.642857142857146"/>
    <x v="1"/>
    <s v="USD"/>
    <n v="1336194000"/>
    <n v="1337490000"/>
    <b v="0"/>
    <b v="1"/>
    <x v="9"/>
    <x v="5"/>
    <x v="9"/>
  </r>
  <r>
    <n v="904"/>
    <x v="883"/>
    <s v="Digitized foreground array"/>
    <n v="6500"/>
    <x v="871"/>
    <n v="0.12230769230769231"/>
    <x v="0"/>
    <n v="16"/>
    <n v="49.6875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x v="872"/>
    <n v="1.6398734177215191"/>
    <x v="1"/>
    <n v="236"/>
    <n v="54.894067796610166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x v="873"/>
    <n v="1.6298181818181818"/>
    <x v="1"/>
    <n v="191"/>
    <n v="46.931937172774866"/>
    <x v="1"/>
    <s v="USD"/>
    <n v="1494651600"/>
    <n v="1497762000"/>
    <b v="1"/>
    <b v="1"/>
    <x v="4"/>
    <x v="4"/>
    <x v="4"/>
  </r>
  <r>
    <n v="907"/>
    <x v="886"/>
    <s v="Quality-focused asymmetric adapter"/>
    <n v="9100"/>
    <x v="874"/>
    <n v="0.20252747252747252"/>
    <x v="0"/>
    <n v="41"/>
    <n v="44.951219512195124"/>
    <x v="1"/>
    <s v="USD"/>
    <n v="1303880400"/>
    <n v="1304485200"/>
    <b v="0"/>
    <b v="0"/>
    <x v="3"/>
    <x v="3"/>
    <x v="3"/>
  </r>
  <r>
    <n v="908"/>
    <x v="887"/>
    <s v="Networked intangible help-desk"/>
    <n v="38200"/>
    <x v="875"/>
    <n v="3.1924083769633507"/>
    <x v="1"/>
    <n v="3934"/>
    <n v="30.9989832231825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x v="876"/>
    <n v="4.7894444444444444"/>
    <x v="1"/>
    <n v="80"/>
    <n v="107.762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x v="877"/>
    <n v="0.19556634304207121"/>
    <x v="3"/>
    <n v="296"/>
    <n v="102.07770270270271"/>
    <x v="1"/>
    <s v="USD"/>
    <n v="1421906400"/>
    <n v="1421992800"/>
    <b v="0"/>
    <b v="0"/>
    <x v="3"/>
    <x v="3"/>
    <x v="3"/>
  </r>
  <r>
    <n v="911"/>
    <x v="890"/>
    <s v="Cloned responsive standardization"/>
    <n v="5800"/>
    <x v="878"/>
    <n v="1.9894827586206896"/>
    <x v="1"/>
    <n v="462"/>
    <n v="24.976190476190474"/>
    <x v="1"/>
    <s v="USD"/>
    <n v="1568005200"/>
    <n v="1568178000"/>
    <b v="1"/>
    <b v="0"/>
    <x v="2"/>
    <x v="2"/>
    <x v="2"/>
  </r>
  <r>
    <n v="912"/>
    <x v="891"/>
    <s v="Reduced bifurcated pricing structure"/>
    <n v="1800"/>
    <x v="879"/>
    <n v="7.95"/>
    <x v="1"/>
    <n v="179"/>
    <n v="79.944134078212286"/>
    <x v="1"/>
    <s v="USD"/>
    <n v="1346821200"/>
    <n v="1347944400"/>
    <b v="1"/>
    <b v="0"/>
    <x v="6"/>
    <x v="4"/>
    <x v="6"/>
  </r>
  <r>
    <n v="913"/>
    <x v="892"/>
    <s v="Re-engineered asymmetric challenge"/>
    <n v="70200"/>
    <x v="880"/>
    <n v="0.50621082621082625"/>
    <x v="0"/>
    <n v="523"/>
    <n v="67.946462715105156"/>
    <x v="2"/>
    <s v="AUD"/>
    <n v="1557637200"/>
    <n v="1558760400"/>
    <b v="0"/>
    <b v="0"/>
    <x v="6"/>
    <x v="4"/>
    <x v="6"/>
  </r>
  <r>
    <n v="914"/>
    <x v="893"/>
    <s v="Diverse client-driven conglomeration"/>
    <n v="6400"/>
    <x v="881"/>
    <n v="0.57437499999999997"/>
    <x v="0"/>
    <n v="141"/>
    <n v="26.070921985815602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x v="882"/>
    <n v="1.5562827640984909"/>
    <x v="1"/>
    <n v="1866"/>
    <n v="105.0032154340836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x v="883"/>
    <n v="0.36297297297297298"/>
    <x v="0"/>
    <n v="52"/>
    <n v="25.826923076923077"/>
    <x v="1"/>
    <s v="USD"/>
    <n v="1418882400"/>
    <n v="1419660000"/>
    <b v="0"/>
    <b v="0"/>
    <x v="14"/>
    <x v="7"/>
    <x v="14"/>
  </r>
  <r>
    <n v="917"/>
    <x v="896"/>
    <s v="Polarized discrete product"/>
    <n v="3600"/>
    <x v="884"/>
    <n v="0.58250000000000002"/>
    <x v="2"/>
    <n v="27"/>
    <n v="77.666666666666671"/>
    <x v="4"/>
    <s v="GBP"/>
    <n v="1309237200"/>
    <n v="1311310800"/>
    <b v="0"/>
    <b v="1"/>
    <x v="12"/>
    <x v="4"/>
    <x v="12"/>
  </r>
  <r>
    <n v="918"/>
    <x v="897"/>
    <s v="Seamless dynamic website"/>
    <n v="3800"/>
    <x v="885"/>
    <n v="2.3739473684210526"/>
    <x v="1"/>
    <n v="156"/>
    <n v="57.82692307692308"/>
    <x v="5"/>
    <s v="CHF"/>
    <n v="1343365200"/>
    <n v="1344315600"/>
    <b v="0"/>
    <b v="0"/>
    <x v="15"/>
    <x v="5"/>
    <x v="15"/>
  </r>
  <r>
    <n v="919"/>
    <x v="898"/>
    <s v="Extended multimedia firmware"/>
    <n v="35600"/>
    <x v="886"/>
    <n v="0.58750000000000002"/>
    <x v="0"/>
    <n v="225"/>
    <n v="92.955555555555549"/>
    <x v="2"/>
    <s v="AUD"/>
    <n v="1507957200"/>
    <n v="1510725600"/>
    <b v="0"/>
    <b v="1"/>
    <x v="3"/>
    <x v="3"/>
    <x v="3"/>
  </r>
  <r>
    <n v="920"/>
    <x v="899"/>
    <s v="Versatile directional project"/>
    <n v="5300"/>
    <x v="887"/>
    <n v="1.8256603773584905"/>
    <x v="1"/>
    <n v="255"/>
    <n v="37.945098039215686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x v="888"/>
    <n v="7.5436408977556111E-3"/>
    <x v="0"/>
    <n v="38"/>
    <n v="31.842105263157894"/>
    <x v="1"/>
    <s v="USD"/>
    <n v="1329026400"/>
    <n v="1330236000"/>
    <b v="0"/>
    <b v="0"/>
    <x v="2"/>
    <x v="2"/>
    <x v="2"/>
  </r>
  <r>
    <n v="922"/>
    <x v="901"/>
    <s v="Ameliorated logistical capability"/>
    <n v="51400"/>
    <x v="889"/>
    <n v="1.7595330739299611"/>
    <x v="1"/>
    <n v="2261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x v="890"/>
    <n v="2.3788235294117648"/>
    <x v="1"/>
    <n v="40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x v="891"/>
    <n v="4.8805076142131982"/>
    <x v="1"/>
    <n v="2289"/>
    <n v="84.006989951944078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x v="892"/>
    <n v="2.2406666666666668"/>
    <x v="1"/>
    <n v="65"/>
    <n v="103.41538461538461"/>
    <x v="1"/>
    <s v="USD"/>
    <n v="1506056400"/>
    <n v="1507093200"/>
    <b v="0"/>
    <b v="0"/>
    <x v="3"/>
    <x v="3"/>
    <x v="3"/>
  </r>
  <r>
    <n v="926"/>
    <x v="905"/>
    <s v="Synchronized cohesive encoding"/>
    <n v="8700"/>
    <x v="893"/>
    <n v="0.18126436781609195"/>
    <x v="0"/>
    <n v="15"/>
    <n v="105.13333333333334"/>
    <x v="1"/>
    <s v="USD"/>
    <n v="1463029200"/>
    <n v="1463374800"/>
    <b v="0"/>
    <b v="0"/>
    <x v="0"/>
    <x v="0"/>
    <x v="0"/>
  </r>
  <r>
    <n v="927"/>
    <x v="906"/>
    <s v="Synergistic dynamic utilization"/>
    <n v="7200"/>
    <x v="894"/>
    <n v="0.45847222222222223"/>
    <x v="0"/>
    <n v="37"/>
    <n v="89.21621621621621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x v="895"/>
    <n v="1.1731541218637993"/>
    <x v="1"/>
    <n v="3777"/>
    <n v="51.995234312946785"/>
    <x v="6"/>
    <s v="EUR"/>
    <n v="1388296800"/>
    <n v="1389074400"/>
    <b v="0"/>
    <b v="0"/>
    <x v="2"/>
    <x v="2"/>
    <x v="2"/>
  </r>
  <r>
    <n v="929"/>
    <x v="908"/>
    <s v="Polarized tertiary function"/>
    <n v="5500"/>
    <x v="896"/>
    <n v="2.173090909090909"/>
    <x v="1"/>
    <n v="184"/>
    <n v="64.956521739130437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x v="897"/>
    <n v="1.1228571428571428"/>
    <x v="1"/>
    <n v="85"/>
    <n v="46.235294117647058"/>
    <x v="1"/>
    <s v="USD"/>
    <n v="1424844000"/>
    <n v="1425448800"/>
    <b v="0"/>
    <b v="1"/>
    <x v="3"/>
    <x v="3"/>
    <x v="3"/>
  </r>
  <r>
    <n v="931"/>
    <x v="910"/>
    <s v="Digitized 24/7 budgetary management"/>
    <n v="7900"/>
    <x v="898"/>
    <n v="0.72518987341772156"/>
    <x v="0"/>
    <n v="112"/>
    <n v="51.1517857142857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x v="899"/>
    <n v="2.1230434782608696"/>
    <x v="1"/>
    <n v="144"/>
    <n v="33.909722222222221"/>
    <x v="1"/>
    <s v="USD"/>
    <n v="1394514000"/>
    <n v="1394773200"/>
    <b v="0"/>
    <b v="0"/>
    <x v="1"/>
    <x v="1"/>
    <x v="1"/>
  </r>
  <r>
    <n v="933"/>
    <x v="912"/>
    <s v="Implemented tangible support"/>
    <n v="73000"/>
    <x v="900"/>
    <n v="2.3974657534246577"/>
    <x v="1"/>
    <n v="1902"/>
    <n v="92.016298633017882"/>
    <x v="1"/>
    <s v="USD"/>
    <n v="1365397200"/>
    <n v="1366520400"/>
    <b v="0"/>
    <b v="0"/>
    <x v="3"/>
    <x v="3"/>
    <x v="3"/>
  </r>
  <r>
    <n v="934"/>
    <x v="913"/>
    <s v="Reactive radical framework"/>
    <n v="6200"/>
    <x v="901"/>
    <n v="1.8193548387096774"/>
    <x v="1"/>
    <n v="105"/>
    <n v="107.428571428571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x v="902"/>
    <n v="1.6413114754098361"/>
    <x v="1"/>
    <n v="132"/>
    <n v="75.848484848484844"/>
    <x v="1"/>
    <s v="USD"/>
    <n v="1437714000"/>
    <n v="1438318800"/>
    <b v="0"/>
    <b v="0"/>
    <x v="3"/>
    <x v="3"/>
    <x v="3"/>
  </r>
  <r>
    <n v="936"/>
    <x v="591"/>
    <s v="Enhanced composite contingency"/>
    <n v="103200"/>
    <x v="903"/>
    <n v="1.6375968992248063E-2"/>
    <x v="0"/>
    <n v="21"/>
    <n v="80.476190476190482"/>
    <x v="1"/>
    <s v="USD"/>
    <n v="1563771600"/>
    <n v="1564030800"/>
    <b v="1"/>
    <b v="0"/>
    <x v="3"/>
    <x v="3"/>
    <x v="3"/>
  </r>
  <r>
    <n v="937"/>
    <x v="915"/>
    <s v="Cloned fresh-thinking model"/>
    <n v="171000"/>
    <x v="904"/>
    <n v="0.49643859649122807"/>
    <x v="3"/>
    <n v="976"/>
    <n v="86.978483606557376"/>
    <x v="1"/>
    <s v="USD"/>
    <n v="1448517600"/>
    <n v="1449295200"/>
    <b v="0"/>
    <b v="0"/>
    <x v="4"/>
    <x v="4"/>
    <x v="4"/>
  </r>
  <r>
    <n v="938"/>
    <x v="916"/>
    <s v="Total dedicated benchmark"/>
    <n v="9200"/>
    <x v="905"/>
    <n v="1.0970652173913042"/>
    <x v="1"/>
    <n v="96"/>
    <n v="105.13541666666667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x v="906"/>
    <n v="0.49217948717948717"/>
    <x v="0"/>
    <n v="67"/>
    <n v="57.298507462686565"/>
    <x v="1"/>
    <s v="USD"/>
    <n v="1304744400"/>
    <n v="1306213200"/>
    <b v="0"/>
    <b v="1"/>
    <x v="11"/>
    <x v="6"/>
    <x v="11"/>
  </r>
  <r>
    <n v="940"/>
    <x v="918"/>
    <s v="Upgradable analyzing core"/>
    <n v="9900"/>
    <x v="907"/>
    <n v="0.62232323232323228"/>
    <x v="2"/>
    <n v="66"/>
    <n v="93.348484848484844"/>
    <x v="0"/>
    <s v="CAD"/>
    <n v="1354341600"/>
    <n v="1356242400"/>
    <b v="0"/>
    <b v="0"/>
    <x v="2"/>
    <x v="2"/>
    <x v="2"/>
  </r>
  <r>
    <n v="941"/>
    <x v="919"/>
    <s v="Profound exuding pricing structure"/>
    <n v="43000"/>
    <x v="908"/>
    <n v="0.1305813953488372"/>
    <x v="0"/>
    <n v="78"/>
    <n v="71.987179487179489"/>
    <x v="1"/>
    <s v="USD"/>
    <n v="1294552800"/>
    <n v="1297576800"/>
    <b v="1"/>
    <b v="0"/>
    <x v="3"/>
    <x v="3"/>
    <x v="3"/>
  </r>
  <r>
    <n v="942"/>
    <x v="916"/>
    <s v="Horizontal optimizing model"/>
    <n v="9600"/>
    <x v="909"/>
    <n v="0.64635416666666667"/>
    <x v="0"/>
    <n v="67"/>
    <n v="92.611940298507463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x v="910"/>
    <n v="1.5958666666666668"/>
    <x v="1"/>
    <n v="114"/>
    <n v="104.99122807017544"/>
    <x v="1"/>
    <s v="USD"/>
    <n v="1411534800"/>
    <n v="1414558800"/>
    <b v="0"/>
    <b v="0"/>
    <x v="0"/>
    <x v="0"/>
    <x v="0"/>
  </r>
  <r>
    <n v="944"/>
    <x v="921"/>
    <s v="Streamlined 5thgeneration intranet"/>
    <n v="10000"/>
    <x v="911"/>
    <n v="0.81420000000000003"/>
    <x v="0"/>
    <n v="263"/>
    <n v="30.958174904942965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x v="912"/>
    <n v="0.32444767441860467"/>
    <x v="0"/>
    <n v="1691"/>
    <n v="33.001182732111175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x v="913"/>
    <n v="9.9141184124918666E-2"/>
    <x v="0"/>
    <n v="181"/>
    <n v="84.187845303867405"/>
    <x v="1"/>
    <s v="USD"/>
    <n v="1308200400"/>
    <n v="1308373200"/>
    <b v="0"/>
    <b v="0"/>
    <x v="3"/>
    <x v="3"/>
    <x v="3"/>
  </r>
  <r>
    <n v="947"/>
    <x v="924"/>
    <s v="Upgradable clear-thinking hardware"/>
    <n v="3600"/>
    <x v="914"/>
    <n v="0.26694444444444443"/>
    <x v="0"/>
    <n v="13"/>
    <n v="73.92307692307692"/>
    <x v="1"/>
    <s v="USD"/>
    <n v="1411707600"/>
    <n v="1412312400"/>
    <b v="0"/>
    <b v="0"/>
    <x v="3"/>
    <x v="3"/>
    <x v="3"/>
  </r>
  <r>
    <n v="948"/>
    <x v="925"/>
    <s v="Integrated holistic paradigm"/>
    <n v="9400"/>
    <x v="915"/>
    <n v="0.62957446808510642"/>
    <x v="3"/>
    <n v="160"/>
    <n v="36.987499999999997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x v="916"/>
    <n v="1.6135593220338984"/>
    <x v="1"/>
    <n v="203"/>
    <n v="46.896551724137929"/>
    <x v="1"/>
    <s v="USD"/>
    <n v="1429333200"/>
    <n v="1430974800"/>
    <b v="0"/>
    <b v="0"/>
    <x v="2"/>
    <x v="2"/>
    <x v="2"/>
  </r>
  <r>
    <n v="950"/>
    <x v="927"/>
    <s v="Persistent content-based methodology"/>
    <n v="100"/>
    <x v="297"/>
    <n v="0.05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x v="917"/>
    <n v="10.969379310344827"/>
    <x v="1"/>
    <n v="1559"/>
    <n v="102.02437459910199"/>
    <x v="1"/>
    <s v="USD"/>
    <n v="1482732000"/>
    <n v="1482818400"/>
    <b v="0"/>
    <b v="1"/>
    <x v="1"/>
    <x v="1"/>
    <x v="1"/>
  </r>
  <r>
    <n v="952"/>
    <x v="929"/>
    <s v="Virtual multi-tasking core"/>
    <n v="145500"/>
    <x v="918"/>
    <n v="0.70094158075601376"/>
    <x v="3"/>
    <n v="2266"/>
    <n v="45.00750220653133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x v="919"/>
    <n v="0.6"/>
    <x v="0"/>
    <n v="21"/>
    <n v="94.285714285714292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x v="920"/>
    <n v="3.6709859154929578"/>
    <x v="1"/>
    <n v="1548"/>
    <n v="101.02325581395348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x v="921"/>
    <n v="11.09"/>
    <x v="1"/>
    <n v="80"/>
    <n v="97.03749999999999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x v="922"/>
    <n v="0.19028784648187633"/>
    <x v="0"/>
    <n v="830"/>
    <n v="43.00963855421687"/>
    <x v="1"/>
    <s v="USD"/>
    <n v="1450764000"/>
    <n v="1451109600"/>
    <b v="0"/>
    <b v="0"/>
    <x v="22"/>
    <x v="4"/>
    <x v="22"/>
  </r>
  <r>
    <n v="957"/>
    <x v="934"/>
    <s v="Profound mission-critical function"/>
    <n v="9800"/>
    <x v="923"/>
    <n v="1.2687755102040816"/>
    <x v="1"/>
    <n v="131"/>
    <n v="94.916030534351151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x v="924"/>
    <n v="7.3463636363636367"/>
    <x v="1"/>
    <n v="112"/>
    <n v="72.151785714285708"/>
    <x v="1"/>
    <s v="USD"/>
    <n v="1277096400"/>
    <n v="1278997200"/>
    <b v="0"/>
    <b v="0"/>
    <x v="10"/>
    <x v="4"/>
    <x v="10"/>
  </r>
  <r>
    <n v="959"/>
    <x v="936"/>
    <s v="Operative hybrid utilization"/>
    <n v="145000"/>
    <x v="925"/>
    <n v="4.5731034482758622E-2"/>
    <x v="0"/>
    <n v="130"/>
    <n v="51.007692307692309"/>
    <x v="1"/>
    <s v="USD"/>
    <n v="1277701200"/>
    <n v="1280120400"/>
    <b v="0"/>
    <b v="0"/>
    <x v="18"/>
    <x v="5"/>
    <x v="18"/>
  </r>
  <r>
    <n v="960"/>
    <x v="937"/>
    <s v="Function-based interactive matrix"/>
    <n v="5500"/>
    <x v="926"/>
    <n v="0.85054545454545449"/>
    <x v="0"/>
    <n v="55"/>
    <n v="85.054545454545448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x v="927"/>
    <n v="1.1929824561403508"/>
    <x v="1"/>
    <n v="155"/>
    <n v="43.87096774193548"/>
    <x v="1"/>
    <s v="USD"/>
    <n v="1297922400"/>
    <n v="1298268000"/>
    <b v="0"/>
    <b v="0"/>
    <x v="18"/>
    <x v="5"/>
    <x v="18"/>
  </r>
  <r>
    <n v="962"/>
    <x v="939"/>
    <s v="User-centric cohesive policy"/>
    <n v="3600"/>
    <x v="928"/>
    <n v="2.9602777777777778"/>
    <x v="1"/>
    <n v="266"/>
    <n v="40.063909774436091"/>
    <x v="1"/>
    <s v="USD"/>
    <n v="1384408800"/>
    <n v="1386223200"/>
    <b v="0"/>
    <b v="0"/>
    <x v="0"/>
    <x v="0"/>
    <x v="0"/>
  </r>
  <r>
    <n v="963"/>
    <x v="940"/>
    <s v="Ergonomic methodical hub"/>
    <n v="5900"/>
    <x v="929"/>
    <n v="0.84694915254237291"/>
    <x v="0"/>
    <n v="114"/>
    <n v="43.833333333333336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x v="930"/>
    <n v="3.5578378378378379"/>
    <x v="1"/>
    <n v="155"/>
    <n v="84.92903225806451"/>
    <x v="1"/>
    <s v="USD"/>
    <n v="1431320400"/>
    <n v="1431752400"/>
    <b v="0"/>
    <b v="0"/>
    <x v="3"/>
    <x v="3"/>
    <x v="3"/>
  </r>
  <r>
    <n v="965"/>
    <x v="942"/>
    <s v="Phased clear-thinking policy"/>
    <n v="2200"/>
    <x v="931"/>
    <n v="3.8640909090909092"/>
    <x v="1"/>
    <n v="207"/>
    <n v="41.067632850241544"/>
    <x v="4"/>
    <s v="GBP"/>
    <n v="1264399200"/>
    <n v="1267855200"/>
    <b v="0"/>
    <b v="0"/>
    <x v="1"/>
    <x v="1"/>
    <x v="1"/>
  </r>
  <r>
    <n v="966"/>
    <x v="411"/>
    <s v="Seamless solution-oriented capacity"/>
    <n v="1700"/>
    <x v="932"/>
    <n v="7.9223529411764702"/>
    <x v="1"/>
    <n v="245"/>
    <n v="54.971428571428568"/>
    <x v="1"/>
    <s v="USD"/>
    <n v="1497502800"/>
    <n v="1497675600"/>
    <b v="0"/>
    <b v="0"/>
    <x v="3"/>
    <x v="3"/>
    <x v="3"/>
  </r>
  <r>
    <n v="967"/>
    <x v="943"/>
    <s v="Organized human-resource attitude"/>
    <n v="88400"/>
    <x v="933"/>
    <n v="1.3703393665158372"/>
    <x v="1"/>
    <n v="1573"/>
    <n v="77.010807374443743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x v="934"/>
    <n v="3.3820833333333336"/>
    <x v="1"/>
    <n v="114"/>
    <n v="71.201754385964918"/>
    <x v="1"/>
    <s v="USD"/>
    <n v="1293861600"/>
    <n v="1295157600"/>
    <b v="0"/>
    <b v="0"/>
    <x v="0"/>
    <x v="0"/>
    <x v="0"/>
  </r>
  <r>
    <n v="969"/>
    <x v="945"/>
    <s v="Multi-lateral radical solution"/>
    <n v="7900"/>
    <x v="935"/>
    <n v="1.0822784810126582"/>
    <x v="1"/>
    <n v="93"/>
    <n v="91.93548387096774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x v="936"/>
    <n v="0.60757639620653314"/>
    <x v="0"/>
    <n v="594"/>
    <n v="97.069023569023571"/>
    <x v="1"/>
    <s v="USD"/>
    <n v="1304917200"/>
    <n v="1305003600"/>
    <b v="0"/>
    <b v="0"/>
    <x v="3"/>
    <x v="3"/>
    <x v="3"/>
  </r>
  <r>
    <n v="971"/>
    <x v="947"/>
    <s v="Versatile neutral workforce"/>
    <n v="5100"/>
    <x v="937"/>
    <n v="0.27725490196078434"/>
    <x v="0"/>
    <n v="24"/>
    <n v="58.916666666666664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x v="938"/>
    <n v="2.283934426229508"/>
    <x v="1"/>
    <n v="1681"/>
    <n v="58.015466983938133"/>
    <x v="1"/>
    <s v="USD"/>
    <n v="1401685200"/>
    <n v="1402462800"/>
    <b v="0"/>
    <b v="1"/>
    <x v="2"/>
    <x v="2"/>
    <x v="2"/>
  </r>
  <r>
    <n v="973"/>
    <x v="949"/>
    <s v="Programmable multi-state algorithm"/>
    <n v="121100"/>
    <x v="939"/>
    <n v="0.21615194054500414"/>
    <x v="0"/>
    <n v="252"/>
    <n v="103.873015873015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x v="940"/>
    <n v="3.73875"/>
    <x v="1"/>
    <n v="32"/>
    <n v="93.46875"/>
    <x v="1"/>
    <s v="USD"/>
    <n v="1368853200"/>
    <n v="1368939600"/>
    <b v="0"/>
    <b v="0"/>
    <x v="7"/>
    <x v="1"/>
    <x v="7"/>
  </r>
  <r>
    <n v="975"/>
    <x v="951"/>
    <s v="Right-sized maximized migration"/>
    <n v="5400"/>
    <x v="941"/>
    <n v="1.5492592592592593"/>
    <x v="1"/>
    <n v="135"/>
    <n v="61.970370370370368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x v="942"/>
    <n v="3.2214999999999998"/>
    <x v="1"/>
    <n v="140"/>
    <n v="92.04285714285714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x v="943"/>
    <n v="0.73957142857142855"/>
    <x v="0"/>
    <n v="67"/>
    <n v="77.268656716417908"/>
    <x v="1"/>
    <s v="USD"/>
    <n v="1517983200"/>
    <n v="1520748000"/>
    <b v="0"/>
    <b v="0"/>
    <x v="0"/>
    <x v="0"/>
    <x v="0"/>
  </r>
  <r>
    <n v="978"/>
    <x v="953"/>
    <s v="Fundamental user-facing productivity"/>
    <n v="1000"/>
    <x v="944"/>
    <n v="8.641"/>
    <x v="1"/>
    <n v="92"/>
    <n v="93.923913043478265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x v="945"/>
    <n v="1.432624584717608"/>
    <x v="1"/>
    <n v="1015"/>
    <n v="84.969458128078813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x v="946"/>
    <n v="0.40281762295081969"/>
    <x v="0"/>
    <n v="742"/>
    <n v="105.97035040431267"/>
    <x v="1"/>
    <s v="USD"/>
    <n v="1446181200"/>
    <n v="1446616800"/>
    <b v="1"/>
    <b v="0"/>
    <x v="9"/>
    <x v="5"/>
    <x v="9"/>
  </r>
  <r>
    <n v="981"/>
    <x v="956"/>
    <s v="Grass-roots executive synergy"/>
    <n v="6700"/>
    <x v="947"/>
    <n v="1.7822388059701493"/>
    <x v="1"/>
    <n v="323"/>
    <n v="36.969040247678016"/>
    <x v="1"/>
    <s v="USD"/>
    <n v="1514181600"/>
    <n v="1517032800"/>
    <b v="0"/>
    <b v="0"/>
    <x v="2"/>
    <x v="2"/>
    <x v="2"/>
  </r>
  <r>
    <n v="982"/>
    <x v="957"/>
    <s v="Multi-layered optimal application"/>
    <n v="7200"/>
    <x v="948"/>
    <n v="0.84930555555555554"/>
    <x v="0"/>
    <n v="75"/>
    <n v="81.533333333333331"/>
    <x v="1"/>
    <s v="USD"/>
    <n v="1311051600"/>
    <n v="1311224400"/>
    <b v="0"/>
    <b v="1"/>
    <x v="4"/>
    <x v="4"/>
    <x v="4"/>
  </r>
  <r>
    <n v="983"/>
    <x v="958"/>
    <s v="Business-focused full-range core"/>
    <n v="129100"/>
    <x v="949"/>
    <n v="1.4593648334624323"/>
    <x v="1"/>
    <n v="2326"/>
    <n v="80.99914015477213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x v="950"/>
    <n v="1.5246153846153847"/>
    <x v="1"/>
    <n v="381"/>
    <n v="26.010498687664043"/>
    <x v="1"/>
    <s v="USD"/>
    <n v="1567918800"/>
    <n v="1570165200"/>
    <b v="0"/>
    <b v="0"/>
    <x v="3"/>
    <x v="3"/>
    <x v="3"/>
  </r>
  <r>
    <n v="985"/>
    <x v="960"/>
    <s v="Enhanced optimal ability"/>
    <n v="170600"/>
    <x v="951"/>
    <n v="0.67129542790152408"/>
    <x v="0"/>
    <n v="4405"/>
    <n v="25.99841089670828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x v="952"/>
    <n v="0.40307692307692305"/>
    <x v="0"/>
    <n v="92"/>
    <n v="34.173913043478258"/>
    <x v="1"/>
    <s v="USD"/>
    <n v="1301979600"/>
    <n v="1303189200"/>
    <b v="0"/>
    <b v="0"/>
    <x v="1"/>
    <x v="1"/>
    <x v="1"/>
  </r>
  <r>
    <n v="987"/>
    <x v="962"/>
    <s v="Ameliorated foreground focus group"/>
    <n v="6200"/>
    <x v="953"/>
    <n v="2.1679032258064517"/>
    <x v="1"/>
    <n v="480"/>
    <n v="28.00208333333333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x v="802"/>
    <n v="0.52117021276595743"/>
    <x v="0"/>
    <n v="64"/>
    <n v="76.546875"/>
    <x v="1"/>
    <s v="USD"/>
    <n v="1478930400"/>
    <n v="1480744800"/>
    <b v="0"/>
    <b v="0"/>
    <x v="15"/>
    <x v="5"/>
    <x v="15"/>
  </r>
  <r>
    <n v="989"/>
    <x v="964"/>
    <s v="Versatile dedicated migration"/>
    <n v="2400"/>
    <x v="954"/>
    <n v="4.9958333333333336"/>
    <x v="1"/>
    <n v="226"/>
    <n v="53.053097345132741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x v="955"/>
    <n v="0.87679487179487181"/>
    <x v="0"/>
    <n v="64"/>
    <n v="106.859375"/>
    <x v="1"/>
    <s v="USD"/>
    <n v="1456984800"/>
    <n v="1458882000"/>
    <b v="0"/>
    <b v="1"/>
    <x v="6"/>
    <x v="4"/>
    <x v="6"/>
  </r>
  <r>
    <n v="991"/>
    <x v="509"/>
    <s v="Reduced reciprocal focus group"/>
    <n v="9800"/>
    <x v="551"/>
    <n v="1.131734693877551"/>
    <x v="1"/>
    <n v="241"/>
    <n v="46.020746887966808"/>
    <x v="1"/>
    <s v="USD"/>
    <n v="1411621200"/>
    <n v="1411966800"/>
    <b v="0"/>
    <b v="1"/>
    <x v="1"/>
    <x v="1"/>
    <x v="1"/>
  </r>
  <r>
    <n v="992"/>
    <x v="966"/>
    <s v="Networked global migration"/>
    <n v="3100"/>
    <x v="956"/>
    <n v="4.2654838709677421"/>
    <x v="1"/>
    <n v="132"/>
    <n v="100.17424242424242"/>
    <x v="1"/>
    <s v="USD"/>
    <n v="1525669200"/>
    <n v="1526878800"/>
    <b v="0"/>
    <b v="1"/>
    <x v="6"/>
    <x v="4"/>
    <x v="6"/>
  </r>
  <r>
    <n v="993"/>
    <x v="967"/>
    <s v="De-engineered even-keeled definition"/>
    <n v="9800"/>
    <x v="957"/>
    <n v="0.77632653061224488"/>
    <x v="3"/>
    <n v="75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x v="958"/>
    <n v="0.52496810772501767"/>
    <x v="0"/>
    <n v="842"/>
    <n v="87.972684085510693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x v="959"/>
    <n v="1.5746762589928058"/>
    <x v="1"/>
    <n v="2043"/>
    <n v="74.995594713656388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x v="960"/>
    <n v="0.72939393939393937"/>
    <x v="0"/>
    <n v="112"/>
    <n v="42.982142857142854"/>
    <x v="1"/>
    <s v="USD"/>
    <n v="1357106400"/>
    <n v="1359698400"/>
    <b v="0"/>
    <b v="0"/>
    <x v="3"/>
    <x v="3"/>
    <x v="3"/>
  </r>
  <r>
    <n v="997"/>
    <x v="971"/>
    <s v="Right-sized full-range throughput"/>
    <n v="7600"/>
    <x v="961"/>
    <n v="0.60565789473684206"/>
    <x v="3"/>
    <n v="139"/>
    <n v="33.115107913669064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x v="962"/>
    <n v="0.5679129129129129"/>
    <x v="0"/>
    <n v="374"/>
    <n v="101.13101604278074"/>
    <x v="1"/>
    <s v="USD"/>
    <n v="1265868000"/>
    <n v="1267077600"/>
    <b v="0"/>
    <b v="1"/>
    <x v="7"/>
    <x v="1"/>
    <x v="7"/>
  </r>
  <r>
    <n v="999"/>
    <x v="973"/>
    <s v="Expanded eco-centric policy"/>
    <n v="111100"/>
    <x v="963"/>
    <n v="0.56542754275427543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2C00F-E2B2-5140-A08C-97D589FE5214}" name="PivotTable7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F17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B0A11-5772-F941-9FD8-F04B2DB53772}" name="PivotTable8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66B3F-6812-F148-8794-DDF5D8560A53}" name="PivotTable9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Date created converion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98BD-96A6-5542-AA0D-46C79BFEA366}">
  <dimension ref="A1:T1001"/>
  <sheetViews>
    <sheetView workbookViewId="0">
      <selection activeCell="S2" sqref="S2"/>
    </sheetView>
  </sheetViews>
  <sheetFormatPr baseColWidth="10" defaultRowHeight="16" x14ac:dyDescent="0.2"/>
  <cols>
    <col min="1" max="1" width="7.1640625" customWidth="1"/>
    <col min="2" max="2" width="22.1640625" customWidth="1"/>
    <col min="3" max="3" width="34.33203125" customWidth="1"/>
    <col min="5" max="5" width="10.6640625" customWidth="1"/>
    <col min="6" max="6" width="14.1640625" customWidth="1"/>
    <col min="7" max="7" width="13.6640625" customWidth="1"/>
    <col min="8" max="9" width="22.83203125" customWidth="1"/>
    <col min="12" max="12" width="17.1640625" customWidth="1"/>
    <col min="13" max="13" width="16.1640625" customWidth="1"/>
    <col min="14" max="14" width="23.83203125" customWidth="1"/>
    <col min="15" max="15" width="22.6640625" customWidth="1"/>
    <col min="18" max="18" width="29.6640625" customWidth="1"/>
    <col min="19" max="19" width="15.1640625" customWidth="1"/>
    <col min="20" max="20" width="18.33203125" customWidth="1"/>
  </cols>
  <sheetData>
    <row r="1" spans="1:20" ht="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x14ac:dyDescent="0.2">
      <c r="A2">
        <v>0</v>
      </c>
      <c r="B2" t="s">
        <v>20</v>
      </c>
      <c r="C2" s="5" t="s">
        <v>21</v>
      </c>
      <c r="D2">
        <v>100</v>
      </c>
      <c r="E2">
        <v>0</v>
      </c>
      <c r="F2" s="6">
        <f t="shared" ref="F2:F65" si="0">E2/D2</f>
        <v>0</v>
      </c>
      <c r="G2" t="s">
        <v>22</v>
      </c>
      <c r="H2">
        <v>0</v>
      </c>
      <c r="I2" s="7">
        <v>0</v>
      </c>
      <c r="J2" t="s">
        <v>23</v>
      </c>
      <c r="K2" t="s">
        <v>24</v>
      </c>
      <c r="L2">
        <v>1448690400</v>
      </c>
      <c r="M2">
        <v>1450159200</v>
      </c>
      <c r="N2" s="8">
        <f t="shared" ref="N2:N65" si="1">(((L2/60)/60/24)+DATE(1970,1,1))</f>
        <v>42336.25</v>
      </c>
      <c r="O2" s="8">
        <f t="shared" ref="O2:O65" si="2">+(((M2/60)/60)/24)+DATE(1970,1,1)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ht="17" x14ac:dyDescent="0.2">
      <c r="A3">
        <v>1</v>
      </c>
      <c r="B3" t="s">
        <v>28</v>
      </c>
      <c r="C3" s="5" t="s">
        <v>29</v>
      </c>
      <c r="D3">
        <v>1400</v>
      </c>
      <c r="E3">
        <v>14560</v>
      </c>
      <c r="F3" s="6">
        <f t="shared" si="0"/>
        <v>10.4</v>
      </c>
      <c r="G3" t="s">
        <v>30</v>
      </c>
      <c r="H3">
        <v>158</v>
      </c>
      <c r="I3" s="7">
        <f t="shared" ref="I3:I66" si="3">E3/H3</f>
        <v>92.151898734177209</v>
      </c>
      <c r="J3" t="s">
        <v>31</v>
      </c>
      <c r="K3" t="s">
        <v>32</v>
      </c>
      <c r="L3">
        <v>1408424400</v>
      </c>
      <c r="M3">
        <v>1408597200</v>
      </c>
      <c r="N3" s="8">
        <f t="shared" si="1"/>
        <v>41870.208333333336</v>
      </c>
      <c r="O3" s="8">
        <f t="shared" si="2"/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ht="34" x14ac:dyDescent="0.2">
      <c r="A4">
        <v>2</v>
      </c>
      <c r="B4" t="s">
        <v>36</v>
      </c>
      <c r="C4" s="5" t="s">
        <v>37</v>
      </c>
      <c r="D4">
        <v>108400</v>
      </c>
      <c r="E4">
        <v>142523</v>
      </c>
      <c r="F4" s="6">
        <f t="shared" si="0"/>
        <v>1.3147878228782288</v>
      </c>
      <c r="G4" t="s">
        <v>30</v>
      </c>
      <c r="H4">
        <v>1425</v>
      </c>
      <c r="I4" s="7">
        <f t="shared" si="3"/>
        <v>100.01614035087719</v>
      </c>
      <c r="J4" t="s">
        <v>38</v>
      </c>
      <c r="K4" t="s">
        <v>39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40</v>
      </c>
      <c r="S4" t="s">
        <v>41</v>
      </c>
      <c r="T4" t="s">
        <v>42</v>
      </c>
    </row>
    <row r="5" spans="1:20" ht="34" x14ac:dyDescent="0.2">
      <c r="A5">
        <v>3</v>
      </c>
      <c r="B5" t="s">
        <v>43</v>
      </c>
      <c r="C5" s="5" t="s">
        <v>44</v>
      </c>
      <c r="D5">
        <v>4200</v>
      </c>
      <c r="E5">
        <v>2477</v>
      </c>
      <c r="F5" s="6">
        <f t="shared" si="0"/>
        <v>0.58976190476190471</v>
      </c>
      <c r="G5" t="s">
        <v>22</v>
      </c>
      <c r="H5">
        <v>24</v>
      </c>
      <c r="I5" s="7">
        <f t="shared" si="3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ht="17" x14ac:dyDescent="0.2">
      <c r="A6">
        <v>4</v>
      </c>
      <c r="B6" t="s">
        <v>45</v>
      </c>
      <c r="C6" s="5" t="s">
        <v>46</v>
      </c>
      <c r="D6">
        <v>7600</v>
      </c>
      <c r="E6">
        <v>5265</v>
      </c>
      <c r="F6" s="6">
        <f t="shared" si="0"/>
        <v>0.69276315789473686</v>
      </c>
      <c r="G6" t="s">
        <v>22</v>
      </c>
      <c r="H6">
        <v>53</v>
      </c>
      <c r="I6" s="7">
        <f t="shared" si="3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ht="17" x14ac:dyDescent="0.2">
      <c r="A7">
        <v>5</v>
      </c>
      <c r="B7" t="s">
        <v>50</v>
      </c>
      <c r="C7" s="5" t="s">
        <v>51</v>
      </c>
      <c r="D7">
        <v>7600</v>
      </c>
      <c r="E7">
        <v>13195</v>
      </c>
      <c r="F7" s="6">
        <f t="shared" si="0"/>
        <v>1.7361842105263159</v>
      </c>
      <c r="G7" t="s">
        <v>30</v>
      </c>
      <c r="H7">
        <v>174</v>
      </c>
      <c r="I7" s="7">
        <f t="shared" si="3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ht="17" x14ac:dyDescent="0.2">
      <c r="A8">
        <v>6</v>
      </c>
      <c r="B8" t="s">
        <v>54</v>
      </c>
      <c r="C8" s="5" t="s">
        <v>55</v>
      </c>
      <c r="D8">
        <v>5200</v>
      </c>
      <c r="E8">
        <v>1090</v>
      </c>
      <c r="F8" s="6">
        <f t="shared" si="0"/>
        <v>0.20961538461538462</v>
      </c>
      <c r="G8" t="s">
        <v>22</v>
      </c>
      <c r="H8">
        <v>18</v>
      </c>
      <c r="I8" s="7">
        <f t="shared" si="3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ht="17" x14ac:dyDescent="0.2">
      <c r="A9">
        <v>7</v>
      </c>
      <c r="B9" t="s">
        <v>61</v>
      </c>
      <c r="C9" s="5" t="s">
        <v>62</v>
      </c>
      <c r="D9">
        <v>4500</v>
      </c>
      <c r="E9">
        <v>14741</v>
      </c>
      <c r="F9" s="6">
        <f t="shared" si="0"/>
        <v>3.2757777777777779</v>
      </c>
      <c r="G9" t="s">
        <v>30</v>
      </c>
      <c r="H9">
        <v>227</v>
      </c>
      <c r="I9" s="7">
        <f t="shared" si="3"/>
        <v>64.93832599118943</v>
      </c>
      <c r="J9" t="s">
        <v>52</v>
      </c>
      <c r="K9" t="s">
        <v>53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ht="17" x14ac:dyDescent="0.2">
      <c r="A10">
        <v>8</v>
      </c>
      <c r="B10" t="s">
        <v>63</v>
      </c>
      <c r="C10" s="5" t="s">
        <v>64</v>
      </c>
      <c r="D10">
        <v>110100</v>
      </c>
      <c r="E10">
        <v>21946</v>
      </c>
      <c r="F10" s="6">
        <f t="shared" si="0"/>
        <v>0.19932788374205268</v>
      </c>
      <c r="G10" t="s">
        <v>65</v>
      </c>
      <c r="H10">
        <v>708</v>
      </c>
      <c r="I10" s="7">
        <f t="shared" si="3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ht="17" x14ac:dyDescent="0.2">
      <c r="A11">
        <v>9</v>
      </c>
      <c r="B11" t="s">
        <v>66</v>
      </c>
      <c r="C11" s="5" t="s">
        <v>67</v>
      </c>
      <c r="D11">
        <v>6200</v>
      </c>
      <c r="E11">
        <v>3208</v>
      </c>
      <c r="F11" s="6">
        <f t="shared" si="0"/>
        <v>0.51741935483870971</v>
      </c>
      <c r="G11" t="s">
        <v>22</v>
      </c>
      <c r="H11">
        <v>44</v>
      </c>
      <c r="I11" s="7">
        <f t="shared" si="3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ht="17" x14ac:dyDescent="0.2">
      <c r="A12">
        <v>10</v>
      </c>
      <c r="B12" t="s">
        <v>70</v>
      </c>
      <c r="C12" s="5" t="s">
        <v>71</v>
      </c>
      <c r="D12">
        <v>5200</v>
      </c>
      <c r="E12">
        <v>13838</v>
      </c>
      <c r="F12" s="6">
        <f t="shared" si="0"/>
        <v>2.6611538461538462</v>
      </c>
      <c r="G12" t="s">
        <v>30</v>
      </c>
      <c r="H12">
        <v>220</v>
      </c>
      <c r="I12" s="7">
        <f t="shared" si="3"/>
        <v>62.9</v>
      </c>
      <c r="J12" t="s">
        <v>31</v>
      </c>
      <c r="K12" t="s">
        <v>32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ht="34" x14ac:dyDescent="0.2">
      <c r="A13">
        <v>11</v>
      </c>
      <c r="B13" t="s">
        <v>74</v>
      </c>
      <c r="C13" s="5" t="s">
        <v>75</v>
      </c>
      <c r="D13">
        <v>6300</v>
      </c>
      <c r="E13">
        <v>3030</v>
      </c>
      <c r="F13" s="6">
        <f t="shared" si="0"/>
        <v>0.48095238095238096</v>
      </c>
      <c r="G13" t="s">
        <v>22</v>
      </c>
      <c r="H13">
        <v>27</v>
      </c>
      <c r="I13" s="7">
        <f t="shared" si="3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ht="17" x14ac:dyDescent="0.2">
      <c r="A14">
        <v>12</v>
      </c>
      <c r="B14" t="s">
        <v>76</v>
      </c>
      <c r="C14" s="5" t="s">
        <v>77</v>
      </c>
      <c r="D14">
        <v>6300</v>
      </c>
      <c r="E14">
        <v>5629</v>
      </c>
      <c r="F14" s="6">
        <f t="shared" si="0"/>
        <v>0.89349206349206345</v>
      </c>
      <c r="G14" t="s">
        <v>22</v>
      </c>
      <c r="H14">
        <v>55</v>
      </c>
      <c r="I14" s="7">
        <f t="shared" si="3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ht="34" x14ac:dyDescent="0.2">
      <c r="A15">
        <v>13</v>
      </c>
      <c r="B15" t="s">
        <v>78</v>
      </c>
      <c r="C15" s="5" t="s">
        <v>79</v>
      </c>
      <c r="D15">
        <v>4200</v>
      </c>
      <c r="E15">
        <v>10295</v>
      </c>
      <c r="F15" s="6">
        <f t="shared" si="0"/>
        <v>2.4511904761904764</v>
      </c>
      <c r="G15" t="s">
        <v>30</v>
      </c>
      <c r="H15">
        <v>98</v>
      </c>
      <c r="I15" s="7">
        <f t="shared" si="3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ht="17" x14ac:dyDescent="0.2">
      <c r="A16">
        <v>14</v>
      </c>
      <c r="B16" t="s">
        <v>82</v>
      </c>
      <c r="C16" s="5" t="s">
        <v>83</v>
      </c>
      <c r="D16">
        <v>28200</v>
      </c>
      <c r="E16">
        <v>18829</v>
      </c>
      <c r="F16" s="6">
        <f t="shared" si="0"/>
        <v>0.66769503546099296</v>
      </c>
      <c r="G16" t="s">
        <v>22</v>
      </c>
      <c r="H16">
        <v>200</v>
      </c>
      <c r="I16" s="7">
        <f t="shared" si="3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ht="17" x14ac:dyDescent="0.2">
      <c r="A17">
        <v>15</v>
      </c>
      <c r="B17" t="s">
        <v>84</v>
      </c>
      <c r="C17" s="5" t="s">
        <v>85</v>
      </c>
      <c r="D17">
        <v>81200</v>
      </c>
      <c r="E17">
        <v>38414</v>
      </c>
      <c r="F17" s="6">
        <f t="shared" si="0"/>
        <v>0.47307881773399013</v>
      </c>
      <c r="G17" t="s">
        <v>22</v>
      </c>
      <c r="H17">
        <v>452</v>
      </c>
      <c r="I17" s="7">
        <f t="shared" si="3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ht="17" x14ac:dyDescent="0.2">
      <c r="A18">
        <v>16</v>
      </c>
      <c r="B18" t="s">
        <v>88</v>
      </c>
      <c r="C18" s="5" t="s">
        <v>89</v>
      </c>
      <c r="D18">
        <v>1700</v>
      </c>
      <c r="E18">
        <v>11041</v>
      </c>
      <c r="F18" s="6">
        <f t="shared" si="0"/>
        <v>6.4947058823529416</v>
      </c>
      <c r="G18" t="s">
        <v>30</v>
      </c>
      <c r="H18">
        <v>100</v>
      </c>
      <c r="I18" s="7">
        <f t="shared" si="3"/>
        <v>110.41</v>
      </c>
      <c r="J18" t="s">
        <v>31</v>
      </c>
      <c r="K18" t="s">
        <v>32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ht="17" x14ac:dyDescent="0.2">
      <c r="A19">
        <v>17</v>
      </c>
      <c r="B19" t="s">
        <v>93</v>
      </c>
      <c r="C19" s="5" t="s">
        <v>94</v>
      </c>
      <c r="D19">
        <v>84600</v>
      </c>
      <c r="E19">
        <v>134845</v>
      </c>
      <c r="F19" s="6">
        <f t="shared" si="0"/>
        <v>1.5939125295508274</v>
      </c>
      <c r="G19" t="s">
        <v>30</v>
      </c>
      <c r="H19">
        <v>1249</v>
      </c>
      <c r="I19" s="7">
        <f t="shared" si="3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ht="17" x14ac:dyDescent="0.2">
      <c r="A20">
        <v>18</v>
      </c>
      <c r="B20" t="s">
        <v>97</v>
      </c>
      <c r="C20" s="5" t="s">
        <v>98</v>
      </c>
      <c r="D20">
        <v>9100</v>
      </c>
      <c r="E20">
        <v>6089</v>
      </c>
      <c r="F20" s="6">
        <f t="shared" si="0"/>
        <v>0.66912087912087914</v>
      </c>
      <c r="G20" t="s">
        <v>99</v>
      </c>
      <c r="H20">
        <v>135</v>
      </c>
      <c r="I20" s="7">
        <f t="shared" si="3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ht="17" x14ac:dyDescent="0.2">
      <c r="A21">
        <v>19</v>
      </c>
      <c r="B21" t="s">
        <v>100</v>
      </c>
      <c r="C21" s="5" t="s">
        <v>101</v>
      </c>
      <c r="D21">
        <v>62500</v>
      </c>
      <c r="E21">
        <v>30331</v>
      </c>
      <c r="F21" s="6">
        <f t="shared" si="0"/>
        <v>0.48529600000000001</v>
      </c>
      <c r="G21" t="s">
        <v>22</v>
      </c>
      <c r="H21">
        <v>674</v>
      </c>
      <c r="I21" s="7">
        <f t="shared" si="3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ht="17" x14ac:dyDescent="0.2">
      <c r="A22">
        <v>20</v>
      </c>
      <c r="B22" t="s">
        <v>102</v>
      </c>
      <c r="C22" s="5" t="s">
        <v>103</v>
      </c>
      <c r="D22">
        <v>131800</v>
      </c>
      <c r="E22">
        <v>147936</v>
      </c>
      <c r="F22" s="6">
        <f t="shared" si="0"/>
        <v>1.1224279210925645</v>
      </c>
      <c r="G22" t="s">
        <v>30</v>
      </c>
      <c r="H22">
        <v>1396</v>
      </c>
      <c r="I22" s="7">
        <f t="shared" si="3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ht="17" x14ac:dyDescent="0.2">
      <c r="A23">
        <v>21</v>
      </c>
      <c r="B23" t="s">
        <v>104</v>
      </c>
      <c r="C23" s="5" t="s">
        <v>105</v>
      </c>
      <c r="D23">
        <v>94000</v>
      </c>
      <c r="E23">
        <v>38533</v>
      </c>
      <c r="F23" s="6">
        <f t="shared" si="0"/>
        <v>0.40992553191489361</v>
      </c>
      <c r="G23" t="s">
        <v>22</v>
      </c>
      <c r="H23">
        <v>558</v>
      </c>
      <c r="I23" s="7">
        <f t="shared" si="3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ht="17" x14ac:dyDescent="0.2">
      <c r="A24">
        <v>22</v>
      </c>
      <c r="B24" t="s">
        <v>106</v>
      </c>
      <c r="C24" s="5" t="s">
        <v>107</v>
      </c>
      <c r="D24">
        <v>59100</v>
      </c>
      <c r="E24">
        <v>75690</v>
      </c>
      <c r="F24" s="6">
        <f t="shared" si="0"/>
        <v>1.2807106598984772</v>
      </c>
      <c r="G24" t="s">
        <v>30</v>
      </c>
      <c r="H24">
        <v>890</v>
      </c>
      <c r="I24" s="7">
        <f t="shared" si="3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ht="17" x14ac:dyDescent="0.2">
      <c r="A25">
        <v>23</v>
      </c>
      <c r="B25" t="s">
        <v>108</v>
      </c>
      <c r="C25" s="5" t="s">
        <v>109</v>
      </c>
      <c r="D25">
        <v>4500</v>
      </c>
      <c r="E25">
        <v>14942</v>
      </c>
      <c r="F25" s="6">
        <f t="shared" si="0"/>
        <v>3.3204444444444445</v>
      </c>
      <c r="G25" t="s">
        <v>30</v>
      </c>
      <c r="H25">
        <v>142</v>
      </c>
      <c r="I25" s="7">
        <f t="shared" si="3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ht="17" x14ac:dyDescent="0.2">
      <c r="A26">
        <v>24</v>
      </c>
      <c r="B26" t="s">
        <v>110</v>
      </c>
      <c r="C26" s="5" t="s">
        <v>111</v>
      </c>
      <c r="D26">
        <v>92400</v>
      </c>
      <c r="E26">
        <v>104257</v>
      </c>
      <c r="F26" s="6">
        <f t="shared" si="0"/>
        <v>1.1283225108225108</v>
      </c>
      <c r="G26" t="s">
        <v>30</v>
      </c>
      <c r="H26">
        <v>2673</v>
      </c>
      <c r="I26" s="7">
        <f t="shared" si="3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ht="17" x14ac:dyDescent="0.2">
      <c r="A27">
        <v>25</v>
      </c>
      <c r="B27" t="s">
        <v>112</v>
      </c>
      <c r="C27" s="5" t="s">
        <v>113</v>
      </c>
      <c r="D27">
        <v>5500</v>
      </c>
      <c r="E27">
        <v>11904</v>
      </c>
      <c r="F27" s="6">
        <f t="shared" si="0"/>
        <v>2.1643636363636363</v>
      </c>
      <c r="G27" t="s">
        <v>30</v>
      </c>
      <c r="H27">
        <v>163</v>
      </c>
      <c r="I27" s="7">
        <f t="shared" si="3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ht="17" x14ac:dyDescent="0.2">
      <c r="A28">
        <v>26</v>
      </c>
      <c r="B28" t="s">
        <v>117</v>
      </c>
      <c r="C28" s="5" t="s">
        <v>118</v>
      </c>
      <c r="D28">
        <v>107500</v>
      </c>
      <c r="E28">
        <v>51814</v>
      </c>
      <c r="F28" s="6">
        <f t="shared" si="0"/>
        <v>0.4819906976744186</v>
      </c>
      <c r="G28" t="s">
        <v>99</v>
      </c>
      <c r="H28">
        <v>1480</v>
      </c>
      <c r="I28" s="7">
        <f t="shared" si="3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ht="17" x14ac:dyDescent="0.2">
      <c r="A29">
        <v>27</v>
      </c>
      <c r="B29" t="s">
        <v>119</v>
      </c>
      <c r="C29" s="5" t="s">
        <v>120</v>
      </c>
      <c r="D29">
        <v>2000</v>
      </c>
      <c r="E29">
        <v>1599</v>
      </c>
      <c r="F29" s="6">
        <f t="shared" si="0"/>
        <v>0.79949999999999999</v>
      </c>
      <c r="G29" t="s">
        <v>22</v>
      </c>
      <c r="H29">
        <v>15</v>
      </c>
      <c r="I29" s="7">
        <f t="shared" si="3"/>
        <v>106.6</v>
      </c>
      <c r="J29" t="s">
        <v>31</v>
      </c>
      <c r="K29" t="s">
        <v>32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ht="17" x14ac:dyDescent="0.2">
      <c r="A30">
        <v>28</v>
      </c>
      <c r="B30" t="s">
        <v>121</v>
      </c>
      <c r="C30" s="5" t="s">
        <v>122</v>
      </c>
      <c r="D30">
        <v>130800</v>
      </c>
      <c r="E30">
        <v>137635</v>
      </c>
      <c r="F30" s="6">
        <f t="shared" si="0"/>
        <v>1.0522553516819573</v>
      </c>
      <c r="G30" t="s">
        <v>30</v>
      </c>
      <c r="H30">
        <v>2220</v>
      </c>
      <c r="I30" s="7">
        <f t="shared" si="3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ht="17" x14ac:dyDescent="0.2">
      <c r="A31">
        <v>29</v>
      </c>
      <c r="B31" t="s">
        <v>123</v>
      </c>
      <c r="C31" s="5" t="s">
        <v>124</v>
      </c>
      <c r="D31">
        <v>45900</v>
      </c>
      <c r="E31">
        <v>150965</v>
      </c>
      <c r="F31" s="6">
        <f t="shared" si="0"/>
        <v>3.2889978213507627</v>
      </c>
      <c r="G31" t="s">
        <v>30</v>
      </c>
      <c r="H31">
        <v>1606</v>
      </c>
      <c r="I31" s="7">
        <f t="shared" si="3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ht="17" x14ac:dyDescent="0.2">
      <c r="A32">
        <v>30</v>
      </c>
      <c r="B32" t="s">
        <v>129</v>
      </c>
      <c r="C32" s="5" t="s">
        <v>130</v>
      </c>
      <c r="D32">
        <v>9000</v>
      </c>
      <c r="E32">
        <v>14455</v>
      </c>
      <c r="F32" s="6">
        <f t="shared" si="0"/>
        <v>1.606111111111111</v>
      </c>
      <c r="G32" t="s">
        <v>30</v>
      </c>
      <c r="H32">
        <v>129</v>
      </c>
      <c r="I32" s="7">
        <f t="shared" si="3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ht="17" x14ac:dyDescent="0.2">
      <c r="A33">
        <v>31</v>
      </c>
      <c r="B33" t="s">
        <v>131</v>
      </c>
      <c r="C33" s="5" t="s">
        <v>132</v>
      </c>
      <c r="D33">
        <v>3500</v>
      </c>
      <c r="E33">
        <v>10850</v>
      </c>
      <c r="F33" s="6">
        <f t="shared" si="0"/>
        <v>3.1</v>
      </c>
      <c r="G33" t="s">
        <v>30</v>
      </c>
      <c r="H33">
        <v>226</v>
      </c>
      <c r="I33" s="7">
        <f t="shared" si="3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ht="17" x14ac:dyDescent="0.2">
      <c r="A34">
        <v>32</v>
      </c>
      <c r="B34" t="s">
        <v>133</v>
      </c>
      <c r="C34" s="5" t="s">
        <v>134</v>
      </c>
      <c r="D34">
        <v>101000</v>
      </c>
      <c r="E34">
        <v>87676</v>
      </c>
      <c r="F34" s="6">
        <f t="shared" si="0"/>
        <v>0.86807920792079207</v>
      </c>
      <c r="G34" t="s">
        <v>22</v>
      </c>
      <c r="H34">
        <v>2307</v>
      </c>
      <c r="I34" s="7">
        <f t="shared" si="3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ht="17" x14ac:dyDescent="0.2">
      <c r="A35">
        <v>33</v>
      </c>
      <c r="B35" t="s">
        <v>137</v>
      </c>
      <c r="C35" s="5" t="s">
        <v>138</v>
      </c>
      <c r="D35">
        <v>50200</v>
      </c>
      <c r="E35">
        <v>189666</v>
      </c>
      <c r="F35" s="6">
        <f t="shared" si="0"/>
        <v>3.7782071713147412</v>
      </c>
      <c r="G35" t="s">
        <v>30</v>
      </c>
      <c r="H35">
        <v>5419</v>
      </c>
      <c r="I35" s="7">
        <f t="shared" si="3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ht="34" x14ac:dyDescent="0.2">
      <c r="A36">
        <v>34</v>
      </c>
      <c r="B36" t="s">
        <v>139</v>
      </c>
      <c r="C36" s="5" t="s">
        <v>140</v>
      </c>
      <c r="D36">
        <v>9300</v>
      </c>
      <c r="E36">
        <v>14025</v>
      </c>
      <c r="F36" s="6">
        <f t="shared" si="0"/>
        <v>1.5080645161290323</v>
      </c>
      <c r="G36" t="s">
        <v>30</v>
      </c>
      <c r="H36">
        <v>165</v>
      </c>
      <c r="I36" s="7">
        <f t="shared" si="3"/>
        <v>85</v>
      </c>
      <c r="J36" t="s">
        <v>31</v>
      </c>
      <c r="K36" t="s">
        <v>32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ht="17" x14ac:dyDescent="0.2">
      <c r="A37">
        <v>35</v>
      </c>
      <c r="B37" t="s">
        <v>141</v>
      </c>
      <c r="C37" s="5" t="s">
        <v>142</v>
      </c>
      <c r="D37">
        <v>125500</v>
      </c>
      <c r="E37">
        <v>188628</v>
      </c>
      <c r="F37" s="6">
        <f t="shared" si="0"/>
        <v>1.5030119521912351</v>
      </c>
      <c r="G37" t="s">
        <v>30</v>
      </c>
      <c r="H37">
        <v>1965</v>
      </c>
      <c r="I37" s="7">
        <f t="shared" si="3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ht="17" x14ac:dyDescent="0.2">
      <c r="A38">
        <v>36</v>
      </c>
      <c r="B38" t="s">
        <v>143</v>
      </c>
      <c r="C38" s="5" t="s">
        <v>144</v>
      </c>
      <c r="D38">
        <v>700</v>
      </c>
      <c r="E38">
        <v>1101</v>
      </c>
      <c r="F38" s="6">
        <f t="shared" si="0"/>
        <v>1.572857142857143</v>
      </c>
      <c r="G38" t="s">
        <v>30</v>
      </c>
      <c r="H38">
        <v>16</v>
      </c>
      <c r="I38" s="7">
        <f t="shared" si="3"/>
        <v>68.8125</v>
      </c>
      <c r="J38" t="s">
        <v>31</v>
      </c>
      <c r="K38" t="s">
        <v>32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ht="34" x14ac:dyDescent="0.2">
      <c r="A39">
        <v>37</v>
      </c>
      <c r="B39" t="s">
        <v>145</v>
      </c>
      <c r="C39" s="5" t="s">
        <v>146</v>
      </c>
      <c r="D39">
        <v>8100</v>
      </c>
      <c r="E39">
        <v>11339</v>
      </c>
      <c r="F39" s="6">
        <f t="shared" si="0"/>
        <v>1.3998765432098765</v>
      </c>
      <c r="G39" t="s">
        <v>30</v>
      </c>
      <c r="H39">
        <v>107</v>
      </c>
      <c r="I39" s="7">
        <f t="shared" si="3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ht="17" x14ac:dyDescent="0.2">
      <c r="A40">
        <v>38</v>
      </c>
      <c r="B40" t="s">
        <v>149</v>
      </c>
      <c r="C40" s="5" t="s">
        <v>150</v>
      </c>
      <c r="D40">
        <v>3100</v>
      </c>
      <c r="E40">
        <v>10085</v>
      </c>
      <c r="F40" s="6">
        <f t="shared" si="0"/>
        <v>3.2532258064516131</v>
      </c>
      <c r="G40" t="s">
        <v>30</v>
      </c>
      <c r="H40">
        <v>134</v>
      </c>
      <c r="I40" s="7">
        <f t="shared" si="3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ht="17" x14ac:dyDescent="0.2">
      <c r="A41">
        <v>39</v>
      </c>
      <c r="B41" t="s">
        <v>154</v>
      </c>
      <c r="C41" s="5" t="s">
        <v>155</v>
      </c>
      <c r="D41">
        <v>9900</v>
      </c>
      <c r="E41">
        <v>5027</v>
      </c>
      <c r="F41" s="6">
        <f t="shared" si="0"/>
        <v>0.50777777777777777</v>
      </c>
      <c r="G41" t="s">
        <v>22</v>
      </c>
      <c r="H41">
        <v>88</v>
      </c>
      <c r="I41" s="7">
        <f t="shared" si="3"/>
        <v>57.125</v>
      </c>
      <c r="J41" t="s">
        <v>52</v>
      </c>
      <c r="K41" t="s">
        <v>53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ht="17" x14ac:dyDescent="0.2">
      <c r="A42">
        <v>40</v>
      </c>
      <c r="B42" t="s">
        <v>156</v>
      </c>
      <c r="C42" s="5" t="s">
        <v>157</v>
      </c>
      <c r="D42">
        <v>8800</v>
      </c>
      <c r="E42">
        <v>14878</v>
      </c>
      <c r="F42" s="6">
        <f t="shared" si="0"/>
        <v>1.6906818181818182</v>
      </c>
      <c r="G42" t="s">
        <v>30</v>
      </c>
      <c r="H42">
        <v>198</v>
      </c>
      <c r="I42" s="7">
        <f t="shared" si="3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ht="17" x14ac:dyDescent="0.2">
      <c r="A43">
        <v>41</v>
      </c>
      <c r="B43" t="s">
        <v>158</v>
      </c>
      <c r="C43" s="5" t="s">
        <v>159</v>
      </c>
      <c r="D43">
        <v>5600</v>
      </c>
      <c r="E43">
        <v>11924</v>
      </c>
      <c r="F43" s="6">
        <f t="shared" si="0"/>
        <v>2.1292857142857144</v>
      </c>
      <c r="G43" t="s">
        <v>30</v>
      </c>
      <c r="H43">
        <v>111</v>
      </c>
      <c r="I43" s="7">
        <f t="shared" si="3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ht="17" x14ac:dyDescent="0.2">
      <c r="A44">
        <v>42</v>
      </c>
      <c r="B44" t="s">
        <v>160</v>
      </c>
      <c r="C44" s="5" t="s">
        <v>161</v>
      </c>
      <c r="D44">
        <v>1800</v>
      </c>
      <c r="E44">
        <v>7991</v>
      </c>
      <c r="F44" s="6">
        <f t="shared" si="0"/>
        <v>4.4394444444444447</v>
      </c>
      <c r="G44" t="s">
        <v>30</v>
      </c>
      <c r="H44">
        <v>222</v>
      </c>
      <c r="I44" s="7">
        <f t="shared" si="3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ht="17" x14ac:dyDescent="0.2">
      <c r="A45">
        <v>43</v>
      </c>
      <c r="B45" t="s">
        <v>162</v>
      </c>
      <c r="C45" s="5" t="s">
        <v>163</v>
      </c>
      <c r="D45">
        <v>90200</v>
      </c>
      <c r="E45">
        <v>167717</v>
      </c>
      <c r="F45" s="6">
        <f t="shared" si="0"/>
        <v>1.859390243902439</v>
      </c>
      <c r="G45" t="s">
        <v>30</v>
      </c>
      <c r="H45">
        <v>6212</v>
      </c>
      <c r="I45" s="7">
        <f t="shared" si="3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ht="17" x14ac:dyDescent="0.2">
      <c r="A46">
        <v>44</v>
      </c>
      <c r="B46" t="s">
        <v>166</v>
      </c>
      <c r="C46" s="5" t="s">
        <v>167</v>
      </c>
      <c r="D46">
        <v>1600</v>
      </c>
      <c r="E46">
        <v>10541</v>
      </c>
      <c r="F46" s="6">
        <f t="shared" si="0"/>
        <v>6.5881249999999998</v>
      </c>
      <c r="G46" t="s">
        <v>30</v>
      </c>
      <c r="H46">
        <v>98</v>
      </c>
      <c r="I46" s="7">
        <f t="shared" si="3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ht="34" x14ac:dyDescent="0.2">
      <c r="A47">
        <v>45</v>
      </c>
      <c r="B47" t="s">
        <v>168</v>
      </c>
      <c r="C47" s="5" t="s">
        <v>169</v>
      </c>
      <c r="D47">
        <v>9500</v>
      </c>
      <c r="E47">
        <v>4530</v>
      </c>
      <c r="F47" s="6">
        <f t="shared" si="0"/>
        <v>0.4768421052631579</v>
      </c>
      <c r="G47" t="s">
        <v>22</v>
      </c>
      <c r="H47">
        <v>48</v>
      </c>
      <c r="I47" s="7">
        <f t="shared" si="3"/>
        <v>94.375</v>
      </c>
      <c r="J47" t="s">
        <v>31</v>
      </c>
      <c r="K47" t="s">
        <v>32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ht="17" x14ac:dyDescent="0.2">
      <c r="A48">
        <v>46</v>
      </c>
      <c r="B48" t="s">
        <v>170</v>
      </c>
      <c r="C48" s="5" t="s">
        <v>171</v>
      </c>
      <c r="D48">
        <v>3700</v>
      </c>
      <c r="E48">
        <v>4247</v>
      </c>
      <c r="F48" s="6">
        <f t="shared" si="0"/>
        <v>1.1478378378378378</v>
      </c>
      <c r="G48" t="s">
        <v>30</v>
      </c>
      <c r="H48">
        <v>92</v>
      </c>
      <c r="I48" s="7">
        <f t="shared" si="3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ht="17" x14ac:dyDescent="0.2">
      <c r="A49">
        <v>47</v>
      </c>
      <c r="B49" t="s">
        <v>172</v>
      </c>
      <c r="C49" s="5" t="s">
        <v>173</v>
      </c>
      <c r="D49">
        <v>1500</v>
      </c>
      <c r="E49">
        <v>7129</v>
      </c>
      <c r="F49" s="6">
        <f t="shared" si="0"/>
        <v>4.7526666666666664</v>
      </c>
      <c r="G49" t="s">
        <v>30</v>
      </c>
      <c r="H49">
        <v>149</v>
      </c>
      <c r="I49" s="7">
        <f t="shared" si="3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ht="17" x14ac:dyDescent="0.2">
      <c r="A50">
        <v>48</v>
      </c>
      <c r="B50" t="s">
        <v>174</v>
      </c>
      <c r="C50" s="5" t="s">
        <v>175</v>
      </c>
      <c r="D50">
        <v>33300</v>
      </c>
      <c r="E50">
        <v>128862</v>
      </c>
      <c r="F50" s="6">
        <f t="shared" si="0"/>
        <v>3.86972972972973</v>
      </c>
      <c r="G50" t="s">
        <v>30</v>
      </c>
      <c r="H50">
        <v>2431</v>
      </c>
      <c r="I50" s="7">
        <f t="shared" si="3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ht="17" x14ac:dyDescent="0.2">
      <c r="A51">
        <v>49</v>
      </c>
      <c r="B51" t="s">
        <v>176</v>
      </c>
      <c r="C51" s="5" t="s">
        <v>177</v>
      </c>
      <c r="D51">
        <v>7200</v>
      </c>
      <c r="E51">
        <v>13653</v>
      </c>
      <c r="F51" s="6">
        <f t="shared" si="0"/>
        <v>1.89625</v>
      </c>
      <c r="G51" t="s">
        <v>30</v>
      </c>
      <c r="H51">
        <v>303</v>
      </c>
      <c r="I51" s="7">
        <f t="shared" si="3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ht="17" x14ac:dyDescent="0.2">
      <c r="A52">
        <v>50</v>
      </c>
      <c r="B52" t="s">
        <v>178</v>
      </c>
      <c r="C52" s="5" t="s">
        <v>179</v>
      </c>
      <c r="D52">
        <v>100</v>
      </c>
      <c r="E52">
        <v>2</v>
      </c>
      <c r="F52" s="6">
        <f t="shared" si="0"/>
        <v>0.02</v>
      </c>
      <c r="G52" t="s">
        <v>22</v>
      </c>
      <c r="H52">
        <v>1</v>
      </c>
      <c r="I52" s="7">
        <f t="shared" si="3"/>
        <v>2</v>
      </c>
      <c r="J52" t="s">
        <v>135</v>
      </c>
      <c r="K52" t="s">
        <v>136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ht="17" x14ac:dyDescent="0.2">
      <c r="A53">
        <v>51</v>
      </c>
      <c r="B53" t="s">
        <v>182</v>
      </c>
      <c r="C53" s="5" t="s">
        <v>183</v>
      </c>
      <c r="D53">
        <v>158100</v>
      </c>
      <c r="E53">
        <v>145243</v>
      </c>
      <c r="F53" s="6">
        <f t="shared" si="0"/>
        <v>0.91867805186590767</v>
      </c>
      <c r="G53" t="s">
        <v>22</v>
      </c>
      <c r="H53">
        <v>1467</v>
      </c>
      <c r="I53" s="7">
        <f t="shared" si="3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ht="17" x14ac:dyDescent="0.2">
      <c r="A54">
        <v>52</v>
      </c>
      <c r="B54" t="s">
        <v>184</v>
      </c>
      <c r="C54" s="5" t="s">
        <v>185</v>
      </c>
      <c r="D54">
        <v>7200</v>
      </c>
      <c r="E54">
        <v>2459</v>
      </c>
      <c r="F54" s="6">
        <f t="shared" si="0"/>
        <v>0.34152777777777776</v>
      </c>
      <c r="G54" t="s">
        <v>22</v>
      </c>
      <c r="H54">
        <v>75</v>
      </c>
      <c r="I54" s="7">
        <f t="shared" si="3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ht="17" x14ac:dyDescent="0.2">
      <c r="A55">
        <v>53</v>
      </c>
      <c r="B55" t="s">
        <v>186</v>
      </c>
      <c r="C55" s="5" t="s">
        <v>187</v>
      </c>
      <c r="D55">
        <v>8800</v>
      </c>
      <c r="E55">
        <v>12356</v>
      </c>
      <c r="F55" s="6">
        <f t="shared" si="0"/>
        <v>1.4040909090909091</v>
      </c>
      <c r="G55" t="s">
        <v>30</v>
      </c>
      <c r="H55">
        <v>209</v>
      </c>
      <c r="I55" s="7">
        <f t="shared" si="3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ht="34" x14ac:dyDescent="0.2">
      <c r="A56">
        <v>54</v>
      </c>
      <c r="B56" t="s">
        <v>188</v>
      </c>
      <c r="C56" s="5" t="s">
        <v>189</v>
      </c>
      <c r="D56">
        <v>6000</v>
      </c>
      <c r="E56">
        <v>5392</v>
      </c>
      <c r="F56" s="6">
        <f t="shared" si="0"/>
        <v>0.89866666666666661</v>
      </c>
      <c r="G56" t="s">
        <v>22</v>
      </c>
      <c r="H56">
        <v>120</v>
      </c>
      <c r="I56" s="7">
        <f t="shared" si="3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ht="17" x14ac:dyDescent="0.2">
      <c r="A57">
        <v>55</v>
      </c>
      <c r="B57" t="s">
        <v>190</v>
      </c>
      <c r="C57" s="5" t="s">
        <v>191</v>
      </c>
      <c r="D57">
        <v>6600</v>
      </c>
      <c r="E57">
        <v>11746</v>
      </c>
      <c r="F57" s="6">
        <f t="shared" si="0"/>
        <v>1.7796969696969698</v>
      </c>
      <c r="G57" t="s">
        <v>30</v>
      </c>
      <c r="H57">
        <v>131</v>
      </c>
      <c r="I57" s="7">
        <f t="shared" si="3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ht="34" x14ac:dyDescent="0.2">
      <c r="A58">
        <v>56</v>
      </c>
      <c r="B58" t="s">
        <v>194</v>
      </c>
      <c r="C58" s="5" t="s">
        <v>195</v>
      </c>
      <c r="D58">
        <v>8000</v>
      </c>
      <c r="E58">
        <v>11493</v>
      </c>
      <c r="F58" s="6">
        <f t="shared" si="0"/>
        <v>1.436625</v>
      </c>
      <c r="G58" t="s">
        <v>30</v>
      </c>
      <c r="H58">
        <v>164</v>
      </c>
      <c r="I58" s="7">
        <f t="shared" si="3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ht="17" x14ac:dyDescent="0.2">
      <c r="A59">
        <v>57</v>
      </c>
      <c r="B59" t="s">
        <v>196</v>
      </c>
      <c r="C59" s="5" t="s">
        <v>197</v>
      </c>
      <c r="D59">
        <v>2900</v>
      </c>
      <c r="E59">
        <v>6243</v>
      </c>
      <c r="F59" s="6">
        <f t="shared" si="0"/>
        <v>2.1527586206896552</v>
      </c>
      <c r="G59" t="s">
        <v>30</v>
      </c>
      <c r="H59">
        <v>201</v>
      </c>
      <c r="I59" s="7">
        <f t="shared" si="3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ht="17" x14ac:dyDescent="0.2">
      <c r="A60">
        <v>58</v>
      </c>
      <c r="B60" t="s">
        <v>198</v>
      </c>
      <c r="C60" s="5" t="s">
        <v>199</v>
      </c>
      <c r="D60">
        <v>2700</v>
      </c>
      <c r="E60">
        <v>6132</v>
      </c>
      <c r="F60" s="6">
        <f t="shared" si="0"/>
        <v>2.2711111111111113</v>
      </c>
      <c r="G60" t="s">
        <v>30</v>
      </c>
      <c r="H60">
        <v>211</v>
      </c>
      <c r="I60" s="7">
        <f t="shared" si="3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ht="17" x14ac:dyDescent="0.2">
      <c r="A61">
        <v>59</v>
      </c>
      <c r="B61" t="s">
        <v>200</v>
      </c>
      <c r="C61" s="5" t="s">
        <v>201</v>
      </c>
      <c r="D61">
        <v>1400</v>
      </c>
      <c r="E61">
        <v>3851</v>
      </c>
      <c r="F61" s="6">
        <f t="shared" si="0"/>
        <v>2.7507142857142859</v>
      </c>
      <c r="G61" t="s">
        <v>30</v>
      </c>
      <c r="H61">
        <v>128</v>
      </c>
      <c r="I61" s="7">
        <f t="shared" si="3"/>
        <v>30.0859375</v>
      </c>
      <c r="J61" t="s">
        <v>31</v>
      </c>
      <c r="K61" t="s">
        <v>32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ht="17" x14ac:dyDescent="0.2">
      <c r="A62">
        <v>60</v>
      </c>
      <c r="B62" t="s">
        <v>202</v>
      </c>
      <c r="C62" s="5" t="s">
        <v>203</v>
      </c>
      <c r="D62">
        <v>94200</v>
      </c>
      <c r="E62">
        <v>135997</v>
      </c>
      <c r="F62" s="6">
        <f t="shared" si="0"/>
        <v>1.4437048832271762</v>
      </c>
      <c r="G62" t="s">
        <v>30</v>
      </c>
      <c r="H62">
        <v>1600</v>
      </c>
      <c r="I62" s="7">
        <f t="shared" si="3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ht="34" x14ac:dyDescent="0.2">
      <c r="A63">
        <v>61</v>
      </c>
      <c r="B63" t="s">
        <v>204</v>
      </c>
      <c r="C63" s="5" t="s">
        <v>205</v>
      </c>
      <c r="D63">
        <v>199200</v>
      </c>
      <c r="E63">
        <v>184750</v>
      </c>
      <c r="F63" s="6">
        <f t="shared" si="0"/>
        <v>0.92745983935742971</v>
      </c>
      <c r="G63" t="s">
        <v>22</v>
      </c>
      <c r="H63">
        <v>2253</v>
      </c>
      <c r="I63" s="7">
        <f t="shared" si="3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ht="17" x14ac:dyDescent="0.2">
      <c r="A64">
        <v>62</v>
      </c>
      <c r="B64" t="s">
        <v>206</v>
      </c>
      <c r="C64" s="5" t="s">
        <v>207</v>
      </c>
      <c r="D64">
        <v>2000</v>
      </c>
      <c r="E64">
        <v>14452</v>
      </c>
      <c r="F64" s="6">
        <f t="shared" si="0"/>
        <v>7.226</v>
      </c>
      <c r="G64" t="s">
        <v>30</v>
      </c>
      <c r="H64">
        <v>249</v>
      </c>
      <c r="I64" s="7">
        <f t="shared" si="3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ht="17" x14ac:dyDescent="0.2">
      <c r="A65">
        <v>63</v>
      </c>
      <c r="B65" t="s">
        <v>208</v>
      </c>
      <c r="C65" s="5" t="s">
        <v>209</v>
      </c>
      <c r="D65">
        <v>4700</v>
      </c>
      <c r="E65">
        <v>557</v>
      </c>
      <c r="F65" s="6">
        <f t="shared" si="0"/>
        <v>0.11851063829787234</v>
      </c>
      <c r="G65" t="s">
        <v>22</v>
      </c>
      <c r="H65">
        <v>5</v>
      </c>
      <c r="I65" s="7">
        <f t="shared" si="3"/>
        <v>111.4</v>
      </c>
      <c r="J65" t="s">
        <v>31</v>
      </c>
      <c r="K65" t="s">
        <v>32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ht="17" x14ac:dyDescent="0.2">
      <c r="A66">
        <v>64</v>
      </c>
      <c r="B66" t="s">
        <v>210</v>
      </c>
      <c r="C66" s="5" t="s">
        <v>211</v>
      </c>
      <c r="D66">
        <v>2800</v>
      </c>
      <c r="E66">
        <v>2734</v>
      </c>
      <c r="F66" s="6">
        <f t="shared" ref="F66:F129" si="4">E66/D66</f>
        <v>0.97642857142857142</v>
      </c>
      <c r="G66" t="s">
        <v>22</v>
      </c>
      <c r="H66">
        <v>38</v>
      </c>
      <c r="I66" s="7">
        <f t="shared" si="3"/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8">
        <f t="shared" ref="N66:N129" si="5">(((L66/60)/60/24)+DATE(1970,1,1))</f>
        <v>43283.208333333328</v>
      </c>
      <c r="O66" s="8">
        <f t="shared" ref="O66:O129" si="6">+(((M66/60)/60)/24)+DATE(1970,1,1)</f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ht="17" x14ac:dyDescent="0.2">
      <c r="A67">
        <v>65</v>
      </c>
      <c r="B67" t="s">
        <v>212</v>
      </c>
      <c r="C67" s="5" t="s">
        <v>213</v>
      </c>
      <c r="D67">
        <v>6100</v>
      </c>
      <c r="E67">
        <v>14405</v>
      </c>
      <c r="F67" s="6">
        <f t="shared" si="4"/>
        <v>2.3614754098360655</v>
      </c>
      <c r="G67" t="s">
        <v>30</v>
      </c>
      <c r="H67">
        <v>236</v>
      </c>
      <c r="I67" s="7">
        <f t="shared" ref="I67:I130" si="7">E67/H67</f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8">
        <f t="shared" si="5"/>
        <v>40570.25</v>
      </c>
      <c r="O67" s="8">
        <f t="shared" si="6"/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ht="17" x14ac:dyDescent="0.2">
      <c r="A68">
        <v>66</v>
      </c>
      <c r="B68" t="s">
        <v>214</v>
      </c>
      <c r="C68" s="5" t="s">
        <v>215</v>
      </c>
      <c r="D68">
        <v>2900</v>
      </c>
      <c r="E68">
        <v>1307</v>
      </c>
      <c r="F68" s="6">
        <f t="shared" si="4"/>
        <v>0.45068965517241377</v>
      </c>
      <c r="G68" t="s">
        <v>22</v>
      </c>
      <c r="H68">
        <v>12</v>
      </c>
      <c r="I68" s="7">
        <f t="shared" si="7"/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ht="34" x14ac:dyDescent="0.2">
      <c r="A69">
        <v>67</v>
      </c>
      <c r="B69" t="s">
        <v>216</v>
      </c>
      <c r="C69" s="5" t="s">
        <v>217</v>
      </c>
      <c r="D69">
        <v>72600</v>
      </c>
      <c r="E69">
        <v>117892</v>
      </c>
      <c r="F69" s="6">
        <f t="shared" si="4"/>
        <v>1.6238567493112948</v>
      </c>
      <c r="G69" t="s">
        <v>30</v>
      </c>
      <c r="H69">
        <v>4065</v>
      </c>
      <c r="I69" s="7">
        <f t="shared" si="7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ht="17" x14ac:dyDescent="0.2">
      <c r="A70">
        <v>68</v>
      </c>
      <c r="B70" t="s">
        <v>218</v>
      </c>
      <c r="C70" s="5" t="s">
        <v>219</v>
      </c>
      <c r="D70">
        <v>5700</v>
      </c>
      <c r="E70">
        <v>14508</v>
      </c>
      <c r="F70" s="6">
        <f t="shared" si="4"/>
        <v>2.5452631578947367</v>
      </c>
      <c r="G70" t="s">
        <v>30</v>
      </c>
      <c r="H70">
        <v>246</v>
      </c>
      <c r="I70" s="7">
        <f t="shared" si="7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ht="17" x14ac:dyDescent="0.2">
      <c r="A71">
        <v>69</v>
      </c>
      <c r="B71" t="s">
        <v>220</v>
      </c>
      <c r="C71" s="5" t="s">
        <v>221</v>
      </c>
      <c r="D71">
        <v>7900</v>
      </c>
      <c r="E71">
        <v>1901</v>
      </c>
      <c r="F71" s="6">
        <f t="shared" si="4"/>
        <v>0.24063291139240506</v>
      </c>
      <c r="G71" t="s">
        <v>99</v>
      </c>
      <c r="H71">
        <v>17</v>
      </c>
      <c r="I71" s="7">
        <f t="shared" si="7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ht="17" x14ac:dyDescent="0.2">
      <c r="A72">
        <v>70</v>
      </c>
      <c r="B72" t="s">
        <v>222</v>
      </c>
      <c r="C72" s="5" t="s">
        <v>223</v>
      </c>
      <c r="D72">
        <v>128000</v>
      </c>
      <c r="E72">
        <v>158389</v>
      </c>
      <c r="F72" s="6">
        <f t="shared" si="4"/>
        <v>1.2374140625000001</v>
      </c>
      <c r="G72" t="s">
        <v>30</v>
      </c>
      <c r="H72">
        <v>2475</v>
      </c>
      <c r="I72" s="7">
        <f t="shared" si="7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ht="34" x14ac:dyDescent="0.2">
      <c r="A73">
        <v>71</v>
      </c>
      <c r="B73" t="s">
        <v>224</v>
      </c>
      <c r="C73" s="5" t="s">
        <v>225</v>
      </c>
      <c r="D73">
        <v>6000</v>
      </c>
      <c r="E73">
        <v>6484</v>
      </c>
      <c r="F73" s="6">
        <f t="shared" si="4"/>
        <v>1.0806666666666667</v>
      </c>
      <c r="G73" t="s">
        <v>30</v>
      </c>
      <c r="H73">
        <v>76</v>
      </c>
      <c r="I73" s="7">
        <f t="shared" si="7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ht="17" x14ac:dyDescent="0.2">
      <c r="A74">
        <v>72</v>
      </c>
      <c r="B74" t="s">
        <v>226</v>
      </c>
      <c r="C74" s="5" t="s">
        <v>227</v>
      </c>
      <c r="D74">
        <v>600</v>
      </c>
      <c r="E74">
        <v>4022</v>
      </c>
      <c r="F74" s="6">
        <f t="shared" si="4"/>
        <v>6.7033333333333331</v>
      </c>
      <c r="G74" t="s">
        <v>30</v>
      </c>
      <c r="H74">
        <v>54</v>
      </c>
      <c r="I74" s="7">
        <f t="shared" si="7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ht="17" x14ac:dyDescent="0.2">
      <c r="A75">
        <v>73</v>
      </c>
      <c r="B75" t="s">
        <v>228</v>
      </c>
      <c r="C75" s="5" t="s">
        <v>229</v>
      </c>
      <c r="D75">
        <v>1400</v>
      </c>
      <c r="E75">
        <v>9253</v>
      </c>
      <c r="F75" s="6">
        <f t="shared" si="4"/>
        <v>6.609285714285714</v>
      </c>
      <c r="G75" t="s">
        <v>30</v>
      </c>
      <c r="H75">
        <v>88</v>
      </c>
      <c r="I75" s="7">
        <f t="shared" si="7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ht="17" x14ac:dyDescent="0.2">
      <c r="A76">
        <v>74</v>
      </c>
      <c r="B76" t="s">
        <v>230</v>
      </c>
      <c r="C76" s="5" t="s">
        <v>231</v>
      </c>
      <c r="D76">
        <v>3900</v>
      </c>
      <c r="E76">
        <v>4776</v>
      </c>
      <c r="F76" s="6">
        <f t="shared" si="4"/>
        <v>1.2246153846153847</v>
      </c>
      <c r="G76" t="s">
        <v>30</v>
      </c>
      <c r="H76">
        <v>85</v>
      </c>
      <c r="I76" s="7">
        <f t="shared" si="7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ht="17" x14ac:dyDescent="0.2">
      <c r="A77">
        <v>75</v>
      </c>
      <c r="B77" t="s">
        <v>232</v>
      </c>
      <c r="C77" s="5" t="s">
        <v>233</v>
      </c>
      <c r="D77">
        <v>9700</v>
      </c>
      <c r="E77">
        <v>14606</v>
      </c>
      <c r="F77" s="6">
        <f t="shared" si="4"/>
        <v>1.5057731958762886</v>
      </c>
      <c r="G77" t="s">
        <v>30</v>
      </c>
      <c r="H77">
        <v>170</v>
      </c>
      <c r="I77" s="7">
        <f t="shared" si="7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ht="17" x14ac:dyDescent="0.2">
      <c r="A78">
        <v>76</v>
      </c>
      <c r="B78" t="s">
        <v>234</v>
      </c>
      <c r="C78" s="5" t="s">
        <v>235</v>
      </c>
      <c r="D78">
        <v>122900</v>
      </c>
      <c r="E78">
        <v>95993</v>
      </c>
      <c r="F78" s="6">
        <f t="shared" si="4"/>
        <v>0.78106590724165992</v>
      </c>
      <c r="G78" t="s">
        <v>22</v>
      </c>
      <c r="H78">
        <v>1684</v>
      </c>
      <c r="I78" s="7">
        <f t="shared" si="7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ht="17" x14ac:dyDescent="0.2">
      <c r="A79">
        <v>77</v>
      </c>
      <c r="B79" t="s">
        <v>236</v>
      </c>
      <c r="C79" s="5" t="s">
        <v>237</v>
      </c>
      <c r="D79">
        <v>9500</v>
      </c>
      <c r="E79">
        <v>4460</v>
      </c>
      <c r="F79" s="6">
        <f t="shared" si="4"/>
        <v>0.46947368421052632</v>
      </c>
      <c r="G79" t="s">
        <v>22</v>
      </c>
      <c r="H79">
        <v>56</v>
      </c>
      <c r="I79" s="7">
        <f t="shared" si="7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ht="17" x14ac:dyDescent="0.2">
      <c r="A80">
        <v>78</v>
      </c>
      <c r="B80" t="s">
        <v>238</v>
      </c>
      <c r="C80" s="5" t="s">
        <v>239</v>
      </c>
      <c r="D80">
        <v>4500</v>
      </c>
      <c r="E80">
        <v>13536</v>
      </c>
      <c r="F80" s="6">
        <f t="shared" si="4"/>
        <v>3.008</v>
      </c>
      <c r="G80" t="s">
        <v>30</v>
      </c>
      <c r="H80">
        <v>330</v>
      </c>
      <c r="I80" s="7">
        <f t="shared" si="7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ht="17" x14ac:dyDescent="0.2">
      <c r="A81">
        <v>79</v>
      </c>
      <c r="B81" t="s">
        <v>242</v>
      </c>
      <c r="C81" s="5" t="s">
        <v>243</v>
      </c>
      <c r="D81">
        <v>57800</v>
      </c>
      <c r="E81">
        <v>40228</v>
      </c>
      <c r="F81" s="6">
        <f t="shared" si="4"/>
        <v>0.6959861591695502</v>
      </c>
      <c r="G81" t="s">
        <v>22</v>
      </c>
      <c r="H81">
        <v>838</v>
      </c>
      <c r="I81" s="7">
        <f t="shared" si="7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ht="17" x14ac:dyDescent="0.2">
      <c r="A82">
        <v>80</v>
      </c>
      <c r="B82" t="s">
        <v>244</v>
      </c>
      <c r="C82" s="5" t="s">
        <v>245</v>
      </c>
      <c r="D82">
        <v>1100</v>
      </c>
      <c r="E82">
        <v>7012</v>
      </c>
      <c r="F82" s="6">
        <f t="shared" si="4"/>
        <v>6.374545454545455</v>
      </c>
      <c r="G82" t="s">
        <v>30</v>
      </c>
      <c r="H82">
        <v>127</v>
      </c>
      <c r="I82" s="7">
        <f t="shared" si="7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ht="17" x14ac:dyDescent="0.2">
      <c r="A83">
        <v>81</v>
      </c>
      <c r="B83" t="s">
        <v>246</v>
      </c>
      <c r="C83" s="5" t="s">
        <v>247</v>
      </c>
      <c r="D83">
        <v>16800</v>
      </c>
      <c r="E83">
        <v>37857</v>
      </c>
      <c r="F83" s="6">
        <f t="shared" si="4"/>
        <v>2.253392857142857</v>
      </c>
      <c r="G83" t="s">
        <v>30</v>
      </c>
      <c r="H83">
        <v>411</v>
      </c>
      <c r="I83" s="7">
        <f t="shared" si="7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ht="17" x14ac:dyDescent="0.2">
      <c r="A84">
        <v>82</v>
      </c>
      <c r="B84" t="s">
        <v>248</v>
      </c>
      <c r="C84" s="5" t="s">
        <v>249</v>
      </c>
      <c r="D84">
        <v>1000</v>
      </c>
      <c r="E84">
        <v>14973</v>
      </c>
      <c r="F84" s="6">
        <f t="shared" si="4"/>
        <v>14.973000000000001</v>
      </c>
      <c r="G84" t="s">
        <v>30</v>
      </c>
      <c r="H84">
        <v>180</v>
      </c>
      <c r="I84" s="7">
        <f t="shared" si="7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ht="17" x14ac:dyDescent="0.2">
      <c r="A85">
        <v>83</v>
      </c>
      <c r="B85" t="s">
        <v>250</v>
      </c>
      <c r="C85" s="5" t="s">
        <v>251</v>
      </c>
      <c r="D85">
        <v>106400</v>
      </c>
      <c r="E85">
        <v>39996</v>
      </c>
      <c r="F85" s="6">
        <f t="shared" si="4"/>
        <v>0.37590225563909774</v>
      </c>
      <c r="G85" t="s">
        <v>22</v>
      </c>
      <c r="H85">
        <v>1000</v>
      </c>
      <c r="I85" s="7">
        <f t="shared" si="7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ht="17" x14ac:dyDescent="0.2">
      <c r="A86">
        <v>84</v>
      </c>
      <c r="B86" t="s">
        <v>252</v>
      </c>
      <c r="C86" s="5" t="s">
        <v>253</v>
      </c>
      <c r="D86">
        <v>31400</v>
      </c>
      <c r="E86">
        <v>41564</v>
      </c>
      <c r="F86" s="6">
        <f t="shared" si="4"/>
        <v>1.3236942675159236</v>
      </c>
      <c r="G86" t="s">
        <v>30</v>
      </c>
      <c r="H86">
        <v>374</v>
      </c>
      <c r="I86" s="7">
        <f t="shared" si="7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ht="17" x14ac:dyDescent="0.2">
      <c r="A87">
        <v>85</v>
      </c>
      <c r="B87" t="s">
        <v>254</v>
      </c>
      <c r="C87" s="5" t="s">
        <v>255</v>
      </c>
      <c r="D87">
        <v>4900</v>
      </c>
      <c r="E87">
        <v>6430</v>
      </c>
      <c r="F87" s="6">
        <f t="shared" si="4"/>
        <v>1.3122448979591836</v>
      </c>
      <c r="G87" t="s">
        <v>30</v>
      </c>
      <c r="H87">
        <v>71</v>
      </c>
      <c r="I87" s="7">
        <f t="shared" si="7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ht="17" x14ac:dyDescent="0.2">
      <c r="A88">
        <v>86</v>
      </c>
      <c r="B88" t="s">
        <v>256</v>
      </c>
      <c r="C88" s="5" t="s">
        <v>257</v>
      </c>
      <c r="D88">
        <v>7400</v>
      </c>
      <c r="E88">
        <v>12405</v>
      </c>
      <c r="F88" s="6">
        <f t="shared" si="4"/>
        <v>1.6763513513513513</v>
      </c>
      <c r="G88" t="s">
        <v>30</v>
      </c>
      <c r="H88">
        <v>203</v>
      </c>
      <c r="I88" s="7">
        <f t="shared" si="7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ht="34" x14ac:dyDescent="0.2">
      <c r="A89">
        <v>87</v>
      </c>
      <c r="B89" t="s">
        <v>258</v>
      </c>
      <c r="C89" s="5" t="s">
        <v>259</v>
      </c>
      <c r="D89">
        <v>198500</v>
      </c>
      <c r="E89">
        <v>123040</v>
      </c>
      <c r="F89" s="6">
        <f t="shared" si="4"/>
        <v>0.6198488664987406</v>
      </c>
      <c r="G89" t="s">
        <v>22</v>
      </c>
      <c r="H89">
        <v>1482</v>
      </c>
      <c r="I89" s="7">
        <f t="shared" si="7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ht="17" x14ac:dyDescent="0.2">
      <c r="A90">
        <v>88</v>
      </c>
      <c r="B90" t="s">
        <v>260</v>
      </c>
      <c r="C90" s="5" t="s">
        <v>261</v>
      </c>
      <c r="D90">
        <v>4800</v>
      </c>
      <c r="E90">
        <v>12516</v>
      </c>
      <c r="F90" s="6">
        <f t="shared" si="4"/>
        <v>2.6074999999999999</v>
      </c>
      <c r="G90" t="s">
        <v>30</v>
      </c>
      <c r="H90">
        <v>113</v>
      </c>
      <c r="I90" s="7">
        <f t="shared" si="7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ht="17" x14ac:dyDescent="0.2">
      <c r="A91">
        <v>89</v>
      </c>
      <c r="B91" t="s">
        <v>262</v>
      </c>
      <c r="C91" s="5" t="s">
        <v>263</v>
      </c>
      <c r="D91">
        <v>3400</v>
      </c>
      <c r="E91">
        <v>8588</v>
      </c>
      <c r="F91" s="6">
        <f t="shared" si="4"/>
        <v>2.5258823529411765</v>
      </c>
      <c r="G91" t="s">
        <v>30</v>
      </c>
      <c r="H91">
        <v>96</v>
      </c>
      <c r="I91" s="7">
        <f t="shared" si="7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ht="17" x14ac:dyDescent="0.2">
      <c r="A92">
        <v>90</v>
      </c>
      <c r="B92" t="s">
        <v>264</v>
      </c>
      <c r="C92" s="5" t="s">
        <v>265</v>
      </c>
      <c r="D92">
        <v>7800</v>
      </c>
      <c r="E92">
        <v>6132</v>
      </c>
      <c r="F92" s="6">
        <f t="shared" si="4"/>
        <v>0.7861538461538462</v>
      </c>
      <c r="G92" t="s">
        <v>22</v>
      </c>
      <c r="H92">
        <v>106</v>
      </c>
      <c r="I92" s="7">
        <f t="shared" si="7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ht="17" x14ac:dyDescent="0.2">
      <c r="A93">
        <v>91</v>
      </c>
      <c r="B93" t="s">
        <v>266</v>
      </c>
      <c r="C93" s="5" t="s">
        <v>267</v>
      </c>
      <c r="D93">
        <v>154300</v>
      </c>
      <c r="E93">
        <v>74688</v>
      </c>
      <c r="F93" s="6">
        <f t="shared" si="4"/>
        <v>0.48404406999351912</v>
      </c>
      <c r="G93" t="s">
        <v>22</v>
      </c>
      <c r="H93">
        <v>679</v>
      </c>
      <c r="I93" s="7">
        <f t="shared" si="7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ht="17" x14ac:dyDescent="0.2">
      <c r="A94">
        <v>92</v>
      </c>
      <c r="B94" t="s">
        <v>268</v>
      </c>
      <c r="C94" s="5" t="s">
        <v>269</v>
      </c>
      <c r="D94">
        <v>20000</v>
      </c>
      <c r="E94">
        <v>51775</v>
      </c>
      <c r="F94" s="6">
        <f t="shared" si="4"/>
        <v>2.5887500000000001</v>
      </c>
      <c r="G94" t="s">
        <v>30</v>
      </c>
      <c r="H94">
        <v>498</v>
      </c>
      <c r="I94" s="7">
        <f t="shared" si="7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ht="17" x14ac:dyDescent="0.2">
      <c r="A95">
        <v>93</v>
      </c>
      <c r="B95" t="s">
        <v>270</v>
      </c>
      <c r="C95" s="5" t="s">
        <v>271</v>
      </c>
      <c r="D95">
        <v>108800</v>
      </c>
      <c r="E95">
        <v>65877</v>
      </c>
      <c r="F95" s="6">
        <f t="shared" si="4"/>
        <v>0.60548713235294116</v>
      </c>
      <c r="G95" t="s">
        <v>99</v>
      </c>
      <c r="H95">
        <v>610</v>
      </c>
      <c r="I95" s="7">
        <f t="shared" si="7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ht="17" x14ac:dyDescent="0.2">
      <c r="A96">
        <v>94</v>
      </c>
      <c r="B96" t="s">
        <v>272</v>
      </c>
      <c r="C96" s="5" t="s">
        <v>273</v>
      </c>
      <c r="D96">
        <v>2900</v>
      </c>
      <c r="E96">
        <v>8807</v>
      </c>
      <c r="F96" s="6">
        <f t="shared" si="4"/>
        <v>3.036896551724138</v>
      </c>
      <c r="G96" t="s">
        <v>30</v>
      </c>
      <c r="H96">
        <v>180</v>
      </c>
      <c r="I96" s="7">
        <f t="shared" si="7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ht="34" x14ac:dyDescent="0.2">
      <c r="A97">
        <v>95</v>
      </c>
      <c r="B97" t="s">
        <v>274</v>
      </c>
      <c r="C97" s="5" t="s">
        <v>275</v>
      </c>
      <c r="D97">
        <v>900</v>
      </c>
      <c r="E97">
        <v>1017</v>
      </c>
      <c r="F97" s="6">
        <f t="shared" si="4"/>
        <v>1.1299999999999999</v>
      </c>
      <c r="G97" t="s">
        <v>30</v>
      </c>
      <c r="H97">
        <v>27</v>
      </c>
      <c r="I97" s="7">
        <f t="shared" si="7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ht="17" x14ac:dyDescent="0.2">
      <c r="A98">
        <v>96</v>
      </c>
      <c r="B98" t="s">
        <v>276</v>
      </c>
      <c r="C98" s="5" t="s">
        <v>277</v>
      </c>
      <c r="D98">
        <v>69700</v>
      </c>
      <c r="E98">
        <v>151513</v>
      </c>
      <c r="F98" s="6">
        <f t="shared" si="4"/>
        <v>2.1737876614060259</v>
      </c>
      <c r="G98" t="s">
        <v>30</v>
      </c>
      <c r="H98">
        <v>2331</v>
      </c>
      <c r="I98" s="7">
        <f t="shared" si="7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ht="17" x14ac:dyDescent="0.2">
      <c r="A99">
        <v>97</v>
      </c>
      <c r="B99" t="s">
        <v>278</v>
      </c>
      <c r="C99" s="5" t="s">
        <v>279</v>
      </c>
      <c r="D99">
        <v>1300</v>
      </c>
      <c r="E99">
        <v>12047</v>
      </c>
      <c r="F99" s="6">
        <f t="shared" si="4"/>
        <v>9.2669230769230762</v>
      </c>
      <c r="G99" t="s">
        <v>30</v>
      </c>
      <c r="H99">
        <v>113</v>
      </c>
      <c r="I99" s="7">
        <f t="shared" si="7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ht="17" x14ac:dyDescent="0.2">
      <c r="A100">
        <v>98</v>
      </c>
      <c r="B100" t="s">
        <v>280</v>
      </c>
      <c r="C100" s="5" t="s">
        <v>281</v>
      </c>
      <c r="D100">
        <v>97800</v>
      </c>
      <c r="E100">
        <v>32951</v>
      </c>
      <c r="F100" s="6">
        <f t="shared" si="4"/>
        <v>0.33692229038854804</v>
      </c>
      <c r="G100" t="s">
        <v>22</v>
      </c>
      <c r="H100">
        <v>1220</v>
      </c>
      <c r="I100" s="7">
        <f t="shared" si="7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ht="17" x14ac:dyDescent="0.2">
      <c r="A101">
        <v>99</v>
      </c>
      <c r="B101" t="s">
        <v>282</v>
      </c>
      <c r="C101" s="5" t="s">
        <v>283</v>
      </c>
      <c r="D101">
        <v>7600</v>
      </c>
      <c r="E101">
        <v>14951</v>
      </c>
      <c r="F101" s="6">
        <f t="shared" si="4"/>
        <v>1.9672368421052631</v>
      </c>
      <c r="G101" t="s">
        <v>30</v>
      </c>
      <c r="H101">
        <v>164</v>
      </c>
      <c r="I101" s="7">
        <f t="shared" si="7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ht="17" x14ac:dyDescent="0.2">
      <c r="A102">
        <v>100</v>
      </c>
      <c r="B102" t="s">
        <v>284</v>
      </c>
      <c r="C102" s="5" t="s">
        <v>285</v>
      </c>
      <c r="D102">
        <v>100</v>
      </c>
      <c r="E102">
        <v>1</v>
      </c>
      <c r="F102" s="6">
        <f t="shared" si="4"/>
        <v>0.01</v>
      </c>
      <c r="G102" t="s">
        <v>22</v>
      </c>
      <c r="H102">
        <v>1</v>
      </c>
      <c r="I102" s="7">
        <f t="shared" si="7"/>
        <v>1</v>
      </c>
      <c r="J102" t="s">
        <v>31</v>
      </c>
      <c r="K102" t="s">
        <v>32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ht="17" x14ac:dyDescent="0.2">
      <c r="A103">
        <v>101</v>
      </c>
      <c r="B103" t="s">
        <v>286</v>
      </c>
      <c r="C103" s="5" t="s">
        <v>287</v>
      </c>
      <c r="D103">
        <v>900</v>
      </c>
      <c r="E103">
        <v>9193</v>
      </c>
      <c r="F103" s="6">
        <f t="shared" si="4"/>
        <v>10.214444444444444</v>
      </c>
      <c r="G103" t="s">
        <v>30</v>
      </c>
      <c r="H103">
        <v>164</v>
      </c>
      <c r="I103" s="7">
        <f t="shared" si="7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ht="17" x14ac:dyDescent="0.2">
      <c r="A104">
        <v>102</v>
      </c>
      <c r="B104" t="s">
        <v>288</v>
      </c>
      <c r="C104" s="5" t="s">
        <v>289</v>
      </c>
      <c r="D104">
        <v>3700</v>
      </c>
      <c r="E104">
        <v>10422</v>
      </c>
      <c r="F104" s="6">
        <f t="shared" si="4"/>
        <v>2.8167567567567566</v>
      </c>
      <c r="G104" t="s">
        <v>30</v>
      </c>
      <c r="H104">
        <v>336</v>
      </c>
      <c r="I104" s="7">
        <f t="shared" si="7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ht="17" x14ac:dyDescent="0.2">
      <c r="A105">
        <v>103</v>
      </c>
      <c r="B105" t="s">
        <v>290</v>
      </c>
      <c r="C105" s="5" t="s">
        <v>291</v>
      </c>
      <c r="D105">
        <v>10000</v>
      </c>
      <c r="E105">
        <v>2461</v>
      </c>
      <c r="F105" s="6">
        <f t="shared" si="4"/>
        <v>0.24610000000000001</v>
      </c>
      <c r="G105" t="s">
        <v>22</v>
      </c>
      <c r="H105">
        <v>37</v>
      </c>
      <c r="I105" s="7">
        <f t="shared" si="7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ht="17" x14ac:dyDescent="0.2">
      <c r="A106">
        <v>104</v>
      </c>
      <c r="B106" t="s">
        <v>292</v>
      </c>
      <c r="C106" s="5" t="s">
        <v>293</v>
      </c>
      <c r="D106">
        <v>119200</v>
      </c>
      <c r="E106">
        <v>170623</v>
      </c>
      <c r="F106" s="6">
        <f t="shared" si="4"/>
        <v>1.4314010067114094</v>
      </c>
      <c r="G106" t="s">
        <v>30</v>
      </c>
      <c r="H106">
        <v>1917</v>
      </c>
      <c r="I106" s="7">
        <f t="shared" si="7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ht="17" x14ac:dyDescent="0.2">
      <c r="A107">
        <v>105</v>
      </c>
      <c r="B107" t="s">
        <v>294</v>
      </c>
      <c r="C107" s="5" t="s">
        <v>295</v>
      </c>
      <c r="D107">
        <v>6800</v>
      </c>
      <c r="E107">
        <v>9829</v>
      </c>
      <c r="F107" s="6">
        <f t="shared" si="4"/>
        <v>1.4454411764705883</v>
      </c>
      <c r="G107" t="s">
        <v>30</v>
      </c>
      <c r="H107">
        <v>95</v>
      </c>
      <c r="I107" s="7">
        <f t="shared" si="7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ht="17" x14ac:dyDescent="0.2">
      <c r="A108">
        <v>106</v>
      </c>
      <c r="B108" t="s">
        <v>296</v>
      </c>
      <c r="C108" s="5" t="s">
        <v>297</v>
      </c>
      <c r="D108">
        <v>3900</v>
      </c>
      <c r="E108">
        <v>14006</v>
      </c>
      <c r="F108" s="6">
        <f t="shared" si="4"/>
        <v>3.5912820512820511</v>
      </c>
      <c r="G108" t="s">
        <v>30</v>
      </c>
      <c r="H108">
        <v>147</v>
      </c>
      <c r="I108" s="7">
        <f t="shared" si="7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ht="34" x14ac:dyDescent="0.2">
      <c r="A109">
        <v>107</v>
      </c>
      <c r="B109" t="s">
        <v>298</v>
      </c>
      <c r="C109" s="5" t="s">
        <v>299</v>
      </c>
      <c r="D109">
        <v>3500</v>
      </c>
      <c r="E109">
        <v>6527</v>
      </c>
      <c r="F109" s="6">
        <f t="shared" si="4"/>
        <v>1.8648571428571428</v>
      </c>
      <c r="G109" t="s">
        <v>30</v>
      </c>
      <c r="H109">
        <v>86</v>
      </c>
      <c r="I109" s="7">
        <f t="shared" si="7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ht="34" x14ac:dyDescent="0.2">
      <c r="A110">
        <v>108</v>
      </c>
      <c r="B110" t="s">
        <v>300</v>
      </c>
      <c r="C110" s="5" t="s">
        <v>301</v>
      </c>
      <c r="D110">
        <v>1500</v>
      </c>
      <c r="E110">
        <v>8929</v>
      </c>
      <c r="F110" s="6">
        <f t="shared" si="4"/>
        <v>5.9526666666666666</v>
      </c>
      <c r="G110" t="s">
        <v>30</v>
      </c>
      <c r="H110">
        <v>83</v>
      </c>
      <c r="I110" s="7">
        <f t="shared" si="7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ht="17" x14ac:dyDescent="0.2">
      <c r="A111">
        <v>109</v>
      </c>
      <c r="B111" t="s">
        <v>302</v>
      </c>
      <c r="C111" s="5" t="s">
        <v>303</v>
      </c>
      <c r="D111">
        <v>5200</v>
      </c>
      <c r="E111">
        <v>3079</v>
      </c>
      <c r="F111" s="6">
        <f t="shared" si="4"/>
        <v>0.5921153846153846</v>
      </c>
      <c r="G111" t="s">
        <v>22</v>
      </c>
      <c r="H111">
        <v>60</v>
      </c>
      <c r="I111" s="7">
        <f t="shared" si="7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ht="34" x14ac:dyDescent="0.2">
      <c r="A112">
        <v>110</v>
      </c>
      <c r="B112" t="s">
        <v>306</v>
      </c>
      <c r="C112" s="5" t="s">
        <v>307</v>
      </c>
      <c r="D112">
        <v>142400</v>
      </c>
      <c r="E112">
        <v>21307</v>
      </c>
      <c r="F112" s="6">
        <f t="shared" si="4"/>
        <v>0.14962780898876404</v>
      </c>
      <c r="G112" t="s">
        <v>22</v>
      </c>
      <c r="H112">
        <v>296</v>
      </c>
      <c r="I112" s="7">
        <f t="shared" si="7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ht="17" x14ac:dyDescent="0.2">
      <c r="A113">
        <v>111</v>
      </c>
      <c r="B113" t="s">
        <v>308</v>
      </c>
      <c r="C113" s="5" t="s">
        <v>309</v>
      </c>
      <c r="D113">
        <v>61400</v>
      </c>
      <c r="E113">
        <v>73653</v>
      </c>
      <c r="F113" s="6">
        <f t="shared" si="4"/>
        <v>1.1995602605863191</v>
      </c>
      <c r="G113" t="s">
        <v>30</v>
      </c>
      <c r="H113">
        <v>676</v>
      </c>
      <c r="I113" s="7">
        <f t="shared" si="7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ht="17" x14ac:dyDescent="0.2">
      <c r="A114">
        <v>112</v>
      </c>
      <c r="B114" t="s">
        <v>310</v>
      </c>
      <c r="C114" s="5" t="s">
        <v>311</v>
      </c>
      <c r="D114">
        <v>4700</v>
      </c>
      <c r="E114">
        <v>12635</v>
      </c>
      <c r="F114" s="6">
        <f t="shared" si="4"/>
        <v>2.6882978723404256</v>
      </c>
      <c r="G114" t="s">
        <v>30</v>
      </c>
      <c r="H114">
        <v>361</v>
      </c>
      <c r="I114" s="7">
        <f t="shared" si="7"/>
        <v>35</v>
      </c>
      <c r="J114" t="s">
        <v>38</v>
      </c>
      <c r="K114" t="s">
        <v>39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ht="17" x14ac:dyDescent="0.2">
      <c r="A115">
        <v>113</v>
      </c>
      <c r="B115" t="s">
        <v>312</v>
      </c>
      <c r="C115" s="5" t="s">
        <v>313</v>
      </c>
      <c r="D115">
        <v>3300</v>
      </c>
      <c r="E115">
        <v>12437</v>
      </c>
      <c r="F115" s="6">
        <f t="shared" si="4"/>
        <v>3.7687878787878786</v>
      </c>
      <c r="G115" t="s">
        <v>30</v>
      </c>
      <c r="H115">
        <v>131</v>
      </c>
      <c r="I115" s="7">
        <f t="shared" si="7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ht="17" x14ac:dyDescent="0.2">
      <c r="A116">
        <v>114</v>
      </c>
      <c r="B116" t="s">
        <v>314</v>
      </c>
      <c r="C116" s="5" t="s">
        <v>315</v>
      </c>
      <c r="D116">
        <v>1900</v>
      </c>
      <c r="E116">
        <v>13816</v>
      </c>
      <c r="F116" s="6">
        <f t="shared" si="4"/>
        <v>7.2715789473684209</v>
      </c>
      <c r="G116" t="s">
        <v>30</v>
      </c>
      <c r="H116">
        <v>126</v>
      </c>
      <c r="I116" s="7">
        <f t="shared" si="7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ht="17" x14ac:dyDescent="0.2">
      <c r="A117">
        <v>115</v>
      </c>
      <c r="B117" t="s">
        <v>316</v>
      </c>
      <c r="C117" s="5" t="s">
        <v>317</v>
      </c>
      <c r="D117">
        <v>166700</v>
      </c>
      <c r="E117">
        <v>145382</v>
      </c>
      <c r="F117" s="6">
        <f t="shared" si="4"/>
        <v>0.87211757648470301</v>
      </c>
      <c r="G117" t="s">
        <v>22</v>
      </c>
      <c r="H117">
        <v>3304</v>
      </c>
      <c r="I117" s="7">
        <f t="shared" si="7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ht="34" x14ac:dyDescent="0.2">
      <c r="A118">
        <v>116</v>
      </c>
      <c r="B118" t="s">
        <v>318</v>
      </c>
      <c r="C118" s="5" t="s">
        <v>319</v>
      </c>
      <c r="D118">
        <v>7200</v>
      </c>
      <c r="E118">
        <v>6336</v>
      </c>
      <c r="F118" s="6">
        <f t="shared" si="4"/>
        <v>0.88</v>
      </c>
      <c r="G118" t="s">
        <v>22</v>
      </c>
      <c r="H118">
        <v>73</v>
      </c>
      <c r="I118" s="7">
        <f t="shared" si="7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ht="17" x14ac:dyDescent="0.2">
      <c r="A119">
        <v>117</v>
      </c>
      <c r="B119" t="s">
        <v>320</v>
      </c>
      <c r="C119" s="5" t="s">
        <v>321</v>
      </c>
      <c r="D119">
        <v>4900</v>
      </c>
      <c r="E119">
        <v>8523</v>
      </c>
      <c r="F119" s="6">
        <f t="shared" si="4"/>
        <v>1.7393877551020409</v>
      </c>
      <c r="G119" t="s">
        <v>30</v>
      </c>
      <c r="H119">
        <v>275</v>
      </c>
      <c r="I119" s="7">
        <f t="shared" si="7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ht="17" x14ac:dyDescent="0.2">
      <c r="A120">
        <v>118</v>
      </c>
      <c r="B120" t="s">
        <v>322</v>
      </c>
      <c r="C120" s="5" t="s">
        <v>323</v>
      </c>
      <c r="D120">
        <v>5400</v>
      </c>
      <c r="E120">
        <v>6351</v>
      </c>
      <c r="F120" s="6">
        <f t="shared" si="4"/>
        <v>1.1761111111111111</v>
      </c>
      <c r="G120" t="s">
        <v>30</v>
      </c>
      <c r="H120">
        <v>67</v>
      </c>
      <c r="I120" s="7">
        <f t="shared" si="7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ht="34" x14ac:dyDescent="0.2">
      <c r="A121">
        <v>119</v>
      </c>
      <c r="B121" t="s">
        <v>324</v>
      </c>
      <c r="C121" s="5" t="s">
        <v>325</v>
      </c>
      <c r="D121">
        <v>5000</v>
      </c>
      <c r="E121">
        <v>10748</v>
      </c>
      <c r="F121" s="6">
        <f t="shared" si="4"/>
        <v>2.1496</v>
      </c>
      <c r="G121" t="s">
        <v>30</v>
      </c>
      <c r="H121">
        <v>154</v>
      </c>
      <c r="I121" s="7">
        <f t="shared" si="7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ht="17" x14ac:dyDescent="0.2">
      <c r="A122">
        <v>120</v>
      </c>
      <c r="B122" t="s">
        <v>326</v>
      </c>
      <c r="C122" s="5" t="s">
        <v>327</v>
      </c>
      <c r="D122">
        <v>75100</v>
      </c>
      <c r="E122">
        <v>112272</v>
      </c>
      <c r="F122" s="6">
        <f t="shared" si="4"/>
        <v>1.4949667110519307</v>
      </c>
      <c r="G122" t="s">
        <v>30</v>
      </c>
      <c r="H122">
        <v>1782</v>
      </c>
      <c r="I122" s="7">
        <f t="shared" si="7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ht="17" x14ac:dyDescent="0.2">
      <c r="A123">
        <v>121</v>
      </c>
      <c r="B123" t="s">
        <v>330</v>
      </c>
      <c r="C123" s="5" t="s">
        <v>331</v>
      </c>
      <c r="D123">
        <v>45300</v>
      </c>
      <c r="E123">
        <v>99361</v>
      </c>
      <c r="F123" s="6">
        <f t="shared" si="4"/>
        <v>2.1933995584988963</v>
      </c>
      <c r="G123" t="s">
        <v>30</v>
      </c>
      <c r="H123">
        <v>903</v>
      </c>
      <c r="I123" s="7">
        <f t="shared" si="7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ht="17" x14ac:dyDescent="0.2">
      <c r="A124">
        <v>122</v>
      </c>
      <c r="B124" t="s">
        <v>332</v>
      </c>
      <c r="C124" s="5" t="s">
        <v>333</v>
      </c>
      <c r="D124">
        <v>136800</v>
      </c>
      <c r="E124">
        <v>88055</v>
      </c>
      <c r="F124" s="6">
        <f t="shared" si="4"/>
        <v>0.64367690058479532</v>
      </c>
      <c r="G124" t="s">
        <v>22</v>
      </c>
      <c r="H124">
        <v>3387</v>
      </c>
      <c r="I124" s="7">
        <f t="shared" si="7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ht="17" x14ac:dyDescent="0.2">
      <c r="A125">
        <v>123</v>
      </c>
      <c r="B125" t="s">
        <v>334</v>
      </c>
      <c r="C125" s="5" t="s">
        <v>335</v>
      </c>
      <c r="D125">
        <v>177700</v>
      </c>
      <c r="E125">
        <v>33092</v>
      </c>
      <c r="F125" s="6">
        <f t="shared" si="4"/>
        <v>0.18622397298818233</v>
      </c>
      <c r="G125" t="s">
        <v>22</v>
      </c>
      <c r="H125">
        <v>662</v>
      </c>
      <c r="I125" s="7">
        <f t="shared" si="7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ht="17" x14ac:dyDescent="0.2">
      <c r="A126">
        <v>124</v>
      </c>
      <c r="B126" t="s">
        <v>336</v>
      </c>
      <c r="C126" s="5" t="s">
        <v>337</v>
      </c>
      <c r="D126">
        <v>2600</v>
      </c>
      <c r="E126">
        <v>9562</v>
      </c>
      <c r="F126" s="6">
        <f t="shared" si="4"/>
        <v>3.6776923076923076</v>
      </c>
      <c r="G126" t="s">
        <v>30</v>
      </c>
      <c r="H126">
        <v>94</v>
      </c>
      <c r="I126" s="7">
        <f t="shared" si="7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ht="17" x14ac:dyDescent="0.2">
      <c r="A127">
        <v>125</v>
      </c>
      <c r="B127" t="s">
        <v>338</v>
      </c>
      <c r="C127" s="5" t="s">
        <v>339</v>
      </c>
      <c r="D127">
        <v>5300</v>
      </c>
      <c r="E127">
        <v>8475</v>
      </c>
      <c r="F127" s="6">
        <f t="shared" si="4"/>
        <v>1.5990566037735849</v>
      </c>
      <c r="G127" t="s">
        <v>30</v>
      </c>
      <c r="H127">
        <v>180</v>
      </c>
      <c r="I127" s="7">
        <f t="shared" si="7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ht="17" x14ac:dyDescent="0.2">
      <c r="A128">
        <v>126</v>
      </c>
      <c r="B128" t="s">
        <v>340</v>
      </c>
      <c r="C128" s="5" t="s">
        <v>341</v>
      </c>
      <c r="D128">
        <v>180200</v>
      </c>
      <c r="E128">
        <v>69617</v>
      </c>
      <c r="F128" s="6">
        <f t="shared" si="4"/>
        <v>0.38633185349611543</v>
      </c>
      <c r="G128" t="s">
        <v>22</v>
      </c>
      <c r="H128">
        <v>774</v>
      </c>
      <c r="I128" s="7">
        <f t="shared" si="7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ht="17" x14ac:dyDescent="0.2">
      <c r="A129">
        <v>127</v>
      </c>
      <c r="B129" t="s">
        <v>342</v>
      </c>
      <c r="C129" s="5" t="s">
        <v>343</v>
      </c>
      <c r="D129">
        <v>103200</v>
      </c>
      <c r="E129">
        <v>53067</v>
      </c>
      <c r="F129" s="6">
        <f t="shared" si="4"/>
        <v>0.51421511627906979</v>
      </c>
      <c r="G129" t="s">
        <v>22</v>
      </c>
      <c r="H129">
        <v>672</v>
      </c>
      <c r="I129" s="7">
        <f t="shared" si="7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ht="17" x14ac:dyDescent="0.2">
      <c r="A130">
        <v>128</v>
      </c>
      <c r="B130" t="s">
        <v>344</v>
      </c>
      <c r="C130" s="5" t="s">
        <v>345</v>
      </c>
      <c r="D130">
        <v>70600</v>
      </c>
      <c r="E130">
        <v>42596</v>
      </c>
      <c r="F130" s="6">
        <f t="shared" ref="F130:F193" si="8">E130/D130</f>
        <v>0.60334277620396604</v>
      </c>
      <c r="G130" t="s">
        <v>99</v>
      </c>
      <c r="H130">
        <v>532</v>
      </c>
      <c r="I130" s="7">
        <f t="shared" si="7"/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8">
        <f t="shared" ref="N130:N193" si="9">(((L130/60)/60/24)+DATE(1970,1,1))</f>
        <v>40417.208333333336</v>
      </c>
      <c r="O130" s="8">
        <f t="shared" ref="O130:O193" si="10">+(((M130/60)/60)/24)+DATE(1970,1,1)</f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ht="17" x14ac:dyDescent="0.2">
      <c r="A131">
        <v>129</v>
      </c>
      <c r="B131" t="s">
        <v>346</v>
      </c>
      <c r="C131" s="5" t="s">
        <v>347</v>
      </c>
      <c r="D131">
        <v>148500</v>
      </c>
      <c r="E131">
        <v>4756</v>
      </c>
      <c r="F131" s="6">
        <f t="shared" si="8"/>
        <v>3.2026936026936029E-2</v>
      </c>
      <c r="G131" t="s">
        <v>99</v>
      </c>
      <c r="H131">
        <v>55</v>
      </c>
      <c r="I131" s="7">
        <f t="shared" ref="I131:I194" si="11">E131/H131</f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8">
        <f t="shared" si="9"/>
        <v>42038.25</v>
      </c>
      <c r="O131" s="8">
        <f t="shared" si="10"/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ht="17" x14ac:dyDescent="0.2">
      <c r="A132">
        <v>130</v>
      </c>
      <c r="B132" t="s">
        <v>348</v>
      </c>
      <c r="C132" s="5" t="s">
        <v>349</v>
      </c>
      <c r="D132">
        <v>9600</v>
      </c>
      <c r="E132">
        <v>14925</v>
      </c>
      <c r="F132" s="6">
        <f t="shared" si="8"/>
        <v>1.5546875</v>
      </c>
      <c r="G132" t="s">
        <v>30</v>
      </c>
      <c r="H132">
        <v>533</v>
      </c>
      <c r="I132" s="7">
        <f t="shared" si="11"/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ht="34" x14ac:dyDescent="0.2">
      <c r="A133">
        <v>131</v>
      </c>
      <c r="B133" t="s">
        <v>350</v>
      </c>
      <c r="C133" s="5" t="s">
        <v>351</v>
      </c>
      <c r="D133">
        <v>164700</v>
      </c>
      <c r="E133">
        <v>166116</v>
      </c>
      <c r="F133" s="6">
        <f t="shared" si="8"/>
        <v>1.0085974499089254</v>
      </c>
      <c r="G133" t="s">
        <v>30</v>
      </c>
      <c r="H133">
        <v>2443</v>
      </c>
      <c r="I133" s="7">
        <f t="shared" si="11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ht="17" x14ac:dyDescent="0.2">
      <c r="A134">
        <v>132</v>
      </c>
      <c r="B134" t="s">
        <v>352</v>
      </c>
      <c r="C134" s="5" t="s">
        <v>353</v>
      </c>
      <c r="D134">
        <v>3300</v>
      </c>
      <c r="E134">
        <v>3834</v>
      </c>
      <c r="F134" s="6">
        <f t="shared" si="8"/>
        <v>1.1618181818181819</v>
      </c>
      <c r="G134" t="s">
        <v>30</v>
      </c>
      <c r="H134">
        <v>89</v>
      </c>
      <c r="I134" s="7">
        <f t="shared" si="11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ht="17" x14ac:dyDescent="0.2">
      <c r="A135">
        <v>133</v>
      </c>
      <c r="B135" t="s">
        <v>354</v>
      </c>
      <c r="C135" s="5" t="s">
        <v>355</v>
      </c>
      <c r="D135">
        <v>4500</v>
      </c>
      <c r="E135">
        <v>13985</v>
      </c>
      <c r="F135" s="6">
        <f t="shared" si="8"/>
        <v>3.1077777777777778</v>
      </c>
      <c r="G135" t="s">
        <v>30</v>
      </c>
      <c r="H135">
        <v>159</v>
      </c>
      <c r="I135" s="7">
        <f t="shared" si="11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ht="17" x14ac:dyDescent="0.2">
      <c r="A136">
        <v>134</v>
      </c>
      <c r="B136" t="s">
        <v>358</v>
      </c>
      <c r="C136" s="5" t="s">
        <v>359</v>
      </c>
      <c r="D136">
        <v>99500</v>
      </c>
      <c r="E136">
        <v>89288</v>
      </c>
      <c r="F136" s="6">
        <f t="shared" si="8"/>
        <v>0.89736683417085428</v>
      </c>
      <c r="G136" t="s">
        <v>22</v>
      </c>
      <c r="H136">
        <v>940</v>
      </c>
      <c r="I136" s="7">
        <f t="shared" si="11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ht="17" x14ac:dyDescent="0.2">
      <c r="A137">
        <v>135</v>
      </c>
      <c r="B137" t="s">
        <v>360</v>
      </c>
      <c r="C137" s="5" t="s">
        <v>361</v>
      </c>
      <c r="D137">
        <v>7700</v>
      </c>
      <c r="E137">
        <v>5488</v>
      </c>
      <c r="F137" s="6">
        <f t="shared" si="8"/>
        <v>0.71272727272727276</v>
      </c>
      <c r="G137" t="s">
        <v>22</v>
      </c>
      <c r="H137">
        <v>117</v>
      </c>
      <c r="I137" s="7">
        <f t="shared" si="11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ht="17" x14ac:dyDescent="0.2">
      <c r="A138">
        <v>136</v>
      </c>
      <c r="B138" t="s">
        <v>362</v>
      </c>
      <c r="C138" s="5" t="s">
        <v>363</v>
      </c>
      <c r="D138">
        <v>82800</v>
      </c>
      <c r="E138">
        <v>2721</v>
      </c>
      <c r="F138" s="6">
        <f t="shared" si="8"/>
        <v>3.2862318840579711E-2</v>
      </c>
      <c r="G138" t="s">
        <v>99</v>
      </c>
      <c r="H138">
        <v>58</v>
      </c>
      <c r="I138" s="7">
        <f t="shared" si="11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ht="17" x14ac:dyDescent="0.2">
      <c r="A139">
        <v>137</v>
      </c>
      <c r="B139" t="s">
        <v>364</v>
      </c>
      <c r="C139" s="5" t="s">
        <v>365</v>
      </c>
      <c r="D139">
        <v>1800</v>
      </c>
      <c r="E139">
        <v>4712</v>
      </c>
      <c r="F139" s="6">
        <f t="shared" si="8"/>
        <v>2.617777777777778</v>
      </c>
      <c r="G139" t="s">
        <v>30</v>
      </c>
      <c r="H139">
        <v>50</v>
      </c>
      <c r="I139" s="7">
        <f t="shared" si="11"/>
        <v>94.24</v>
      </c>
      <c r="J139" t="s">
        <v>31</v>
      </c>
      <c r="K139" t="s">
        <v>32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ht="34" x14ac:dyDescent="0.2">
      <c r="A140">
        <v>138</v>
      </c>
      <c r="B140" t="s">
        <v>366</v>
      </c>
      <c r="C140" s="5" t="s">
        <v>367</v>
      </c>
      <c r="D140">
        <v>9600</v>
      </c>
      <c r="E140">
        <v>9216</v>
      </c>
      <c r="F140" s="6">
        <f t="shared" si="8"/>
        <v>0.96</v>
      </c>
      <c r="G140" t="s">
        <v>22</v>
      </c>
      <c r="H140">
        <v>115</v>
      </c>
      <c r="I140" s="7">
        <f t="shared" si="11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ht="17" x14ac:dyDescent="0.2">
      <c r="A141">
        <v>139</v>
      </c>
      <c r="B141" t="s">
        <v>368</v>
      </c>
      <c r="C141" s="5" t="s">
        <v>369</v>
      </c>
      <c r="D141">
        <v>92100</v>
      </c>
      <c r="E141">
        <v>19246</v>
      </c>
      <c r="F141" s="6">
        <f t="shared" si="8"/>
        <v>0.20896851248642778</v>
      </c>
      <c r="G141" t="s">
        <v>22</v>
      </c>
      <c r="H141">
        <v>326</v>
      </c>
      <c r="I141" s="7">
        <f t="shared" si="11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ht="34" x14ac:dyDescent="0.2">
      <c r="A142">
        <v>140</v>
      </c>
      <c r="B142" t="s">
        <v>370</v>
      </c>
      <c r="C142" s="5" t="s">
        <v>371</v>
      </c>
      <c r="D142">
        <v>5500</v>
      </c>
      <c r="E142">
        <v>12274</v>
      </c>
      <c r="F142" s="6">
        <f t="shared" si="8"/>
        <v>2.2316363636363636</v>
      </c>
      <c r="G142" t="s">
        <v>30</v>
      </c>
      <c r="H142">
        <v>186</v>
      </c>
      <c r="I142" s="7">
        <f t="shared" si="11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ht="17" x14ac:dyDescent="0.2">
      <c r="A143">
        <v>141</v>
      </c>
      <c r="B143" t="s">
        <v>372</v>
      </c>
      <c r="C143" s="5" t="s">
        <v>373</v>
      </c>
      <c r="D143">
        <v>64300</v>
      </c>
      <c r="E143">
        <v>65323</v>
      </c>
      <c r="F143" s="6">
        <f t="shared" si="8"/>
        <v>1.0159097978227061</v>
      </c>
      <c r="G143" t="s">
        <v>30</v>
      </c>
      <c r="H143">
        <v>1071</v>
      </c>
      <c r="I143" s="7">
        <f t="shared" si="11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ht="17" x14ac:dyDescent="0.2">
      <c r="A144">
        <v>142</v>
      </c>
      <c r="B144" t="s">
        <v>374</v>
      </c>
      <c r="C144" s="5" t="s">
        <v>375</v>
      </c>
      <c r="D144">
        <v>5000</v>
      </c>
      <c r="E144">
        <v>11502</v>
      </c>
      <c r="F144" s="6">
        <f t="shared" si="8"/>
        <v>2.3003999999999998</v>
      </c>
      <c r="G144" t="s">
        <v>30</v>
      </c>
      <c r="H144">
        <v>117</v>
      </c>
      <c r="I144" s="7">
        <f t="shared" si="11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ht="17" x14ac:dyDescent="0.2">
      <c r="A145">
        <v>143</v>
      </c>
      <c r="B145" t="s">
        <v>376</v>
      </c>
      <c r="C145" s="5" t="s">
        <v>377</v>
      </c>
      <c r="D145">
        <v>5400</v>
      </c>
      <c r="E145">
        <v>7322</v>
      </c>
      <c r="F145" s="6">
        <f t="shared" si="8"/>
        <v>1.355925925925926</v>
      </c>
      <c r="G145" t="s">
        <v>30</v>
      </c>
      <c r="H145">
        <v>70</v>
      </c>
      <c r="I145" s="7">
        <f t="shared" si="11"/>
        <v>104.6</v>
      </c>
      <c r="J145" t="s">
        <v>31</v>
      </c>
      <c r="K145" t="s">
        <v>32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ht="17" x14ac:dyDescent="0.2">
      <c r="A146">
        <v>144</v>
      </c>
      <c r="B146" t="s">
        <v>378</v>
      </c>
      <c r="C146" s="5" t="s">
        <v>379</v>
      </c>
      <c r="D146">
        <v>9000</v>
      </c>
      <c r="E146">
        <v>11619</v>
      </c>
      <c r="F146" s="6">
        <f t="shared" si="8"/>
        <v>1.2909999999999999</v>
      </c>
      <c r="G146" t="s">
        <v>30</v>
      </c>
      <c r="H146">
        <v>135</v>
      </c>
      <c r="I146" s="7">
        <f t="shared" si="11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ht="17" x14ac:dyDescent="0.2">
      <c r="A147">
        <v>145</v>
      </c>
      <c r="B147" t="s">
        <v>380</v>
      </c>
      <c r="C147" s="5" t="s">
        <v>381</v>
      </c>
      <c r="D147">
        <v>25000</v>
      </c>
      <c r="E147">
        <v>59128</v>
      </c>
      <c r="F147" s="6">
        <f t="shared" si="8"/>
        <v>2.3651200000000001</v>
      </c>
      <c r="G147" t="s">
        <v>30</v>
      </c>
      <c r="H147">
        <v>768</v>
      </c>
      <c r="I147" s="7">
        <f t="shared" si="11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ht="34" x14ac:dyDescent="0.2">
      <c r="A148">
        <v>146</v>
      </c>
      <c r="B148" t="s">
        <v>382</v>
      </c>
      <c r="C148" s="5" t="s">
        <v>383</v>
      </c>
      <c r="D148">
        <v>8800</v>
      </c>
      <c r="E148">
        <v>1518</v>
      </c>
      <c r="F148" s="6">
        <f t="shared" si="8"/>
        <v>0.17249999999999999</v>
      </c>
      <c r="G148" t="s">
        <v>99</v>
      </c>
      <c r="H148">
        <v>51</v>
      </c>
      <c r="I148" s="7">
        <f t="shared" si="11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ht="17" x14ac:dyDescent="0.2">
      <c r="A149">
        <v>147</v>
      </c>
      <c r="B149" t="s">
        <v>384</v>
      </c>
      <c r="C149" s="5" t="s">
        <v>385</v>
      </c>
      <c r="D149">
        <v>8300</v>
      </c>
      <c r="E149">
        <v>9337</v>
      </c>
      <c r="F149" s="6">
        <f t="shared" si="8"/>
        <v>1.1249397590361445</v>
      </c>
      <c r="G149" t="s">
        <v>30</v>
      </c>
      <c r="H149">
        <v>199</v>
      </c>
      <c r="I149" s="7">
        <f t="shared" si="11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ht="17" x14ac:dyDescent="0.2">
      <c r="A150">
        <v>148</v>
      </c>
      <c r="B150" t="s">
        <v>386</v>
      </c>
      <c r="C150" s="5" t="s">
        <v>387</v>
      </c>
      <c r="D150">
        <v>9300</v>
      </c>
      <c r="E150">
        <v>11255</v>
      </c>
      <c r="F150" s="6">
        <f t="shared" si="8"/>
        <v>1.2102150537634409</v>
      </c>
      <c r="G150" t="s">
        <v>30</v>
      </c>
      <c r="H150">
        <v>107</v>
      </c>
      <c r="I150" s="7">
        <f t="shared" si="11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ht="17" x14ac:dyDescent="0.2">
      <c r="A151">
        <v>149</v>
      </c>
      <c r="B151" t="s">
        <v>388</v>
      </c>
      <c r="C151" s="5" t="s">
        <v>389</v>
      </c>
      <c r="D151">
        <v>6200</v>
      </c>
      <c r="E151">
        <v>13632</v>
      </c>
      <c r="F151" s="6">
        <f t="shared" si="8"/>
        <v>2.1987096774193549</v>
      </c>
      <c r="G151" t="s">
        <v>30</v>
      </c>
      <c r="H151">
        <v>195</v>
      </c>
      <c r="I151" s="7">
        <f t="shared" si="11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ht="17" x14ac:dyDescent="0.2">
      <c r="A152">
        <v>150</v>
      </c>
      <c r="B152" t="s">
        <v>390</v>
      </c>
      <c r="C152" s="5" t="s">
        <v>391</v>
      </c>
      <c r="D152">
        <v>100</v>
      </c>
      <c r="E152">
        <v>1</v>
      </c>
      <c r="F152" s="6">
        <f t="shared" si="8"/>
        <v>0.01</v>
      </c>
      <c r="G152" t="s">
        <v>22</v>
      </c>
      <c r="H152">
        <v>1</v>
      </c>
      <c r="I152" s="7">
        <f t="shared" si="11"/>
        <v>1</v>
      </c>
      <c r="J152" t="s">
        <v>31</v>
      </c>
      <c r="K152" t="s">
        <v>32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ht="17" x14ac:dyDescent="0.2">
      <c r="A153">
        <v>151</v>
      </c>
      <c r="B153" t="s">
        <v>392</v>
      </c>
      <c r="C153" s="5" t="s">
        <v>393</v>
      </c>
      <c r="D153">
        <v>137200</v>
      </c>
      <c r="E153">
        <v>88037</v>
      </c>
      <c r="F153" s="6">
        <f t="shared" si="8"/>
        <v>0.64166909620991253</v>
      </c>
      <c r="G153" t="s">
        <v>22</v>
      </c>
      <c r="H153">
        <v>1467</v>
      </c>
      <c r="I153" s="7">
        <f t="shared" si="11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ht="17" x14ac:dyDescent="0.2">
      <c r="A154">
        <v>152</v>
      </c>
      <c r="B154" t="s">
        <v>394</v>
      </c>
      <c r="C154" s="5" t="s">
        <v>395</v>
      </c>
      <c r="D154">
        <v>41500</v>
      </c>
      <c r="E154">
        <v>175573</v>
      </c>
      <c r="F154" s="6">
        <f t="shared" si="8"/>
        <v>4.2306746987951804</v>
      </c>
      <c r="G154" t="s">
        <v>30</v>
      </c>
      <c r="H154">
        <v>3376</v>
      </c>
      <c r="I154" s="7">
        <f t="shared" si="11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ht="17" x14ac:dyDescent="0.2">
      <c r="A155">
        <v>153</v>
      </c>
      <c r="B155" t="s">
        <v>396</v>
      </c>
      <c r="C155" s="5" t="s">
        <v>397</v>
      </c>
      <c r="D155">
        <v>189400</v>
      </c>
      <c r="E155">
        <v>176112</v>
      </c>
      <c r="F155" s="6">
        <f t="shared" si="8"/>
        <v>0.92984160506863778</v>
      </c>
      <c r="G155" t="s">
        <v>22</v>
      </c>
      <c r="H155">
        <v>5681</v>
      </c>
      <c r="I155" s="7">
        <f t="shared" si="11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ht="17" x14ac:dyDescent="0.2">
      <c r="A156">
        <v>154</v>
      </c>
      <c r="B156" t="s">
        <v>398</v>
      </c>
      <c r="C156" s="5" t="s">
        <v>399</v>
      </c>
      <c r="D156">
        <v>171300</v>
      </c>
      <c r="E156">
        <v>100650</v>
      </c>
      <c r="F156" s="6">
        <f t="shared" si="8"/>
        <v>0.58756567425569173</v>
      </c>
      <c r="G156" t="s">
        <v>22</v>
      </c>
      <c r="H156">
        <v>1059</v>
      </c>
      <c r="I156" s="7">
        <f t="shared" si="11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ht="17" x14ac:dyDescent="0.2">
      <c r="A157">
        <v>155</v>
      </c>
      <c r="B157" t="s">
        <v>400</v>
      </c>
      <c r="C157" s="5" t="s">
        <v>401</v>
      </c>
      <c r="D157">
        <v>139500</v>
      </c>
      <c r="E157">
        <v>90706</v>
      </c>
      <c r="F157" s="6">
        <f t="shared" si="8"/>
        <v>0.65022222222222226</v>
      </c>
      <c r="G157" t="s">
        <v>22</v>
      </c>
      <c r="H157">
        <v>1194</v>
      </c>
      <c r="I157" s="7">
        <f t="shared" si="11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ht="17" x14ac:dyDescent="0.2">
      <c r="A158">
        <v>156</v>
      </c>
      <c r="B158" t="s">
        <v>402</v>
      </c>
      <c r="C158" s="5" t="s">
        <v>403</v>
      </c>
      <c r="D158">
        <v>36400</v>
      </c>
      <c r="E158">
        <v>26914</v>
      </c>
      <c r="F158" s="6">
        <f t="shared" si="8"/>
        <v>0.73939560439560437</v>
      </c>
      <c r="G158" t="s">
        <v>99</v>
      </c>
      <c r="H158">
        <v>379</v>
      </c>
      <c r="I158" s="7">
        <f t="shared" si="11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ht="17" x14ac:dyDescent="0.2">
      <c r="A159">
        <v>157</v>
      </c>
      <c r="B159" t="s">
        <v>404</v>
      </c>
      <c r="C159" s="5" t="s">
        <v>405</v>
      </c>
      <c r="D159">
        <v>4200</v>
      </c>
      <c r="E159">
        <v>2212</v>
      </c>
      <c r="F159" s="6">
        <f t="shared" si="8"/>
        <v>0.52666666666666662</v>
      </c>
      <c r="G159" t="s">
        <v>22</v>
      </c>
      <c r="H159">
        <v>30</v>
      </c>
      <c r="I159" s="7">
        <f t="shared" si="11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ht="17" x14ac:dyDescent="0.2">
      <c r="A160">
        <v>158</v>
      </c>
      <c r="B160" t="s">
        <v>406</v>
      </c>
      <c r="C160" s="5" t="s">
        <v>407</v>
      </c>
      <c r="D160">
        <v>2100</v>
      </c>
      <c r="E160">
        <v>4640</v>
      </c>
      <c r="F160" s="6">
        <f t="shared" si="8"/>
        <v>2.2095238095238097</v>
      </c>
      <c r="G160" t="s">
        <v>30</v>
      </c>
      <c r="H160">
        <v>41</v>
      </c>
      <c r="I160" s="7">
        <f t="shared" si="11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ht="17" x14ac:dyDescent="0.2">
      <c r="A161">
        <v>159</v>
      </c>
      <c r="B161" t="s">
        <v>408</v>
      </c>
      <c r="C161" s="5" t="s">
        <v>409</v>
      </c>
      <c r="D161">
        <v>191200</v>
      </c>
      <c r="E161">
        <v>191222</v>
      </c>
      <c r="F161" s="6">
        <f t="shared" si="8"/>
        <v>1.0001150627615063</v>
      </c>
      <c r="G161" t="s">
        <v>30</v>
      </c>
      <c r="H161">
        <v>1821</v>
      </c>
      <c r="I161" s="7">
        <f t="shared" si="11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ht="17" x14ac:dyDescent="0.2">
      <c r="A162">
        <v>160</v>
      </c>
      <c r="B162" t="s">
        <v>410</v>
      </c>
      <c r="C162" s="5" t="s">
        <v>411</v>
      </c>
      <c r="D162">
        <v>8000</v>
      </c>
      <c r="E162">
        <v>12985</v>
      </c>
      <c r="F162" s="6">
        <f t="shared" si="8"/>
        <v>1.6231249999999999</v>
      </c>
      <c r="G162" t="s">
        <v>30</v>
      </c>
      <c r="H162">
        <v>164</v>
      </c>
      <c r="I162" s="7">
        <f t="shared" si="11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ht="34" x14ac:dyDescent="0.2">
      <c r="A163">
        <v>161</v>
      </c>
      <c r="B163" t="s">
        <v>412</v>
      </c>
      <c r="C163" s="5" t="s">
        <v>413</v>
      </c>
      <c r="D163">
        <v>5500</v>
      </c>
      <c r="E163">
        <v>4300</v>
      </c>
      <c r="F163" s="6">
        <f t="shared" si="8"/>
        <v>0.78181818181818186</v>
      </c>
      <c r="G163" t="s">
        <v>22</v>
      </c>
      <c r="H163">
        <v>75</v>
      </c>
      <c r="I163" s="7">
        <f t="shared" si="11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ht="17" x14ac:dyDescent="0.2">
      <c r="A164">
        <v>162</v>
      </c>
      <c r="B164" t="s">
        <v>414</v>
      </c>
      <c r="C164" s="5" t="s">
        <v>415</v>
      </c>
      <c r="D164">
        <v>6100</v>
      </c>
      <c r="E164">
        <v>9134</v>
      </c>
      <c r="F164" s="6">
        <f t="shared" si="8"/>
        <v>1.4973770491803278</v>
      </c>
      <c r="G164" t="s">
        <v>30</v>
      </c>
      <c r="H164">
        <v>157</v>
      </c>
      <c r="I164" s="7">
        <f t="shared" si="11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ht="17" x14ac:dyDescent="0.2">
      <c r="A165">
        <v>163</v>
      </c>
      <c r="B165" t="s">
        <v>416</v>
      </c>
      <c r="C165" s="5" t="s">
        <v>417</v>
      </c>
      <c r="D165">
        <v>3500</v>
      </c>
      <c r="E165">
        <v>8864</v>
      </c>
      <c r="F165" s="6">
        <f t="shared" si="8"/>
        <v>2.5325714285714285</v>
      </c>
      <c r="G165" t="s">
        <v>30</v>
      </c>
      <c r="H165">
        <v>246</v>
      </c>
      <c r="I165" s="7">
        <f t="shared" si="11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ht="17" x14ac:dyDescent="0.2">
      <c r="A166">
        <v>164</v>
      </c>
      <c r="B166" t="s">
        <v>418</v>
      </c>
      <c r="C166" s="5" t="s">
        <v>419</v>
      </c>
      <c r="D166">
        <v>150500</v>
      </c>
      <c r="E166">
        <v>150755</v>
      </c>
      <c r="F166" s="6">
        <f t="shared" si="8"/>
        <v>1.0016943521594683</v>
      </c>
      <c r="G166" t="s">
        <v>30</v>
      </c>
      <c r="H166">
        <v>1396</v>
      </c>
      <c r="I166" s="7">
        <f t="shared" si="11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ht="17" x14ac:dyDescent="0.2">
      <c r="A167">
        <v>165</v>
      </c>
      <c r="B167" t="s">
        <v>420</v>
      </c>
      <c r="C167" s="5" t="s">
        <v>421</v>
      </c>
      <c r="D167">
        <v>90400</v>
      </c>
      <c r="E167">
        <v>110279</v>
      </c>
      <c r="F167" s="6">
        <f t="shared" si="8"/>
        <v>1.2199004424778761</v>
      </c>
      <c r="G167" t="s">
        <v>30</v>
      </c>
      <c r="H167">
        <v>2506</v>
      </c>
      <c r="I167" s="7">
        <f t="shared" si="11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ht="17" x14ac:dyDescent="0.2">
      <c r="A168">
        <v>166</v>
      </c>
      <c r="B168" t="s">
        <v>422</v>
      </c>
      <c r="C168" s="5" t="s">
        <v>423</v>
      </c>
      <c r="D168">
        <v>9800</v>
      </c>
      <c r="E168">
        <v>13439</v>
      </c>
      <c r="F168" s="6">
        <f t="shared" si="8"/>
        <v>1.3713265306122449</v>
      </c>
      <c r="G168" t="s">
        <v>30</v>
      </c>
      <c r="H168">
        <v>244</v>
      </c>
      <c r="I168" s="7">
        <f t="shared" si="11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ht="17" x14ac:dyDescent="0.2">
      <c r="A169">
        <v>167</v>
      </c>
      <c r="B169" t="s">
        <v>424</v>
      </c>
      <c r="C169" s="5" t="s">
        <v>425</v>
      </c>
      <c r="D169">
        <v>2600</v>
      </c>
      <c r="E169">
        <v>10804</v>
      </c>
      <c r="F169" s="6">
        <f t="shared" si="8"/>
        <v>4.155384615384615</v>
      </c>
      <c r="G169" t="s">
        <v>30</v>
      </c>
      <c r="H169">
        <v>146</v>
      </c>
      <c r="I169" s="7">
        <f t="shared" si="11"/>
        <v>74</v>
      </c>
      <c r="J169" t="s">
        <v>38</v>
      </c>
      <c r="K169" t="s">
        <v>39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ht="17" x14ac:dyDescent="0.2">
      <c r="A170">
        <v>168</v>
      </c>
      <c r="B170" t="s">
        <v>426</v>
      </c>
      <c r="C170" s="5" t="s">
        <v>427</v>
      </c>
      <c r="D170">
        <v>128100</v>
      </c>
      <c r="E170">
        <v>40107</v>
      </c>
      <c r="F170" s="6">
        <f t="shared" si="8"/>
        <v>0.3130913348946136</v>
      </c>
      <c r="G170" t="s">
        <v>22</v>
      </c>
      <c r="H170">
        <v>955</v>
      </c>
      <c r="I170" s="7">
        <f t="shared" si="11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ht="17" x14ac:dyDescent="0.2">
      <c r="A171">
        <v>169</v>
      </c>
      <c r="B171" t="s">
        <v>428</v>
      </c>
      <c r="C171" s="5" t="s">
        <v>429</v>
      </c>
      <c r="D171">
        <v>23300</v>
      </c>
      <c r="E171">
        <v>98811</v>
      </c>
      <c r="F171" s="6">
        <f t="shared" si="8"/>
        <v>4.240815450643777</v>
      </c>
      <c r="G171" t="s">
        <v>30</v>
      </c>
      <c r="H171">
        <v>1267</v>
      </c>
      <c r="I171" s="7">
        <f t="shared" si="11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ht="17" x14ac:dyDescent="0.2">
      <c r="A172">
        <v>170</v>
      </c>
      <c r="B172" t="s">
        <v>430</v>
      </c>
      <c r="C172" s="5" t="s">
        <v>431</v>
      </c>
      <c r="D172">
        <v>188100</v>
      </c>
      <c r="E172">
        <v>5528</v>
      </c>
      <c r="F172" s="6">
        <f t="shared" si="8"/>
        <v>2.9388623072833599E-2</v>
      </c>
      <c r="G172" t="s">
        <v>22</v>
      </c>
      <c r="H172">
        <v>67</v>
      </c>
      <c r="I172" s="7">
        <f t="shared" si="11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ht="34" x14ac:dyDescent="0.2">
      <c r="A173">
        <v>171</v>
      </c>
      <c r="B173" t="s">
        <v>432</v>
      </c>
      <c r="C173" s="5" t="s">
        <v>433</v>
      </c>
      <c r="D173">
        <v>4900</v>
      </c>
      <c r="E173">
        <v>521</v>
      </c>
      <c r="F173" s="6">
        <f t="shared" si="8"/>
        <v>0.1063265306122449</v>
      </c>
      <c r="G173" t="s">
        <v>22</v>
      </c>
      <c r="H173">
        <v>5</v>
      </c>
      <c r="I173" s="7">
        <f t="shared" si="11"/>
        <v>104.2</v>
      </c>
      <c r="J173" t="s">
        <v>31</v>
      </c>
      <c r="K173" t="s">
        <v>32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ht="17" x14ac:dyDescent="0.2">
      <c r="A174">
        <v>172</v>
      </c>
      <c r="B174" t="s">
        <v>434</v>
      </c>
      <c r="C174" s="5" t="s">
        <v>435</v>
      </c>
      <c r="D174">
        <v>800</v>
      </c>
      <c r="E174">
        <v>663</v>
      </c>
      <c r="F174" s="6">
        <f t="shared" si="8"/>
        <v>0.82874999999999999</v>
      </c>
      <c r="G174" t="s">
        <v>22</v>
      </c>
      <c r="H174">
        <v>26</v>
      </c>
      <c r="I174" s="7">
        <f t="shared" si="11"/>
        <v>25.5</v>
      </c>
      <c r="J174" t="s">
        <v>31</v>
      </c>
      <c r="K174" t="s">
        <v>32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ht="17" x14ac:dyDescent="0.2">
      <c r="A175">
        <v>173</v>
      </c>
      <c r="B175" t="s">
        <v>436</v>
      </c>
      <c r="C175" s="5" t="s">
        <v>437</v>
      </c>
      <c r="D175">
        <v>96700</v>
      </c>
      <c r="E175">
        <v>157635</v>
      </c>
      <c r="F175" s="6">
        <f t="shared" si="8"/>
        <v>1.6301447776628748</v>
      </c>
      <c r="G175" t="s">
        <v>30</v>
      </c>
      <c r="H175">
        <v>1561</v>
      </c>
      <c r="I175" s="7">
        <f t="shared" si="11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ht="17" x14ac:dyDescent="0.2">
      <c r="A176">
        <v>174</v>
      </c>
      <c r="B176" t="s">
        <v>438</v>
      </c>
      <c r="C176" s="5" t="s">
        <v>439</v>
      </c>
      <c r="D176">
        <v>600</v>
      </c>
      <c r="E176">
        <v>5368</v>
      </c>
      <c r="F176" s="6">
        <f t="shared" si="8"/>
        <v>8.9466666666666672</v>
      </c>
      <c r="G176" t="s">
        <v>30</v>
      </c>
      <c r="H176">
        <v>48</v>
      </c>
      <c r="I176" s="7">
        <f t="shared" si="11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ht="17" x14ac:dyDescent="0.2">
      <c r="A177">
        <v>175</v>
      </c>
      <c r="B177" t="s">
        <v>440</v>
      </c>
      <c r="C177" s="5" t="s">
        <v>441</v>
      </c>
      <c r="D177">
        <v>181200</v>
      </c>
      <c r="E177">
        <v>47459</v>
      </c>
      <c r="F177" s="6">
        <f t="shared" si="8"/>
        <v>0.26191501103752757</v>
      </c>
      <c r="G177" t="s">
        <v>22</v>
      </c>
      <c r="H177">
        <v>1130</v>
      </c>
      <c r="I177" s="7">
        <f t="shared" si="11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ht="34" x14ac:dyDescent="0.2">
      <c r="A178">
        <v>176</v>
      </c>
      <c r="B178" t="s">
        <v>442</v>
      </c>
      <c r="C178" s="5" t="s">
        <v>443</v>
      </c>
      <c r="D178">
        <v>115000</v>
      </c>
      <c r="E178">
        <v>86060</v>
      </c>
      <c r="F178" s="6">
        <f t="shared" si="8"/>
        <v>0.74834782608695649</v>
      </c>
      <c r="G178" t="s">
        <v>22</v>
      </c>
      <c r="H178">
        <v>782</v>
      </c>
      <c r="I178" s="7">
        <f t="shared" si="11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ht="17" x14ac:dyDescent="0.2">
      <c r="A179">
        <v>177</v>
      </c>
      <c r="B179" t="s">
        <v>444</v>
      </c>
      <c r="C179" s="5" t="s">
        <v>445</v>
      </c>
      <c r="D179">
        <v>38800</v>
      </c>
      <c r="E179">
        <v>161593</v>
      </c>
      <c r="F179" s="6">
        <f t="shared" si="8"/>
        <v>4.1647680412371137</v>
      </c>
      <c r="G179" t="s">
        <v>30</v>
      </c>
      <c r="H179">
        <v>2739</v>
      </c>
      <c r="I179" s="7">
        <f t="shared" si="11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ht="17" x14ac:dyDescent="0.2">
      <c r="A180">
        <v>178</v>
      </c>
      <c r="B180" t="s">
        <v>446</v>
      </c>
      <c r="C180" s="5" t="s">
        <v>447</v>
      </c>
      <c r="D180">
        <v>7200</v>
      </c>
      <c r="E180">
        <v>6927</v>
      </c>
      <c r="F180" s="6">
        <f t="shared" si="8"/>
        <v>0.96208333333333329</v>
      </c>
      <c r="G180" t="s">
        <v>22</v>
      </c>
      <c r="H180">
        <v>210</v>
      </c>
      <c r="I180" s="7">
        <f t="shared" si="11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ht="34" x14ac:dyDescent="0.2">
      <c r="A181">
        <v>179</v>
      </c>
      <c r="B181" t="s">
        <v>448</v>
      </c>
      <c r="C181" s="5" t="s">
        <v>449</v>
      </c>
      <c r="D181">
        <v>44500</v>
      </c>
      <c r="E181">
        <v>159185</v>
      </c>
      <c r="F181" s="6">
        <f t="shared" si="8"/>
        <v>3.5771910112359548</v>
      </c>
      <c r="G181" t="s">
        <v>30</v>
      </c>
      <c r="H181">
        <v>3537</v>
      </c>
      <c r="I181" s="7">
        <f t="shared" si="11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ht="17" x14ac:dyDescent="0.2">
      <c r="A182">
        <v>180</v>
      </c>
      <c r="B182" t="s">
        <v>450</v>
      </c>
      <c r="C182" s="5" t="s">
        <v>451</v>
      </c>
      <c r="D182">
        <v>56000</v>
      </c>
      <c r="E182">
        <v>172736</v>
      </c>
      <c r="F182" s="6">
        <f t="shared" si="8"/>
        <v>3.0845714285714285</v>
      </c>
      <c r="G182" t="s">
        <v>30</v>
      </c>
      <c r="H182">
        <v>2107</v>
      </c>
      <c r="I182" s="7">
        <f t="shared" si="11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ht="17" x14ac:dyDescent="0.2">
      <c r="A183">
        <v>181</v>
      </c>
      <c r="B183" t="s">
        <v>452</v>
      </c>
      <c r="C183" s="5" t="s">
        <v>453</v>
      </c>
      <c r="D183">
        <v>8600</v>
      </c>
      <c r="E183">
        <v>5315</v>
      </c>
      <c r="F183" s="6">
        <f t="shared" si="8"/>
        <v>0.61802325581395345</v>
      </c>
      <c r="G183" t="s">
        <v>22</v>
      </c>
      <c r="H183">
        <v>136</v>
      </c>
      <c r="I183" s="7">
        <f t="shared" si="11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ht="34" x14ac:dyDescent="0.2">
      <c r="A184">
        <v>182</v>
      </c>
      <c r="B184" t="s">
        <v>454</v>
      </c>
      <c r="C184" s="5" t="s">
        <v>455</v>
      </c>
      <c r="D184">
        <v>27100</v>
      </c>
      <c r="E184">
        <v>195750</v>
      </c>
      <c r="F184" s="6">
        <f t="shared" si="8"/>
        <v>7.2232472324723247</v>
      </c>
      <c r="G184" t="s">
        <v>30</v>
      </c>
      <c r="H184">
        <v>3318</v>
      </c>
      <c r="I184" s="7">
        <f t="shared" si="11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ht="34" x14ac:dyDescent="0.2">
      <c r="A185">
        <v>183</v>
      </c>
      <c r="B185" t="s">
        <v>456</v>
      </c>
      <c r="C185" s="5" t="s">
        <v>457</v>
      </c>
      <c r="D185">
        <v>5100</v>
      </c>
      <c r="E185">
        <v>3525</v>
      </c>
      <c r="F185" s="6">
        <f t="shared" si="8"/>
        <v>0.69117647058823528</v>
      </c>
      <c r="G185" t="s">
        <v>22</v>
      </c>
      <c r="H185">
        <v>86</v>
      </c>
      <c r="I185" s="7">
        <f t="shared" si="11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ht="17" x14ac:dyDescent="0.2">
      <c r="A186">
        <v>184</v>
      </c>
      <c r="B186" t="s">
        <v>458</v>
      </c>
      <c r="C186" s="5" t="s">
        <v>459</v>
      </c>
      <c r="D186">
        <v>3600</v>
      </c>
      <c r="E186">
        <v>10550</v>
      </c>
      <c r="F186" s="6">
        <f t="shared" si="8"/>
        <v>2.9305555555555554</v>
      </c>
      <c r="G186" t="s">
        <v>30</v>
      </c>
      <c r="H186">
        <v>340</v>
      </c>
      <c r="I186" s="7">
        <f t="shared" si="11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ht="17" x14ac:dyDescent="0.2">
      <c r="A187">
        <v>185</v>
      </c>
      <c r="B187" t="s">
        <v>460</v>
      </c>
      <c r="C187" s="5" t="s">
        <v>461</v>
      </c>
      <c r="D187">
        <v>1000</v>
      </c>
      <c r="E187">
        <v>718</v>
      </c>
      <c r="F187" s="6">
        <f t="shared" si="8"/>
        <v>0.71799999999999997</v>
      </c>
      <c r="G187" t="s">
        <v>22</v>
      </c>
      <c r="H187">
        <v>19</v>
      </c>
      <c r="I187" s="7">
        <f t="shared" si="11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ht="17" x14ac:dyDescent="0.2">
      <c r="A188">
        <v>186</v>
      </c>
      <c r="B188" t="s">
        <v>462</v>
      </c>
      <c r="C188" s="5" t="s">
        <v>463</v>
      </c>
      <c r="D188">
        <v>88800</v>
      </c>
      <c r="E188">
        <v>28358</v>
      </c>
      <c r="F188" s="6">
        <f t="shared" si="8"/>
        <v>0.31934684684684683</v>
      </c>
      <c r="G188" t="s">
        <v>22</v>
      </c>
      <c r="H188">
        <v>886</v>
      </c>
      <c r="I188" s="7">
        <f t="shared" si="11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ht="17" x14ac:dyDescent="0.2">
      <c r="A189">
        <v>187</v>
      </c>
      <c r="B189" t="s">
        <v>464</v>
      </c>
      <c r="C189" s="5" t="s">
        <v>465</v>
      </c>
      <c r="D189">
        <v>60200</v>
      </c>
      <c r="E189">
        <v>138384</v>
      </c>
      <c r="F189" s="6">
        <f t="shared" si="8"/>
        <v>2.2987375415282392</v>
      </c>
      <c r="G189" t="s">
        <v>30</v>
      </c>
      <c r="H189">
        <v>1442</v>
      </c>
      <c r="I189" s="7">
        <f t="shared" si="11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ht="17" x14ac:dyDescent="0.2">
      <c r="A190">
        <v>188</v>
      </c>
      <c r="B190" t="s">
        <v>466</v>
      </c>
      <c r="C190" s="5" t="s">
        <v>467</v>
      </c>
      <c r="D190">
        <v>8200</v>
      </c>
      <c r="E190">
        <v>2625</v>
      </c>
      <c r="F190" s="6">
        <f t="shared" si="8"/>
        <v>0.3201219512195122</v>
      </c>
      <c r="G190" t="s">
        <v>22</v>
      </c>
      <c r="H190">
        <v>35</v>
      </c>
      <c r="I190" s="7">
        <f t="shared" si="11"/>
        <v>75</v>
      </c>
      <c r="J190" t="s">
        <v>135</v>
      </c>
      <c r="K190" t="s">
        <v>136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ht="17" x14ac:dyDescent="0.2">
      <c r="A191">
        <v>189</v>
      </c>
      <c r="B191" t="s">
        <v>468</v>
      </c>
      <c r="C191" s="5" t="s">
        <v>469</v>
      </c>
      <c r="D191">
        <v>191300</v>
      </c>
      <c r="E191">
        <v>45004</v>
      </c>
      <c r="F191" s="6">
        <f t="shared" si="8"/>
        <v>0.23525352848928385</v>
      </c>
      <c r="G191" t="s">
        <v>99</v>
      </c>
      <c r="H191">
        <v>441</v>
      </c>
      <c r="I191" s="7">
        <f t="shared" si="11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ht="17" x14ac:dyDescent="0.2">
      <c r="A192">
        <v>190</v>
      </c>
      <c r="B192" t="s">
        <v>470</v>
      </c>
      <c r="C192" s="5" t="s">
        <v>471</v>
      </c>
      <c r="D192">
        <v>3700</v>
      </c>
      <c r="E192">
        <v>2538</v>
      </c>
      <c r="F192" s="6">
        <f t="shared" si="8"/>
        <v>0.68594594594594593</v>
      </c>
      <c r="G192" t="s">
        <v>22</v>
      </c>
      <c r="H192">
        <v>24</v>
      </c>
      <c r="I192" s="7">
        <f t="shared" si="11"/>
        <v>105.75</v>
      </c>
      <c r="J192" t="s">
        <v>31</v>
      </c>
      <c r="K192" t="s">
        <v>32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ht="17" x14ac:dyDescent="0.2">
      <c r="A193">
        <v>191</v>
      </c>
      <c r="B193" t="s">
        <v>472</v>
      </c>
      <c r="C193" s="5" t="s">
        <v>473</v>
      </c>
      <c r="D193">
        <v>8400</v>
      </c>
      <c r="E193">
        <v>3188</v>
      </c>
      <c r="F193" s="6">
        <f t="shared" si="8"/>
        <v>0.37952380952380954</v>
      </c>
      <c r="G193" t="s">
        <v>22</v>
      </c>
      <c r="H193">
        <v>86</v>
      </c>
      <c r="I193" s="7">
        <f t="shared" si="11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ht="17" x14ac:dyDescent="0.2">
      <c r="A194">
        <v>192</v>
      </c>
      <c r="B194" t="s">
        <v>474</v>
      </c>
      <c r="C194" s="5" t="s">
        <v>475</v>
      </c>
      <c r="D194">
        <v>42600</v>
      </c>
      <c r="E194">
        <v>8517</v>
      </c>
      <c r="F194" s="6">
        <f t="shared" ref="F194:F257" si="12">E194/D194</f>
        <v>0.19992957746478873</v>
      </c>
      <c r="G194" t="s">
        <v>22</v>
      </c>
      <c r="H194">
        <v>243</v>
      </c>
      <c r="I194" s="7">
        <f t="shared" si="11"/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8">
        <f t="shared" ref="N194:N257" si="13">(((L194/60)/60/24)+DATE(1970,1,1))</f>
        <v>41817.208333333336</v>
      </c>
      <c r="O194" s="8">
        <f t="shared" ref="O194:O257" si="14">+(((M194/60)/60)/24)+DATE(1970,1,1)</f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ht="17" x14ac:dyDescent="0.2">
      <c r="A195">
        <v>193</v>
      </c>
      <c r="B195" t="s">
        <v>476</v>
      </c>
      <c r="C195" s="5" t="s">
        <v>477</v>
      </c>
      <c r="D195">
        <v>6600</v>
      </c>
      <c r="E195">
        <v>3012</v>
      </c>
      <c r="F195" s="6">
        <f t="shared" si="12"/>
        <v>0.45636363636363636</v>
      </c>
      <c r="G195" t="s">
        <v>22</v>
      </c>
      <c r="H195">
        <v>65</v>
      </c>
      <c r="I195" s="7">
        <f t="shared" ref="I195:I258" si="15">E195/H195</f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8">
        <f t="shared" si="13"/>
        <v>43198.208333333328</v>
      </c>
      <c r="O195" s="8">
        <f t="shared" si="14"/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ht="17" x14ac:dyDescent="0.2">
      <c r="A196">
        <v>194</v>
      </c>
      <c r="B196" t="s">
        <v>478</v>
      </c>
      <c r="C196" s="5" t="s">
        <v>479</v>
      </c>
      <c r="D196">
        <v>7100</v>
      </c>
      <c r="E196">
        <v>8716</v>
      </c>
      <c r="F196" s="6">
        <f t="shared" si="12"/>
        <v>1.227605633802817</v>
      </c>
      <c r="G196" t="s">
        <v>30</v>
      </c>
      <c r="H196">
        <v>126</v>
      </c>
      <c r="I196" s="7">
        <f t="shared" si="15"/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ht="17" x14ac:dyDescent="0.2">
      <c r="A197">
        <v>195</v>
      </c>
      <c r="B197" t="s">
        <v>480</v>
      </c>
      <c r="C197" s="5" t="s">
        <v>481</v>
      </c>
      <c r="D197">
        <v>15800</v>
      </c>
      <c r="E197">
        <v>57157</v>
      </c>
      <c r="F197" s="6">
        <f t="shared" si="12"/>
        <v>3.61753164556962</v>
      </c>
      <c r="G197" t="s">
        <v>30</v>
      </c>
      <c r="H197">
        <v>524</v>
      </c>
      <c r="I197" s="7">
        <f t="shared" si="15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ht="17" x14ac:dyDescent="0.2">
      <c r="A198">
        <v>196</v>
      </c>
      <c r="B198" t="s">
        <v>482</v>
      </c>
      <c r="C198" s="5" t="s">
        <v>483</v>
      </c>
      <c r="D198">
        <v>8200</v>
      </c>
      <c r="E198">
        <v>5178</v>
      </c>
      <c r="F198" s="6">
        <f t="shared" si="12"/>
        <v>0.63146341463414635</v>
      </c>
      <c r="G198" t="s">
        <v>22</v>
      </c>
      <c r="H198">
        <v>100</v>
      </c>
      <c r="I198" s="7">
        <f t="shared" si="15"/>
        <v>51.78</v>
      </c>
      <c r="J198" t="s">
        <v>52</v>
      </c>
      <c r="K198" t="s">
        <v>53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ht="17" x14ac:dyDescent="0.2">
      <c r="A199">
        <v>197</v>
      </c>
      <c r="B199" t="s">
        <v>484</v>
      </c>
      <c r="C199" s="5" t="s">
        <v>485</v>
      </c>
      <c r="D199">
        <v>54700</v>
      </c>
      <c r="E199">
        <v>163118</v>
      </c>
      <c r="F199" s="6">
        <f t="shared" si="12"/>
        <v>2.9820475319926874</v>
      </c>
      <c r="G199" t="s">
        <v>30</v>
      </c>
      <c r="H199">
        <v>1989</v>
      </c>
      <c r="I199" s="7">
        <f t="shared" si="15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ht="17" x14ac:dyDescent="0.2">
      <c r="A200">
        <v>198</v>
      </c>
      <c r="B200" t="s">
        <v>486</v>
      </c>
      <c r="C200" s="5" t="s">
        <v>487</v>
      </c>
      <c r="D200">
        <v>63200</v>
      </c>
      <c r="E200">
        <v>6041</v>
      </c>
      <c r="F200" s="6">
        <f t="shared" si="12"/>
        <v>9.5585443037974685E-2</v>
      </c>
      <c r="G200" t="s">
        <v>22</v>
      </c>
      <c r="H200">
        <v>168</v>
      </c>
      <c r="I200" s="7">
        <f t="shared" si="15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ht="17" x14ac:dyDescent="0.2">
      <c r="A201">
        <v>199</v>
      </c>
      <c r="B201" t="s">
        <v>488</v>
      </c>
      <c r="C201" s="5" t="s">
        <v>489</v>
      </c>
      <c r="D201">
        <v>1800</v>
      </c>
      <c r="E201">
        <v>968</v>
      </c>
      <c r="F201" s="6">
        <f t="shared" si="12"/>
        <v>0.5377777777777778</v>
      </c>
      <c r="G201" t="s">
        <v>22</v>
      </c>
      <c r="H201">
        <v>13</v>
      </c>
      <c r="I201" s="7">
        <f t="shared" si="15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ht="17" x14ac:dyDescent="0.2">
      <c r="A202">
        <v>200</v>
      </c>
      <c r="B202" t="s">
        <v>490</v>
      </c>
      <c r="C202" s="5" t="s">
        <v>491</v>
      </c>
      <c r="D202">
        <v>100</v>
      </c>
      <c r="E202">
        <v>2</v>
      </c>
      <c r="F202" s="6">
        <f t="shared" si="12"/>
        <v>0.02</v>
      </c>
      <c r="G202" t="s">
        <v>22</v>
      </c>
      <c r="H202">
        <v>1</v>
      </c>
      <c r="I202" s="7">
        <f t="shared" si="15"/>
        <v>2</v>
      </c>
      <c r="J202" t="s">
        <v>23</v>
      </c>
      <c r="K202" t="s">
        <v>24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ht="17" x14ac:dyDescent="0.2">
      <c r="A203">
        <v>201</v>
      </c>
      <c r="B203" t="s">
        <v>492</v>
      </c>
      <c r="C203" s="5" t="s">
        <v>493</v>
      </c>
      <c r="D203">
        <v>2100</v>
      </c>
      <c r="E203">
        <v>14305</v>
      </c>
      <c r="F203" s="6">
        <f t="shared" si="12"/>
        <v>6.8119047619047617</v>
      </c>
      <c r="G203" t="s">
        <v>30</v>
      </c>
      <c r="H203">
        <v>157</v>
      </c>
      <c r="I203" s="7">
        <f t="shared" si="15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ht="17" x14ac:dyDescent="0.2">
      <c r="A204">
        <v>202</v>
      </c>
      <c r="B204" t="s">
        <v>494</v>
      </c>
      <c r="C204" s="5" t="s">
        <v>495</v>
      </c>
      <c r="D204">
        <v>8300</v>
      </c>
      <c r="E204">
        <v>6543</v>
      </c>
      <c r="F204" s="6">
        <f t="shared" si="12"/>
        <v>0.78831325301204824</v>
      </c>
      <c r="G204" t="s">
        <v>99</v>
      </c>
      <c r="H204">
        <v>82</v>
      </c>
      <c r="I204" s="7">
        <f t="shared" si="15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ht="34" x14ac:dyDescent="0.2">
      <c r="A205">
        <v>203</v>
      </c>
      <c r="B205" t="s">
        <v>496</v>
      </c>
      <c r="C205" s="5" t="s">
        <v>497</v>
      </c>
      <c r="D205">
        <v>143900</v>
      </c>
      <c r="E205">
        <v>193413</v>
      </c>
      <c r="F205" s="6">
        <f t="shared" si="12"/>
        <v>1.3440792216817234</v>
      </c>
      <c r="G205" t="s">
        <v>30</v>
      </c>
      <c r="H205">
        <v>4498</v>
      </c>
      <c r="I205" s="7">
        <f t="shared" si="15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ht="17" x14ac:dyDescent="0.2">
      <c r="A206">
        <v>204</v>
      </c>
      <c r="B206" t="s">
        <v>498</v>
      </c>
      <c r="C206" s="5" t="s">
        <v>499</v>
      </c>
      <c r="D206">
        <v>75000</v>
      </c>
      <c r="E206">
        <v>2529</v>
      </c>
      <c r="F206" s="6">
        <f t="shared" si="12"/>
        <v>3.372E-2</v>
      </c>
      <c r="G206" t="s">
        <v>22</v>
      </c>
      <c r="H206">
        <v>40</v>
      </c>
      <c r="I206" s="7">
        <f t="shared" si="15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ht="17" x14ac:dyDescent="0.2">
      <c r="A207">
        <v>205</v>
      </c>
      <c r="B207" t="s">
        <v>500</v>
      </c>
      <c r="C207" s="5" t="s">
        <v>501</v>
      </c>
      <c r="D207">
        <v>1300</v>
      </c>
      <c r="E207">
        <v>5614</v>
      </c>
      <c r="F207" s="6">
        <f t="shared" si="12"/>
        <v>4.3184615384615386</v>
      </c>
      <c r="G207" t="s">
        <v>30</v>
      </c>
      <c r="H207">
        <v>80</v>
      </c>
      <c r="I207" s="7">
        <f t="shared" si="15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ht="17" x14ac:dyDescent="0.2">
      <c r="A208">
        <v>206</v>
      </c>
      <c r="B208" t="s">
        <v>502</v>
      </c>
      <c r="C208" s="5" t="s">
        <v>503</v>
      </c>
      <c r="D208">
        <v>9000</v>
      </c>
      <c r="E208">
        <v>3496</v>
      </c>
      <c r="F208" s="6">
        <f t="shared" si="12"/>
        <v>0.38844444444444443</v>
      </c>
      <c r="G208" t="s">
        <v>99</v>
      </c>
      <c r="H208">
        <v>57</v>
      </c>
      <c r="I208" s="7">
        <f t="shared" si="15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ht="17" x14ac:dyDescent="0.2">
      <c r="A209">
        <v>207</v>
      </c>
      <c r="B209" t="s">
        <v>504</v>
      </c>
      <c r="C209" s="5" t="s">
        <v>505</v>
      </c>
      <c r="D209">
        <v>1000</v>
      </c>
      <c r="E209">
        <v>4257</v>
      </c>
      <c r="F209" s="6">
        <f t="shared" si="12"/>
        <v>4.2569999999999997</v>
      </c>
      <c r="G209" t="s">
        <v>30</v>
      </c>
      <c r="H209">
        <v>43</v>
      </c>
      <c r="I209" s="7">
        <f t="shared" si="15"/>
        <v>99</v>
      </c>
      <c r="J209" t="s">
        <v>31</v>
      </c>
      <c r="K209" t="s">
        <v>32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ht="17" x14ac:dyDescent="0.2">
      <c r="A210">
        <v>208</v>
      </c>
      <c r="B210" t="s">
        <v>506</v>
      </c>
      <c r="C210" s="5" t="s">
        <v>507</v>
      </c>
      <c r="D210">
        <v>196900</v>
      </c>
      <c r="E210">
        <v>199110</v>
      </c>
      <c r="F210" s="6">
        <f t="shared" si="12"/>
        <v>1.0112239715591671</v>
      </c>
      <c r="G210" t="s">
        <v>30</v>
      </c>
      <c r="H210">
        <v>2053</v>
      </c>
      <c r="I210" s="7">
        <f t="shared" si="15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ht="17" x14ac:dyDescent="0.2">
      <c r="A211">
        <v>209</v>
      </c>
      <c r="B211" t="s">
        <v>508</v>
      </c>
      <c r="C211" s="5" t="s">
        <v>509</v>
      </c>
      <c r="D211">
        <v>194500</v>
      </c>
      <c r="E211">
        <v>41212</v>
      </c>
      <c r="F211" s="6">
        <f t="shared" si="12"/>
        <v>0.21188688946015424</v>
      </c>
      <c r="G211" t="s">
        <v>65</v>
      </c>
      <c r="H211">
        <v>808</v>
      </c>
      <c r="I211" s="7">
        <f t="shared" si="15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ht="17" x14ac:dyDescent="0.2">
      <c r="A212">
        <v>210</v>
      </c>
      <c r="B212" t="s">
        <v>510</v>
      </c>
      <c r="C212" s="5" t="s">
        <v>511</v>
      </c>
      <c r="D212">
        <v>9400</v>
      </c>
      <c r="E212">
        <v>6338</v>
      </c>
      <c r="F212" s="6">
        <f t="shared" si="12"/>
        <v>0.67425531914893622</v>
      </c>
      <c r="G212" t="s">
        <v>22</v>
      </c>
      <c r="H212">
        <v>226</v>
      </c>
      <c r="I212" s="7">
        <f t="shared" si="15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ht="34" x14ac:dyDescent="0.2">
      <c r="A213">
        <v>211</v>
      </c>
      <c r="B213" t="s">
        <v>514</v>
      </c>
      <c r="C213" s="5" t="s">
        <v>515</v>
      </c>
      <c r="D213">
        <v>104400</v>
      </c>
      <c r="E213">
        <v>99100</v>
      </c>
      <c r="F213" s="6">
        <f t="shared" si="12"/>
        <v>0.9492337164750958</v>
      </c>
      <c r="G213" t="s">
        <v>22</v>
      </c>
      <c r="H213">
        <v>1625</v>
      </c>
      <c r="I213" s="7">
        <f t="shared" si="15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ht="17" x14ac:dyDescent="0.2">
      <c r="A214">
        <v>212</v>
      </c>
      <c r="B214" t="s">
        <v>516</v>
      </c>
      <c r="C214" s="5" t="s">
        <v>517</v>
      </c>
      <c r="D214">
        <v>8100</v>
      </c>
      <c r="E214">
        <v>12300</v>
      </c>
      <c r="F214" s="6">
        <f t="shared" si="12"/>
        <v>1.5185185185185186</v>
      </c>
      <c r="G214" t="s">
        <v>30</v>
      </c>
      <c r="H214">
        <v>168</v>
      </c>
      <c r="I214" s="7">
        <f t="shared" si="15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ht="34" x14ac:dyDescent="0.2">
      <c r="A215">
        <v>213</v>
      </c>
      <c r="B215" t="s">
        <v>518</v>
      </c>
      <c r="C215" s="5" t="s">
        <v>519</v>
      </c>
      <c r="D215">
        <v>87900</v>
      </c>
      <c r="E215">
        <v>171549</v>
      </c>
      <c r="F215" s="6">
        <f t="shared" si="12"/>
        <v>1.9516382252559727</v>
      </c>
      <c r="G215" t="s">
        <v>30</v>
      </c>
      <c r="H215">
        <v>4289</v>
      </c>
      <c r="I215" s="7">
        <f t="shared" si="15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ht="17" x14ac:dyDescent="0.2">
      <c r="A216">
        <v>214</v>
      </c>
      <c r="B216" t="s">
        <v>520</v>
      </c>
      <c r="C216" s="5" t="s">
        <v>521</v>
      </c>
      <c r="D216">
        <v>1400</v>
      </c>
      <c r="E216">
        <v>14324</v>
      </c>
      <c r="F216" s="6">
        <f t="shared" si="12"/>
        <v>10.231428571428571</v>
      </c>
      <c r="G216" t="s">
        <v>30</v>
      </c>
      <c r="H216">
        <v>165</v>
      </c>
      <c r="I216" s="7">
        <f t="shared" si="15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ht="17" x14ac:dyDescent="0.2">
      <c r="A217">
        <v>215</v>
      </c>
      <c r="B217" t="s">
        <v>522</v>
      </c>
      <c r="C217" s="5" t="s">
        <v>523</v>
      </c>
      <c r="D217">
        <v>156800</v>
      </c>
      <c r="E217">
        <v>6024</v>
      </c>
      <c r="F217" s="6">
        <f t="shared" si="12"/>
        <v>3.8418367346938778E-2</v>
      </c>
      <c r="G217" t="s">
        <v>22</v>
      </c>
      <c r="H217">
        <v>143</v>
      </c>
      <c r="I217" s="7">
        <f t="shared" si="15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ht="17" x14ac:dyDescent="0.2">
      <c r="A218">
        <v>216</v>
      </c>
      <c r="B218" t="s">
        <v>524</v>
      </c>
      <c r="C218" s="5" t="s">
        <v>525</v>
      </c>
      <c r="D218">
        <v>121700</v>
      </c>
      <c r="E218">
        <v>188721</v>
      </c>
      <c r="F218" s="6">
        <f t="shared" si="12"/>
        <v>1.5507066557107643</v>
      </c>
      <c r="G218" t="s">
        <v>30</v>
      </c>
      <c r="H218">
        <v>1815</v>
      </c>
      <c r="I218" s="7">
        <f t="shared" si="15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ht="17" x14ac:dyDescent="0.2">
      <c r="A219">
        <v>217</v>
      </c>
      <c r="B219" t="s">
        <v>526</v>
      </c>
      <c r="C219" s="5" t="s">
        <v>527</v>
      </c>
      <c r="D219">
        <v>129400</v>
      </c>
      <c r="E219">
        <v>57911</v>
      </c>
      <c r="F219" s="6">
        <f t="shared" si="12"/>
        <v>0.44753477588871715</v>
      </c>
      <c r="G219" t="s">
        <v>22</v>
      </c>
      <c r="H219">
        <v>934</v>
      </c>
      <c r="I219" s="7">
        <f t="shared" si="15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ht="17" x14ac:dyDescent="0.2">
      <c r="A220">
        <v>218</v>
      </c>
      <c r="B220" t="s">
        <v>528</v>
      </c>
      <c r="C220" s="5" t="s">
        <v>529</v>
      </c>
      <c r="D220">
        <v>5700</v>
      </c>
      <c r="E220">
        <v>12309</v>
      </c>
      <c r="F220" s="6">
        <f t="shared" si="12"/>
        <v>2.1594736842105262</v>
      </c>
      <c r="G220" t="s">
        <v>30</v>
      </c>
      <c r="H220">
        <v>397</v>
      </c>
      <c r="I220" s="7">
        <f t="shared" si="15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ht="17" x14ac:dyDescent="0.2">
      <c r="A221">
        <v>219</v>
      </c>
      <c r="B221" t="s">
        <v>530</v>
      </c>
      <c r="C221" s="5" t="s">
        <v>531</v>
      </c>
      <c r="D221">
        <v>41700</v>
      </c>
      <c r="E221">
        <v>138497</v>
      </c>
      <c r="F221" s="6">
        <f t="shared" si="12"/>
        <v>3.3212709832134291</v>
      </c>
      <c r="G221" t="s">
        <v>30</v>
      </c>
      <c r="H221">
        <v>1539</v>
      </c>
      <c r="I221" s="7">
        <f t="shared" si="15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ht="17" x14ac:dyDescent="0.2">
      <c r="A222">
        <v>220</v>
      </c>
      <c r="B222" t="s">
        <v>532</v>
      </c>
      <c r="C222" s="5" t="s">
        <v>533</v>
      </c>
      <c r="D222">
        <v>7900</v>
      </c>
      <c r="E222">
        <v>667</v>
      </c>
      <c r="F222" s="6">
        <f t="shared" si="12"/>
        <v>8.4430379746835441E-2</v>
      </c>
      <c r="G222" t="s">
        <v>22</v>
      </c>
      <c r="H222">
        <v>17</v>
      </c>
      <c r="I222" s="7">
        <f t="shared" si="15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ht="34" x14ac:dyDescent="0.2">
      <c r="A223">
        <v>221</v>
      </c>
      <c r="B223" t="s">
        <v>534</v>
      </c>
      <c r="C223" s="5" t="s">
        <v>535</v>
      </c>
      <c r="D223">
        <v>121500</v>
      </c>
      <c r="E223">
        <v>119830</v>
      </c>
      <c r="F223" s="6">
        <f t="shared" si="12"/>
        <v>0.9862551440329218</v>
      </c>
      <c r="G223" t="s">
        <v>22</v>
      </c>
      <c r="H223">
        <v>2179</v>
      </c>
      <c r="I223" s="7">
        <f t="shared" si="15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ht="17" x14ac:dyDescent="0.2">
      <c r="A224">
        <v>222</v>
      </c>
      <c r="B224" t="s">
        <v>536</v>
      </c>
      <c r="C224" s="5" t="s">
        <v>537</v>
      </c>
      <c r="D224">
        <v>4800</v>
      </c>
      <c r="E224">
        <v>6623</v>
      </c>
      <c r="F224" s="6">
        <f t="shared" si="12"/>
        <v>1.3797916666666667</v>
      </c>
      <c r="G224" t="s">
        <v>30</v>
      </c>
      <c r="H224">
        <v>138</v>
      </c>
      <c r="I224" s="7">
        <f t="shared" si="15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ht="17" x14ac:dyDescent="0.2">
      <c r="A225">
        <v>223</v>
      </c>
      <c r="B225" t="s">
        <v>538</v>
      </c>
      <c r="C225" s="5" t="s">
        <v>539</v>
      </c>
      <c r="D225">
        <v>87300</v>
      </c>
      <c r="E225">
        <v>81897</v>
      </c>
      <c r="F225" s="6">
        <f t="shared" si="12"/>
        <v>0.93810996563573879</v>
      </c>
      <c r="G225" t="s">
        <v>22</v>
      </c>
      <c r="H225">
        <v>931</v>
      </c>
      <c r="I225" s="7">
        <f t="shared" si="15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ht="17" x14ac:dyDescent="0.2">
      <c r="A226">
        <v>224</v>
      </c>
      <c r="B226" t="s">
        <v>540</v>
      </c>
      <c r="C226" s="5" t="s">
        <v>541</v>
      </c>
      <c r="D226">
        <v>46300</v>
      </c>
      <c r="E226">
        <v>186885</v>
      </c>
      <c r="F226" s="6">
        <f t="shared" si="12"/>
        <v>4.0363930885529156</v>
      </c>
      <c r="G226" t="s">
        <v>30</v>
      </c>
      <c r="H226">
        <v>3594</v>
      </c>
      <c r="I226" s="7">
        <f t="shared" si="15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ht="17" x14ac:dyDescent="0.2">
      <c r="A227">
        <v>225</v>
      </c>
      <c r="B227" t="s">
        <v>542</v>
      </c>
      <c r="C227" s="5" t="s">
        <v>543</v>
      </c>
      <c r="D227">
        <v>67800</v>
      </c>
      <c r="E227">
        <v>176398</v>
      </c>
      <c r="F227" s="6">
        <f t="shared" si="12"/>
        <v>2.6017404129793511</v>
      </c>
      <c r="G227" t="s">
        <v>30</v>
      </c>
      <c r="H227">
        <v>5880</v>
      </c>
      <c r="I227" s="7">
        <f t="shared" si="15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ht="17" x14ac:dyDescent="0.2">
      <c r="A228">
        <v>226</v>
      </c>
      <c r="B228" t="s">
        <v>288</v>
      </c>
      <c r="C228" s="5" t="s">
        <v>544</v>
      </c>
      <c r="D228">
        <v>3000</v>
      </c>
      <c r="E228">
        <v>10999</v>
      </c>
      <c r="F228" s="6">
        <f t="shared" si="12"/>
        <v>3.6663333333333332</v>
      </c>
      <c r="G228" t="s">
        <v>30</v>
      </c>
      <c r="H228">
        <v>112</v>
      </c>
      <c r="I228" s="7">
        <f t="shared" si="15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ht="17" x14ac:dyDescent="0.2">
      <c r="A229">
        <v>227</v>
      </c>
      <c r="B229" t="s">
        <v>545</v>
      </c>
      <c r="C229" s="5" t="s">
        <v>546</v>
      </c>
      <c r="D229">
        <v>60900</v>
      </c>
      <c r="E229">
        <v>102751</v>
      </c>
      <c r="F229" s="6">
        <f t="shared" si="12"/>
        <v>1.687208538587849</v>
      </c>
      <c r="G229" t="s">
        <v>30</v>
      </c>
      <c r="H229">
        <v>943</v>
      </c>
      <c r="I229" s="7">
        <f t="shared" si="15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ht="17" x14ac:dyDescent="0.2">
      <c r="A230">
        <v>228</v>
      </c>
      <c r="B230" t="s">
        <v>547</v>
      </c>
      <c r="C230" s="5" t="s">
        <v>548</v>
      </c>
      <c r="D230">
        <v>137900</v>
      </c>
      <c r="E230">
        <v>165352</v>
      </c>
      <c r="F230" s="6">
        <f t="shared" si="12"/>
        <v>1.1990717911530093</v>
      </c>
      <c r="G230" t="s">
        <v>30</v>
      </c>
      <c r="H230">
        <v>2468</v>
      </c>
      <c r="I230" s="7">
        <f t="shared" si="15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ht="17" x14ac:dyDescent="0.2">
      <c r="A231">
        <v>229</v>
      </c>
      <c r="B231" t="s">
        <v>549</v>
      </c>
      <c r="C231" s="5" t="s">
        <v>550</v>
      </c>
      <c r="D231">
        <v>85600</v>
      </c>
      <c r="E231">
        <v>165798</v>
      </c>
      <c r="F231" s="6">
        <f t="shared" si="12"/>
        <v>1.936892523364486</v>
      </c>
      <c r="G231" t="s">
        <v>30</v>
      </c>
      <c r="H231">
        <v>2551</v>
      </c>
      <c r="I231" s="7">
        <f t="shared" si="15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ht="17" x14ac:dyDescent="0.2">
      <c r="A232">
        <v>230</v>
      </c>
      <c r="B232" t="s">
        <v>551</v>
      </c>
      <c r="C232" s="5" t="s">
        <v>552</v>
      </c>
      <c r="D232">
        <v>2400</v>
      </c>
      <c r="E232">
        <v>10084</v>
      </c>
      <c r="F232" s="6">
        <f t="shared" si="12"/>
        <v>4.2016666666666671</v>
      </c>
      <c r="G232" t="s">
        <v>30</v>
      </c>
      <c r="H232">
        <v>101</v>
      </c>
      <c r="I232" s="7">
        <f t="shared" si="15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ht="17" x14ac:dyDescent="0.2">
      <c r="A233">
        <v>231</v>
      </c>
      <c r="B233" t="s">
        <v>553</v>
      </c>
      <c r="C233" s="5" t="s">
        <v>554</v>
      </c>
      <c r="D233">
        <v>7200</v>
      </c>
      <c r="E233">
        <v>5523</v>
      </c>
      <c r="F233" s="6">
        <f t="shared" si="12"/>
        <v>0.76708333333333334</v>
      </c>
      <c r="G233" t="s">
        <v>99</v>
      </c>
      <c r="H233">
        <v>67</v>
      </c>
      <c r="I233" s="7">
        <f t="shared" si="15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ht="17" x14ac:dyDescent="0.2">
      <c r="A234">
        <v>232</v>
      </c>
      <c r="B234" t="s">
        <v>555</v>
      </c>
      <c r="C234" s="5" t="s">
        <v>556</v>
      </c>
      <c r="D234">
        <v>3400</v>
      </c>
      <c r="E234">
        <v>5823</v>
      </c>
      <c r="F234" s="6">
        <f t="shared" si="12"/>
        <v>1.7126470588235294</v>
      </c>
      <c r="G234" t="s">
        <v>30</v>
      </c>
      <c r="H234">
        <v>92</v>
      </c>
      <c r="I234" s="7">
        <f t="shared" si="15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ht="17" x14ac:dyDescent="0.2">
      <c r="A235">
        <v>233</v>
      </c>
      <c r="B235" t="s">
        <v>557</v>
      </c>
      <c r="C235" s="5" t="s">
        <v>558</v>
      </c>
      <c r="D235">
        <v>3800</v>
      </c>
      <c r="E235">
        <v>6000</v>
      </c>
      <c r="F235" s="6">
        <f t="shared" si="12"/>
        <v>1.5789473684210527</v>
      </c>
      <c r="G235" t="s">
        <v>30</v>
      </c>
      <c r="H235">
        <v>62</v>
      </c>
      <c r="I235" s="7">
        <f t="shared" si="15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ht="17" x14ac:dyDescent="0.2">
      <c r="A236">
        <v>234</v>
      </c>
      <c r="B236" t="s">
        <v>559</v>
      </c>
      <c r="C236" s="5" t="s">
        <v>560</v>
      </c>
      <c r="D236">
        <v>7500</v>
      </c>
      <c r="E236">
        <v>8181</v>
      </c>
      <c r="F236" s="6">
        <f t="shared" si="12"/>
        <v>1.0908</v>
      </c>
      <c r="G236" t="s">
        <v>30</v>
      </c>
      <c r="H236">
        <v>149</v>
      </c>
      <c r="I236" s="7">
        <f t="shared" si="15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ht="34" x14ac:dyDescent="0.2">
      <c r="A237">
        <v>235</v>
      </c>
      <c r="B237" t="s">
        <v>561</v>
      </c>
      <c r="C237" s="5" t="s">
        <v>562</v>
      </c>
      <c r="D237">
        <v>8600</v>
      </c>
      <c r="E237">
        <v>3589</v>
      </c>
      <c r="F237" s="6">
        <f t="shared" si="12"/>
        <v>0.41732558139534881</v>
      </c>
      <c r="G237" t="s">
        <v>22</v>
      </c>
      <c r="H237">
        <v>92</v>
      </c>
      <c r="I237" s="7">
        <f t="shared" si="15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ht="17" x14ac:dyDescent="0.2">
      <c r="A238">
        <v>236</v>
      </c>
      <c r="B238" t="s">
        <v>563</v>
      </c>
      <c r="C238" s="5" t="s">
        <v>564</v>
      </c>
      <c r="D238">
        <v>39500</v>
      </c>
      <c r="E238">
        <v>4323</v>
      </c>
      <c r="F238" s="6">
        <f t="shared" si="12"/>
        <v>0.10944303797468355</v>
      </c>
      <c r="G238" t="s">
        <v>22</v>
      </c>
      <c r="H238">
        <v>57</v>
      </c>
      <c r="I238" s="7">
        <f t="shared" si="15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ht="34" x14ac:dyDescent="0.2">
      <c r="A239">
        <v>237</v>
      </c>
      <c r="B239" t="s">
        <v>565</v>
      </c>
      <c r="C239" s="5" t="s">
        <v>566</v>
      </c>
      <c r="D239">
        <v>9300</v>
      </c>
      <c r="E239">
        <v>14822</v>
      </c>
      <c r="F239" s="6">
        <f t="shared" si="12"/>
        <v>1.593763440860215</v>
      </c>
      <c r="G239" t="s">
        <v>30</v>
      </c>
      <c r="H239">
        <v>329</v>
      </c>
      <c r="I239" s="7">
        <f t="shared" si="15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ht="17" x14ac:dyDescent="0.2">
      <c r="A240">
        <v>238</v>
      </c>
      <c r="B240" t="s">
        <v>567</v>
      </c>
      <c r="C240" s="5" t="s">
        <v>568</v>
      </c>
      <c r="D240">
        <v>2400</v>
      </c>
      <c r="E240">
        <v>10138</v>
      </c>
      <c r="F240" s="6">
        <f t="shared" si="12"/>
        <v>4.2241666666666671</v>
      </c>
      <c r="G240" t="s">
        <v>30</v>
      </c>
      <c r="H240">
        <v>97</v>
      </c>
      <c r="I240" s="7">
        <f t="shared" si="15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ht="17" x14ac:dyDescent="0.2">
      <c r="A241">
        <v>239</v>
      </c>
      <c r="B241" t="s">
        <v>569</v>
      </c>
      <c r="C241" s="5" t="s">
        <v>570</v>
      </c>
      <c r="D241">
        <v>3200</v>
      </c>
      <c r="E241">
        <v>3127</v>
      </c>
      <c r="F241" s="6">
        <f t="shared" si="12"/>
        <v>0.97718749999999999</v>
      </c>
      <c r="G241" t="s">
        <v>22</v>
      </c>
      <c r="H241">
        <v>41</v>
      </c>
      <c r="I241" s="7">
        <f t="shared" si="15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ht="17" x14ac:dyDescent="0.2">
      <c r="A242">
        <v>240</v>
      </c>
      <c r="B242" t="s">
        <v>571</v>
      </c>
      <c r="C242" s="5" t="s">
        <v>572</v>
      </c>
      <c r="D242">
        <v>29400</v>
      </c>
      <c r="E242">
        <v>123124</v>
      </c>
      <c r="F242" s="6">
        <f t="shared" si="12"/>
        <v>4.1878911564625847</v>
      </c>
      <c r="G242" t="s">
        <v>30</v>
      </c>
      <c r="H242">
        <v>1784</v>
      </c>
      <c r="I242" s="7">
        <f t="shared" si="15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ht="17" x14ac:dyDescent="0.2">
      <c r="A243">
        <v>241</v>
      </c>
      <c r="B243" t="s">
        <v>573</v>
      </c>
      <c r="C243" s="5" t="s">
        <v>574</v>
      </c>
      <c r="D243">
        <v>168500</v>
      </c>
      <c r="E243">
        <v>171729</v>
      </c>
      <c r="F243" s="6">
        <f t="shared" si="12"/>
        <v>1.0191632047477746</v>
      </c>
      <c r="G243" t="s">
        <v>30</v>
      </c>
      <c r="H243">
        <v>1684</v>
      </c>
      <c r="I243" s="7">
        <f t="shared" si="15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ht="17" x14ac:dyDescent="0.2">
      <c r="A244">
        <v>242</v>
      </c>
      <c r="B244" t="s">
        <v>575</v>
      </c>
      <c r="C244" s="5" t="s">
        <v>576</v>
      </c>
      <c r="D244">
        <v>8400</v>
      </c>
      <c r="E244">
        <v>10729</v>
      </c>
      <c r="F244" s="6">
        <f t="shared" si="12"/>
        <v>1.2772619047619047</v>
      </c>
      <c r="G244" t="s">
        <v>30</v>
      </c>
      <c r="H244">
        <v>250</v>
      </c>
      <c r="I244" s="7">
        <f t="shared" si="15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ht="34" x14ac:dyDescent="0.2">
      <c r="A245">
        <v>243</v>
      </c>
      <c r="B245" t="s">
        <v>577</v>
      </c>
      <c r="C245" s="5" t="s">
        <v>578</v>
      </c>
      <c r="D245">
        <v>2300</v>
      </c>
      <c r="E245">
        <v>10240</v>
      </c>
      <c r="F245" s="6">
        <f t="shared" si="12"/>
        <v>4.4521739130434783</v>
      </c>
      <c r="G245" t="s">
        <v>30</v>
      </c>
      <c r="H245">
        <v>238</v>
      </c>
      <c r="I245" s="7">
        <f t="shared" si="15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ht="34" x14ac:dyDescent="0.2">
      <c r="A246">
        <v>244</v>
      </c>
      <c r="B246" t="s">
        <v>579</v>
      </c>
      <c r="C246" s="5" t="s">
        <v>580</v>
      </c>
      <c r="D246">
        <v>700</v>
      </c>
      <c r="E246">
        <v>3988</v>
      </c>
      <c r="F246" s="6">
        <f t="shared" si="12"/>
        <v>5.6971428571428575</v>
      </c>
      <c r="G246" t="s">
        <v>30</v>
      </c>
      <c r="H246">
        <v>53</v>
      </c>
      <c r="I246" s="7">
        <f t="shared" si="15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ht="17" x14ac:dyDescent="0.2">
      <c r="A247">
        <v>245</v>
      </c>
      <c r="B247" t="s">
        <v>581</v>
      </c>
      <c r="C247" s="5" t="s">
        <v>582</v>
      </c>
      <c r="D247">
        <v>2900</v>
      </c>
      <c r="E247">
        <v>14771</v>
      </c>
      <c r="F247" s="6">
        <f t="shared" si="12"/>
        <v>5.0934482758620687</v>
      </c>
      <c r="G247" t="s">
        <v>30</v>
      </c>
      <c r="H247">
        <v>214</v>
      </c>
      <c r="I247" s="7">
        <f t="shared" si="15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ht="17" x14ac:dyDescent="0.2">
      <c r="A248">
        <v>246</v>
      </c>
      <c r="B248" t="s">
        <v>583</v>
      </c>
      <c r="C248" s="5" t="s">
        <v>584</v>
      </c>
      <c r="D248">
        <v>4500</v>
      </c>
      <c r="E248">
        <v>14649</v>
      </c>
      <c r="F248" s="6">
        <f t="shared" si="12"/>
        <v>3.2553333333333332</v>
      </c>
      <c r="G248" t="s">
        <v>30</v>
      </c>
      <c r="H248">
        <v>222</v>
      </c>
      <c r="I248" s="7">
        <f t="shared" si="15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ht="17" x14ac:dyDescent="0.2">
      <c r="A249">
        <v>247</v>
      </c>
      <c r="B249" t="s">
        <v>585</v>
      </c>
      <c r="C249" s="5" t="s">
        <v>586</v>
      </c>
      <c r="D249">
        <v>19800</v>
      </c>
      <c r="E249">
        <v>184658</v>
      </c>
      <c r="F249" s="6">
        <f t="shared" si="12"/>
        <v>9.3261616161616168</v>
      </c>
      <c r="G249" t="s">
        <v>30</v>
      </c>
      <c r="H249">
        <v>1884</v>
      </c>
      <c r="I249" s="7">
        <f t="shared" si="15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ht="17" x14ac:dyDescent="0.2">
      <c r="A250">
        <v>248</v>
      </c>
      <c r="B250" t="s">
        <v>587</v>
      </c>
      <c r="C250" s="5" t="s">
        <v>588</v>
      </c>
      <c r="D250">
        <v>6200</v>
      </c>
      <c r="E250">
        <v>13103</v>
      </c>
      <c r="F250" s="6">
        <f t="shared" si="12"/>
        <v>2.1133870967741935</v>
      </c>
      <c r="G250" t="s">
        <v>30</v>
      </c>
      <c r="H250">
        <v>218</v>
      </c>
      <c r="I250" s="7">
        <f t="shared" si="15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ht="17" x14ac:dyDescent="0.2">
      <c r="A251">
        <v>249</v>
      </c>
      <c r="B251" t="s">
        <v>589</v>
      </c>
      <c r="C251" s="5" t="s">
        <v>590</v>
      </c>
      <c r="D251">
        <v>61500</v>
      </c>
      <c r="E251">
        <v>168095</v>
      </c>
      <c r="F251" s="6">
        <f t="shared" si="12"/>
        <v>2.7332520325203253</v>
      </c>
      <c r="G251" t="s">
        <v>30</v>
      </c>
      <c r="H251">
        <v>6465</v>
      </c>
      <c r="I251" s="7">
        <f t="shared" si="15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ht="17" x14ac:dyDescent="0.2">
      <c r="A252">
        <v>250</v>
      </c>
      <c r="B252" t="s">
        <v>591</v>
      </c>
      <c r="C252" s="5" t="s">
        <v>592</v>
      </c>
      <c r="D252">
        <v>100</v>
      </c>
      <c r="E252">
        <v>3</v>
      </c>
      <c r="F252" s="6">
        <f t="shared" si="12"/>
        <v>0.03</v>
      </c>
      <c r="G252" t="s">
        <v>22</v>
      </c>
      <c r="H252">
        <v>1</v>
      </c>
      <c r="I252" s="7">
        <f t="shared" si="15"/>
        <v>3</v>
      </c>
      <c r="J252" t="s">
        <v>31</v>
      </c>
      <c r="K252" t="s">
        <v>32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ht="17" x14ac:dyDescent="0.2">
      <c r="A253">
        <v>251</v>
      </c>
      <c r="B253" t="s">
        <v>593</v>
      </c>
      <c r="C253" s="5" t="s">
        <v>594</v>
      </c>
      <c r="D253">
        <v>7100</v>
      </c>
      <c r="E253">
        <v>3840</v>
      </c>
      <c r="F253" s="6">
        <f t="shared" si="12"/>
        <v>0.54084507042253516</v>
      </c>
      <c r="G253" t="s">
        <v>22</v>
      </c>
      <c r="H253">
        <v>101</v>
      </c>
      <c r="I253" s="7">
        <f t="shared" si="15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ht="34" x14ac:dyDescent="0.2">
      <c r="A254">
        <v>252</v>
      </c>
      <c r="B254" t="s">
        <v>595</v>
      </c>
      <c r="C254" s="5" t="s">
        <v>596</v>
      </c>
      <c r="D254">
        <v>1000</v>
      </c>
      <c r="E254">
        <v>6263</v>
      </c>
      <c r="F254" s="6">
        <f t="shared" si="12"/>
        <v>6.2629999999999999</v>
      </c>
      <c r="G254" t="s">
        <v>30</v>
      </c>
      <c r="H254">
        <v>59</v>
      </c>
      <c r="I254" s="7">
        <f t="shared" si="15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ht="17" x14ac:dyDescent="0.2">
      <c r="A255">
        <v>253</v>
      </c>
      <c r="B255" t="s">
        <v>597</v>
      </c>
      <c r="C255" s="5" t="s">
        <v>598</v>
      </c>
      <c r="D255">
        <v>121500</v>
      </c>
      <c r="E255">
        <v>108161</v>
      </c>
      <c r="F255" s="6">
        <f t="shared" si="12"/>
        <v>0.8902139917695473</v>
      </c>
      <c r="G255" t="s">
        <v>22</v>
      </c>
      <c r="H255">
        <v>1335</v>
      </c>
      <c r="I255" s="7">
        <f t="shared" si="15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ht="34" x14ac:dyDescent="0.2">
      <c r="A256">
        <v>254</v>
      </c>
      <c r="B256" t="s">
        <v>599</v>
      </c>
      <c r="C256" s="5" t="s">
        <v>600</v>
      </c>
      <c r="D256">
        <v>4600</v>
      </c>
      <c r="E256">
        <v>8505</v>
      </c>
      <c r="F256" s="6">
        <f t="shared" si="12"/>
        <v>1.8489130434782608</v>
      </c>
      <c r="G256" t="s">
        <v>30</v>
      </c>
      <c r="H256">
        <v>88</v>
      </c>
      <c r="I256" s="7">
        <f t="shared" si="15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ht="34" x14ac:dyDescent="0.2">
      <c r="A257">
        <v>255</v>
      </c>
      <c r="B257" t="s">
        <v>601</v>
      </c>
      <c r="C257" s="5" t="s">
        <v>602</v>
      </c>
      <c r="D257">
        <v>80500</v>
      </c>
      <c r="E257">
        <v>96735</v>
      </c>
      <c r="F257" s="6">
        <f t="shared" si="12"/>
        <v>1.2016770186335404</v>
      </c>
      <c r="G257" t="s">
        <v>30</v>
      </c>
      <c r="H257">
        <v>1697</v>
      </c>
      <c r="I257" s="7">
        <f t="shared" si="15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ht="17" x14ac:dyDescent="0.2">
      <c r="A258">
        <v>256</v>
      </c>
      <c r="B258" t="s">
        <v>603</v>
      </c>
      <c r="C258" s="5" t="s">
        <v>604</v>
      </c>
      <c r="D258">
        <v>4100</v>
      </c>
      <c r="E258">
        <v>959</v>
      </c>
      <c r="F258" s="6">
        <f t="shared" ref="F258:F321" si="16">E258/D258</f>
        <v>0.23390243902439026</v>
      </c>
      <c r="G258" t="s">
        <v>22</v>
      </c>
      <c r="H258">
        <v>15</v>
      </c>
      <c r="I258" s="7">
        <f t="shared" si="15"/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8">
        <f t="shared" ref="N258:N321" si="17">(((L258/60)/60/24)+DATE(1970,1,1))</f>
        <v>42393.25</v>
      </c>
      <c r="O258" s="8">
        <f t="shared" ref="O258:O321" si="18">+(((M258/60)/60)/24)+DATE(1970,1,1)</f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ht="17" x14ac:dyDescent="0.2">
      <c r="A259">
        <v>257</v>
      </c>
      <c r="B259" t="s">
        <v>605</v>
      </c>
      <c r="C259" s="5" t="s">
        <v>606</v>
      </c>
      <c r="D259">
        <v>5700</v>
      </c>
      <c r="E259">
        <v>8322</v>
      </c>
      <c r="F259" s="6">
        <f t="shared" si="16"/>
        <v>1.46</v>
      </c>
      <c r="G259" t="s">
        <v>30</v>
      </c>
      <c r="H259">
        <v>92</v>
      </c>
      <c r="I259" s="7">
        <f t="shared" ref="I259:I322" si="19">E259/H259</f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8">
        <f t="shared" si="17"/>
        <v>41338.25</v>
      </c>
      <c r="O259" s="8">
        <f t="shared" si="18"/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ht="17" x14ac:dyDescent="0.2">
      <c r="A260">
        <v>258</v>
      </c>
      <c r="B260" t="s">
        <v>607</v>
      </c>
      <c r="C260" s="5" t="s">
        <v>608</v>
      </c>
      <c r="D260">
        <v>5000</v>
      </c>
      <c r="E260">
        <v>13424</v>
      </c>
      <c r="F260" s="6">
        <f t="shared" si="16"/>
        <v>2.6848000000000001</v>
      </c>
      <c r="G260" t="s">
        <v>30</v>
      </c>
      <c r="H260">
        <v>186</v>
      </c>
      <c r="I260" s="7">
        <f t="shared" si="19"/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ht="34" x14ac:dyDescent="0.2">
      <c r="A261">
        <v>259</v>
      </c>
      <c r="B261" t="s">
        <v>609</v>
      </c>
      <c r="C261" s="5" t="s">
        <v>610</v>
      </c>
      <c r="D261">
        <v>1800</v>
      </c>
      <c r="E261">
        <v>10755</v>
      </c>
      <c r="F261" s="6">
        <f t="shared" si="16"/>
        <v>5.9749999999999996</v>
      </c>
      <c r="G261" t="s">
        <v>30</v>
      </c>
      <c r="H261">
        <v>138</v>
      </c>
      <c r="I261" s="7">
        <f t="shared" si="19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ht="17" x14ac:dyDescent="0.2">
      <c r="A262">
        <v>260</v>
      </c>
      <c r="B262" t="s">
        <v>611</v>
      </c>
      <c r="C262" s="5" t="s">
        <v>612</v>
      </c>
      <c r="D262">
        <v>6300</v>
      </c>
      <c r="E262">
        <v>9935</v>
      </c>
      <c r="F262" s="6">
        <f t="shared" si="16"/>
        <v>1.5769841269841269</v>
      </c>
      <c r="G262" t="s">
        <v>30</v>
      </c>
      <c r="H262">
        <v>261</v>
      </c>
      <c r="I262" s="7">
        <f t="shared" si="19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ht="17" x14ac:dyDescent="0.2">
      <c r="A263">
        <v>261</v>
      </c>
      <c r="B263" t="s">
        <v>613</v>
      </c>
      <c r="C263" s="5" t="s">
        <v>614</v>
      </c>
      <c r="D263">
        <v>84300</v>
      </c>
      <c r="E263">
        <v>26303</v>
      </c>
      <c r="F263" s="6">
        <f t="shared" si="16"/>
        <v>0.31201660735468567</v>
      </c>
      <c r="G263" t="s">
        <v>22</v>
      </c>
      <c r="H263">
        <v>454</v>
      </c>
      <c r="I263" s="7">
        <f t="shared" si="19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ht="17" x14ac:dyDescent="0.2">
      <c r="A264">
        <v>262</v>
      </c>
      <c r="B264" t="s">
        <v>615</v>
      </c>
      <c r="C264" s="5" t="s">
        <v>616</v>
      </c>
      <c r="D264">
        <v>1700</v>
      </c>
      <c r="E264">
        <v>5328</v>
      </c>
      <c r="F264" s="6">
        <f t="shared" si="16"/>
        <v>3.1341176470588237</v>
      </c>
      <c r="G264" t="s">
        <v>30</v>
      </c>
      <c r="H264">
        <v>107</v>
      </c>
      <c r="I264" s="7">
        <f t="shared" si="19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ht="17" x14ac:dyDescent="0.2">
      <c r="A265">
        <v>263</v>
      </c>
      <c r="B265" t="s">
        <v>617</v>
      </c>
      <c r="C265" s="5" t="s">
        <v>618</v>
      </c>
      <c r="D265">
        <v>2900</v>
      </c>
      <c r="E265">
        <v>10756</v>
      </c>
      <c r="F265" s="6">
        <f t="shared" si="16"/>
        <v>3.7089655172413791</v>
      </c>
      <c r="G265" t="s">
        <v>30</v>
      </c>
      <c r="H265">
        <v>199</v>
      </c>
      <c r="I265" s="7">
        <f t="shared" si="19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ht="17" x14ac:dyDescent="0.2">
      <c r="A266">
        <v>264</v>
      </c>
      <c r="B266" t="s">
        <v>619</v>
      </c>
      <c r="C266" s="5" t="s">
        <v>620</v>
      </c>
      <c r="D266">
        <v>45600</v>
      </c>
      <c r="E266">
        <v>165375</v>
      </c>
      <c r="F266" s="6">
        <f t="shared" si="16"/>
        <v>3.6266447368421053</v>
      </c>
      <c r="G266" t="s">
        <v>30</v>
      </c>
      <c r="H266">
        <v>5512</v>
      </c>
      <c r="I266" s="7">
        <f t="shared" si="19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ht="17" x14ac:dyDescent="0.2">
      <c r="A267">
        <v>265</v>
      </c>
      <c r="B267" t="s">
        <v>621</v>
      </c>
      <c r="C267" s="5" t="s">
        <v>622</v>
      </c>
      <c r="D267">
        <v>4900</v>
      </c>
      <c r="E267">
        <v>6031</v>
      </c>
      <c r="F267" s="6">
        <f t="shared" si="16"/>
        <v>1.2308163265306122</v>
      </c>
      <c r="G267" t="s">
        <v>30</v>
      </c>
      <c r="H267">
        <v>86</v>
      </c>
      <c r="I267" s="7">
        <f t="shared" si="19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ht="17" x14ac:dyDescent="0.2">
      <c r="A268">
        <v>266</v>
      </c>
      <c r="B268" t="s">
        <v>623</v>
      </c>
      <c r="C268" s="5" t="s">
        <v>624</v>
      </c>
      <c r="D268">
        <v>111900</v>
      </c>
      <c r="E268">
        <v>85902</v>
      </c>
      <c r="F268" s="6">
        <f t="shared" si="16"/>
        <v>0.76766756032171579</v>
      </c>
      <c r="G268" t="s">
        <v>22</v>
      </c>
      <c r="H268">
        <v>3182</v>
      </c>
      <c r="I268" s="7">
        <f t="shared" si="19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ht="17" x14ac:dyDescent="0.2">
      <c r="A269">
        <v>267</v>
      </c>
      <c r="B269" t="s">
        <v>625</v>
      </c>
      <c r="C269" s="5" t="s">
        <v>626</v>
      </c>
      <c r="D269">
        <v>61600</v>
      </c>
      <c r="E269">
        <v>143910</v>
      </c>
      <c r="F269" s="6">
        <f t="shared" si="16"/>
        <v>2.3362012987012988</v>
      </c>
      <c r="G269" t="s">
        <v>30</v>
      </c>
      <c r="H269">
        <v>2768</v>
      </c>
      <c r="I269" s="7">
        <f t="shared" si="19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ht="17" x14ac:dyDescent="0.2">
      <c r="A270">
        <v>268</v>
      </c>
      <c r="B270" t="s">
        <v>627</v>
      </c>
      <c r="C270" s="5" t="s">
        <v>628</v>
      </c>
      <c r="D270">
        <v>1500</v>
      </c>
      <c r="E270">
        <v>2708</v>
      </c>
      <c r="F270" s="6">
        <f t="shared" si="16"/>
        <v>1.8053333333333332</v>
      </c>
      <c r="G270" t="s">
        <v>30</v>
      </c>
      <c r="H270">
        <v>48</v>
      </c>
      <c r="I270" s="7">
        <f t="shared" si="19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ht="17" x14ac:dyDescent="0.2">
      <c r="A271">
        <v>269</v>
      </c>
      <c r="B271" t="s">
        <v>629</v>
      </c>
      <c r="C271" s="5" t="s">
        <v>630</v>
      </c>
      <c r="D271">
        <v>3500</v>
      </c>
      <c r="E271">
        <v>8842</v>
      </c>
      <c r="F271" s="6">
        <f t="shared" si="16"/>
        <v>2.5262857142857142</v>
      </c>
      <c r="G271" t="s">
        <v>30</v>
      </c>
      <c r="H271">
        <v>87</v>
      </c>
      <c r="I271" s="7">
        <f t="shared" si="19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ht="17" x14ac:dyDescent="0.2">
      <c r="A272">
        <v>270</v>
      </c>
      <c r="B272" t="s">
        <v>631</v>
      </c>
      <c r="C272" s="5" t="s">
        <v>632</v>
      </c>
      <c r="D272">
        <v>173900</v>
      </c>
      <c r="E272">
        <v>47260</v>
      </c>
      <c r="F272" s="6">
        <f t="shared" si="16"/>
        <v>0.27176538240368026</v>
      </c>
      <c r="G272" t="s">
        <v>99</v>
      </c>
      <c r="H272">
        <v>1890</v>
      </c>
      <c r="I272" s="7">
        <f t="shared" si="19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ht="34" x14ac:dyDescent="0.2">
      <c r="A273">
        <v>271</v>
      </c>
      <c r="B273" t="s">
        <v>633</v>
      </c>
      <c r="C273" s="5" t="s">
        <v>634</v>
      </c>
      <c r="D273">
        <v>153700</v>
      </c>
      <c r="E273">
        <v>1953</v>
      </c>
      <c r="F273" s="6">
        <f t="shared" si="16"/>
        <v>1.2706571242680547E-2</v>
      </c>
      <c r="G273" t="s">
        <v>65</v>
      </c>
      <c r="H273">
        <v>61</v>
      </c>
      <c r="I273" s="7">
        <f t="shared" si="19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ht="17" x14ac:dyDescent="0.2">
      <c r="A274">
        <v>272</v>
      </c>
      <c r="B274" t="s">
        <v>635</v>
      </c>
      <c r="C274" s="5" t="s">
        <v>636</v>
      </c>
      <c r="D274">
        <v>51100</v>
      </c>
      <c r="E274">
        <v>155349</v>
      </c>
      <c r="F274" s="6">
        <f t="shared" si="16"/>
        <v>3.0400978473581213</v>
      </c>
      <c r="G274" t="s">
        <v>30</v>
      </c>
      <c r="H274">
        <v>1894</v>
      </c>
      <c r="I274" s="7">
        <f t="shared" si="19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ht="17" x14ac:dyDescent="0.2">
      <c r="A275">
        <v>273</v>
      </c>
      <c r="B275" t="s">
        <v>637</v>
      </c>
      <c r="C275" s="5" t="s">
        <v>638</v>
      </c>
      <c r="D275">
        <v>7800</v>
      </c>
      <c r="E275">
        <v>10704</v>
      </c>
      <c r="F275" s="6">
        <f t="shared" si="16"/>
        <v>1.3723076923076922</v>
      </c>
      <c r="G275" t="s">
        <v>30</v>
      </c>
      <c r="H275">
        <v>282</v>
      </c>
      <c r="I275" s="7">
        <f t="shared" si="19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ht="34" x14ac:dyDescent="0.2">
      <c r="A276">
        <v>274</v>
      </c>
      <c r="B276" t="s">
        <v>639</v>
      </c>
      <c r="C276" s="5" t="s">
        <v>640</v>
      </c>
      <c r="D276">
        <v>2400</v>
      </c>
      <c r="E276">
        <v>773</v>
      </c>
      <c r="F276" s="6">
        <f t="shared" si="16"/>
        <v>0.32208333333333333</v>
      </c>
      <c r="G276" t="s">
        <v>22</v>
      </c>
      <c r="H276">
        <v>15</v>
      </c>
      <c r="I276" s="7">
        <f t="shared" si="19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ht="34" x14ac:dyDescent="0.2">
      <c r="A277">
        <v>275</v>
      </c>
      <c r="B277" t="s">
        <v>641</v>
      </c>
      <c r="C277" s="5" t="s">
        <v>642</v>
      </c>
      <c r="D277">
        <v>3900</v>
      </c>
      <c r="E277">
        <v>9419</v>
      </c>
      <c r="F277" s="6">
        <f t="shared" si="16"/>
        <v>2.4151282051282053</v>
      </c>
      <c r="G277" t="s">
        <v>30</v>
      </c>
      <c r="H277">
        <v>116</v>
      </c>
      <c r="I277" s="7">
        <f t="shared" si="19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ht="17" x14ac:dyDescent="0.2">
      <c r="A278">
        <v>276</v>
      </c>
      <c r="B278" t="s">
        <v>643</v>
      </c>
      <c r="C278" s="5" t="s">
        <v>644</v>
      </c>
      <c r="D278">
        <v>5500</v>
      </c>
      <c r="E278">
        <v>5324</v>
      </c>
      <c r="F278" s="6">
        <f t="shared" si="16"/>
        <v>0.96799999999999997</v>
      </c>
      <c r="G278" t="s">
        <v>22</v>
      </c>
      <c r="H278">
        <v>133</v>
      </c>
      <c r="I278" s="7">
        <f t="shared" si="19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ht="34" x14ac:dyDescent="0.2">
      <c r="A279">
        <v>277</v>
      </c>
      <c r="B279" t="s">
        <v>645</v>
      </c>
      <c r="C279" s="5" t="s">
        <v>646</v>
      </c>
      <c r="D279">
        <v>700</v>
      </c>
      <c r="E279">
        <v>7465</v>
      </c>
      <c r="F279" s="6">
        <f t="shared" si="16"/>
        <v>10.664285714285715</v>
      </c>
      <c r="G279" t="s">
        <v>30</v>
      </c>
      <c r="H279">
        <v>83</v>
      </c>
      <c r="I279" s="7">
        <f t="shared" si="19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ht="17" x14ac:dyDescent="0.2">
      <c r="A280">
        <v>278</v>
      </c>
      <c r="B280" t="s">
        <v>647</v>
      </c>
      <c r="C280" s="5" t="s">
        <v>648</v>
      </c>
      <c r="D280">
        <v>2700</v>
      </c>
      <c r="E280">
        <v>8799</v>
      </c>
      <c r="F280" s="6">
        <f t="shared" si="16"/>
        <v>3.2588888888888889</v>
      </c>
      <c r="G280" t="s">
        <v>30</v>
      </c>
      <c r="H280">
        <v>91</v>
      </c>
      <c r="I280" s="7">
        <f t="shared" si="19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ht="17" x14ac:dyDescent="0.2">
      <c r="A281">
        <v>279</v>
      </c>
      <c r="B281" t="s">
        <v>649</v>
      </c>
      <c r="C281" s="5" t="s">
        <v>650</v>
      </c>
      <c r="D281">
        <v>8000</v>
      </c>
      <c r="E281">
        <v>13656</v>
      </c>
      <c r="F281" s="6">
        <f t="shared" si="16"/>
        <v>1.7070000000000001</v>
      </c>
      <c r="G281" t="s">
        <v>30</v>
      </c>
      <c r="H281">
        <v>546</v>
      </c>
      <c r="I281" s="7">
        <f t="shared" si="19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ht="34" x14ac:dyDescent="0.2">
      <c r="A282">
        <v>280</v>
      </c>
      <c r="B282" t="s">
        <v>651</v>
      </c>
      <c r="C282" s="5" t="s">
        <v>652</v>
      </c>
      <c r="D282">
        <v>2500</v>
      </c>
      <c r="E282">
        <v>14536</v>
      </c>
      <c r="F282" s="6">
        <f t="shared" si="16"/>
        <v>5.8144</v>
      </c>
      <c r="G282" t="s">
        <v>30</v>
      </c>
      <c r="H282">
        <v>393</v>
      </c>
      <c r="I282" s="7">
        <f t="shared" si="19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ht="17" x14ac:dyDescent="0.2">
      <c r="A283">
        <v>281</v>
      </c>
      <c r="B283" t="s">
        <v>653</v>
      </c>
      <c r="C283" s="5" t="s">
        <v>654</v>
      </c>
      <c r="D283">
        <v>164500</v>
      </c>
      <c r="E283">
        <v>150552</v>
      </c>
      <c r="F283" s="6">
        <f t="shared" si="16"/>
        <v>0.91520972644376897</v>
      </c>
      <c r="G283" t="s">
        <v>22</v>
      </c>
      <c r="H283">
        <v>2062</v>
      </c>
      <c r="I283" s="7">
        <f t="shared" si="19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ht="17" x14ac:dyDescent="0.2">
      <c r="A284">
        <v>282</v>
      </c>
      <c r="B284" t="s">
        <v>655</v>
      </c>
      <c r="C284" s="5" t="s">
        <v>656</v>
      </c>
      <c r="D284">
        <v>8400</v>
      </c>
      <c r="E284">
        <v>9076</v>
      </c>
      <c r="F284" s="6">
        <f t="shared" si="16"/>
        <v>1.0804761904761904</v>
      </c>
      <c r="G284" t="s">
        <v>30</v>
      </c>
      <c r="H284">
        <v>133</v>
      </c>
      <c r="I284" s="7">
        <f t="shared" si="19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ht="34" x14ac:dyDescent="0.2">
      <c r="A285">
        <v>283</v>
      </c>
      <c r="B285" t="s">
        <v>657</v>
      </c>
      <c r="C285" s="5" t="s">
        <v>658</v>
      </c>
      <c r="D285">
        <v>8100</v>
      </c>
      <c r="E285">
        <v>1517</v>
      </c>
      <c r="F285" s="6">
        <f t="shared" si="16"/>
        <v>0.18728395061728395</v>
      </c>
      <c r="G285" t="s">
        <v>22</v>
      </c>
      <c r="H285">
        <v>29</v>
      </c>
      <c r="I285" s="7">
        <f t="shared" si="19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ht="17" x14ac:dyDescent="0.2">
      <c r="A286">
        <v>284</v>
      </c>
      <c r="B286" t="s">
        <v>659</v>
      </c>
      <c r="C286" s="5" t="s">
        <v>660</v>
      </c>
      <c r="D286">
        <v>9800</v>
      </c>
      <c r="E286">
        <v>8153</v>
      </c>
      <c r="F286" s="6">
        <f t="shared" si="16"/>
        <v>0.83193877551020412</v>
      </c>
      <c r="G286" t="s">
        <v>22</v>
      </c>
      <c r="H286">
        <v>132</v>
      </c>
      <c r="I286" s="7">
        <f t="shared" si="19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ht="17" x14ac:dyDescent="0.2">
      <c r="A287">
        <v>285</v>
      </c>
      <c r="B287" t="s">
        <v>661</v>
      </c>
      <c r="C287" s="5" t="s">
        <v>662</v>
      </c>
      <c r="D287">
        <v>900</v>
      </c>
      <c r="E287">
        <v>6357</v>
      </c>
      <c r="F287" s="6">
        <f t="shared" si="16"/>
        <v>7.0633333333333335</v>
      </c>
      <c r="G287" t="s">
        <v>30</v>
      </c>
      <c r="H287">
        <v>254</v>
      </c>
      <c r="I287" s="7">
        <f t="shared" si="19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ht="17" x14ac:dyDescent="0.2">
      <c r="A288">
        <v>286</v>
      </c>
      <c r="B288" t="s">
        <v>663</v>
      </c>
      <c r="C288" s="5" t="s">
        <v>664</v>
      </c>
      <c r="D288">
        <v>112100</v>
      </c>
      <c r="E288">
        <v>19557</v>
      </c>
      <c r="F288" s="6">
        <f t="shared" si="16"/>
        <v>0.17446030330062445</v>
      </c>
      <c r="G288" t="s">
        <v>99</v>
      </c>
      <c r="H288">
        <v>184</v>
      </c>
      <c r="I288" s="7">
        <f t="shared" si="19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ht="17" x14ac:dyDescent="0.2">
      <c r="A289">
        <v>287</v>
      </c>
      <c r="B289" t="s">
        <v>665</v>
      </c>
      <c r="C289" s="5" t="s">
        <v>666</v>
      </c>
      <c r="D289">
        <v>6300</v>
      </c>
      <c r="E289">
        <v>13213</v>
      </c>
      <c r="F289" s="6">
        <f t="shared" si="16"/>
        <v>2.0973015873015872</v>
      </c>
      <c r="G289" t="s">
        <v>30</v>
      </c>
      <c r="H289">
        <v>176</v>
      </c>
      <c r="I289" s="7">
        <f t="shared" si="19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ht="17" x14ac:dyDescent="0.2">
      <c r="A290">
        <v>288</v>
      </c>
      <c r="B290" t="s">
        <v>667</v>
      </c>
      <c r="C290" s="5" t="s">
        <v>668</v>
      </c>
      <c r="D290">
        <v>5600</v>
      </c>
      <c r="E290">
        <v>5476</v>
      </c>
      <c r="F290" s="6">
        <f t="shared" si="16"/>
        <v>0.97785714285714287</v>
      </c>
      <c r="G290" t="s">
        <v>22</v>
      </c>
      <c r="H290">
        <v>137</v>
      </c>
      <c r="I290" s="7">
        <f t="shared" si="19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ht="17" x14ac:dyDescent="0.2">
      <c r="A291">
        <v>289</v>
      </c>
      <c r="B291" t="s">
        <v>669</v>
      </c>
      <c r="C291" s="5" t="s">
        <v>670</v>
      </c>
      <c r="D291">
        <v>800</v>
      </c>
      <c r="E291">
        <v>13474</v>
      </c>
      <c r="F291" s="6">
        <f t="shared" si="16"/>
        <v>16.842500000000001</v>
      </c>
      <c r="G291" t="s">
        <v>30</v>
      </c>
      <c r="H291">
        <v>337</v>
      </c>
      <c r="I291" s="7">
        <f t="shared" si="19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ht="17" x14ac:dyDescent="0.2">
      <c r="A292">
        <v>290</v>
      </c>
      <c r="B292" t="s">
        <v>671</v>
      </c>
      <c r="C292" s="5" t="s">
        <v>672</v>
      </c>
      <c r="D292">
        <v>168600</v>
      </c>
      <c r="E292">
        <v>91722</v>
      </c>
      <c r="F292" s="6">
        <f t="shared" si="16"/>
        <v>0.54402135231316728</v>
      </c>
      <c r="G292" t="s">
        <v>22</v>
      </c>
      <c r="H292">
        <v>908</v>
      </c>
      <c r="I292" s="7">
        <f t="shared" si="19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ht="17" x14ac:dyDescent="0.2">
      <c r="A293">
        <v>291</v>
      </c>
      <c r="B293" t="s">
        <v>673</v>
      </c>
      <c r="C293" s="5" t="s">
        <v>674</v>
      </c>
      <c r="D293">
        <v>1800</v>
      </c>
      <c r="E293">
        <v>8219</v>
      </c>
      <c r="F293" s="6">
        <f t="shared" si="16"/>
        <v>4.5661111111111108</v>
      </c>
      <c r="G293" t="s">
        <v>30</v>
      </c>
      <c r="H293">
        <v>107</v>
      </c>
      <c r="I293" s="7">
        <f t="shared" si="19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ht="17" x14ac:dyDescent="0.2">
      <c r="A294">
        <v>292</v>
      </c>
      <c r="B294" t="s">
        <v>675</v>
      </c>
      <c r="C294" s="5" t="s">
        <v>676</v>
      </c>
      <c r="D294">
        <v>7300</v>
      </c>
      <c r="E294">
        <v>717</v>
      </c>
      <c r="F294" s="6">
        <f t="shared" si="16"/>
        <v>9.8219178082191785E-2</v>
      </c>
      <c r="G294" t="s">
        <v>22</v>
      </c>
      <c r="H294">
        <v>10</v>
      </c>
      <c r="I294" s="7">
        <f t="shared" si="19"/>
        <v>71.7</v>
      </c>
      <c r="J294" t="s">
        <v>31</v>
      </c>
      <c r="K294" t="s">
        <v>32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ht="17" x14ac:dyDescent="0.2">
      <c r="A295">
        <v>293</v>
      </c>
      <c r="B295" t="s">
        <v>677</v>
      </c>
      <c r="C295" s="5" t="s">
        <v>678</v>
      </c>
      <c r="D295">
        <v>6500</v>
      </c>
      <c r="E295">
        <v>1065</v>
      </c>
      <c r="F295" s="6">
        <f t="shared" si="16"/>
        <v>0.16384615384615384</v>
      </c>
      <c r="G295" t="s">
        <v>99</v>
      </c>
      <c r="H295">
        <v>32</v>
      </c>
      <c r="I295" s="7">
        <f t="shared" si="19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ht="17" x14ac:dyDescent="0.2">
      <c r="A296">
        <v>294</v>
      </c>
      <c r="B296" t="s">
        <v>679</v>
      </c>
      <c r="C296" s="5" t="s">
        <v>680</v>
      </c>
      <c r="D296">
        <v>600</v>
      </c>
      <c r="E296">
        <v>8038</v>
      </c>
      <c r="F296" s="6">
        <f t="shared" si="16"/>
        <v>13.396666666666667</v>
      </c>
      <c r="G296" t="s">
        <v>30</v>
      </c>
      <c r="H296">
        <v>183</v>
      </c>
      <c r="I296" s="7">
        <f t="shared" si="19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ht="34" x14ac:dyDescent="0.2">
      <c r="A297">
        <v>295</v>
      </c>
      <c r="B297" t="s">
        <v>681</v>
      </c>
      <c r="C297" s="5" t="s">
        <v>682</v>
      </c>
      <c r="D297">
        <v>192900</v>
      </c>
      <c r="E297">
        <v>68769</v>
      </c>
      <c r="F297" s="6">
        <f t="shared" si="16"/>
        <v>0.35650077760497667</v>
      </c>
      <c r="G297" t="s">
        <v>22</v>
      </c>
      <c r="H297">
        <v>1910</v>
      </c>
      <c r="I297" s="7">
        <f t="shared" si="19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ht="34" x14ac:dyDescent="0.2">
      <c r="A298">
        <v>296</v>
      </c>
      <c r="B298" t="s">
        <v>683</v>
      </c>
      <c r="C298" s="5" t="s">
        <v>684</v>
      </c>
      <c r="D298">
        <v>6100</v>
      </c>
      <c r="E298">
        <v>3352</v>
      </c>
      <c r="F298" s="6">
        <f t="shared" si="16"/>
        <v>0.54950819672131146</v>
      </c>
      <c r="G298" t="s">
        <v>22</v>
      </c>
      <c r="H298">
        <v>38</v>
      </c>
      <c r="I298" s="7">
        <f t="shared" si="19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ht="17" x14ac:dyDescent="0.2">
      <c r="A299">
        <v>297</v>
      </c>
      <c r="B299" t="s">
        <v>685</v>
      </c>
      <c r="C299" s="5" t="s">
        <v>686</v>
      </c>
      <c r="D299">
        <v>7200</v>
      </c>
      <c r="E299">
        <v>6785</v>
      </c>
      <c r="F299" s="6">
        <f t="shared" si="16"/>
        <v>0.94236111111111109</v>
      </c>
      <c r="G299" t="s">
        <v>22</v>
      </c>
      <c r="H299">
        <v>104</v>
      </c>
      <c r="I299" s="7">
        <f t="shared" si="19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ht="17" x14ac:dyDescent="0.2">
      <c r="A300">
        <v>298</v>
      </c>
      <c r="B300" t="s">
        <v>687</v>
      </c>
      <c r="C300" s="5" t="s">
        <v>688</v>
      </c>
      <c r="D300">
        <v>3500</v>
      </c>
      <c r="E300">
        <v>5037</v>
      </c>
      <c r="F300" s="6">
        <f t="shared" si="16"/>
        <v>1.4391428571428571</v>
      </c>
      <c r="G300" t="s">
        <v>30</v>
      </c>
      <c r="H300">
        <v>72</v>
      </c>
      <c r="I300" s="7">
        <f t="shared" si="19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ht="34" x14ac:dyDescent="0.2">
      <c r="A301">
        <v>299</v>
      </c>
      <c r="B301" t="s">
        <v>689</v>
      </c>
      <c r="C301" s="5" t="s">
        <v>690</v>
      </c>
      <c r="D301">
        <v>3800</v>
      </c>
      <c r="E301">
        <v>1954</v>
      </c>
      <c r="F301" s="6">
        <f t="shared" si="16"/>
        <v>0.51421052631578945</v>
      </c>
      <c r="G301" t="s">
        <v>22</v>
      </c>
      <c r="H301">
        <v>49</v>
      </c>
      <c r="I301" s="7">
        <f t="shared" si="19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ht="17" x14ac:dyDescent="0.2">
      <c r="A302">
        <v>300</v>
      </c>
      <c r="B302" t="s">
        <v>691</v>
      </c>
      <c r="C302" s="5" t="s">
        <v>692</v>
      </c>
      <c r="D302">
        <v>100</v>
      </c>
      <c r="E302">
        <v>5</v>
      </c>
      <c r="F302" s="6">
        <f t="shared" si="16"/>
        <v>0.05</v>
      </c>
      <c r="G302" t="s">
        <v>22</v>
      </c>
      <c r="H302">
        <v>1</v>
      </c>
      <c r="I302" s="7">
        <f t="shared" si="19"/>
        <v>5</v>
      </c>
      <c r="J302" t="s">
        <v>52</v>
      </c>
      <c r="K302" t="s">
        <v>53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ht="17" x14ac:dyDescent="0.2">
      <c r="A303">
        <v>301</v>
      </c>
      <c r="B303" t="s">
        <v>693</v>
      </c>
      <c r="C303" s="5" t="s">
        <v>694</v>
      </c>
      <c r="D303">
        <v>900</v>
      </c>
      <c r="E303">
        <v>12102</v>
      </c>
      <c r="F303" s="6">
        <f t="shared" si="16"/>
        <v>13.446666666666667</v>
      </c>
      <c r="G303" t="s">
        <v>30</v>
      </c>
      <c r="H303">
        <v>295</v>
      </c>
      <c r="I303" s="7">
        <f t="shared" si="19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ht="17" x14ac:dyDescent="0.2">
      <c r="A304">
        <v>302</v>
      </c>
      <c r="B304" t="s">
        <v>695</v>
      </c>
      <c r="C304" s="5" t="s">
        <v>696</v>
      </c>
      <c r="D304">
        <v>76100</v>
      </c>
      <c r="E304">
        <v>24234</v>
      </c>
      <c r="F304" s="6">
        <f t="shared" si="16"/>
        <v>0.31844940867279897</v>
      </c>
      <c r="G304" t="s">
        <v>22</v>
      </c>
      <c r="H304">
        <v>245</v>
      </c>
      <c r="I304" s="7">
        <f t="shared" si="19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ht="17" x14ac:dyDescent="0.2">
      <c r="A305">
        <v>303</v>
      </c>
      <c r="B305" t="s">
        <v>697</v>
      </c>
      <c r="C305" s="5" t="s">
        <v>698</v>
      </c>
      <c r="D305">
        <v>3400</v>
      </c>
      <c r="E305">
        <v>2809</v>
      </c>
      <c r="F305" s="6">
        <f t="shared" si="16"/>
        <v>0.82617647058823529</v>
      </c>
      <c r="G305" t="s">
        <v>22</v>
      </c>
      <c r="H305">
        <v>32</v>
      </c>
      <c r="I305" s="7">
        <f t="shared" si="19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ht="17" x14ac:dyDescent="0.2">
      <c r="A306">
        <v>304</v>
      </c>
      <c r="B306" t="s">
        <v>699</v>
      </c>
      <c r="C306" s="5" t="s">
        <v>700</v>
      </c>
      <c r="D306">
        <v>2100</v>
      </c>
      <c r="E306">
        <v>11469</v>
      </c>
      <c r="F306" s="6">
        <f t="shared" si="16"/>
        <v>5.4614285714285717</v>
      </c>
      <c r="G306" t="s">
        <v>30</v>
      </c>
      <c r="H306">
        <v>142</v>
      </c>
      <c r="I306" s="7">
        <f t="shared" si="19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ht="17" x14ac:dyDescent="0.2">
      <c r="A307">
        <v>305</v>
      </c>
      <c r="B307" t="s">
        <v>701</v>
      </c>
      <c r="C307" s="5" t="s">
        <v>702</v>
      </c>
      <c r="D307">
        <v>2800</v>
      </c>
      <c r="E307">
        <v>8014</v>
      </c>
      <c r="F307" s="6">
        <f t="shared" si="16"/>
        <v>2.8621428571428571</v>
      </c>
      <c r="G307" t="s">
        <v>30</v>
      </c>
      <c r="H307">
        <v>85</v>
      </c>
      <c r="I307" s="7">
        <f t="shared" si="19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ht="34" x14ac:dyDescent="0.2">
      <c r="A308">
        <v>306</v>
      </c>
      <c r="B308" t="s">
        <v>703</v>
      </c>
      <c r="C308" s="5" t="s">
        <v>704</v>
      </c>
      <c r="D308">
        <v>6500</v>
      </c>
      <c r="E308">
        <v>514</v>
      </c>
      <c r="F308" s="6">
        <f t="shared" si="16"/>
        <v>7.9076923076923072E-2</v>
      </c>
      <c r="G308" t="s">
        <v>22</v>
      </c>
      <c r="H308">
        <v>7</v>
      </c>
      <c r="I308" s="7">
        <f t="shared" si="19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ht="17" x14ac:dyDescent="0.2">
      <c r="A309">
        <v>307</v>
      </c>
      <c r="B309" t="s">
        <v>705</v>
      </c>
      <c r="C309" s="5" t="s">
        <v>706</v>
      </c>
      <c r="D309">
        <v>32900</v>
      </c>
      <c r="E309">
        <v>43473</v>
      </c>
      <c r="F309" s="6">
        <f t="shared" si="16"/>
        <v>1.3213677811550153</v>
      </c>
      <c r="G309" t="s">
        <v>30</v>
      </c>
      <c r="H309">
        <v>659</v>
      </c>
      <c r="I309" s="7">
        <f t="shared" si="19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ht="17" x14ac:dyDescent="0.2">
      <c r="A310">
        <v>308</v>
      </c>
      <c r="B310" t="s">
        <v>707</v>
      </c>
      <c r="C310" s="5" t="s">
        <v>708</v>
      </c>
      <c r="D310">
        <v>118200</v>
      </c>
      <c r="E310">
        <v>87560</v>
      </c>
      <c r="F310" s="6">
        <f t="shared" si="16"/>
        <v>0.74077834179357027</v>
      </c>
      <c r="G310" t="s">
        <v>22</v>
      </c>
      <c r="H310">
        <v>803</v>
      </c>
      <c r="I310" s="7">
        <f t="shared" si="19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ht="17" x14ac:dyDescent="0.2">
      <c r="A311">
        <v>309</v>
      </c>
      <c r="B311" t="s">
        <v>709</v>
      </c>
      <c r="C311" s="5" t="s">
        <v>710</v>
      </c>
      <c r="D311">
        <v>4100</v>
      </c>
      <c r="E311">
        <v>3087</v>
      </c>
      <c r="F311" s="6">
        <f t="shared" si="16"/>
        <v>0.75292682926829269</v>
      </c>
      <c r="G311" t="s">
        <v>99</v>
      </c>
      <c r="H311">
        <v>75</v>
      </c>
      <c r="I311" s="7">
        <f t="shared" si="19"/>
        <v>41.16</v>
      </c>
      <c r="J311" t="s">
        <v>31</v>
      </c>
      <c r="K311" t="s">
        <v>32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ht="17" x14ac:dyDescent="0.2">
      <c r="A312">
        <v>310</v>
      </c>
      <c r="B312" t="s">
        <v>711</v>
      </c>
      <c r="C312" s="5" t="s">
        <v>712</v>
      </c>
      <c r="D312">
        <v>7800</v>
      </c>
      <c r="E312">
        <v>1586</v>
      </c>
      <c r="F312" s="6">
        <f t="shared" si="16"/>
        <v>0.20333333333333334</v>
      </c>
      <c r="G312" t="s">
        <v>22</v>
      </c>
      <c r="H312">
        <v>16</v>
      </c>
      <c r="I312" s="7">
        <f t="shared" si="19"/>
        <v>99.125</v>
      </c>
      <c r="J312" t="s">
        <v>31</v>
      </c>
      <c r="K312" t="s">
        <v>32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ht="17" x14ac:dyDescent="0.2">
      <c r="A313">
        <v>311</v>
      </c>
      <c r="B313" t="s">
        <v>713</v>
      </c>
      <c r="C313" s="5" t="s">
        <v>714</v>
      </c>
      <c r="D313">
        <v>6300</v>
      </c>
      <c r="E313">
        <v>12812</v>
      </c>
      <c r="F313" s="6">
        <f t="shared" si="16"/>
        <v>2.0336507936507937</v>
      </c>
      <c r="G313" t="s">
        <v>30</v>
      </c>
      <c r="H313">
        <v>121</v>
      </c>
      <c r="I313" s="7">
        <f t="shared" si="19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ht="17" x14ac:dyDescent="0.2">
      <c r="A314">
        <v>312</v>
      </c>
      <c r="B314" t="s">
        <v>715</v>
      </c>
      <c r="C314" s="5" t="s">
        <v>716</v>
      </c>
      <c r="D314">
        <v>59100</v>
      </c>
      <c r="E314">
        <v>183345</v>
      </c>
      <c r="F314" s="6">
        <f t="shared" si="16"/>
        <v>3.1022842639593908</v>
      </c>
      <c r="G314" t="s">
        <v>30</v>
      </c>
      <c r="H314">
        <v>3742</v>
      </c>
      <c r="I314" s="7">
        <f t="shared" si="19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ht="17" x14ac:dyDescent="0.2">
      <c r="A315">
        <v>313</v>
      </c>
      <c r="B315" t="s">
        <v>717</v>
      </c>
      <c r="C315" s="5" t="s">
        <v>718</v>
      </c>
      <c r="D315">
        <v>2200</v>
      </c>
      <c r="E315">
        <v>8697</v>
      </c>
      <c r="F315" s="6">
        <f t="shared" si="16"/>
        <v>3.9531818181818181</v>
      </c>
      <c r="G315" t="s">
        <v>30</v>
      </c>
      <c r="H315">
        <v>223</v>
      </c>
      <c r="I315" s="7">
        <f t="shared" si="19"/>
        <v>39</v>
      </c>
      <c r="J315" t="s">
        <v>31</v>
      </c>
      <c r="K315" t="s">
        <v>32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ht="17" x14ac:dyDescent="0.2">
      <c r="A316">
        <v>314</v>
      </c>
      <c r="B316" t="s">
        <v>719</v>
      </c>
      <c r="C316" s="5" t="s">
        <v>720</v>
      </c>
      <c r="D316">
        <v>1400</v>
      </c>
      <c r="E316">
        <v>4126</v>
      </c>
      <c r="F316" s="6">
        <f t="shared" si="16"/>
        <v>2.9471428571428571</v>
      </c>
      <c r="G316" t="s">
        <v>30</v>
      </c>
      <c r="H316">
        <v>133</v>
      </c>
      <c r="I316" s="7">
        <f t="shared" si="19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ht="34" x14ac:dyDescent="0.2">
      <c r="A317">
        <v>315</v>
      </c>
      <c r="B317" t="s">
        <v>721</v>
      </c>
      <c r="C317" s="5" t="s">
        <v>722</v>
      </c>
      <c r="D317">
        <v>9500</v>
      </c>
      <c r="E317">
        <v>3220</v>
      </c>
      <c r="F317" s="6">
        <f t="shared" si="16"/>
        <v>0.33894736842105261</v>
      </c>
      <c r="G317" t="s">
        <v>22</v>
      </c>
      <c r="H317">
        <v>31</v>
      </c>
      <c r="I317" s="7">
        <f t="shared" si="19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ht="17" x14ac:dyDescent="0.2">
      <c r="A318">
        <v>316</v>
      </c>
      <c r="B318" t="s">
        <v>723</v>
      </c>
      <c r="C318" s="5" t="s">
        <v>724</v>
      </c>
      <c r="D318">
        <v>9600</v>
      </c>
      <c r="E318">
        <v>6401</v>
      </c>
      <c r="F318" s="6">
        <f t="shared" si="16"/>
        <v>0.66677083333333331</v>
      </c>
      <c r="G318" t="s">
        <v>22</v>
      </c>
      <c r="H318">
        <v>108</v>
      </c>
      <c r="I318" s="7">
        <f t="shared" si="19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ht="17" x14ac:dyDescent="0.2">
      <c r="A319">
        <v>317</v>
      </c>
      <c r="B319" t="s">
        <v>725</v>
      </c>
      <c r="C319" s="5" t="s">
        <v>726</v>
      </c>
      <c r="D319">
        <v>6600</v>
      </c>
      <c r="E319">
        <v>1269</v>
      </c>
      <c r="F319" s="6">
        <f t="shared" si="16"/>
        <v>0.19227272727272726</v>
      </c>
      <c r="G319" t="s">
        <v>22</v>
      </c>
      <c r="H319">
        <v>30</v>
      </c>
      <c r="I319" s="7">
        <f t="shared" si="19"/>
        <v>42.3</v>
      </c>
      <c r="J319" t="s">
        <v>31</v>
      </c>
      <c r="K319" t="s">
        <v>32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ht="34" x14ac:dyDescent="0.2">
      <c r="A320">
        <v>318</v>
      </c>
      <c r="B320" t="s">
        <v>727</v>
      </c>
      <c r="C320" s="5" t="s">
        <v>728</v>
      </c>
      <c r="D320">
        <v>5700</v>
      </c>
      <c r="E320">
        <v>903</v>
      </c>
      <c r="F320" s="6">
        <f t="shared" si="16"/>
        <v>0.15842105263157893</v>
      </c>
      <c r="G320" t="s">
        <v>22</v>
      </c>
      <c r="H320">
        <v>17</v>
      </c>
      <c r="I320" s="7">
        <f t="shared" si="19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ht="17" x14ac:dyDescent="0.2">
      <c r="A321">
        <v>319</v>
      </c>
      <c r="B321" t="s">
        <v>729</v>
      </c>
      <c r="C321" s="5" t="s">
        <v>730</v>
      </c>
      <c r="D321">
        <v>8400</v>
      </c>
      <c r="E321">
        <v>3251</v>
      </c>
      <c r="F321" s="6">
        <f t="shared" si="16"/>
        <v>0.38702380952380955</v>
      </c>
      <c r="G321" t="s">
        <v>99</v>
      </c>
      <c r="H321">
        <v>64</v>
      </c>
      <c r="I321" s="7">
        <f t="shared" si="19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ht="17" x14ac:dyDescent="0.2">
      <c r="A322">
        <v>320</v>
      </c>
      <c r="B322" t="s">
        <v>731</v>
      </c>
      <c r="C322" s="5" t="s">
        <v>732</v>
      </c>
      <c r="D322">
        <v>84400</v>
      </c>
      <c r="E322">
        <v>8092</v>
      </c>
      <c r="F322" s="6">
        <f t="shared" ref="F322:F385" si="20">E322/D322</f>
        <v>9.5876777251184833E-2</v>
      </c>
      <c r="G322" t="s">
        <v>22</v>
      </c>
      <c r="H322">
        <v>80</v>
      </c>
      <c r="I322" s="7">
        <f t="shared" si="19"/>
        <v>101.15</v>
      </c>
      <c r="J322" t="s">
        <v>31</v>
      </c>
      <c r="K322" t="s">
        <v>32</v>
      </c>
      <c r="L322">
        <v>1305003600</v>
      </c>
      <c r="M322">
        <v>1305781200</v>
      </c>
      <c r="N322" s="8">
        <f t="shared" ref="N322:N385" si="21">(((L322/60)/60/24)+DATE(1970,1,1))</f>
        <v>40673.208333333336</v>
      </c>
      <c r="O322" s="8">
        <f t="shared" ref="O322:O385" si="22">+(((M322/60)/60)/24)+DATE(1970,1,1)</f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ht="34" x14ac:dyDescent="0.2">
      <c r="A323">
        <v>321</v>
      </c>
      <c r="B323" t="s">
        <v>733</v>
      </c>
      <c r="C323" s="5" t="s">
        <v>734</v>
      </c>
      <c r="D323">
        <v>170400</v>
      </c>
      <c r="E323">
        <v>160422</v>
      </c>
      <c r="F323" s="6">
        <f t="shared" si="20"/>
        <v>0.94144366197183094</v>
      </c>
      <c r="G323" t="s">
        <v>22</v>
      </c>
      <c r="H323">
        <v>2468</v>
      </c>
      <c r="I323" s="7">
        <f t="shared" ref="I323:I386" si="23">E323/H323</f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8">
        <f t="shared" si="21"/>
        <v>40634.208333333336</v>
      </c>
      <c r="O323" s="8">
        <f t="shared" si="22"/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ht="34" x14ac:dyDescent="0.2">
      <c r="A324">
        <v>322</v>
      </c>
      <c r="B324" t="s">
        <v>735</v>
      </c>
      <c r="C324" s="5" t="s">
        <v>736</v>
      </c>
      <c r="D324">
        <v>117900</v>
      </c>
      <c r="E324">
        <v>196377</v>
      </c>
      <c r="F324" s="6">
        <f t="shared" si="20"/>
        <v>1.6656234096692113</v>
      </c>
      <c r="G324" t="s">
        <v>30</v>
      </c>
      <c r="H324">
        <v>5168</v>
      </c>
      <c r="I324" s="7">
        <f t="shared" si="23"/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ht="17" x14ac:dyDescent="0.2">
      <c r="A325">
        <v>323</v>
      </c>
      <c r="B325" t="s">
        <v>737</v>
      </c>
      <c r="C325" s="5" t="s">
        <v>738</v>
      </c>
      <c r="D325">
        <v>8900</v>
      </c>
      <c r="E325">
        <v>2148</v>
      </c>
      <c r="F325" s="6">
        <f t="shared" si="20"/>
        <v>0.24134831460674158</v>
      </c>
      <c r="G325" t="s">
        <v>22</v>
      </c>
      <c r="H325">
        <v>26</v>
      </c>
      <c r="I325" s="7">
        <f t="shared" si="23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ht="17" x14ac:dyDescent="0.2">
      <c r="A326">
        <v>324</v>
      </c>
      <c r="B326" t="s">
        <v>739</v>
      </c>
      <c r="C326" s="5" t="s">
        <v>740</v>
      </c>
      <c r="D326">
        <v>7100</v>
      </c>
      <c r="E326">
        <v>11648</v>
      </c>
      <c r="F326" s="6">
        <f t="shared" si="20"/>
        <v>1.6405633802816901</v>
      </c>
      <c r="G326" t="s">
        <v>30</v>
      </c>
      <c r="H326">
        <v>307</v>
      </c>
      <c r="I326" s="7">
        <f t="shared" si="23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ht="34" x14ac:dyDescent="0.2">
      <c r="A327">
        <v>325</v>
      </c>
      <c r="B327" t="s">
        <v>741</v>
      </c>
      <c r="C327" s="5" t="s">
        <v>742</v>
      </c>
      <c r="D327">
        <v>6500</v>
      </c>
      <c r="E327">
        <v>5897</v>
      </c>
      <c r="F327" s="6">
        <f t="shared" si="20"/>
        <v>0.90723076923076929</v>
      </c>
      <c r="G327" t="s">
        <v>22</v>
      </c>
      <c r="H327">
        <v>73</v>
      </c>
      <c r="I327" s="7">
        <f t="shared" si="23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ht="34" x14ac:dyDescent="0.2">
      <c r="A328">
        <v>326</v>
      </c>
      <c r="B328" t="s">
        <v>743</v>
      </c>
      <c r="C328" s="5" t="s">
        <v>744</v>
      </c>
      <c r="D328">
        <v>7200</v>
      </c>
      <c r="E328">
        <v>3326</v>
      </c>
      <c r="F328" s="6">
        <f t="shared" si="20"/>
        <v>0.46194444444444444</v>
      </c>
      <c r="G328" t="s">
        <v>22</v>
      </c>
      <c r="H328">
        <v>128</v>
      </c>
      <c r="I328" s="7">
        <f t="shared" si="23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ht="17" x14ac:dyDescent="0.2">
      <c r="A329">
        <v>327</v>
      </c>
      <c r="B329" t="s">
        <v>745</v>
      </c>
      <c r="C329" s="5" t="s">
        <v>746</v>
      </c>
      <c r="D329">
        <v>2600</v>
      </c>
      <c r="E329">
        <v>1002</v>
      </c>
      <c r="F329" s="6">
        <f t="shared" si="20"/>
        <v>0.38538461538461538</v>
      </c>
      <c r="G329" t="s">
        <v>22</v>
      </c>
      <c r="H329">
        <v>33</v>
      </c>
      <c r="I329" s="7">
        <f t="shared" si="23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ht="34" x14ac:dyDescent="0.2">
      <c r="A330">
        <v>328</v>
      </c>
      <c r="B330" t="s">
        <v>747</v>
      </c>
      <c r="C330" s="5" t="s">
        <v>748</v>
      </c>
      <c r="D330">
        <v>98700</v>
      </c>
      <c r="E330">
        <v>131826</v>
      </c>
      <c r="F330" s="6">
        <f t="shared" si="20"/>
        <v>1.3356231003039514</v>
      </c>
      <c r="G330" t="s">
        <v>30</v>
      </c>
      <c r="H330">
        <v>2441</v>
      </c>
      <c r="I330" s="7">
        <f t="shared" si="23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ht="17" x14ac:dyDescent="0.2">
      <c r="A331">
        <v>329</v>
      </c>
      <c r="B331" t="s">
        <v>749</v>
      </c>
      <c r="C331" s="5" t="s">
        <v>750</v>
      </c>
      <c r="D331">
        <v>93800</v>
      </c>
      <c r="E331">
        <v>21477</v>
      </c>
      <c r="F331" s="6">
        <f t="shared" si="20"/>
        <v>0.22896588486140726</v>
      </c>
      <c r="G331" t="s">
        <v>65</v>
      </c>
      <c r="H331">
        <v>211</v>
      </c>
      <c r="I331" s="7">
        <f t="shared" si="23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ht="34" x14ac:dyDescent="0.2">
      <c r="A332">
        <v>330</v>
      </c>
      <c r="B332" t="s">
        <v>751</v>
      </c>
      <c r="C332" s="5" t="s">
        <v>752</v>
      </c>
      <c r="D332">
        <v>33700</v>
      </c>
      <c r="E332">
        <v>62330</v>
      </c>
      <c r="F332" s="6">
        <f t="shared" si="20"/>
        <v>1.8495548961424333</v>
      </c>
      <c r="G332" t="s">
        <v>30</v>
      </c>
      <c r="H332">
        <v>1385</v>
      </c>
      <c r="I332" s="7">
        <f t="shared" si="23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ht="17" x14ac:dyDescent="0.2">
      <c r="A333">
        <v>331</v>
      </c>
      <c r="B333" t="s">
        <v>753</v>
      </c>
      <c r="C333" s="5" t="s">
        <v>754</v>
      </c>
      <c r="D333">
        <v>3300</v>
      </c>
      <c r="E333">
        <v>14643</v>
      </c>
      <c r="F333" s="6">
        <f t="shared" si="20"/>
        <v>4.4372727272727275</v>
      </c>
      <c r="G333" t="s">
        <v>30</v>
      </c>
      <c r="H333">
        <v>190</v>
      </c>
      <c r="I333" s="7">
        <f t="shared" si="23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ht="34" x14ac:dyDescent="0.2">
      <c r="A334">
        <v>332</v>
      </c>
      <c r="B334" t="s">
        <v>755</v>
      </c>
      <c r="C334" s="5" t="s">
        <v>756</v>
      </c>
      <c r="D334">
        <v>20700</v>
      </c>
      <c r="E334">
        <v>41396</v>
      </c>
      <c r="F334" s="6">
        <f t="shared" si="20"/>
        <v>1.999806763285024</v>
      </c>
      <c r="G334" t="s">
        <v>30</v>
      </c>
      <c r="H334">
        <v>470</v>
      </c>
      <c r="I334" s="7">
        <f t="shared" si="23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ht="17" x14ac:dyDescent="0.2">
      <c r="A335">
        <v>333</v>
      </c>
      <c r="B335" t="s">
        <v>757</v>
      </c>
      <c r="C335" s="5" t="s">
        <v>758</v>
      </c>
      <c r="D335">
        <v>9600</v>
      </c>
      <c r="E335">
        <v>11900</v>
      </c>
      <c r="F335" s="6">
        <f t="shared" si="20"/>
        <v>1.2395833333333333</v>
      </c>
      <c r="G335" t="s">
        <v>30</v>
      </c>
      <c r="H335">
        <v>253</v>
      </c>
      <c r="I335" s="7">
        <f t="shared" si="23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ht="17" x14ac:dyDescent="0.2">
      <c r="A336">
        <v>334</v>
      </c>
      <c r="B336" t="s">
        <v>759</v>
      </c>
      <c r="C336" s="5" t="s">
        <v>760</v>
      </c>
      <c r="D336">
        <v>66200</v>
      </c>
      <c r="E336">
        <v>123538</v>
      </c>
      <c r="F336" s="6">
        <f t="shared" si="20"/>
        <v>1.8661329305135952</v>
      </c>
      <c r="G336" t="s">
        <v>30</v>
      </c>
      <c r="H336">
        <v>1113</v>
      </c>
      <c r="I336" s="7">
        <f t="shared" si="23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ht="17" x14ac:dyDescent="0.2">
      <c r="A337">
        <v>335</v>
      </c>
      <c r="B337" t="s">
        <v>761</v>
      </c>
      <c r="C337" s="5" t="s">
        <v>762</v>
      </c>
      <c r="D337">
        <v>173800</v>
      </c>
      <c r="E337">
        <v>198628</v>
      </c>
      <c r="F337" s="6">
        <f t="shared" si="20"/>
        <v>1.1428538550057536</v>
      </c>
      <c r="G337" t="s">
        <v>30</v>
      </c>
      <c r="H337">
        <v>2283</v>
      </c>
      <c r="I337" s="7">
        <f t="shared" si="23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ht="17" x14ac:dyDescent="0.2">
      <c r="A338">
        <v>336</v>
      </c>
      <c r="B338" t="s">
        <v>763</v>
      </c>
      <c r="C338" s="5" t="s">
        <v>764</v>
      </c>
      <c r="D338">
        <v>70700</v>
      </c>
      <c r="E338">
        <v>68602</v>
      </c>
      <c r="F338" s="6">
        <f t="shared" si="20"/>
        <v>0.97032531824611035</v>
      </c>
      <c r="G338" t="s">
        <v>22</v>
      </c>
      <c r="H338">
        <v>1072</v>
      </c>
      <c r="I338" s="7">
        <f t="shared" si="23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ht="17" x14ac:dyDescent="0.2">
      <c r="A339">
        <v>337</v>
      </c>
      <c r="B339" t="s">
        <v>765</v>
      </c>
      <c r="C339" s="5" t="s">
        <v>766</v>
      </c>
      <c r="D339">
        <v>94500</v>
      </c>
      <c r="E339">
        <v>116064</v>
      </c>
      <c r="F339" s="6">
        <f t="shared" si="20"/>
        <v>1.2281904761904763</v>
      </c>
      <c r="G339" t="s">
        <v>30</v>
      </c>
      <c r="H339">
        <v>1095</v>
      </c>
      <c r="I339" s="7">
        <f t="shared" si="23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ht="17" x14ac:dyDescent="0.2">
      <c r="A340">
        <v>338</v>
      </c>
      <c r="B340" t="s">
        <v>767</v>
      </c>
      <c r="C340" s="5" t="s">
        <v>768</v>
      </c>
      <c r="D340">
        <v>69800</v>
      </c>
      <c r="E340">
        <v>125042</v>
      </c>
      <c r="F340" s="6">
        <f t="shared" si="20"/>
        <v>1.7914326647564469</v>
      </c>
      <c r="G340" t="s">
        <v>30</v>
      </c>
      <c r="H340">
        <v>1690</v>
      </c>
      <c r="I340" s="7">
        <f t="shared" si="23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ht="17" x14ac:dyDescent="0.2">
      <c r="A341">
        <v>339</v>
      </c>
      <c r="B341" t="s">
        <v>769</v>
      </c>
      <c r="C341" s="5" t="s">
        <v>770</v>
      </c>
      <c r="D341">
        <v>136300</v>
      </c>
      <c r="E341">
        <v>108974</v>
      </c>
      <c r="F341" s="6">
        <f t="shared" si="20"/>
        <v>0.79951577402787966</v>
      </c>
      <c r="G341" t="s">
        <v>99</v>
      </c>
      <c r="H341">
        <v>1297</v>
      </c>
      <c r="I341" s="7">
        <f t="shared" si="23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ht="17" x14ac:dyDescent="0.2">
      <c r="A342">
        <v>340</v>
      </c>
      <c r="B342" t="s">
        <v>771</v>
      </c>
      <c r="C342" s="5" t="s">
        <v>772</v>
      </c>
      <c r="D342">
        <v>37100</v>
      </c>
      <c r="E342">
        <v>34964</v>
      </c>
      <c r="F342" s="6">
        <f t="shared" si="20"/>
        <v>0.94242587601078165</v>
      </c>
      <c r="G342" t="s">
        <v>22</v>
      </c>
      <c r="H342">
        <v>393</v>
      </c>
      <c r="I342" s="7">
        <f t="shared" si="23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ht="17" x14ac:dyDescent="0.2">
      <c r="A343">
        <v>341</v>
      </c>
      <c r="B343" t="s">
        <v>773</v>
      </c>
      <c r="C343" s="5" t="s">
        <v>774</v>
      </c>
      <c r="D343">
        <v>114300</v>
      </c>
      <c r="E343">
        <v>96777</v>
      </c>
      <c r="F343" s="6">
        <f t="shared" si="20"/>
        <v>0.84669291338582675</v>
      </c>
      <c r="G343" t="s">
        <v>22</v>
      </c>
      <c r="H343">
        <v>1257</v>
      </c>
      <c r="I343" s="7">
        <f t="shared" si="23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ht="17" x14ac:dyDescent="0.2">
      <c r="A344">
        <v>342</v>
      </c>
      <c r="B344" t="s">
        <v>775</v>
      </c>
      <c r="C344" s="5" t="s">
        <v>776</v>
      </c>
      <c r="D344">
        <v>47900</v>
      </c>
      <c r="E344">
        <v>31864</v>
      </c>
      <c r="F344" s="6">
        <f t="shared" si="20"/>
        <v>0.66521920668058454</v>
      </c>
      <c r="G344" t="s">
        <v>22</v>
      </c>
      <c r="H344">
        <v>328</v>
      </c>
      <c r="I344" s="7">
        <f t="shared" si="23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ht="17" x14ac:dyDescent="0.2">
      <c r="A345">
        <v>343</v>
      </c>
      <c r="B345" t="s">
        <v>777</v>
      </c>
      <c r="C345" s="5" t="s">
        <v>778</v>
      </c>
      <c r="D345">
        <v>9000</v>
      </c>
      <c r="E345">
        <v>4853</v>
      </c>
      <c r="F345" s="6">
        <f t="shared" si="20"/>
        <v>0.53922222222222227</v>
      </c>
      <c r="G345" t="s">
        <v>22</v>
      </c>
      <c r="H345">
        <v>147</v>
      </c>
      <c r="I345" s="7">
        <f t="shared" si="23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ht="17" x14ac:dyDescent="0.2">
      <c r="A346">
        <v>344</v>
      </c>
      <c r="B346" t="s">
        <v>779</v>
      </c>
      <c r="C346" s="5" t="s">
        <v>780</v>
      </c>
      <c r="D346">
        <v>197600</v>
      </c>
      <c r="E346">
        <v>82959</v>
      </c>
      <c r="F346" s="6">
        <f t="shared" si="20"/>
        <v>0.41983299595141699</v>
      </c>
      <c r="G346" t="s">
        <v>22</v>
      </c>
      <c r="H346">
        <v>830</v>
      </c>
      <c r="I346" s="7">
        <f t="shared" si="23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ht="17" x14ac:dyDescent="0.2">
      <c r="A347">
        <v>345</v>
      </c>
      <c r="B347" t="s">
        <v>781</v>
      </c>
      <c r="C347" s="5" t="s">
        <v>782</v>
      </c>
      <c r="D347">
        <v>157600</v>
      </c>
      <c r="E347">
        <v>23159</v>
      </c>
      <c r="F347" s="6">
        <f t="shared" si="20"/>
        <v>0.14694796954314721</v>
      </c>
      <c r="G347" t="s">
        <v>22</v>
      </c>
      <c r="H347">
        <v>331</v>
      </c>
      <c r="I347" s="7">
        <f t="shared" si="23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ht="17" x14ac:dyDescent="0.2">
      <c r="A348">
        <v>346</v>
      </c>
      <c r="B348" t="s">
        <v>783</v>
      </c>
      <c r="C348" s="5" t="s">
        <v>784</v>
      </c>
      <c r="D348">
        <v>8000</v>
      </c>
      <c r="E348">
        <v>2758</v>
      </c>
      <c r="F348" s="6">
        <f t="shared" si="20"/>
        <v>0.34475</v>
      </c>
      <c r="G348" t="s">
        <v>22</v>
      </c>
      <c r="H348">
        <v>25</v>
      </c>
      <c r="I348" s="7">
        <f t="shared" si="23"/>
        <v>110.32</v>
      </c>
      <c r="J348" t="s">
        <v>31</v>
      </c>
      <c r="K348" t="s">
        <v>32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ht="17" x14ac:dyDescent="0.2">
      <c r="A349">
        <v>347</v>
      </c>
      <c r="B349" t="s">
        <v>785</v>
      </c>
      <c r="C349" s="5" t="s">
        <v>786</v>
      </c>
      <c r="D349">
        <v>900</v>
      </c>
      <c r="E349">
        <v>12607</v>
      </c>
      <c r="F349" s="6">
        <f t="shared" si="20"/>
        <v>14.007777777777777</v>
      </c>
      <c r="G349" t="s">
        <v>30</v>
      </c>
      <c r="H349">
        <v>191</v>
      </c>
      <c r="I349" s="7">
        <f t="shared" si="23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ht="17" x14ac:dyDescent="0.2">
      <c r="A350">
        <v>348</v>
      </c>
      <c r="B350" t="s">
        <v>787</v>
      </c>
      <c r="C350" s="5" t="s">
        <v>788</v>
      </c>
      <c r="D350">
        <v>199000</v>
      </c>
      <c r="E350">
        <v>142823</v>
      </c>
      <c r="F350" s="6">
        <f t="shared" si="20"/>
        <v>0.71770351758793971</v>
      </c>
      <c r="G350" t="s">
        <v>22</v>
      </c>
      <c r="H350">
        <v>3483</v>
      </c>
      <c r="I350" s="7">
        <f t="shared" si="23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ht="17" x14ac:dyDescent="0.2">
      <c r="A351">
        <v>349</v>
      </c>
      <c r="B351" t="s">
        <v>789</v>
      </c>
      <c r="C351" s="5" t="s">
        <v>790</v>
      </c>
      <c r="D351">
        <v>180800</v>
      </c>
      <c r="E351">
        <v>95958</v>
      </c>
      <c r="F351" s="6">
        <f t="shared" si="20"/>
        <v>0.53074115044247783</v>
      </c>
      <c r="G351" t="s">
        <v>22</v>
      </c>
      <c r="H351">
        <v>923</v>
      </c>
      <c r="I351" s="7">
        <f t="shared" si="23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ht="17" x14ac:dyDescent="0.2">
      <c r="A352">
        <v>350</v>
      </c>
      <c r="B352" t="s">
        <v>791</v>
      </c>
      <c r="C352" s="5" t="s">
        <v>792</v>
      </c>
      <c r="D352">
        <v>100</v>
      </c>
      <c r="E352">
        <v>5</v>
      </c>
      <c r="F352" s="6">
        <f t="shared" si="20"/>
        <v>0.05</v>
      </c>
      <c r="G352" t="s">
        <v>22</v>
      </c>
      <c r="H352">
        <v>1</v>
      </c>
      <c r="I352" s="7">
        <f t="shared" si="23"/>
        <v>5</v>
      </c>
      <c r="J352" t="s">
        <v>31</v>
      </c>
      <c r="K352" t="s">
        <v>32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ht="17" x14ac:dyDescent="0.2">
      <c r="A353">
        <v>351</v>
      </c>
      <c r="B353" t="s">
        <v>793</v>
      </c>
      <c r="C353" s="5" t="s">
        <v>794</v>
      </c>
      <c r="D353">
        <v>74100</v>
      </c>
      <c r="E353">
        <v>94631</v>
      </c>
      <c r="F353" s="6">
        <f t="shared" si="20"/>
        <v>1.2770715249662619</v>
      </c>
      <c r="G353" t="s">
        <v>30</v>
      </c>
      <c r="H353">
        <v>2013</v>
      </c>
      <c r="I353" s="7">
        <f t="shared" si="23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ht="17" x14ac:dyDescent="0.2">
      <c r="A354">
        <v>352</v>
      </c>
      <c r="B354" t="s">
        <v>795</v>
      </c>
      <c r="C354" s="5" t="s">
        <v>796</v>
      </c>
      <c r="D354">
        <v>2800</v>
      </c>
      <c r="E354">
        <v>977</v>
      </c>
      <c r="F354" s="6">
        <f t="shared" si="20"/>
        <v>0.34892857142857142</v>
      </c>
      <c r="G354" t="s">
        <v>22</v>
      </c>
      <c r="H354">
        <v>33</v>
      </c>
      <c r="I354" s="7">
        <f t="shared" si="23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ht="17" x14ac:dyDescent="0.2">
      <c r="A355">
        <v>353</v>
      </c>
      <c r="B355" t="s">
        <v>797</v>
      </c>
      <c r="C355" s="5" t="s">
        <v>798</v>
      </c>
      <c r="D355">
        <v>33600</v>
      </c>
      <c r="E355">
        <v>137961</v>
      </c>
      <c r="F355" s="6">
        <f t="shared" si="20"/>
        <v>4.105982142857143</v>
      </c>
      <c r="G355" t="s">
        <v>30</v>
      </c>
      <c r="H355">
        <v>1703</v>
      </c>
      <c r="I355" s="7">
        <f t="shared" si="23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ht="17" x14ac:dyDescent="0.2">
      <c r="A356">
        <v>354</v>
      </c>
      <c r="B356" t="s">
        <v>799</v>
      </c>
      <c r="C356" s="5" t="s">
        <v>800</v>
      </c>
      <c r="D356">
        <v>6100</v>
      </c>
      <c r="E356">
        <v>7548</v>
      </c>
      <c r="F356" s="6">
        <f t="shared" si="20"/>
        <v>1.2373770491803278</v>
      </c>
      <c r="G356" t="s">
        <v>30</v>
      </c>
      <c r="H356">
        <v>80</v>
      </c>
      <c r="I356" s="7">
        <f t="shared" si="23"/>
        <v>94.35</v>
      </c>
      <c r="J356" t="s">
        <v>52</v>
      </c>
      <c r="K356" t="s">
        <v>53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ht="17" x14ac:dyDescent="0.2">
      <c r="A357">
        <v>355</v>
      </c>
      <c r="B357" t="s">
        <v>801</v>
      </c>
      <c r="C357" s="5" t="s">
        <v>802</v>
      </c>
      <c r="D357">
        <v>3800</v>
      </c>
      <c r="E357">
        <v>2241</v>
      </c>
      <c r="F357" s="6">
        <f t="shared" si="20"/>
        <v>0.58973684210526311</v>
      </c>
      <c r="G357" t="s">
        <v>65</v>
      </c>
      <c r="H357">
        <v>86</v>
      </c>
      <c r="I357" s="7">
        <f t="shared" si="23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ht="17" x14ac:dyDescent="0.2">
      <c r="A358">
        <v>356</v>
      </c>
      <c r="B358" t="s">
        <v>803</v>
      </c>
      <c r="C358" s="5" t="s">
        <v>804</v>
      </c>
      <c r="D358">
        <v>9300</v>
      </c>
      <c r="E358">
        <v>3431</v>
      </c>
      <c r="F358" s="6">
        <f t="shared" si="20"/>
        <v>0.36892473118279567</v>
      </c>
      <c r="G358" t="s">
        <v>22</v>
      </c>
      <c r="H358">
        <v>40</v>
      </c>
      <c r="I358" s="7">
        <f t="shared" si="23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ht="17" x14ac:dyDescent="0.2">
      <c r="A359">
        <v>357</v>
      </c>
      <c r="B359" t="s">
        <v>805</v>
      </c>
      <c r="C359" s="5" t="s">
        <v>806</v>
      </c>
      <c r="D359">
        <v>2300</v>
      </c>
      <c r="E359">
        <v>4253</v>
      </c>
      <c r="F359" s="6">
        <f t="shared" si="20"/>
        <v>1.8491304347826087</v>
      </c>
      <c r="G359" t="s">
        <v>30</v>
      </c>
      <c r="H359">
        <v>41</v>
      </c>
      <c r="I359" s="7">
        <f t="shared" si="23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ht="17" x14ac:dyDescent="0.2">
      <c r="A360">
        <v>358</v>
      </c>
      <c r="B360" t="s">
        <v>807</v>
      </c>
      <c r="C360" s="5" t="s">
        <v>808</v>
      </c>
      <c r="D360">
        <v>9700</v>
      </c>
      <c r="E360">
        <v>1146</v>
      </c>
      <c r="F360" s="6">
        <f t="shared" si="20"/>
        <v>0.11814432989690722</v>
      </c>
      <c r="G360" t="s">
        <v>22</v>
      </c>
      <c r="H360">
        <v>23</v>
      </c>
      <c r="I360" s="7">
        <f t="shared" si="23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ht="17" x14ac:dyDescent="0.2">
      <c r="A361">
        <v>359</v>
      </c>
      <c r="B361" t="s">
        <v>809</v>
      </c>
      <c r="C361" s="5" t="s">
        <v>810</v>
      </c>
      <c r="D361">
        <v>4000</v>
      </c>
      <c r="E361">
        <v>11948</v>
      </c>
      <c r="F361" s="6">
        <f t="shared" si="20"/>
        <v>2.9870000000000001</v>
      </c>
      <c r="G361" t="s">
        <v>30</v>
      </c>
      <c r="H361">
        <v>187</v>
      </c>
      <c r="I361" s="7">
        <f t="shared" si="23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ht="17" x14ac:dyDescent="0.2">
      <c r="A362">
        <v>360</v>
      </c>
      <c r="B362" t="s">
        <v>811</v>
      </c>
      <c r="C362" s="5" t="s">
        <v>812</v>
      </c>
      <c r="D362">
        <v>59700</v>
      </c>
      <c r="E362">
        <v>135132</v>
      </c>
      <c r="F362" s="6">
        <f t="shared" si="20"/>
        <v>2.2635175879396985</v>
      </c>
      <c r="G362" t="s">
        <v>30</v>
      </c>
      <c r="H362">
        <v>2875</v>
      </c>
      <c r="I362" s="7">
        <f t="shared" si="23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ht="17" x14ac:dyDescent="0.2">
      <c r="A363">
        <v>361</v>
      </c>
      <c r="B363" t="s">
        <v>813</v>
      </c>
      <c r="C363" s="5" t="s">
        <v>814</v>
      </c>
      <c r="D363">
        <v>5500</v>
      </c>
      <c r="E363">
        <v>9546</v>
      </c>
      <c r="F363" s="6">
        <f t="shared" si="20"/>
        <v>1.7356363636363636</v>
      </c>
      <c r="G363" t="s">
        <v>30</v>
      </c>
      <c r="H363">
        <v>88</v>
      </c>
      <c r="I363" s="7">
        <f t="shared" si="23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ht="17" x14ac:dyDescent="0.2">
      <c r="A364">
        <v>362</v>
      </c>
      <c r="B364" t="s">
        <v>815</v>
      </c>
      <c r="C364" s="5" t="s">
        <v>816</v>
      </c>
      <c r="D364">
        <v>3700</v>
      </c>
      <c r="E364">
        <v>13755</v>
      </c>
      <c r="F364" s="6">
        <f t="shared" si="20"/>
        <v>3.7175675675675675</v>
      </c>
      <c r="G364" t="s">
        <v>30</v>
      </c>
      <c r="H364">
        <v>191</v>
      </c>
      <c r="I364" s="7">
        <f t="shared" si="23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ht="17" x14ac:dyDescent="0.2">
      <c r="A365">
        <v>363</v>
      </c>
      <c r="B365" t="s">
        <v>817</v>
      </c>
      <c r="C365" s="5" t="s">
        <v>818</v>
      </c>
      <c r="D365">
        <v>5200</v>
      </c>
      <c r="E365">
        <v>8330</v>
      </c>
      <c r="F365" s="6">
        <f t="shared" si="20"/>
        <v>1.601923076923077</v>
      </c>
      <c r="G365" t="s">
        <v>30</v>
      </c>
      <c r="H365">
        <v>139</v>
      </c>
      <c r="I365" s="7">
        <f t="shared" si="23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ht="17" x14ac:dyDescent="0.2">
      <c r="A366">
        <v>364</v>
      </c>
      <c r="B366" t="s">
        <v>819</v>
      </c>
      <c r="C366" s="5" t="s">
        <v>820</v>
      </c>
      <c r="D366">
        <v>900</v>
      </c>
      <c r="E366">
        <v>14547</v>
      </c>
      <c r="F366" s="6">
        <f t="shared" si="20"/>
        <v>16.163333333333334</v>
      </c>
      <c r="G366" t="s">
        <v>30</v>
      </c>
      <c r="H366">
        <v>186</v>
      </c>
      <c r="I366" s="7">
        <f t="shared" si="23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ht="17" x14ac:dyDescent="0.2">
      <c r="A367">
        <v>365</v>
      </c>
      <c r="B367" t="s">
        <v>821</v>
      </c>
      <c r="C367" s="5" t="s">
        <v>822</v>
      </c>
      <c r="D367">
        <v>1600</v>
      </c>
      <c r="E367">
        <v>11735</v>
      </c>
      <c r="F367" s="6">
        <f t="shared" si="20"/>
        <v>7.3343749999999996</v>
      </c>
      <c r="G367" t="s">
        <v>30</v>
      </c>
      <c r="H367">
        <v>112</v>
      </c>
      <c r="I367" s="7">
        <f t="shared" si="23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ht="17" x14ac:dyDescent="0.2">
      <c r="A368">
        <v>366</v>
      </c>
      <c r="B368" t="s">
        <v>823</v>
      </c>
      <c r="C368" s="5" t="s">
        <v>824</v>
      </c>
      <c r="D368">
        <v>1800</v>
      </c>
      <c r="E368">
        <v>10658</v>
      </c>
      <c r="F368" s="6">
        <f t="shared" si="20"/>
        <v>5.9211111111111112</v>
      </c>
      <c r="G368" t="s">
        <v>30</v>
      </c>
      <c r="H368">
        <v>101</v>
      </c>
      <c r="I368" s="7">
        <f t="shared" si="23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ht="17" x14ac:dyDescent="0.2">
      <c r="A369">
        <v>367</v>
      </c>
      <c r="B369" t="s">
        <v>825</v>
      </c>
      <c r="C369" s="5" t="s">
        <v>826</v>
      </c>
      <c r="D369">
        <v>9900</v>
      </c>
      <c r="E369">
        <v>1870</v>
      </c>
      <c r="F369" s="6">
        <f t="shared" si="20"/>
        <v>0.18888888888888888</v>
      </c>
      <c r="G369" t="s">
        <v>22</v>
      </c>
      <c r="H369">
        <v>75</v>
      </c>
      <c r="I369" s="7">
        <f t="shared" si="23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ht="17" x14ac:dyDescent="0.2">
      <c r="A370">
        <v>368</v>
      </c>
      <c r="B370" t="s">
        <v>827</v>
      </c>
      <c r="C370" s="5" t="s">
        <v>828</v>
      </c>
      <c r="D370">
        <v>5200</v>
      </c>
      <c r="E370">
        <v>14394</v>
      </c>
      <c r="F370" s="6">
        <f t="shared" si="20"/>
        <v>2.7680769230769231</v>
      </c>
      <c r="G370" t="s">
        <v>30</v>
      </c>
      <c r="H370">
        <v>206</v>
      </c>
      <c r="I370" s="7">
        <f t="shared" si="23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ht="17" x14ac:dyDescent="0.2">
      <c r="A371">
        <v>369</v>
      </c>
      <c r="B371" t="s">
        <v>829</v>
      </c>
      <c r="C371" s="5" t="s">
        <v>830</v>
      </c>
      <c r="D371">
        <v>5400</v>
      </c>
      <c r="E371">
        <v>14743</v>
      </c>
      <c r="F371" s="6">
        <f t="shared" si="20"/>
        <v>2.730185185185185</v>
      </c>
      <c r="G371" t="s">
        <v>30</v>
      </c>
      <c r="H371">
        <v>154</v>
      </c>
      <c r="I371" s="7">
        <f t="shared" si="23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ht="17" x14ac:dyDescent="0.2">
      <c r="A372">
        <v>370</v>
      </c>
      <c r="B372" t="s">
        <v>831</v>
      </c>
      <c r="C372" s="5" t="s">
        <v>832</v>
      </c>
      <c r="D372">
        <v>112300</v>
      </c>
      <c r="E372">
        <v>178965</v>
      </c>
      <c r="F372" s="6">
        <f t="shared" si="20"/>
        <v>1.593633125556545</v>
      </c>
      <c r="G372" t="s">
        <v>30</v>
      </c>
      <c r="H372">
        <v>5966</v>
      </c>
      <c r="I372" s="7">
        <f t="shared" si="23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ht="17" x14ac:dyDescent="0.2">
      <c r="A373">
        <v>371</v>
      </c>
      <c r="B373" t="s">
        <v>833</v>
      </c>
      <c r="C373" s="5" t="s">
        <v>834</v>
      </c>
      <c r="D373">
        <v>189200</v>
      </c>
      <c r="E373">
        <v>128410</v>
      </c>
      <c r="F373" s="6">
        <f t="shared" si="20"/>
        <v>0.67869978858350954</v>
      </c>
      <c r="G373" t="s">
        <v>22</v>
      </c>
      <c r="H373">
        <v>2176</v>
      </c>
      <c r="I373" s="7">
        <f t="shared" si="23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ht="34" x14ac:dyDescent="0.2">
      <c r="A374">
        <v>372</v>
      </c>
      <c r="B374" t="s">
        <v>835</v>
      </c>
      <c r="C374" s="5" t="s">
        <v>836</v>
      </c>
      <c r="D374">
        <v>900</v>
      </c>
      <c r="E374">
        <v>14324</v>
      </c>
      <c r="F374" s="6">
        <f t="shared" si="20"/>
        <v>15.915555555555555</v>
      </c>
      <c r="G374" t="s">
        <v>30</v>
      </c>
      <c r="H374">
        <v>169</v>
      </c>
      <c r="I374" s="7">
        <f t="shared" si="23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ht="17" x14ac:dyDescent="0.2">
      <c r="A375">
        <v>373</v>
      </c>
      <c r="B375" t="s">
        <v>837</v>
      </c>
      <c r="C375" s="5" t="s">
        <v>838</v>
      </c>
      <c r="D375">
        <v>22500</v>
      </c>
      <c r="E375">
        <v>164291</v>
      </c>
      <c r="F375" s="6">
        <f t="shared" si="20"/>
        <v>7.3018222222222224</v>
      </c>
      <c r="G375" t="s">
        <v>30</v>
      </c>
      <c r="H375">
        <v>2106</v>
      </c>
      <c r="I375" s="7">
        <f t="shared" si="23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ht="34" x14ac:dyDescent="0.2">
      <c r="A376">
        <v>374</v>
      </c>
      <c r="B376" t="s">
        <v>839</v>
      </c>
      <c r="C376" s="5" t="s">
        <v>840</v>
      </c>
      <c r="D376">
        <v>167400</v>
      </c>
      <c r="E376">
        <v>22073</v>
      </c>
      <c r="F376" s="6">
        <f t="shared" si="20"/>
        <v>0.13185782556750297</v>
      </c>
      <c r="G376" t="s">
        <v>22</v>
      </c>
      <c r="H376">
        <v>441</v>
      </c>
      <c r="I376" s="7">
        <f t="shared" si="23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ht="34" x14ac:dyDescent="0.2">
      <c r="A377">
        <v>375</v>
      </c>
      <c r="B377" t="s">
        <v>841</v>
      </c>
      <c r="C377" s="5" t="s">
        <v>842</v>
      </c>
      <c r="D377">
        <v>2700</v>
      </c>
      <c r="E377">
        <v>1479</v>
      </c>
      <c r="F377" s="6">
        <f t="shared" si="20"/>
        <v>0.54777777777777781</v>
      </c>
      <c r="G377" t="s">
        <v>22</v>
      </c>
      <c r="H377">
        <v>25</v>
      </c>
      <c r="I377" s="7">
        <f t="shared" si="23"/>
        <v>59.16</v>
      </c>
      <c r="J377" t="s">
        <v>31</v>
      </c>
      <c r="K377" t="s">
        <v>32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ht="17" x14ac:dyDescent="0.2">
      <c r="A378">
        <v>376</v>
      </c>
      <c r="B378" t="s">
        <v>843</v>
      </c>
      <c r="C378" s="5" t="s">
        <v>844</v>
      </c>
      <c r="D378">
        <v>3400</v>
      </c>
      <c r="E378">
        <v>12275</v>
      </c>
      <c r="F378" s="6">
        <f t="shared" si="20"/>
        <v>3.6102941176470589</v>
      </c>
      <c r="G378" t="s">
        <v>30</v>
      </c>
      <c r="H378">
        <v>131</v>
      </c>
      <c r="I378" s="7">
        <f t="shared" si="23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ht="17" x14ac:dyDescent="0.2">
      <c r="A379">
        <v>377</v>
      </c>
      <c r="B379" t="s">
        <v>845</v>
      </c>
      <c r="C379" s="5" t="s">
        <v>846</v>
      </c>
      <c r="D379">
        <v>49700</v>
      </c>
      <c r="E379">
        <v>5098</v>
      </c>
      <c r="F379" s="6">
        <f t="shared" si="20"/>
        <v>0.10257545271629778</v>
      </c>
      <c r="G379" t="s">
        <v>22</v>
      </c>
      <c r="H379">
        <v>127</v>
      </c>
      <c r="I379" s="7">
        <f t="shared" si="23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ht="17" x14ac:dyDescent="0.2">
      <c r="A380">
        <v>378</v>
      </c>
      <c r="B380" t="s">
        <v>847</v>
      </c>
      <c r="C380" s="5" t="s">
        <v>848</v>
      </c>
      <c r="D380">
        <v>178200</v>
      </c>
      <c r="E380">
        <v>24882</v>
      </c>
      <c r="F380" s="6">
        <f t="shared" si="20"/>
        <v>0.13962962962962963</v>
      </c>
      <c r="G380" t="s">
        <v>22</v>
      </c>
      <c r="H380">
        <v>355</v>
      </c>
      <c r="I380" s="7">
        <f t="shared" si="23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ht="17" x14ac:dyDescent="0.2">
      <c r="A381">
        <v>379</v>
      </c>
      <c r="B381" t="s">
        <v>849</v>
      </c>
      <c r="C381" s="5" t="s">
        <v>850</v>
      </c>
      <c r="D381">
        <v>7200</v>
      </c>
      <c r="E381">
        <v>2912</v>
      </c>
      <c r="F381" s="6">
        <f t="shared" si="20"/>
        <v>0.40444444444444444</v>
      </c>
      <c r="G381" t="s">
        <v>22</v>
      </c>
      <c r="H381">
        <v>44</v>
      </c>
      <c r="I381" s="7">
        <f t="shared" si="23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ht="34" x14ac:dyDescent="0.2">
      <c r="A382">
        <v>380</v>
      </c>
      <c r="B382" t="s">
        <v>851</v>
      </c>
      <c r="C382" s="5" t="s">
        <v>852</v>
      </c>
      <c r="D382">
        <v>2500</v>
      </c>
      <c r="E382">
        <v>4008</v>
      </c>
      <c r="F382" s="6">
        <f t="shared" si="20"/>
        <v>1.6032</v>
      </c>
      <c r="G382" t="s">
        <v>30</v>
      </c>
      <c r="H382">
        <v>84</v>
      </c>
      <c r="I382" s="7">
        <f t="shared" si="23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ht="17" x14ac:dyDescent="0.2">
      <c r="A383">
        <v>381</v>
      </c>
      <c r="B383" t="s">
        <v>853</v>
      </c>
      <c r="C383" s="5" t="s">
        <v>854</v>
      </c>
      <c r="D383">
        <v>5300</v>
      </c>
      <c r="E383">
        <v>9749</v>
      </c>
      <c r="F383" s="6">
        <f t="shared" si="20"/>
        <v>1.8394339622641509</v>
      </c>
      <c r="G383" t="s">
        <v>30</v>
      </c>
      <c r="H383">
        <v>155</v>
      </c>
      <c r="I383" s="7">
        <f t="shared" si="23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ht="34" x14ac:dyDescent="0.2">
      <c r="A384">
        <v>382</v>
      </c>
      <c r="B384" t="s">
        <v>855</v>
      </c>
      <c r="C384" s="5" t="s">
        <v>856</v>
      </c>
      <c r="D384">
        <v>9100</v>
      </c>
      <c r="E384">
        <v>5803</v>
      </c>
      <c r="F384" s="6">
        <f t="shared" si="20"/>
        <v>0.63769230769230767</v>
      </c>
      <c r="G384" t="s">
        <v>22</v>
      </c>
      <c r="H384">
        <v>67</v>
      </c>
      <c r="I384" s="7">
        <f t="shared" si="23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ht="17" x14ac:dyDescent="0.2">
      <c r="A385">
        <v>383</v>
      </c>
      <c r="B385" t="s">
        <v>857</v>
      </c>
      <c r="C385" s="5" t="s">
        <v>858</v>
      </c>
      <c r="D385">
        <v>6300</v>
      </c>
      <c r="E385">
        <v>14199</v>
      </c>
      <c r="F385" s="6">
        <f t="shared" si="20"/>
        <v>2.2538095238095237</v>
      </c>
      <c r="G385" t="s">
        <v>30</v>
      </c>
      <c r="H385">
        <v>189</v>
      </c>
      <c r="I385" s="7">
        <f t="shared" si="23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ht="17" x14ac:dyDescent="0.2">
      <c r="A386">
        <v>384</v>
      </c>
      <c r="B386" t="s">
        <v>859</v>
      </c>
      <c r="C386" s="5" t="s">
        <v>860</v>
      </c>
      <c r="D386">
        <v>114400</v>
      </c>
      <c r="E386">
        <v>196779</v>
      </c>
      <c r="F386" s="6">
        <f t="shared" ref="F386:F449" si="24">E386/D386</f>
        <v>1.7200961538461539</v>
      </c>
      <c r="G386" t="s">
        <v>30</v>
      </c>
      <c r="H386">
        <v>4799</v>
      </c>
      <c r="I386" s="7">
        <f t="shared" si="23"/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8">
        <f t="shared" ref="N386:N449" si="25">(((L386/60)/60/24)+DATE(1970,1,1))</f>
        <v>42776.25</v>
      </c>
      <c r="O386" s="8">
        <f t="shared" ref="O386:O449" si="26">+(((M386/60)/60)/24)+DATE(1970,1,1)</f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ht="34" x14ac:dyDescent="0.2">
      <c r="A387">
        <v>385</v>
      </c>
      <c r="B387" t="s">
        <v>861</v>
      </c>
      <c r="C387" s="5" t="s">
        <v>862</v>
      </c>
      <c r="D387">
        <v>38900</v>
      </c>
      <c r="E387">
        <v>56859</v>
      </c>
      <c r="F387" s="6">
        <f t="shared" si="24"/>
        <v>1.4616709511568124</v>
      </c>
      <c r="G387" t="s">
        <v>30</v>
      </c>
      <c r="H387">
        <v>1137</v>
      </c>
      <c r="I387" s="7">
        <f t="shared" ref="I387:I450" si="27">E387/H387</f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8">
        <f t="shared" si="25"/>
        <v>43553.208333333328</v>
      </c>
      <c r="O387" s="8">
        <f t="shared" si="26"/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ht="34" x14ac:dyDescent="0.2">
      <c r="A388">
        <v>386</v>
      </c>
      <c r="B388" t="s">
        <v>863</v>
      </c>
      <c r="C388" s="5" t="s">
        <v>864</v>
      </c>
      <c r="D388">
        <v>135500</v>
      </c>
      <c r="E388">
        <v>103554</v>
      </c>
      <c r="F388" s="6">
        <f t="shared" si="24"/>
        <v>0.76423616236162362</v>
      </c>
      <c r="G388" t="s">
        <v>22</v>
      </c>
      <c r="H388">
        <v>1068</v>
      </c>
      <c r="I388" s="7">
        <f t="shared" si="27"/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ht="17" x14ac:dyDescent="0.2">
      <c r="A389">
        <v>387</v>
      </c>
      <c r="B389" t="s">
        <v>865</v>
      </c>
      <c r="C389" s="5" t="s">
        <v>866</v>
      </c>
      <c r="D389">
        <v>109000</v>
      </c>
      <c r="E389">
        <v>42795</v>
      </c>
      <c r="F389" s="6">
        <f t="shared" si="24"/>
        <v>0.39261467889908258</v>
      </c>
      <c r="G389" t="s">
        <v>22</v>
      </c>
      <c r="H389">
        <v>424</v>
      </c>
      <c r="I389" s="7">
        <f t="shared" si="27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ht="17" x14ac:dyDescent="0.2">
      <c r="A390">
        <v>388</v>
      </c>
      <c r="B390" t="s">
        <v>867</v>
      </c>
      <c r="C390" s="5" t="s">
        <v>868</v>
      </c>
      <c r="D390">
        <v>114800</v>
      </c>
      <c r="E390">
        <v>12938</v>
      </c>
      <c r="F390" s="6">
        <f t="shared" si="24"/>
        <v>0.11270034843205574</v>
      </c>
      <c r="G390" t="s">
        <v>99</v>
      </c>
      <c r="H390">
        <v>145</v>
      </c>
      <c r="I390" s="7">
        <f t="shared" si="27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ht="17" x14ac:dyDescent="0.2">
      <c r="A391">
        <v>389</v>
      </c>
      <c r="B391" t="s">
        <v>869</v>
      </c>
      <c r="C391" s="5" t="s">
        <v>870</v>
      </c>
      <c r="D391">
        <v>83000</v>
      </c>
      <c r="E391">
        <v>101352</v>
      </c>
      <c r="F391" s="6">
        <f t="shared" si="24"/>
        <v>1.2211084337349398</v>
      </c>
      <c r="G391" t="s">
        <v>30</v>
      </c>
      <c r="H391">
        <v>1152</v>
      </c>
      <c r="I391" s="7">
        <f t="shared" si="27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ht="17" x14ac:dyDescent="0.2">
      <c r="A392">
        <v>390</v>
      </c>
      <c r="B392" t="s">
        <v>871</v>
      </c>
      <c r="C392" s="5" t="s">
        <v>872</v>
      </c>
      <c r="D392">
        <v>2400</v>
      </c>
      <c r="E392">
        <v>4477</v>
      </c>
      <c r="F392" s="6">
        <f t="shared" si="24"/>
        <v>1.8654166666666667</v>
      </c>
      <c r="G392" t="s">
        <v>30</v>
      </c>
      <c r="H392">
        <v>50</v>
      </c>
      <c r="I392" s="7">
        <f t="shared" si="27"/>
        <v>89.54</v>
      </c>
      <c r="J392" t="s">
        <v>31</v>
      </c>
      <c r="K392" t="s">
        <v>32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ht="17" x14ac:dyDescent="0.2">
      <c r="A393">
        <v>391</v>
      </c>
      <c r="B393" t="s">
        <v>873</v>
      </c>
      <c r="C393" s="5" t="s">
        <v>874</v>
      </c>
      <c r="D393">
        <v>60400</v>
      </c>
      <c r="E393">
        <v>4393</v>
      </c>
      <c r="F393" s="6">
        <f t="shared" si="24"/>
        <v>7.27317880794702E-2</v>
      </c>
      <c r="G393" t="s">
        <v>22</v>
      </c>
      <c r="H393">
        <v>151</v>
      </c>
      <c r="I393" s="7">
        <f t="shared" si="27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ht="34" x14ac:dyDescent="0.2">
      <c r="A394">
        <v>392</v>
      </c>
      <c r="B394" t="s">
        <v>875</v>
      </c>
      <c r="C394" s="5" t="s">
        <v>876</v>
      </c>
      <c r="D394">
        <v>102900</v>
      </c>
      <c r="E394">
        <v>67546</v>
      </c>
      <c r="F394" s="6">
        <f t="shared" si="24"/>
        <v>0.65642371234207963</v>
      </c>
      <c r="G394" t="s">
        <v>22</v>
      </c>
      <c r="H394">
        <v>1608</v>
      </c>
      <c r="I394" s="7">
        <f t="shared" si="27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ht="17" x14ac:dyDescent="0.2">
      <c r="A395">
        <v>393</v>
      </c>
      <c r="B395" t="s">
        <v>877</v>
      </c>
      <c r="C395" s="5" t="s">
        <v>878</v>
      </c>
      <c r="D395">
        <v>62800</v>
      </c>
      <c r="E395">
        <v>143788</v>
      </c>
      <c r="F395" s="6">
        <f t="shared" si="24"/>
        <v>2.2896178343949045</v>
      </c>
      <c r="G395" t="s">
        <v>30</v>
      </c>
      <c r="H395">
        <v>3059</v>
      </c>
      <c r="I395" s="7">
        <f t="shared" si="27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ht="17" x14ac:dyDescent="0.2">
      <c r="A396">
        <v>394</v>
      </c>
      <c r="B396" t="s">
        <v>879</v>
      </c>
      <c r="C396" s="5" t="s">
        <v>880</v>
      </c>
      <c r="D396">
        <v>800</v>
      </c>
      <c r="E396">
        <v>3755</v>
      </c>
      <c r="F396" s="6">
        <f t="shared" si="24"/>
        <v>4.6937499999999996</v>
      </c>
      <c r="G396" t="s">
        <v>30</v>
      </c>
      <c r="H396">
        <v>34</v>
      </c>
      <c r="I396" s="7">
        <f t="shared" si="27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ht="34" x14ac:dyDescent="0.2">
      <c r="A397">
        <v>395</v>
      </c>
      <c r="B397" t="s">
        <v>332</v>
      </c>
      <c r="C397" s="5" t="s">
        <v>881</v>
      </c>
      <c r="D397">
        <v>7100</v>
      </c>
      <c r="E397">
        <v>9238</v>
      </c>
      <c r="F397" s="6">
        <f t="shared" si="24"/>
        <v>1.3011267605633803</v>
      </c>
      <c r="G397" t="s">
        <v>30</v>
      </c>
      <c r="H397">
        <v>220</v>
      </c>
      <c r="I397" s="7">
        <f t="shared" si="27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ht="17" x14ac:dyDescent="0.2">
      <c r="A398">
        <v>396</v>
      </c>
      <c r="B398" t="s">
        <v>882</v>
      </c>
      <c r="C398" s="5" t="s">
        <v>883</v>
      </c>
      <c r="D398">
        <v>46100</v>
      </c>
      <c r="E398">
        <v>77012</v>
      </c>
      <c r="F398" s="6">
        <f t="shared" si="24"/>
        <v>1.6705422993492407</v>
      </c>
      <c r="G398" t="s">
        <v>30</v>
      </c>
      <c r="H398">
        <v>1604</v>
      </c>
      <c r="I398" s="7">
        <f t="shared" si="27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ht="17" x14ac:dyDescent="0.2">
      <c r="A399">
        <v>397</v>
      </c>
      <c r="B399" t="s">
        <v>884</v>
      </c>
      <c r="C399" s="5" t="s">
        <v>885</v>
      </c>
      <c r="D399">
        <v>8100</v>
      </c>
      <c r="E399">
        <v>14083</v>
      </c>
      <c r="F399" s="6">
        <f t="shared" si="24"/>
        <v>1.738641975308642</v>
      </c>
      <c r="G399" t="s">
        <v>30</v>
      </c>
      <c r="H399">
        <v>454</v>
      </c>
      <c r="I399" s="7">
        <f t="shared" si="27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ht="17" x14ac:dyDescent="0.2">
      <c r="A400">
        <v>398</v>
      </c>
      <c r="B400" t="s">
        <v>886</v>
      </c>
      <c r="C400" s="5" t="s">
        <v>887</v>
      </c>
      <c r="D400">
        <v>1700</v>
      </c>
      <c r="E400">
        <v>12202</v>
      </c>
      <c r="F400" s="6">
        <f t="shared" si="24"/>
        <v>7.1776470588235295</v>
      </c>
      <c r="G400" t="s">
        <v>30</v>
      </c>
      <c r="H400">
        <v>123</v>
      </c>
      <c r="I400" s="7">
        <f t="shared" si="27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ht="17" x14ac:dyDescent="0.2">
      <c r="A401">
        <v>399</v>
      </c>
      <c r="B401" t="s">
        <v>888</v>
      </c>
      <c r="C401" s="5" t="s">
        <v>889</v>
      </c>
      <c r="D401">
        <v>97300</v>
      </c>
      <c r="E401">
        <v>62127</v>
      </c>
      <c r="F401" s="6">
        <f t="shared" si="24"/>
        <v>0.63850976361767731</v>
      </c>
      <c r="G401" t="s">
        <v>22</v>
      </c>
      <c r="H401">
        <v>941</v>
      </c>
      <c r="I401" s="7">
        <f t="shared" si="27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ht="34" x14ac:dyDescent="0.2">
      <c r="A402">
        <v>400</v>
      </c>
      <c r="B402" t="s">
        <v>890</v>
      </c>
      <c r="C402" s="5" t="s">
        <v>891</v>
      </c>
      <c r="D402">
        <v>100</v>
      </c>
      <c r="E402">
        <v>2</v>
      </c>
      <c r="F402" s="6">
        <f t="shared" si="24"/>
        <v>0.02</v>
      </c>
      <c r="G402" t="s">
        <v>22</v>
      </c>
      <c r="H402">
        <v>1</v>
      </c>
      <c r="I402" s="7">
        <f t="shared" si="27"/>
        <v>2</v>
      </c>
      <c r="J402" t="s">
        <v>31</v>
      </c>
      <c r="K402" t="s">
        <v>32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ht="17" x14ac:dyDescent="0.2">
      <c r="A403">
        <v>401</v>
      </c>
      <c r="B403" t="s">
        <v>892</v>
      </c>
      <c r="C403" s="5" t="s">
        <v>893</v>
      </c>
      <c r="D403">
        <v>900</v>
      </c>
      <c r="E403">
        <v>13772</v>
      </c>
      <c r="F403" s="6">
        <f t="shared" si="24"/>
        <v>15.302222222222222</v>
      </c>
      <c r="G403" t="s">
        <v>30</v>
      </c>
      <c r="H403">
        <v>299</v>
      </c>
      <c r="I403" s="7">
        <f t="shared" si="27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ht="17" x14ac:dyDescent="0.2">
      <c r="A404">
        <v>402</v>
      </c>
      <c r="B404" t="s">
        <v>894</v>
      </c>
      <c r="C404" s="5" t="s">
        <v>895</v>
      </c>
      <c r="D404">
        <v>7300</v>
      </c>
      <c r="E404">
        <v>2946</v>
      </c>
      <c r="F404" s="6">
        <f t="shared" si="24"/>
        <v>0.40356164383561643</v>
      </c>
      <c r="G404" t="s">
        <v>22</v>
      </c>
      <c r="H404">
        <v>40</v>
      </c>
      <c r="I404" s="7">
        <f t="shared" si="27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ht="17" x14ac:dyDescent="0.2">
      <c r="A405">
        <v>403</v>
      </c>
      <c r="B405" t="s">
        <v>896</v>
      </c>
      <c r="C405" s="5" t="s">
        <v>897</v>
      </c>
      <c r="D405">
        <v>195800</v>
      </c>
      <c r="E405">
        <v>168820</v>
      </c>
      <c r="F405" s="6">
        <f t="shared" si="24"/>
        <v>0.86220633299284988</v>
      </c>
      <c r="G405" t="s">
        <v>22</v>
      </c>
      <c r="H405">
        <v>3015</v>
      </c>
      <c r="I405" s="7">
        <f t="shared" si="27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ht="17" x14ac:dyDescent="0.2">
      <c r="A406">
        <v>404</v>
      </c>
      <c r="B406" t="s">
        <v>898</v>
      </c>
      <c r="C406" s="5" t="s">
        <v>899</v>
      </c>
      <c r="D406">
        <v>48900</v>
      </c>
      <c r="E406">
        <v>154321</v>
      </c>
      <c r="F406" s="6">
        <f t="shared" si="24"/>
        <v>3.1558486707566464</v>
      </c>
      <c r="G406" t="s">
        <v>30</v>
      </c>
      <c r="H406">
        <v>2237</v>
      </c>
      <c r="I406" s="7">
        <f t="shared" si="27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ht="17" x14ac:dyDescent="0.2">
      <c r="A407">
        <v>405</v>
      </c>
      <c r="B407" t="s">
        <v>900</v>
      </c>
      <c r="C407" s="5" t="s">
        <v>901</v>
      </c>
      <c r="D407">
        <v>29600</v>
      </c>
      <c r="E407">
        <v>26527</v>
      </c>
      <c r="F407" s="6">
        <f t="shared" si="24"/>
        <v>0.89618243243243245</v>
      </c>
      <c r="G407" t="s">
        <v>22</v>
      </c>
      <c r="H407">
        <v>435</v>
      </c>
      <c r="I407" s="7">
        <f t="shared" si="27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ht="17" x14ac:dyDescent="0.2">
      <c r="A408">
        <v>406</v>
      </c>
      <c r="B408" t="s">
        <v>902</v>
      </c>
      <c r="C408" s="5" t="s">
        <v>903</v>
      </c>
      <c r="D408">
        <v>39300</v>
      </c>
      <c r="E408">
        <v>71583</v>
      </c>
      <c r="F408" s="6">
        <f t="shared" si="24"/>
        <v>1.8214503816793892</v>
      </c>
      <c r="G408" t="s">
        <v>30</v>
      </c>
      <c r="H408">
        <v>645</v>
      </c>
      <c r="I408" s="7">
        <f t="shared" si="27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ht="17" x14ac:dyDescent="0.2">
      <c r="A409">
        <v>407</v>
      </c>
      <c r="B409" t="s">
        <v>904</v>
      </c>
      <c r="C409" s="5" t="s">
        <v>905</v>
      </c>
      <c r="D409">
        <v>3400</v>
      </c>
      <c r="E409">
        <v>12100</v>
      </c>
      <c r="F409" s="6">
        <f t="shared" si="24"/>
        <v>3.5588235294117645</v>
      </c>
      <c r="G409" t="s">
        <v>30</v>
      </c>
      <c r="H409">
        <v>484</v>
      </c>
      <c r="I409" s="7">
        <f t="shared" si="27"/>
        <v>25</v>
      </c>
      <c r="J409" t="s">
        <v>52</v>
      </c>
      <c r="K409" t="s">
        <v>53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ht="17" x14ac:dyDescent="0.2">
      <c r="A410">
        <v>408</v>
      </c>
      <c r="B410" t="s">
        <v>906</v>
      </c>
      <c r="C410" s="5" t="s">
        <v>907</v>
      </c>
      <c r="D410">
        <v>9200</v>
      </c>
      <c r="E410">
        <v>12129</v>
      </c>
      <c r="F410" s="6">
        <f t="shared" si="24"/>
        <v>1.3183695652173912</v>
      </c>
      <c r="G410" t="s">
        <v>30</v>
      </c>
      <c r="H410">
        <v>154</v>
      </c>
      <c r="I410" s="7">
        <f t="shared" si="27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ht="17" x14ac:dyDescent="0.2">
      <c r="A411">
        <v>409</v>
      </c>
      <c r="B411" t="s">
        <v>278</v>
      </c>
      <c r="C411" s="5" t="s">
        <v>908</v>
      </c>
      <c r="D411">
        <v>135600</v>
      </c>
      <c r="E411">
        <v>62804</v>
      </c>
      <c r="F411" s="6">
        <f t="shared" si="24"/>
        <v>0.46315634218289087</v>
      </c>
      <c r="G411" t="s">
        <v>22</v>
      </c>
      <c r="H411">
        <v>714</v>
      </c>
      <c r="I411" s="7">
        <f t="shared" si="27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ht="17" x14ac:dyDescent="0.2">
      <c r="A412">
        <v>410</v>
      </c>
      <c r="B412" t="s">
        <v>909</v>
      </c>
      <c r="C412" s="5" t="s">
        <v>910</v>
      </c>
      <c r="D412">
        <v>153700</v>
      </c>
      <c r="E412">
        <v>55536</v>
      </c>
      <c r="F412" s="6">
        <f t="shared" si="24"/>
        <v>0.36132726089785294</v>
      </c>
      <c r="G412" t="s">
        <v>65</v>
      </c>
      <c r="H412">
        <v>1111</v>
      </c>
      <c r="I412" s="7">
        <f t="shared" si="27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ht="17" x14ac:dyDescent="0.2">
      <c r="A413">
        <v>411</v>
      </c>
      <c r="B413" t="s">
        <v>911</v>
      </c>
      <c r="C413" s="5" t="s">
        <v>912</v>
      </c>
      <c r="D413">
        <v>7800</v>
      </c>
      <c r="E413">
        <v>8161</v>
      </c>
      <c r="F413" s="6">
        <f t="shared" si="24"/>
        <v>1.0462820512820512</v>
      </c>
      <c r="G413" t="s">
        <v>30</v>
      </c>
      <c r="H413">
        <v>82</v>
      </c>
      <c r="I413" s="7">
        <f t="shared" si="27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ht="17" x14ac:dyDescent="0.2">
      <c r="A414">
        <v>412</v>
      </c>
      <c r="B414" t="s">
        <v>913</v>
      </c>
      <c r="C414" s="5" t="s">
        <v>914</v>
      </c>
      <c r="D414">
        <v>2100</v>
      </c>
      <c r="E414">
        <v>14046</v>
      </c>
      <c r="F414" s="6">
        <f t="shared" si="24"/>
        <v>6.6885714285714286</v>
      </c>
      <c r="G414" t="s">
        <v>30</v>
      </c>
      <c r="H414">
        <v>134</v>
      </c>
      <c r="I414" s="7">
        <f t="shared" si="27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ht="17" x14ac:dyDescent="0.2">
      <c r="A415">
        <v>413</v>
      </c>
      <c r="B415" t="s">
        <v>915</v>
      </c>
      <c r="C415" s="5" t="s">
        <v>916</v>
      </c>
      <c r="D415">
        <v>189500</v>
      </c>
      <c r="E415">
        <v>117628</v>
      </c>
      <c r="F415" s="6">
        <f t="shared" si="24"/>
        <v>0.62072823218997364</v>
      </c>
      <c r="G415" t="s">
        <v>65</v>
      </c>
      <c r="H415">
        <v>1089</v>
      </c>
      <c r="I415" s="7">
        <f t="shared" si="27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ht="17" x14ac:dyDescent="0.2">
      <c r="A416">
        <v>414</v>
      </c>
      <c r="B416" t="s">
        <v>917</v>
      </c>
      <c r="C416" s="5" t="s">
        <v>918</v>
      </c>
      <c r="D416">
        <v>188200</v>
      </c>
      <c r="E416">
        <v>159405</v>
      </c>
      <c r="F416" s="6">
        <f t="shared" si="24"/>
        <v>0.84699787460148779</v>
      </c>
      <c r="G416" t="s">
        <v>22</v>
      </c>
      <c r="H416">
        <v>5497</v>
      </c>
      <c r="I416" s="7">
        <f t="shared" si="27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ht="17" x14ac:dyDescent="0.2">
      <c r="A417">
        <v>415</v>
      </c>
      <c r="B417" t="s">
        <v>919</v>
      </c>
      <c r="C417" s="5" t="s">
        <v>920</v>
      </c>
      <c r="D417">
        <v>113500</v>
      </c>
      <c r="E417">
        <v>12552</v>
      </c>
      <c r="F417" s="6">
        <f t="shared" si="24"/>
        <v>0.11059030837004405</v>
      </c>
      <c r="G417" t="s">
        <v>22</v>
      </c>
      <c r="H417">
        <v>418</v>
      </c>
      <c r="I417" s="7">
        <f t="shared" si="27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ht="34" x14ac:dyDescent="0.2">
      <c r="A418">
        <v>416</v>
      </c>
      <c r="B418" t="s">
        <v>921</v>
      </c>
      <c r="C418" s="5" t="s">
        <v>922</v>
      </c>
      <c r="D418">
        <v>134600</v>
      </c>
      <c r="E418">
        <v>59007</v>
      </c>
      <c r="F418" s="6">
        <f t="shared" si="24"/>
        <v>0.43838781575037145</v>
      </c>
      <c r="G418" t="s">
        <v>22</v>
      </c>
      <c r="H418">
        <v>1439</v>
      </c>
      <c r="I418" s="7">
        <f t="shared" si="27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ht="17" x14ac:dyDescent="0.2">
      <c r="A419">
        <v>417</v>
      </c>
      <c r="B419" t="s">
        <v>923</v>
      </c>
      <c r="C419" s="5" t="s">
        <v>924</v>
      </c>
      <c r="D419">
        <v>1700</v>
      </c>
      <c r="E419">
        <v>943</v>
      </c>
      <c r="F419" s="6">
        <f t="shared" si="24"/>
        <v>0.55470588235294116</v>
      </c>
      <c r="G419" t="s">
        <v>22</v>
      </c>
      <c r="H419">
        <v>15</v>
      </c>
      <c r="I419" s="7">
        <f t="shared" si="27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ht="17" x14ac:dyDescent="0.2">
      <c r="A420">
        <v>418</v>
      </c>
      <c r="B420" t="s">
        <v>133</v>
      </c>
      <c r="C420" s="5" t="s">
        <v>925</v>
      </c>
      <c r="D420">
        <v>163700</v>
      </c>
      <c r="E420">
        <v>93963</v>
      </c>
      <c r="F420" s="6">
        <f t="shared" si="24"/>
        <v>0.57399511301160655</v>
      </c>
      <c r="G420" t="s">
        <v>22</v>
      </c>
      <c r="H420">
        <v>1999</v>
      </c>
      <c r="I420" s="7">
        <f t="shared" si="27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ht="17" x14ac:dyDescent="0.2">
      <c r="A421">
        <v>419</v>
      </c>
      <c r="B421" t="s">
        <v>926</v>
      </c>
      <c r="C421" s="5" t="s">
        <v>927</v>
      </c>
      <c r="D421">
        <v>113800</v>
      </c>
      <c r="E421">
        <v>140469</v>
      </c>
      <c r="F421" s="6">
        <f t="shared" si="24"/>
        <v>1.2343497363796134</v>
      </c>
      <c r="G421" t="s">
        <v>30</v>
      </c>
      <c r="H421">
        <v>5203</v>
      </c>
      <c r="I421" s="7">
        <f t="shared" si="27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ht="17" x14ac:dyDescent="0.2">
      <c r="A422">
        <v>420</v>
      </c>
      <c r="B422" t="s">
        <v>928</v>
      </c>
      <c r="C422" s="5" t="s">
        <v>929</v>
      </c>
      <c r="D422">
        <v>5000</v>
      </c>
      <c r="E422">
        <v>6423</v>
      </c>
      <c r="F422" s="6">
        <f t="shared" si="24"/>
        <v>1.2846</v>
      </c>
      <c r="G422" t="s">
        <v>30</v>
      </c>
      <c r="H422">
        <v>94</v>
      </c>
      <c r="I422" s="7">
        <f t="shared" si="27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ht="17" x14ac:dyDescent="0.2">
      <c r="A423">
        <v>421</v>
      </c>
      <c r="B423" t="s">
        <v>930</v>
      </c>
      <c r="C423" s="5" t="s">
        <v>931</v>
      </c>
      <c r="D423">
        <v>9400</v>
      </c>
      <c r="E423">
        <v>6015</v>
      </c>
      <c r="F423" s="6">
        <f t="shared" si="24"/>
        <v>0.63989361702127656</v>
      </c>
      <c r="G423" t="s">
        <v>22</v>
      </c>
      <c r="H423">
        <v>118</v>
      </c>
      <c r="I423" s="7">
        <f t="shared" si="27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ht="34" x14ac:dyDescent="0.2">
      <c r="A424">
        <v>422</v>
      </c>
      <c r="B424" t="s">
        <v>932</v>
      </c>
      <c r="C424" s="5" t="s">
        <v>933</v>
      </c>
      <c r="D424">
        <v>8700</v>
      </c>
      <c r="E424">
        <v>11075</v>
      </c>
      <c r="F424" s="6">
        <f t="shared" si="24"/>
        <v>1.2729885057471264</v>
      </c>
      <c r="G424" t="s">
        <v>30</v>
      </c>
      <c r="H424">
        <v>205</v>
      </c>
      <c r="I424" s="7">
        <f t="shared" si="27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ht="17" x14ac:dyDescent="0.2">
      <c r="A425">
        <v>423</v>
      </c>
      <c r="B425" t="s">
        <v>934</v>
      </c>
      <c r="C425" s="5" t="s">
        <v>935</v>
      </c>
      <c r="D425">
        <v>147800</v>
      </c>
      <c r="E425">
        <v>15723</v>
      </c>
      <c r="F425" s="6">
        <f t="shared" si="24"/>
        <v>0.10638024357239513</v>
      </c>
      <c r="G425" t="s">
        <v>22</v>
      </c>
      <c r="H425">
        <v>162</v>
      </c>
      <c r="I425" s="7">
        <f t="shared" si="27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ht="17" x14ac:dyDescent="0.2">
      <c r="A426">
        <v>424</v>
      </c>
      <c r="B426" t="s">
        <v>936</v>
      </c>
      <c r="C426" s="5" t="s">
        <v>937</v>
      </c>
      <c r="D426">
        <v>5100</v>
      </c>
      <c r="E426">
        <v>2064</v>
      </c>
      <c r="F426" s="6">
        <f t="shared" si="24"/>
        <v>0.40470588235294119</v>
      </c>
      <c r="G426" t="s">
        <v>22</v>
      </c>
      <c r="H426">
        <v>83</v>
      </c>
      <c r="I426" s="7">
        <f t="shared" si="27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ht="17" x14ac:dyDescent="0.2">
      <c r="A427">
        <v>425</v>
      </c>
      <c r="B427" t="s">
        <v>938</v>
      </c>
      <c r="C427" s="5" t="s">
        <v>939</v>
      </c>
      <c r="D427">
        <v>2700</v>
      </c>
      <c r="E427">
        <v>7767</v>
      </c>
      <c r="F427" s="6">
        <f t="shared" si="24"/>
        <v>2.8766666666666665</v>
      </c>
      <c r="G427" t="s">
        <v>30</v>
      </c>
      <c r="H427">
        <v>92</v>
      </c>
      <c r="I427" s="7">
        <f t="shared" si="27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ht="17" x14ac:dyDescent="0.2">
      <c r="A428">
        <v>426</v>
      </c>
      <c r="B428" t="s">
        <v>940</v>
      </c>
      <c r="C428" s="5" t="s">
        <v>941</v>
      </c>
      <c r="D428">
        <v>1800</v>
      </c>
      <c r="E428">
        <v>10313</v>
      </c>
      <c r="F428" s="6">
        <f t="shared" si="24"/>
        <v>5.7294444444444448</v>
      </c>
      <c r="G428" t="s">
        <v>30</v>
      </c>
      <c r="H428">
        <v>219</v>
      </c>
      <c r="I428" s="7">
        <f t="shared" si="27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ht="17" x14ac:dyDescent="0.2">
      <c r="A429">
        <v>427</v>
      </c>
      <c r="B429" t="s">
        <v>942</v>
      </c>
      <c r="C429" s="5" t="s">
        <v>943</v>
      </c>
      <c r="D429">
        <v>174500</v>
      </c>
      <c r="E429">
        <v>197018</v>
      </c>
      <c r="F429" s="6">
        <f t="shared" si="24"/>
        <v>1.1290429799426933</v>
      </c>
      <c r="G429" t="s">
        <v>30</v>
      </c>
      <c r="H429">
        <v>2526</v>
      </c>
      <c r="I429" s="7">
        <f t="shared" si="27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ht="17" x14ac:dyDescent="0.2">
      <c r="A430">
        <v>428</v>
      </c>
      <c r="B430" t="s">
        <v>944</v>
      </c>
      <c r="C430" s="5" t="s">
        <v>945</v>
      </c>
      <c r="D430">
        <v>101400</v>
      </c>
      <c r="E430">
        <v>47037</v>
      </c>
      <c r="F430" s="6">
        <f t="shared" si="24"/>
        <v>0.46387573964497042</v>
      </c>
      <c r="G430" t="s">
        <v>22</v>
      </c>
      <c r="H430">
        <v>747</v>
      </c>
      <c r="I430" s="7">
        <f t="shared" si="27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ht="17" x14ac:dyDescent="0.2">
      <c r="A431">
        <v>429</v>
      </c>
      <c r="B431" t="s">
        <v>946</v>
      </c>
      <c r="C431" s="5" t="s">
        <v>947</v>
      </c>
      <c r="D431">
        <v>191000</v>
      </c>
      <c r="E431">
        <v>173191</v>
      </c>
      <c r="F431" s="6">
        <f t="shared" si="24"/>
        <v>0.90675916230366493</v>
      </c>
      <c r="G431" t="s">
        <v>99</v>
      </c>
      <c r="H431">
        <v>2138</v>
      </c>
      <c r="I431" s="7">
        <f t="shared" si="27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ht="17" x14ac:dyDescent="0.2">
      <c r="A432">
        <v>430</v>
      </c>
      <c r="B432" t="s">
        <v>948</v>
      </c>
      <c r="C432" s="5" t="s">
        <v>949</v>
      </c>
      <c r="D432">
        <v>8100</v>
      </c>
      <c r="E432">
        <v>5487</v>
      </c>
      <c r="F432" s="6">
        <f t="shared" si="24"/>
        <v>0.67740740740740746</v>
      </c>
      <c r="G432" t="s">
        <v>22</v>
      </c>
      <c r="H432">
        <v>84</v>
      </c>
      <c r="I432" s="7">
        <f t="shared" si="27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ht="17" x14ac:dyDescent="0.2">
      <c r="A433">
        <v>431</v>
      </c>
      <c r="B433" t="s">
        <v>950</v>
      </c>
      <c r="C433" s="5" t="s">
        <v>951</v>
      </c>
      <c r="D433">
        <v>5100</v>
      </c>
      <c r="E433">
        <v>9817</v>
      </c>
      <c r="F433" s="6">
        <f t="shared" si="24"/>
        <v>1.9249019607843136</v>
      </c>
      <c r="G433" t="s">
        <v>30</v>
      </c>
      <c r="H433">
        <v>94</v>
      </c>
      <c r="I433" s="7">
        <f t="shared" si="27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ht="17" x14ac:dyDescent="0.2">
      <c r="A434">
        <v>432</v>
      </c>
      <c r="B434" t="s">
        <v>952</v>
      </c>
      <c r="C434" s="5" t="s">
        <v>953</v>
      </c>
      <c r="D434">
        <v>7700</v>
      </c>
      <c r="E434">
        <v>6369</v>
      </c>
      <c r="F434" s="6">
        <f t="shared" si="24"/>
        <v>0.82714285714285718</v>
      </c>
      <c r="G434" t="s">
        <v>22</v>
      </c>
      <c r="H434">
        <v>91</v>
      </c>
      <c r="I434" s="7">
        <f t="shared" si="27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ht="17" x14ac:dyDescent="0.2">
      <c r="A435">
        <v>433</v>
      </c>
      <c r="B435" t="s">
        <v>954</v>
      </c>
      <c r="C435" s="5" t="s">
        <v>955</v>
      </c>
      <c r="D435">
        <v>121400</v>
      </c>
      <c r="E435">
        <v>65755</v>
      </c>
      <c r="F435" s="6">
        <f t="shared" si="24"/>
        <v>0.54163920922570019</v>
      </c>
      <c r="G435" t="s">
        <v>22</v>
      </c>
      <c r="H435">
        <v>792</v>
      </c>
      <c r="I435" s="7">
        <f t="shared" si="27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ht="17" x14ac:dyDescent="0.2">
      <c r="A436">
        <v>434</v>
      </c>
      <c r="B436" t="s">
        <v>956</v>
      </c>
      <c r="C436" s="5" t="s">
        <v>957</v>
      </c>
      <c r="D436">
        <v>5400</v>
      </c>
      <c r="E436">
        <v>903</v>
      </c>
      <c r="F436" s="6">
        <f t="shared" si="24"/>
        <v>0.16722222222222222</v>
      </c>
      <c r="G436" t="s">
        <v>99</v>
      </c>
      <c r="H436">
        <v>10</v>
      </c>
      <c r="I436" s="7">
        <f t="shared" si="27"/>
        <v>90.3</v>
      </c>
      <c r="J436" t="s">
        <v>23</v>
      </c>
      <c r="K436" t="s">
        <v>24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ht="17" x14ac:dyDescent="0.2">
      <c r="A437">
        <v>435</v>
      </c>
      <c r="B437" t="s">
        <v>958</v>
      </c>
      <c r="C437" s="5" t="s">
        <v>959</v>
      </c>
      <c r="D437">
        <v>152400</v>
      </c>
      <c r="E437">
        <v>178120</v>
      </c>
      <c r="F437" s="6">
        <f t="shared" si="24"/>
        <v>1.168766404199475</v>
      </c>
      <c r="G437" t="s">
        <v>30</v>
      </c>
      <c r="H437">
        <v>1713</v>
      </c>
      <c r="I437" s="7">
        <f t="shared" si="27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ht="17" x14ac:dyDescent="0.2">
      <c r="A438">
        <v>436</v>
      </c>
      <c r="B438" t="s">
        <v>960</v>
      </c>
      <c r="C438" s="5" t="s">
        <v>961</v>
      </c>
      <c r="D438">
        <v>1300</v>
      </c>
      <c r="E438">
        <v>13678</v>
      </c>
      <c r="F438" s="6">
        <f t="shared" si="24"/>
        <v>10.521538461538462</v>
      </c>
      <c r="G438" t="s">
        <v>30</v>
      </c>
      <c r="H438">
        <v>249</v>
      </c>
      <c r="I438" s="7">
        <f t="shared" si="27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ht="17" x14ac:dyDescent="0.2">
      <c r="A439">
        <v>437</v>
      </c>
      <c r="B439" t="s">
        <v>962</v>
      </c>
      <c r="C439" s="5" t="s">
        <v>963</v>
      </c>
      <c r="D439">
        <v>8100</v>
      </c>
      <c r="E439">
        <v>9969</v>
      </c>
      <c r="F439" s="6">
        <f t="shared" si="24"/>
        <v>1.2307407407407407</v>
      </c>
      <c r="G439" t="s">
        <v>30</v>
      </c>
      <c r="H439">
        <v>192</v>
      </c>
      <c r="I439" s="7">
        <f t="shared" si="27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ht="34" x14ac:dyDescent="0.2">
      <c r="A440">
        <v>438</v>
      </c>
      <c r="B440" t="s">
        <v>964</v>
      </c>
      <c r="C440" s="5" t="s">
        <v>965</v>
      </c>
      <c r="D440">
        <v>8300</v>
      </c>
      <c r="E440">
        <v>14827</v>
      </c>
      <c r="F440" s="6">
        <f t="shared" si="24"/>
        <v>1.7863855421686747</v>
      </c>
      <c r="G440" t="s">
        <v>30</v>
      </c>
      <c r="H440">
        <v>247</v>
      </c>
      <c r="I440" s="7">
        <f t="shared" si="27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ht="17" x14ac:dyDescent="0.2">
      <c r="A441">
        <v>439</v>
      </c>
      <c r="B441" t="s">
        <v>966</v>
      </c>
      <c r="C441" s="5" t="s">
        <v>967</v>
      </c>
      <c r="D441">
        <v>28400</v>
      </c>
      <c r="E441">
        <v>100900</v>
      </c>
      <c r="F441" s="6">
        <f t="shared" si="24"/>
        <v>3.5528169014084505</v>
      </c>
      <c r="G441" t="s">
        <v>30</v>
      </c>
      <c r="H441">
        <v>2293</v>
      </c>
      <c r="I441" s="7">
        <f t="shared" si="27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ht="17" x14ac:dyDescent="0.2">
      <c r="A442">
        <v>440</v>
      </c>
      <c r="B442" t="s">
        <v>968</v>
      </c>
      <c r="C442" s="5" t="s">
        <v>969</v>
      </c>
      <c r="D442">
        <v>102500</v>
      </c>
      <c r="E442">
        <v>165954</v>
      </c>
      <c r="F442" s="6">
        <f t="shared" si="24"/>
        <v>1.6190634146341463</v>
      </c>
      <c r="G442" t="s">
        <v>30</v>
      </c>
      <c r="H442">
        <v>3131</v>
      </c>
      <c r="I442" s="7">
        <f t="shared" si="27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ht="17" x14ac:dyDescent="0.2">
      <c r="A443">
        <v>441</v>
      </c>
      <c r="B443" t="s">
        <v>970</v>
      </c>
      <c r="C443" s="5" t="s">
        <v>971</v>
      </c>
      <c r="D443">
        <v>7000</v>
      </c>
      <c r="E443">
        <v>1744</v>
      </c>
      <c r="F443" s="6">
        <f t="shared" si="24"/>
        <v>0.24914285714285714</v>
      </c>
      <c r="G443" t="s">
        <v>22</v>
      </c>
      <c r="H443">
        <v>32</v>
      </c>
      <c r="I443" s="7">
        <f t="shared" si="27"/>
        <v>54.5</v>
      </c>
      <c r="J443" t="s">
        <v>31</v>
      </c>
      <c r="K443" t="s">
        <v>32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ht="17" x14ac:dyDescent="0.2">
      <c r="A444">
        <v>442</v>
      </c>
      <c r="B444" t="s">
        <v>972</v>
      </c>
      <c r="C444" s="5" t="s">
        <v>973</v>
      </c>
      <c r="D444">
        <v>5400</v>
      </c>
      <c r="E444">
        <v>10731</v>
      </c>
      <c r="F444" s="6">
        <f t="shared" si="24"/>
        <v>1.9872222222222222</v>
      </c>
      <c r="G444" t="s">
        <v>30</v>
      </c>
      <c r="H444">
        <v>143</v>
      </c>
      <c r="I444" s="7">
        <f t="shared" si="27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ht="17" x14ac:dyDescent="0.2">
      <c r="A445">
        <v>443</v>
      </c>
      <c r="B445" t="s">
        <v>974</v>
      </c>
      <c r="C445" s="5" t="s">
        <v>975</v>
      </c>
      <c r="D445">
        <v>9300</v>
      </c>
      <c r="E445">
        <v>3232</v>
      </c>
      <c r="F445" s="6">
        <f t="shared" si="24"/>
        <v>0.34752688172043011</v>
      </c>
      <c r="G445" t="s">
        <v>99</v>
      </c>
      <c r="H445">
        <v>90</v>
      </c>
      <c r="I445" s="7">
        <f t="shared" si="27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ht="17" x14ac:dyDescent="0.2">
      <c r="A446">
        <v>444</v>
      </c>
      <c r="B446" t="s">
        <v>787</v>
      </c>
      <c r="C446" s="5" t="s">
        <v>976</v>
      </c>
      <c r="D446">
        <v>6200</v>
      </c>
      <c r="E446">
        <v>10938</v>
      </c>
      <c r="F446" s="6">
        <f t="shared" si="24"/>
        <v>1.7641935483870967</v>
      </c>
      <c r="G446" t="s">
        <v>30</v>
      </c>
      <c r="H446">
        <v>296</v>
      </c>
      <c r="I446" s="7">
        <f t="shared" si="27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ht="34" x14ac:dyDescent="0.2">
      <c r="A447">
        <v>445</v>
      </c>
      <c r="B447" t="s">
        <v>977</v>
      </c>
      <c r="C447" s="5" t="s">
        <v>978</v>
      </c>
      <c r="D447">
        <v>2100</v>
      </c>
      <c r="E447">
        <v>10739</v>
      </c>
      <c r="F447" s="6">
        <f t="shared" si="24"/>
        <v>5.1138095238095236</v>
      </c>
      <c r="G447" t="s">
        <v>30</v>
      </c>
      <c r="H447">
        <v>170</v>
      </c>
      <c r="I447" s="7">
        <f t="shared" si="27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ht="17" x14ac:dyDescent="0.2">
      <c r="A448">
        <v>446</v>
      </c>
      <c r="B448" t="s">
        <v>979</v>
      </c>
      <c r="C448" s="5" t="s">
        <v>980</v>
      </c>
      <c r="D448">
        <v>6800</v>
      </c>
      <c r="E448">
        <v>5579</v>
      </c>
      <c r="F448" s="6">
        <f t="shared" si="24"/>
        <v>0.82044117647058823</v>
      </c>
      <c r="G448" t="s">
        <v>22</v>
      </c>
      <c r="H448">
        <v>186</v>
      </c>
      <c r="I448" s="7">
        <f t="shared" si="27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ht="34" x14ac:dyDescent="0.2">
      <c r="A449">
        <v>447</v>
      </c>
      <c r="B449" t="s">
        <v>981</v>
      </c>
      <c r="C449" s="5" t="s">
        <v>982</v>
      </c>
      <c r="D449">
        <v>155200</v>
      </c>
      <c r="E449">
        <v>37754</v>
      </c>
      <c r="F449" s="6">
        <f t="shared" si="24"/>
        <v>0.24326030927835052</v>
      </c>
      <c r="G449" t="s">
        <v>99</v>
      </c>
      <c r="H449">
        <v>439</v>
      </c>
      <c r="I449" s="7">
        <f t="shared" si="27"/>
        <v>86</v>
      </c>
      <c r="J449" t="s">
        <v>56</v>
      </c>
      <c r="K449" t="s">
        <v>57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ht="17" x14ac:dyDescent="0.2">
      <c r="A450">
        <v>448</v>
      </c>
      <c r="B450" t="s">
        <v>983</v>
      </c>
      <c r="C450" s="5" t="s">
        <v>984</v>
      </c>
      <c r="D450">
        <v>89900</v>
      </c>
      <c r="E450">
        <v>45384</v>
      </c>
      <c r="F450" s="6">
        <f t="shared" ref="F450:F513" si="28">E450/D450</f>
        <v>0.50482758620689661</v>
      </c>
      <c r="G450" t="s">
        <v>22</v>
      </c>
      <c r="H450">
        <v>605</v>
      </c>
      <c r="I450" s="7">
        <f t="shared" si="27"/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8">
        <f t="shared" ref="N450:N513" si="29">(((L450/60)/60/24)+DATE(1970,1,1))</f>
        <v>41378.208333333336</v>
      </c>
      <c r="O450" s="8">
        <f t="shared" ref="O450:O513" si="30">+(((M450/60)/60)/24)+DATE(1970,1,1)</f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ht="17" x14ac:dyDescent="0.2">
      <c r="A451">
        <v>449</v>
      </c>
      <c r="B451" t="s">
        <v>985</v>
      </c>
      <c r="C451" s="5" t="s">
        <v>986</v>
      </c>
      <c r="D451">
        <v>900</v>
      </c>
      <c r="E451">
        <v>8703</v>
      </c>
      <c r="F451" s="6">
        <f t="shared" si="28"/>
        <v>9.67</v>
      </c>
      <c r="G451" t="s">
        <v>30</v>
      </c>
      <c r="H451">
        <v>86</v>
      </c>
      <c r="I451" s="7">
        <f t="shared" ref="I451:I514" si="31">E451/H451</f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8">
        <f t="shared" si="29"/>
        <v>43530.25</v>
      </c>
      <c r="O451" s="8">
        <f t="shared" si="30"/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ht="17" x14ac:dyDescent="0.2">
      <c r="A452">
        <v>450</v>
      </c>
      <c r="B452" t="s">
        <v>987</v>
      </c>
      <c r="C452" s="5" t="s">
        <v>988</v>
      </c>
      <c r="D452">
        <v>100</v>
      </c>
      <c r="E452">
        <v>4</v>
      </c>
      <c r="F452" s="6">
        <f t="shared" si="28"/>
        <v>0.04</v>
      </c>
      <c r="G452" t="s">
        <v>22</v>
      </c>
      <c r="H452">
        <v>1</v>
      </c>
      <c r="I452" s="7">
        <f t="shared" si="31"/>
        <v>4</v>
      </c>
      <c r="J452" t="s">
        <v>23</v>
      </c>
      <c r="K452" t="s">
        <v>24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ht="17" x14ac:dyDescent="0.2">
      <c r="A453">
        <v>451</v>
      </c>
      <c r="B453" t="s">
        <v>989</v>
      </c>
      <c r="C453" s="5" t="s">
        <v>990</v>
      </c>
      <c r="D453">
        <v>148400</v>
      </c>
      <c r="E453">
        <v>182302</v>
      </c>
      <c r="F453" s="6">
        <f t="shared" si="28"/>
        <v>1.2284501347708894</v>
      </c>
      <c r="G453" t="s">
        <v>30</v>
      </c>
      <c r="H453">
        <v>6286</v>
      </c>
      <c r="I453" s="7">
        <f t="shared" si="31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ht="34" x14ac:dyDescent="0.2">
      <c r="A454">
        <v>452</v>
      </c>
      <c r="B454" t="s">
        <v>991</v>
      </c>
      <c r="C454" s="5" t="s">
        <v>992</v>
      </c>
      <c r="D454">
        <v>4800</v>
      </c>
      <c r="E454">
        <v>3045</v>
      </c>
      <c r="F454" s="6">
        <f t="shared" si="28"/>
        <v>0.63437500000000002</v>
      </c>
      <c r="G454" t="s">
        <v>22</v>
      </c>
      <c r="H454">
        <v>31</v>
      </c>
      <c r="I454" s="7">
        <f t="shared" si="31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ht="34" x14ac:dyDescent="0.2">
      <c r="A455">
        <v>453</v>
      </c>
      <c r="B455" t="s">
        <v>993</v>
      </c>
      <c r="C455" s="5" t="s">
        <v>994</v>
      </c>
      <c r="D455">
        <v>182400</v>
      </c>
      <c r="E455">
        <v>102749</v>
      </c>
      <c r="F455" s="6">
        <f t="shared" si="28"/>
        <v>0.56331688596491225</v>
      </c>
      <c r="G455" t="s">
        <v>22</v>
      </c>
      <c r="H455">
        <v>1181</v>
      </c>
      <c r="I455" s="7">
        <f t="shared" si="31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ht="17" x14ac:dyDescent="0.2">
      <c r="A456">
        <v>454</v>
      </c>
      <c r="B456" t="s">
        <v>995</v>
      </c>
      <c r="C456" s="5" t="s">
        <v>996</v>
      </c>
      <c r="D456">
        <v>4000</v>
      </c>
      <c r="E456">
        <v>1763</v>
      </c>
      <c r="F456" s="6">
        <f t="shared" si="28"/>
        <v>0.44074999999999998</v>
      </c>
      <c r="G456" t="s">
        <v>22</v>
      </c>
      <c r="H456">
        <v>39</v>
      </c>
      <c r="I456" s="7">
        <f t="shared" si="31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ht="17" x14ac:dyDescent="0.2">
      <c r="A457">
        <v>455</v>
      </c>
      <c r="B457" t="s">
        <v>997</v>
      </c>
      <c r="C457" s="5" t="s">
        <v>998</v>
      </c>
      <c r="D457">
        <v>116500</v>
      </c>
      <c r="E457">
        <v>137904</v>
      </c>
      <c r="F457" s="6">
        <f t="shared" si="28"/>
        <v>1.1837253218884121</v>
      </c>
      <c r="G457" t="s">
        <v>30</v>
      </c>
      <c r="H457">
        <v>3727</v>
      </c>
      <c r="I457" s="7">
        <f t="shared" si="31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ht="34" x14ac:dyDescent="0.2">
      <c r="A458">
        <v>456</v>
      </c>
      <c r="B458" t="s">
        <v>999</v>
      </c>
      <c r="C458" s="5" t="s">
        <v>1000</v>
      </c>
      <c r="D458">
        <v>146400</v>
      </c>
      <c r="E458">
        <v>152438</v>
      </c>
      <c r="F458" s="6">
        <f t="shared" si="28"/>
        <v>1.041243169398907</v>
      </c>
      <c r="G458" t="s">
        <v>30</v>
      </c>
      <c r="H458">
        <v>1605</v>
      </c>
      <c r="I458" s="7">
        <f t="shared" si="31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ht="17" x14ac:dyDescent="0.2">
      <c r="A459">
        <v>457</v>
      </c>
      <c r="B459" t="s">
        <v>1001</v>
      </c>
      <c r="C459" s="5" t="s">
        <v>1002</v>
      </c>
      <c r="D459">
        <v>5000</v>
      </c>
      <c r="E459">
        <v>1332</v>
      </c>
      <c r="F459" s="6">
        <f t="shared" si="28"/>
        <v>0.26640000000000003</v>
      </c>
      <c r="G459" t="s">
        <v>22</v>
      </c>
      <c r="H459">
        <v>46</v>
      </c>
      <c r="I459" s="7">
        <f t="shared" si="31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ht="17" x14ac:dyDescent="0.2">
      <c r="A460">
        <v>458</v>
      </c>
      <c r="B460" t="s">
        <v>1003</v>
      </c>
      <c r="C460" s="5" t="s">
        <v>1004</v>
      </c>
      <c r="D460">
        <v>33800</v>
      </c>
      <c r="E460">
        <v>118706</v>
      </c>
      <c r="F460" s="6">
        <f t="shared" si="28"/>
        <v>3.5120118343195266</v>
      </c>
      <c r="G460" t="s">
        <v>30</v>
      </c>
      <c r="H460">
        <v>2120</v>
      </c>
      <c r="I460" s="7">
        <f t="shared" si="31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ht="17" x14ac:dyDescent="0.2">
      <c r="A461">
        <v>459</v>
      </c>
      <c r="B461" t="s">
        <v>1005</v>
      </c>
      <c r="C461" s="5" t="s">
        <v>1006</v>
      </c>
      <c r="D461">
        <v>6300</v>
      </c>
      <c r="E461">
        <v>5674</v>
      </c>
      <c r="F461" s="6">
        <f t="shared" si="28"/>
        <v>0.90063492063492068</v>
      </c>
      <c r="G461" t="s">
        <v>22</v>
      </c>
      <c r="H461">
        <v>105</v>
      </c>
      <c r="I461" s="7">
        <f t="shared" si="31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ht="17" x14ac:dyDescent="0.2">
      <c r="A462">
        <v>460</v>
      </c>
      <c r="B462" t="s">
        <v>1007</v>
      </c>
      <c r="C462" s="5" t="s">
        <v>1008</v>
      </c>
      <c r="D462">
        <v>2400</v>
      </c>
      <c r="E462">
        <v>4119</v>
      </c>
      <c r="F462" s="6">
        <f t="shared" si="28"/>
        <v>1.7162500000000001</v>
      </c>
      <c r="G462" t="s">
        <v>30</v>
      </c>
      <c r="H462">
        <v>50</v>
      </c>
      <c r="I462" s="7">
        <f t="shared" si="31"/>
        <v>82.38</v>
      </c>
      <c r="J462" t="s">
        <v>31</v>
      </c>
      <c r="K462" t="s">
        <v>32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ht="17" x14ac:dyDescent="0.2">
      <c r="A463">
        <v>461</v>
      </c>
      <c r="B463" t="s">
        <v>1009</v>
      </c>
      <c r="C463" s="5" t="s">
        <v>1010</v>
      </c>
      <c r="D463">
        <v>98800</v>
      </c>
      <c r="E463">
        <v>139354</v>
      </c>
      <c r="F463" s="6">
        <f t="shared" si="28"/>
        <v>1.4104655870445344</v>
      </c>
      <c r="G463" t="s">
        <v>30</v>
      </c>
      <c r="H463">
        <v>2080</v>
      </c>
      <c r="I463" s="7">
        <f t="shared" si="31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ht="17" x14ac:dyDescent="0.2">
      <c r="A464">
        <v>462</v>
      </c>
      <c r="B464" t="s">
        <v>1011</v>
      </c>
      <c r="C464" s="5" t="s">
        <v>1012</v>
      </c>
      <c r="D464">
        <v>188800</v>
      </c>
      <c r="E464">
        <v>57734</v>
      </c>
      <c r="F464" s="6">
        <f t="shared" si="28"/>
        <v>0.30579449152542371</v>
      </c>
      <c r="G464" t="s">
        <v>22</v>
      </c>
      <c r="H464">
        <v>535</v>
      </c>
      <c r="I464" s="7">
        <f t="shared" si="31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ht="34" x14ac:dyDescent="0.2">
      <c r="A465">
        <v>463</v>
      </c>
      <c r="B465" t="s">
        <v>1013</v>
      </c>
      <c r="C465" s="5" t="s">
        <v>1014</v>
      </c>
      <c r="D465">
        <v>134300</v>
      </c>
      <c r="E465">
        <v>145265</v>
      </c>
      <c r="F465" s="6">
        <f t="shared" si="28"/>
        <v>1.0816455696202532</v>
      </c>
      <c r="G465" t="s">
        <v>30</v>
      </c>
      <c r="H465">
        <v>2105</v>
      </c>
      <c r="I465" s="7">
        <f t="shared" si="31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ht="17" x14ac:dyDescent="0.2">
      <c r="A466">
        <v>464</v>
      </c>
      <c r="B466" t="s">
        <v>1015</v>
      </c>
      <c r="C466" s="5" t="s">
        <v>1016</v>
      </c>
      <c r="D466">
        <v>71200</v>
      </c>
      <c r="E466">
        <v>95020</v>
      </c>
      <c r="F466" s="6">
        <f t="shared" si="28"/>
        <v>1.3345505617977529</v>
      </c>
      <c r="G466" t="s">
        <v>30</v>
      </c>
      <c r="H466">
        <v>2436</v>
      </c>
      <c r="I466" s="7">
        <f t="shared" si="31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ht="17" x14ac:dyDescent="0.2">
      <c r="A467">
        <v>465</v>
      </c>
      <c r="B467" t="s">
        <v>1017</v>
      </c>
      <c r="C467" s="5" t="s">
        <v>1018</v>
      </c>
      <c r="D467">
        <v>4700</v>
      </c>
      <c r="E467">
        <v>8829</v>
      </c>
      <c r="F467" s="6">
        <f t="shared" si="28"/>
        <v>1.8785106382978722</v>
      </c>
      <c r="G467" t="s">
        <v>30</v>
      </c>
      <c r="H467">
        <v>80</v>
      </c>
      <c r="I467" s="7">
        <f t="shared" si="31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ht="17" x14ac:dyDescent="0.2">
      <c r="A468">
        <v>466</v>
      </c>
      <c r="B468" t="s">
        <v>1019</v>
      </c>
      <c r="C468" s="5" t="s">
        <v>1020</v>
      </c>
      <c r="D468">
        <v>1200</v>
      </c>
      <c r="E468">
        <v>3984</v>
      </c>
      <c r="F468" s="6">
        <f t="shared" si="28"/>
        <v>3.32</v>
      </c>
      <c r="G468" t="s">
        <v>30</v>
      </c>
      <c r="H468">
        <v>42</v>
      </c>
      <c r="I468" s="7">
        <f t="shared" si="31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ht="34" x14ac:dyDescent="0.2">
      <c r="A469">
        <v>467</v>
      </c>
      <c r="B469" t="s">
        <v>1021</v>
      </c>
      <c r="C469" s="5" t="s">
        <v>1022</v>
      </c>
      <c r="D469">
        <v>1400</v>
      </c>
      <c r="E469">
        <v>8053</v>
      </c>
      <c r="F469" s="6">
        <f t="shared" si="28"/>
        <v>5.7521428571428572</v>
      </c>
      <c r="G469" t="s">
        <v>30</v>
      </c>
      <c r="H469">
        <v>139</v>
      </c>
      <c r="I469" s="7">
        <f t="shared" si="31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ht="17" x14ac:dyDescent="0.2">
      <c r="A470">
        <v>468</v>
      </c>
      <c r="B470" t="s">
        <v>1023</v>
      </c>
      <c r="C470" s="5" t="s">
        <v>1024</v>
      </c>
      <c r="D470">
        <v>4000</v>
      </c>
      <c r="E470">
        <v>1620</v>
      </c>
      <c r="F470" s="6">
        <f t="shared" si="28"/>
        <v>0.40500000000000003</v>
      </c>
      <c r="G470" t="s">
        <v>22</v>
      </c>
      <c r="H470">
        <v>16</v>
      </c>
      <c r="I470" s="7">
        <f t="shared" si="31"/>
        <v>101.25</v>
      </c>
      <c r="J470" t="s">
        <v>31</v>
      </c>
      <c r="K470" t="s">
        <v>32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ht="17" x14ac:dyDescent="0.2">
      <c r="A471">
        <v>469</v>
      </c>
      <c r="B471" t="s">
        <v>1025</v>
      </c>
      <c r="C471" s="5" t="s">
        <v>1026</v>
      </c>
      <c r="D471">
        <v>5600</v>
      </c>
      <c r="E471">
        <v>10328</v>
      </c>
      <c r="F471" s="6">
        <f t="shared" si="28"/>
        <v>1.8442857142857143</v>
      </c>
      <c r="G471" t="s">
        <v>30</v>
      </c>
      <c r="H471">
        <v>159</v>
      </c>
      <c r="I471" s="7">
        <f t="shared" si="31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ht="17" x14ac:dyDescent="0.2">
      <c r="A472">
        <v>470</v>
      </c>
      <c r="B472" t="s">
        <v>1027</v>
      </c>
      <c r="C472" s="5" t="s">
        <v>1028</v>
      </c>
      <c r="D472">
        <v>3600</v>
      </c>
      <c r="E472">
        <v>10289</v>
      </c>
      <c r="F472" s="6">
        <f t="shared" si="28"/>
        <v>2.8580555555555556</v>
      </c>
      <c r="G472" t="s">
        <v>30</v>
      </c>
      <c r="H472">
        <v>381</v>
      </c>
      <c r="I472" s="7">
        <f t="shared" si="31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ht="17" x14ac:dyDescent="0.2">
      <c r="A473">
        <v>471</v>
      </c>
      <c r="B473" t="s">
        <v>484</v>
      </c>
      <c r="C473" s="5" t="s">
        <v>1029</v>
      </c>
      <c r="D473">
        <v>3100</v>
      </c>
      <c r="E473">
        <v>9889</v>
      </c>
      <c r="F473" s="6">
        <f t="shared" si="28"/>
        <v>3.19</v>
      </c>
      <c r="G473" t="s">
        <v>30</v>
      </c>
      <c r="H473">
        <v>194</v>
      </c>
      <c r="I473" s="7">
        <f t="shared" si="31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ht="17" x14ac:dyDescent="0.2">
      <c r="A474">
        <v>472</v>
      </c>
      <c r="B474" t="s">
        <v>1030</v>
      </c>
      <c r="C474" s="5" t="s">
        <v>1031</v>
      </c>
      <c r="D474">
        <v>153800</v>
      </c>
      <c r="E474">
        <v>60342</v>
      </c>
      <c r="F474" s="6">
        <f t="shared" si="28"/>
        <v>0.39234070221066319</v>
      </c>
      <c r="G474" t="s">
        <v>22</v>
      </c>
      <c r="H474">
        <v>575</v>
      </c>
      <c r="I474" s="7">
        <f t="shared" si="31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ht="17" x14ac:dyDescent="0.2">
      <c r="A475">
        <v>473</v>
      </c>
      <c r="B475" t="s">
        <v>1032</v>
      </c>
      <c r="C475" s="5" t="s">
        <v>1033</v>
      </c>
      <c r="D475">
        <v>5000</v>
      </c>
      <c r="E475">
        <v>8907</v>
      </c>
      <c r="F475" s="6">
        <f t="shared" si="28"/>
        <v>1.7814000000000001</v>
      </c>
      <c r="G475" t="s">
        <v>30</v>
      </c>
      <c r="H475">
        <v>106</v>
      </c>
      <c r="I475" s="7">
        <f t="shared" si="31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ht="17" x14ac:dyDescent="0.2">
      <c r="A476">
        <v>474</v>
      </c>
      <c r="B476" t="s">
        <v>1034</v>
      </c>
      <c r="C476" s="5" t="s">
        <v>1035</v>
      </c>
      <c r="D476">
        <v>4000</v>
      </c>
      <c r="E476">
        <v>14606</v>
      </c>
      <c r="F476" s="6">
        <f t="shared" si="28"/>
        <v>3.6515</v>
      </c>
      <c r="G476" t="s">
        <v>30</v>
      </c>
      <c r="H476">
        <v>142</v>
      </c>
      <c r="I476" s="7">
        <f t="shared" si="31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ht="34" x14ac:dyDescent="0.2">
      <c r="A477">
        <v>475</v>
      </c>
      <c r="B477" t="s">
        <v>1036</v>
      </c>
      <c r="C477" s="5" t="s">
        <v>1037</v>
      </c>
      <c r="D477">
        <v>7400</v>
      </c>
      <c r="E477">
        <v>8432</v>
      </c>
      <c r="F477" s="6">
        <f t="shared" si="28"/>
        <v>1.1394594594594594</v>
      </c>
      <c r="G477" t="s">
        <v>30</v>
      </c>
      <c r="H477">
        <v>211</v>
      </c>
      <c r="I477" s="7">
        <f t="shared" si="31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ht="34" x14ac:dyDescent="0.2">
      <c r="A478">
        <v>476</v>
      </c>
      <c r="B478" t="s">
        <v>1038</v>
      </c>
      <c r="C478" s="5" t="s">
        <v>1039</v>
      </c>
      <c r="D478">
        <v>191500</v>
      </c>
      <c r="E478">
        <v>57122</v>
      </c>
      <c r="F478" s="6">
        <f t="shared" si="28"/>
        <v>0.29828720626631855</v>
      </c>
      <c r="G478" t="s">
        <v>22</v>
      </c>
      <c r="H478">
        <v>1120</v>
      </c>
      <c r="I478" s="7">
        <f t="shared" si="31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ht="17" x14ac:dyDescent="0.2">
      <c r="A479">
        <v>477</v>
      </c>
      <c r="B479" t="s">
        <v>1040</v>
      </c>
      <c r="C479" s="5" t="s">
        <v>1041</v>
      </c>
      <c r="D479">
        <v>8500</v>
      </c>
      <c r="E479">
        <v>4613</v>
      </c>
      <c r="F479" s="6">
        <f t="shared" si="28"/>
        <v>0.54270588235294115</v>
      </c>
      <c r="G479" t="s">
        <v>22</v>
      </c>
      <c r="H479">
        <v>113</v>
      </c>
      <c r="I479" s="7">
        <f t="shared" si="31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ht="17" x14ac:dyDescent="0.2">
      <c r="A480">
        <v>478</v>
      </c>
      <c r="B480" t="s">
        <v>1042</v>
      </c>
      <c r="C480" s="5" t="s">
        <v>1043</v>
      </c>
      <c r="D480">
        <v>68800</v>
      </c>
      <c r="E480">
        <v>162603</v>
      </c>
      <c r="F480" s="6">
        <f t="shared" si="28"/>
        <v>2.3634156976744185</v>
      </c>
      <c r="G480" t="s">
        <v>30</v>
      </c>
      <c r="H480">
        <v>2756</v>
      </c>
      <c r="I480" s="7">
        <f t="shared" si="31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ht="17" x14ac:dyDescent="0.2">
      <c r="A481">
        <v>479</v>
      </c>
      <c r="B481" t="s">
        <v>1044</v>
      </c>
      <c r="C481" s="5" t="s">
        <v>1045</v>
      </c>
      <c r="D481">
        <v>2400</v>
      </c>
      <c r="E481">
        <v>12310</v>
      </c>
      <c r="F481" s="6">
        <f t="shared" si="28"/>
        <v>5.1291666666666664</v>
      </c>
      <c r="G481" t="s">
        <v>30</v>
      </c>
      <c r="H481">
        <v>173</v>
      </c>
      <c r="I481" s="7">
        <f t="shared" si="31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ht="17" x14ac:dyDescent="0.2">
      <c r="A482">
        <v>480</v>
      </c>
      <c r="B482" t="s">
        <v>1046</v>
      </c>
      <c r="C482" s="5" t="s">
        <v>1047</v>
      </c>
      <c r="D482">
        <v>8600</v>
      </c>
      <c r="E482">
        <v>8656</v>
      </c>
      <c r="F482" s="6">
        <f t="shared" si="28"/>
        <v>1.0065116279069768</v>
      </c>
      <c r="G482" t="s">
        <v>30</v>
      </c>
      <c r="H482">
        <v>87</v>
      </c>
      <c r="I482" s="7">
        <f t="shared" si="31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ht="34" x14ac:dyDescent="0.2">
      <c r="A483">
        <v>481</v>
      </c>
      <c r="B483" t="s">
        <v>1048</v>
      </c>
      <c r="C483" s="5" t="s">
        <v>1049</v>
      </c>
      <c r="D483">
        <v>196600</v>
      </c>
      <c r="E483">
        <v>159931</v>
      </c>
      <c r="F483" s="6">
        <f t="shared" si="28"/>
        <v>0.81348423194303154</v>
      </c>
      <c r="G483" t="s">
        <v>22</v>
      </c>
      <c r="H483">
        <v>1538</v>
      </c>
      <c r="I483" s="7">
        <f t="shared" si="31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ht="34" x14ac:dyDescent="0.2">
      <c r="A484">
        <v>482</v>
      </c>
      <c r="B484" t="s">
        <v>1050</v>
      </c>
      <c r="C484" s="5" t="s">
        <v>1051</v>
      </c>
      <c r="D484">
        <v>4200</v>
      </c>
      <c r="E484">
        <v>689</v>
      </c>
      <c r="F484" s="6">
        <f t="shared" si="28"/>
        <v>0.16404761904761905</v>
      </c>
      <c r="G484" t="s">
        <v>22</v>
      </c>
      <c r="H484">
        <v>9</v>
      </c>
      <c r="I484" s="7">
        <f t="shared" si="31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ht="17" x14ac:dyDescent="0.2">
      <c r="A485">
        <v>483</v>
      </c>
      <c r="B485" t="s">
        <v>1052</v>
      </c>
      <c r="C485" s="5" t="s">
        <v>1053</v>
      </c>
      <c r="D485">
        <v>91400</v>
      </c>
      <c r="E485">
        <v>48236</v>
      </c>
      <c r="F485" s="6">
        <f t="shared" si="28"/>
        <v>0.52774617067833696</v>
      </c>
      <c r="G485" t="s">
        <v>22</v>
      </c>
      <c r="H485">
        <v>554</v>
      </c>
      <c r="I485" s="7">
        <f t="shared" si="31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ht="17" x14ac:dyDescent="0.2">
      <c r="A486">
        <v>484</v>
      </c>
      <c r="B486" t="s">
        <v>1054</v>
      </c>
      <c r="C486" s="5" t="s">
        <v>1055</v>
      </c>
      <c r="D486">
        <v>29600</v>
      </c>
      <c r="E486">
        <v>77021</v>
      </c>
      <c r="F486" s="6">
        <f t="shared" si="28"/>
        <v>2.6020608108108108</v>
      </c>
      <c r="G486" t="s">
        <v>30</v>
      </c>
      <c r="H486">
        <v>1572</v>
      </c>
      <c r="I486" s="7">
        <f t="shared" si="31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ht="34" x14ac:dyDescent="0.2">
      <c r="A487">
        <v>485</v>
      </c>
      <c r="B487" t="s">
        <v>1056</v>
      </c>
      <c r="C487" s="5" t="s">
        <v>1057</v>
      </c>
      <c r="D487">
        <v>90600</v>
      </c>
      <c r="E487">
        <v>27844</v>
      </c>
      <c r="F487" s="6">
        <f t="shared" si="28"/>
        <v>0.30732891832229581</v>
      </c>
      <c r="G487" t="s">
        <v>22</v>
      </c>
      <c r="H487">
        <v>648</v>
      </c>
      <c r="I487" s="7">
        <f t="shared" si="31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ht="34" x14ac:dyDescent="0.2">
      <c r="A488">
        <v>486</v>
      </c>
      <c r="B488" t="s">
        <v>1058</v>
      </c>
      <c r="C488" s="5" t="s">
        <v>1059</v>
      </c>
      <c r="D488">
        <v>5200</v>
      </c>
      <c r="E488">
        <v>702</v>
      </c>
      <c r="F488" s="6">
        <f t="shared" si="28"/>
        <v>0.13500000000000001</v>
      </c>
      <c r="G488" t="s">
        <v>22</v>
      </c>
      <c r="H488">
        <v>21</v>
      </c>
      <c r="I488" s="7">
        <f t="shared" si="31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ht="17" x14ac:dyDescent="0.2">
      <c r="A489">
        <v>487</v>
      </c>
      <c r="B489" t="s">
        <v>1060</v>
      </c>
      <c r="C489" s="5" t="s">
        <v>1061</v>
      </c>
      <c r="D489">
        <v>110300</v>
      </c>
      <c r="E489">
        <v>197024</v>
      </c>
      <c r="F489" s="6">
        <f t="shared" si="28"/>
        <v>1.7862556663644606</v>
      </c>
      <c r="G489" t="s">
        <v>30</v>
      </c>
      <c r="H489">
        <v>2346</v>
      </c>
      <c r="I489" s="7">
        <f t="shared" si="31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ht="17" x14ac:dyDescent="0.2">
      <c r="A490">
        <v>488</v>
      </c>
      <c r="B490" t="s">
        <v>1062</v>
      </c>
      <c r="C490" s="5" t="s">
        <v>1063</v>
      </c>
      <c r="D490">
        <v>5300</v>
      </c>
      <c r="E490">
        <v>11663</v>
      </c>
      <c r="F490" s="6">
        <f t="shared" si="28"/>
        <v>2.2005660377358489</v>
      </c>
      <c r="G490" t="s">
        <v>30</v>
      </c>
      <c r="H490">
        <v>115</v>
      </c>
      <c r="I490" s="7">
        <f t="shared" si="31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ht="17" x14ac:dyDescent="0.2">
      <c r="A491">
        <v>489</v>
      </c>
      <c r="B491" t="s">
        <v>1064</v>
      </c>
      <c r="C491" s="5" t="s">
        <v>1065</v>
      </c>
      <c r="D491">
        <v>9200</v>
      </c>
      <c r="E491">
        <v>9339</v>
      </c>
      <c r="F491" s="6">
        <f t="shared" si="28"/>
        <v>1.015108695652174</v>
      </c>
      <c r="G491" t="s">
        <v>30</v>
      </c>
      <c r="H491">
        <v>85</v>
      </c>
      <c r="I491" s="7">
        <f t="shared" si="31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ht="17" x14ac:dyDescent="0.2">
      <c r="A492">
        <v>490</v>
      </c>
      <c r="B492" t="s">
        <v>1066</v>
      </c>
      <c r="C492" s="5" t="s">
        <v>1067</v>
      </c>
      <c r="D492">
        <v>2400</v>
      </c>
      <c r="E492">
        <v>4596</v>
      </c>
      <c r="F492" s="6">
        <f t="shared" si="28"/>
        <v>1.915</v>
      </c>
      <c r="G492" t="s">
        <v>30</v>
      </c>
      <c r="H492">
        <v>144</v>
      </c>
      <c r="I492" s="7">
        <f t="shared" si="31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ht="34" x14ac:dyDescent="0.2">
      <c r="A493">
        <v>491</v>
      </c>
      <c r="B493" t="s">
        <v>1071</v>
      </c>
      <c r="C493" s="5" t="s">
        <v>1072</v>
      </c>
      <c r="D493">
        <v>56800</v>
      </c>
      <c r="E493">
        <v>173437</v>
      </c>
      <c r="F493" s="6">
        <f t="shared" si="28"/>
        <v>3.0534683098591549</v>
      </c>
      <c r="G493" t="s">
        <v>30</v>
      </c>
      <c r="H493">
        <v>2443</v>
      </c>
      <c r="I493" s="7">
        <f t="shared" si="31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ht="17" x14ac:dyDescent="0.2">
      <c r="A494">
        <v>492</v>
      </c>
      <c r="B494" t="s">
        <v>1073</v>
      </c>
      <c r="C494" s="5" t="s">
        <v>1074</v>
      </c>
      <c r="D494">
        <v>191000</v>
      </c>
      <c r="E494">
        <v>45831</v>
      </c>
      <c r="F494" s="6">
        <f t="shared" si="28"/>
        <v>0.23995287958115183</v>
      </c>
      <c r="G494" t="s">
        <v>99</v>
      </c>
      <c r="H494">
        <v>595</v>
      </c>
      <c r="I494" s="7">
        <f t="shared" si="31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ht="17" x14ac:dyDescent="0.2">
      <c r="A495">
        <v>493</v>
      </c>
      <c r="B495" t="s">
        <v>1075</v>
      </c>
      <c r="C495" s="5" t="s">
        <v>1076</v>
      </c>
      <c r="D495">
        <v>900</v>
      </c>
      <c r="E495">
        <v>6514</v>
      </c>
      <c r="F495" s="6">
        <f t="shared" si="28"/>
        <v>7.2377777777777776</v>
      </c>
      <c r="G495" t="s">
        <v>30</v>
      </c>
      <c r="H495">
        <v>64</v>
      </c>
      <c r="I495" s="7">
        <f t="shared" si="31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ht="17" x14ac:dyDescent="0.2">
      <c r="A496">
        <v>494</v>
      </c>
      <c r="B496" t="s">
        <v>1077</v>
      </c>
      <c r="C496" s="5" t="s">
        <v>1078</v>
      </c>
      <c r="D496">
        <v>2500</v>
      </c>
      <c r="E496">
        <v>13684</v>
      </c>
      <c r="F496" s="6">
        <f t="shared" si="28"/>
        <v>5.4736000000000002</v>
      </c>
      <c r="G496" t="s">
        <v>30</v>
      </c>
      <c r="H496">
        <v>268</v>
      </c>
      <c r="I496" s="7">
        <f t="shared" si="31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ht="17" x14ac:dyDescent="0.2">
      <c r="A497">
        <v>495</v>
      </c>
      <c r="B497" t="s">
        <v>1079</v>
      </c>
      <c r="C497" s="5" t="s">
        <v>1080</v>
      </c>
      <c r="D497">
        <v>3200</v>
      </c>
      <c r="E497">
        <v>13264</v>
      </c>
      <c r="F497" s="6">
        <f t="shared" si="28"/>
        <v>4.1449999999999996</v>
      </c>
      <c r="G497" t="s">
        <v>30</v>
      </c>
      <c r="H497">
        <v>195</v>
      </c>
      <c r="I497" s="7">
        <f t="shared" si="31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ht="17" x14ac:dyDescent="0.2">
      <c r="A498">
        <v>496</v>
      </c>
      <c r="B498" t="s">
        <v>1081</v>
      </c>
      <c r="C498" s="5" t="s">
        <v>1082</v>
      </c>
      <c r="D498">
        <v>183800</v>
      </c>
      <c r="E498">
        <v>1667</v>
      </c>
      <c r="F498" s="6">
        <f t="shared" si="28"/>
        <v>9.0696409140369975E-3</v>
      </c>
      <c r="G498" t="s">
        <v>22</v>
      </c>
      <c r="H498">
        <v>54</v>
      </c>
      <c r="I498" s="7">
        <f t="shared" si="31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ht="17" x14ac:dyDescent="0.2">
      <c r="A499">
        <v>497</v>
      </c>
      <c r="B499" t="s">
        <v>1083</v>
      </c>
      <c r="C499" s="5" t="s">
        <v>1084</v>
      </c>
      <c r="D499">
        <v>9800</v>
      </c>
      <c r="E499">
        <v>3349</v>
      </c>
      <c r="F499" s="6">
        <f t="shared" si="28"/>
        <v>0.34173469387755101</v>
      </c>
      <c r="G499" t="s">
        <v>22</v>
      </c>
      <c r="H499">
        <v>120</v>
      </c>
      <c r="I499" s="7">
        <f t="shared" si="31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ht="17" x14ac:dyDescent="0.2">
      <c r="A500">
        <v>498</v>
      </c>
      <c r="B500" t="s">
        <v>1085</v>
      </c>
      <c r="C500" s="5" t="s">
        <v>1086</v>
      </c>
      <c r="D500">
        <v>193400</v>
      </c>
      <c r="E500">
        <v>46317</v>
      </c>
      <c r="F500" s="6">
        <f t="shared" si="28"/>
        <v>0.239488107549121</v>
      </c>
      <c r="G500" t="s">
        <v>22</v>
      </c>
      <c r="H500">
        <v>579</v>
      </c>
      <c r="I500" s="7">
        <f t="shared" si="31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ht="34" x14ac:dyDescent="0.2">
      <c r="A501">
        <v>499</v>
      </c>
      <c r="B501" t="s">
        <v>1087</v>
      </c>
      <c r="C501" s="5" t="s">
        <v>1088</v>
      </c>
      <c r="D501">
        <v>163800</v>
      </c>
      <c r="E501">
        <v>78743</v>
      </c>
      <c r="F501" s="6">
        <f t="shared" si="28"/>
        <v>0.48072649572649573</v>
      </c>
      <c r="G501" t="s">
        <v>22</v>
      </c>
      <c r="H501">
        <v>2072</v>
      </c>
      <c r="I501" s="7">
        <f t="shared" si="31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ht="17" x14ac:dyDescent="0.2">
      <c r="A502">
        <v>500</v>
      </c>
      <c r="B502" t="s">
        <v>1089</v>
      </c>
      <c r="C502" s="5" t="s">
        <v>1090</v>
      </c>
      <c r="D502">
        <v>100</v>
      </c>
      <c r="E502">
        <v>0</v>
      </c>
      <c r="F502" s="6">
        <f t="shared" si="28"/>
        <v>0</v>
      </c>
      <c r="G502" t="s">
        <v>22</v>
      </c>
      <c r="H502">
        <v>0</v>
      </c>
      <c r="I502" s="7" t="e">
        <f t="shared" si="31"/>
        <v>#DIV/0!</v>
      </c>
      <c r="J502" t="s">
        <v>31</v>
      </c>
      <c r="K502" t="s">
        <v>32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ht="17" x14ac:dyDescent="0.2">
      <c r="A503">
        <v>501</v>
      </c>
      <c r="B503" t="s">
        <v>1091</v>
      </c>
      <c r="C503" s="5" t="s">
        <v>1092</v>
      </c>
      <c r="D503">
        <v>153600</v>
      </c>
      <c r="E503">
        <v>107743</v>
      </c>
      <c r="F503" s="6">
        <f t="shared" si="28"/>
        <v>0.70145182291666663</v>
      </c>
      <c r="G503" t="s">
        <v>22</v>
      </c>
      <c r="H503">
        <v>1796</v>
      </c>
      <c r="I503" s="7">
        <f t="shared" si="31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ht="17" x14ac:dyDescent="0.2">
      <c r="A504">
        <v>502</v>
      </c>
      <c r="B504" t="s">
        <v>516</v>
      </c>
      <c r="C504" s="5" t="s">
        <v>1093</v>
      </c>
      <c r="D504">
        <v>1300</v>
      </c>
      <c r="E504">
        <v>6889</v>
      </c>
      <c r="F504" s="6">
        <f t="shared" si="28"/>
        <v>5.2992307692307694</v>
      </c>
      <c r="G504" t="s">
        <v>30</v>
      </c>
      <c r="H504">
        <v>186</v>
      </c>
      <c r="I504" s="7">
        <f t="shared" si="31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ht="34" x14ac:dyDescent="0.2">
      <c r="A505">
        <v>503</v>
      </c>
      <c r="B505" t="s">
        <v>1094</v>
      </c>
      <c r="C505" s="5" t="s">
        <v>1095</v>
      </c>
      <c r="D505">
        <v>25500</v>
      </c>
      <c r="E505">
        <v>45983</v>
      </c>
      <c r="F505" s="6">
        <f t="shared" si="28"/>
        <v>1.8032549019607844</v>
      </c>
      <c r="G505" t="s">
        <v>30</v>
      </c>
      <c r="H505">
        <v>460</v>
      </c>
      <c r="I505" s="7">
        <f t="shared" si="31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ht="17" x14ac:dyDescent="0.2">
      <c r="A506">
        <v>504</v>
      </c>
      <c r="B506" t="s">
        <v>1096</v>
      </c>
      <c r="C506" s="5" t="s">
        <v>1097</v>
      </c>
      <c r="D506">
        <v>7500</v>
      </c>
      <c r="E506">
        <v>6924</v>
      </c>
      <c r="F506" s="6">
        <f t="shared" si="28"/>
        <v>0.92320000000000002</v>
      </c>
      <c r="G506" t="s">
        <v>22</v>
      </c>
      <c r="H506">
        <v>62</v>
      </c>
      <c r="I506" s="7">
        <f t="shared" si="31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ht="17" x14ac:dyDescent="0.2">
      <c r="A507">
        <v>505</v>
      </c>
      <c r="B507" t="s">
        <v>1098</v>
      </c>
      <c r="C507" s="5" t="s">
        <v>1099</v>
      </c>
      <c r="D507">
        <v>89900</v>
      </c>
      <c r="E507">
        <v>12497</v>
      </c>
      <c r="F507" s="6">
        <f t="shared" si="28"/>
        <v>0.13901001112347053</v>
      </c>
      <c r="G507" t="s">
        <v>22</v>
      </c>
      <c r="H507">
        <v>347</v>
      </c>
      <c r="I507" s="7">
        <f t="shared" si="31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ht="17" x14ac:dyDescent="0.2">
      <c r="A508">
        <v>506</v>
      </c>
      <c r="B508" t="s">
        <v>1100</v>
      </c>
      <c r="C508" s="5" t="s">
        <v>1101</v>
      </c>
      <c r="D508">
        <v>18000</v>
      </c>
      <c r="E508">
        <v>166874</v>
      </c>
      <c r="F508" s="6">
        <f t="shared" si="28"/>
        <v>9.2707777777777771</v>
      </c>
      <c r="G508" t="s">
        <v>30</v>
      </c>
      <c r="H508">
        <v>2528</v>
      </c>
      <c r="I508" s="7">
        <f t="shared" si="31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ht="34" x14ac:dyDescent="0.2">
      <c r="A509">
        <v>507</v>
      </c>
      <c r="B509" t="s">
        <v>1102</v>
      </c>
      <c r="C509" s="5" t="s">
        <v>1103</v>
      </c>
      <c r="D509">
        <v>2100</v>
      </c>
      <c r="E509">
        <v>837</v>
      </c>
      <c r="F509" s="6">
        <f t="shared" si="28"/>
        <v>0.39857142857142858</v>
      </c>
      <c r="G509" t="s">
        <v>22</v>
      </c>
      <c r="H509">
        <v>19</v>
      </c>
      <c r="I509" s="7">
        <f t="shared" si="31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ht="17" x14ac:dyDescent="0.2">
      <c r="A510">
        <v>508</v>
      </c>
      <c r="B510" t="s">
        <v>1104</v>
      </c>
      <c r="C510" s="5" t="s">
        <v>1105</v>
      </c>
      <c r="D510">
        <v>172700</v>
      </c>
      <c r="E510">
        <v>193820</v>
      </c>
      <c r="F510" s="6">
        <f t="shared" si="28"/>
        <v>1.1222929936305732</v>
      </c>
      <c r="G510" t="s">
        <v>30</v>
      </c>
      <c r="H510">
        <v>3657</v>
      </c>
      <c r="I510" s="7">
        <f t="shared" si="31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ht="17" x14ac:dyDescent="0.2">
      <c r="A511">
        <v>509</v>
      </c>
      <c r="B511" t="s">
        <v>436</v>
      </c>
      <c r="C511" s="5" t="s">
        <v>1106</v>
      </c>
      <c r="D511">
        <v>168500</v>
      </c>
      <c r="E511">
        <v>119510</v>
      </c>
      <c r="F511" s="6">
        <f t="shared" si="28"/>
        <v>0.70925816023738875</v>
      </c>
      <c r="G511" t="s">
        <v>22</v>
      </c>
      <c r="H511">
        <v>1258</v>
      </c>
      <c r="I511" s="7">
        <f t="shared" si="31"/>
        <v>95</v>
      </c>
      <c r="J511" t="s">
        <v>31</v>
      </c>
      <c r="K511" t="s">
        <v>32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ht="17" x14ac:dyDescent="0.2">
      <c r="A512">
        <v>510</v>
      </c>
      <c r="B512" t="s">
        <v>1107</v>
      </c>
      <c r="C512" s="5" t="s">
        <v>1108</v>
      </c>
      <c r="D512">
        <v>7800</v>
      </c>
      <c r="E512">
        <v>9289</v>
      </c>
      <c r="F512" s="6">
        <f t="shared" si="28"/>
        <v>1.1908974358974358</v>
      </c>
      <c r="G512" t="s">
        <v>30</v>
      </c>
      <c r="H512">
        <v>131</v>
      </c>
      <c r="I512" s="7">
        <f t="shared" si="31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ht="17" x14ac:dyDescent="0.2">
      <c r="A513">
        <v>511</v>
      </c>
      <c r="B513" t="s">
        <v>1109</v>
      </c>
      <c r="C513" s="5" t="s">
        <v>1110</v>
      </c>
      <c r="D513">
        <v>147800</v>
      </c>
      <c r="E513">
        <v>35498</v>
      </c>
      <c r="F513" s="6">
        <f t="shared" si="28"/>
        <v>0.24017591339648173</v>
      </c>
      <c r="G513" t="s">
        <v>22</v>
      </c>
      <c r="H513">
        <v>362</v>
      </c>
      <c r="I513" s="7">
        <f t="shared" si="31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ht="17" x14ac:dyDescent="0.2">
      <c r="A514">
        <v>512</v>
      </c>
      <c r="B514" t="s">
        <v>1111</v>
      </c>
      <c r="C514" s="5" t="s">
        <v>1112</v>
      </c>
      <c r="D514">
        <v>9100</v>
      </c>
      <c r="E514">
        <v>12678</v>
      </c>
      <c r="F514" s="6">
        <f t="shared" ref="F514:F577" si="32">E514/D514</f>
        <v>1.3931868131868133</v>
      </c>
      <c r="G514" t="s">
        <v>30</v>
      </c>
      <c r="H514">
        <v>239</v>
      </c>
      <c r="I514" s="7">
        <f t="shared" si="31"/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8">
        <f t="shared" ref="N514:N577" si="33">(((L514/60)/60/24)+DATE(1970,1,1))</f>
        <v>41825.208333333336</v>
      </c>
      <c r="O514" s="8">
        <f t="shared" ref="O514:O577" si="34">+(((M514/60)/60)/24)+DATE(1970,1,1)</f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ht="17" x14ac:dyDescent="0.2">
      <c r="A515">
        <v>513</v>
      </c>
      <c r="B515" t="s">
        <v>1113</v>
      </c>
      <c r="C515" s="5" t="s">
        <v>1114</v>
      </c>
      <c r="D515">
        <v>8300</v>
      </c>
      <c r="E515">
        <v>3260</v>
      </c>
      <c r="F515" s="6">
        <f t="shared" si="32"/>
        <v>0.39277108433734942</v>
      </c>
      <c r="G515" t="s">
        <v>99</v>
      </c>
      <c r="H515">
        <v>35</v>
      </c>
      <c r="I515" s="7">
        <f t="shared" ref="I515:I578" si="35">E515/H515</f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8">
        <f t="shared" si="33"/>
        <v>40430.208333333336</v>
      </c>
      <c r="O515" s="8">
        <f t="shared" si="34"/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ht="17" x14ac:dyDescent="0.2">
      <c r="A516">
        <v>514</v>
      </c>
      <c r="B516" t="s">
        <v>1115</v>
      </c>
      <c r="C516" s="5" t="s">
        <v>1116</v>
      </c>
      <c r="D516">
        <v>138700</v>
      </c>
      <c r="E516">
        <v>31123</v>
      </c>
      <c r="F516" s="6">
        <f t="shared" si="32"/>
        <v>0.22439077144917088</v>
      </c>
      <c r="G516" t="s">
        <v>99</v>
      </c>
      <c r="H516">
        <v>528</v>
      </c>
      <c r="I516" s="7">
        <f t="shared" si="35"/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ht="17" x14ac:dyDescent="0.2">
      <c r="A517">
        <v>515</v>
      </c>
      <c r="B517" t="s">
        <v>1117</v>
      </c>
      <c r="C517" s="5" t="s">
        <v>1118</v>
      </c>
      <c r="D517">
        <v>8600</v>
      </c>
      <c r="E517">
        <v>4797</v>
      </c>
      <c r="F517" s="6">
        <f t="shared" si="32"/>
        <v>0.55779069767441858</v>
      </c>
      <c r="G517" t="s">
        <v>22</v>
      </c>
      <c r="H517">
        <v>133</v>
      </c>
      <c r="I517" s="7">
        <f t="shared" si="35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ht="17" x14ac:dyDescent="0.2">
      <c r="A518">
        <v>516</v>
      </c>
      <c r="B518" t="s">
        <v>1119</v>
      </c>
      <c r="C518" s="5" t="s">
        <v>1120</v>
      </c>
      <c r="D518">
        <v>125400</v>
      </c>
      <c r="E518">
        <v>53324</v>
      </c>
      <c r="F518" s="6">
        <f t="shared" si="32"/>
        <v>0.42523125996810207</v>
      </c>
      <c r="G518" t="s">
        <v>22</v>
      </c>
      <c r="H518">
        <v>846</v>
      </c>
      <c r="I518" s="7">
        <f t="shared" si="35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ht="17" x14ac:dyDescent="0.2">
      <c r="A519">
        <v>517</v>
      </c>
      <c r="B519" t="s">
        <v>1121</v>
      </c>
      <c r="C519" s="5" t="s">
        <v>1122</v>
      </c>
      <c r="D519">
        <v>5900</v>
      </c>
      <c r="E519">
        <v>6608</v>
      </c>
      <c r="F519" s="6">
        <f t="shared" si="32"/>
        <v>1.1200000000000001</v>
      </c>
      <c r="G519" t="s">
        <v>30</v>
      </c>
      <c r="H519">
        <v>78</v>
      </c>
      <c r="I519" s="7">
        <f t="shared" si="35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ht="34" x14ac:dyDescent="0.2">
      <c r="A520">
        <v>518</v>
      </c>
      <c r="B520" t="s">
        <v>1123</v>
      </c>
      <c r="C520" s="5" t="s">
        <v>1124</v>
      </c>
      <c r="D520">
        <v>8800</v>
      </c>
      <c r="E520">
        <v>622</v>
      </c>
      <c r="F520" s="6">
        <f t="shared" si="32"/>
        <v>7.0681818181818179E-2</v>
      </c>
      <c r="G520" t="s">
        <v>22</v>
      </c>
      <c r="H520">
        <v>10</v>
      </c>
      <c r="I520" s="7">
        <f t="shared" si="35"/>
        <v>62.2</v>
      </c>
      <c r="J520" t="s">
        <v>31</v>
      </c>
      <c r="K520" t="s">
        <v>32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ht="17" x14ac:dyDescent="0.2">
      <c r="A521">
        <v>519</v>
      </c>
      <c r="B521" t="s">
        <v>1125</v>
      </c>
      <c r="C521" s="5" t="s">
        <v>1126</v>
      </c>
      <c r="D521">
        <v>177700</v>
      </c>
      <c r="E521">
        <v>180802</v>
      </c>
      <c r="F521" s="6">
        <f t="shared" si="32"/>
        <v>1.0174563871693867</v>
      </c>
      <c r="G521" t="s">
        <v>30</v>
      </c>
      <c r="H521">
        <v>1773</v>
      </c>
      <c r="I521" s="7">
        <f t="shared" si="35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ht="17" x14ac:dyDescent="0.2">
      <c r="A522">
        <v>520</v>
      </c>
      <c r="B522" t="s">
        <v>1127</v>
      </c>
      <c r="C522" s="5" t="s">
        <v>1128</v>
      </c>
      <c r="D522">
        <v>800</v>
      </c>
      <c r="E522">
        <v>3406</v>
      </c>
      <c r="F522" s="6">
        <f t="shared" si="32"/>
        <v>4.2575000000000003</v>
      </c>
      <c r="G522" t="s">
        <v>30</v>
      </c>
      <c r="H522">
        <v>32</v>
      </c>
      <c r="I522" s="7">
        <f t="shared" si="35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ht="17" x14ac:dyDescent="0.2">
      <c r="A523">
        <v>521</v>
      </c>
      <c r="B523" t="s">
        <v>1129</v>
      </c>
      <c r="C523" s="5" t="s">
        <v>173</v>
      </c>
      <c r="D523">
        <v>7600</v>
      </c>
      <c r="E523">
        <v>11061</v>
      </c>
      <c r="F523" s="6">
        <f t="shared" si="32"/>
        <v>1.4553947368421052</v>
      </c>
      <c r="G523" t="s">
        <v>30</v>
      </c>
      <c r="H523">
        <v>369</v>
      </c>
      <c r="I523" s="7">
        <f t="shared" si="35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ht="34" x14ac:dyDescent="0.2">
      <c r="A524">
        <v>522</v>
      </c>
      <c r="B524" t="s">
        <v>1130</v>
      </c>
      <c r="C524" s="5" t="s">
        <v>1131</v>
      </c>
      <c r="D524">
        <v>50500</v>
      </c>
      <c r="E524">
        <v>16389</v>
      </c>
      <c r="F524" s="6">
        <f t="shared" si="32"/>
        <v>0.32453465346534655</v>
      </c>
      <c r="G524" t="s">
        <v>22</v>
      </c>
      <c r="H524">
        <v>191</v>
      </c>
      <c r="I524" s="7">
        <f t="shared" si="35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ht="17" x14ac:dyDescent="0.2">
      <c r="A525">
        <v>523</v>
      </c>
      <c r="B525" t="s">
        <v>1132</v>
      </c>
      <c r="C525" s="5" t="s">
        <v>1133</v>
      </c>
      <c r="D525">
        <v>900</v>
      </c>
      <c r="E525">
        <v>6303</v>
      </c>
      <c r="F525" s="6">
        <f t="shared" si="32"/>
        <v>7.003333333333333</v>
      </c>
      <c r="G525" t="s">
        <v>30</v>
      </c>
      <c r="H525">
        <v>89</v>
      </c>
      <c r="I525" s="7">
        <f t="shared" si="35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ht="17" x14ac:dyDescent="0.2">
      <c r="A526">
        <v>524</v>
      </c>
      <c r="B526" t="s">
        <v>1134</v>
      </c>
      <c r="C526" s="5" t="s">
        <v>1135</v>
      </c>
      <c r="D526">
        <v>96700</v>
      </c>
      <c r="E526">
        <v>81136</v>
      </c>
      <c r="F526" s="6">
        <f t="shared" si="32"/>
        <v>0.83904860392967939</v>
      </c>
      <c r="G526" t="s">
        <v>22</v>
      </c>
      <c r="H526">
        <v>1979</v>
      </c>
      <c r="I526" s="7">
        <f t="shared" si="35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ht="17" x14ac:dyDescent="0.2">
      <c r="A527">
        <v>525</v>
      </c>
      <c r="B527" t="s">
        <v>1136</v>
      </c>
      <c r="C527" s="5" t="s">
        <v>1137</v>
      </c>
      <c r="D527">
        <v>2100</v>
      </c>
      <c r="E527">
        <v>1768</v>
      </c>
      <c r="F527" s="6">
        <f t="shared" si="32"/>
        <v>0.84190476190476193</v>
      </c>
      <c r="G527" t="s">
        <v>22</v>
      </c>
      <c r="H527">
        <v>63</v>
      </c>
      <c r="I527" s="7">
        <f t="shared" si="35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ht="34" x14ac:dyDescent="0.2">
      <c r="A528">
        <v>526</v>
      </c>
      <c r="B528" t="s">
        <v>1138</v>
      </c>
      <c r="C528" s="5" t="s">
        <v>1139</v>
      </c>
      <c r="D528">
        <v>8300</v>
      </c>
      <c r="E528">
        <v>12944</v>
      </c>
      <c r="F528" s="6">
        <f t="shared" si="32"/>
        <v>1.5595180722891566</v>
      </c>
      <c r="G528" t="s">
        <v>30</v>
      </c>
      <c r="H528">
        <v>147</v>
      </c>
      <c r="I528" s="7">
        <f t="shared" si="35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ht="17" x14ac:dyDescent="0.2">
      <c r="A529">
        <v>527</v>
      </c>
      <c r="B529" t="s">
        <v>1140</v>
      </c>
      <c r="C529" s="5" t="s">
        <v>1141</v>
      </c>
      <c r="D529">
        <v>189200</v>
      </c>
      <c r="E529">
        <v>188480</v>
      </c>
      <c r="F529" s="6">
        <f t="shared" si="32"/>
        <v>0.99619450317124736</v>
      </c>
      <c r="G529" t="s">
        <v>22</v>
      </c>
      <c r="H529">
        <v>6080</v>
      </c>
      <c r="I529" s="7">
        <f t="shared" si="35"/>
        <v>31</v>
      </c>
      <c r="J529" t="s">
        <v>23</v>
      </c>
      <c r="K529" t="s">
        <v>24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ht="17" x14ac:dyDescent="0.2">
      <c r="A530">
        <v>528</v>
      </c>
      <c r="B530" t="s">
        <v>1142</v>
      </c>
      <c r="C530" s="5" t="s">
        <v>1143</v>
      </c>
      <c r="D530">
        <v>9000</v>
      </c>
      <c r="E530">
        <v>7227</v>
      </c>
      <c r="F530" s="6">
        <f t="shared" si="32"/>
        <v>0.80300000000000005</v>
      </c>
      <c r="G530" t="s">
        <v>22</v>
      </c>
      <c r="H530">
        <v>80</v>
      </c>
      <c r="I530" s="7">
        <f t="shared" si="35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ht="17" x14ac:dyDescent="0.2">
      <c r="A531">
        <v>529</v>
      </c>
      <c r="B531" t="s">
        <v>1144</v>
      </c>
      <c r="C531" s="5" t="s">
        <v>1145</v>
      </c>
      <c r="D531">
        <v>5100</v>
      </c>
      <c r="E531">
        <v>574</v>
      </c>
      <c r="F531" s="6">
        <f t="shared" si="32"/>
        <v>0.11254901960784314</v>
      </c>
      <c r="G531" t="s">
        <v>22</v>
      </c>
      <c r="H531">
        <v>9</v>
      </c>
      <c r="I531" s="7">
        <f t="shared" si="35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ht="17" x14ac:dyDescent="0.2">
      <c r="A532">
        <v>530</v>
      </c>
      <c r="B532" t="s">
        <v>1146</v>
      </c>
      <c r="C532" s="5" t="s">
        <v>1147</v>
      </c>
      <c r="D532">
        <v>105000</v>
      </c>
      <c r="E532">
        <v>96328</v>
      </c>
      <c r="F532" s="6">
        <f t="shared" si="32"/>
        <v>0.91740952380952379</v>
      </c>
      <c r="G532" t="s">
        <v>22</v>
      </c>
      <c r="H532">
        <v>1784</v>
      </c>
      <c r="I532" s="7">
        <f t="shared" si="35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ht="34" x14ac:dyDescent="0.2">
      <c r="A533">
        <v>531</v>
      </c>
      <c r="B533" t="s">
        <v>1148</v>
      </c>
      <c r="C533" s="5" t="s">
        <v>1149</v>
      </c>
      <c r="D533">
        <v>186700</v>
      </c>
      <c r="E533">
        <v>178338</v>
      </c>
      <c r="F533" s="6">
        <f t="shared" si="32"/>
        <v>0.95521156936261387</v>
      </c>
      <c r="G533" t="s">
        <v>65</v>
      </c>
      <c r="H533">
        <v>3640</v>
      </c>
      <c r="I533" s="7">
        <f t="shared" si="35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ht="17" x14ac:dyDescent="0.2">
      <c r="A534">
        <v>532</v>
      </c>
      <c r="B534" t="s">
        <v>1150</v>
      </c>
      <c r="C534" s="5" t="s">
        <v>1151</v>
      </c>
      <c r="D534">
        <v>1600</v>
      </c>
      <c r="E534">
        <v>8046</v>
      </c>
      <c r="F534" s="6">
        <f t="shared" si="32"/>
        <v>5.0287499999999996</v>
      </c>
      <c r="G534" t="s">
        <v>30</v>
      </c>
      <c r="H534">
        <v>126</v>
      </c>
      <c r="I534" s="7">
        <f t="shared" si="35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ht="17" x14ac:dyDescent="0.2">
      <c r="A535">
        <v>533</v>
      </c>
      <c r="B535" t="s">
        <v>1152</v>
      </c>
      <c r="C535" s="5" t="s">
        <v>1153</v>
      </c>
      <c r="D535">
        <v>115600</v>
      </c>
      <c r="E535">
        <v>184086</v>
      </c>
      <c r="F535" s="6">
        <f t="shared" si="32"/>
        <v>1.5924394463667819</v>
      </c>
      <c r="G535" t="s">
        <v>30</v>
      </c>
      <c r="H535">
        <v>2218</v>
      </c>
      <c r="I535" s="7">
        <f t="shared" si="35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ht="17" x14ac:dyDescent="0.2">
      <c r="A536">
        <v>534</v>
      </c>
      <c r="B536" t="s">
        <v>1154</v>
      </c>
      <c r="C536" s="5" t="s">
        <v>1155</v>
      </c>
      <c r="D536">
        <v>89100</v>
      </c>
      <c r="E536">
        <v>13385</v>
      </c>
      <c r="F536" s="6">
        <f t="shared" si="32"/>
        <v>0.15022446689113356</v>
      </c>
      <c r="G536" t="s">
        <v>22</v>
      </c>
      <c r="H536">
        <v>243</v>
      </c>
      <c r="I536" s="7">
        <f t="shared" si="35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ht="17" x14ac:dyDescent="0.2">
      <c r="A537">
        <v>535</v>
      </c>
      <c r="B537" t="s">
        <v>1156</v>
      </c>
      <c r="C537" s="5" t="s">
        <v>1157</v>
      </c>
      <c r="D537">
        <v>2600</v>
      </c>
      <c r="E537">
        <v>12533</v>
      </c>
      <c r="F537" s="6">
        <f t="shared" si="32"/>
        <v>4.820384615384615</v>
      </c>
      <c r="G537" t="s">
        <v>30</v>
      </c>
      <c r="H537">
        <v>202</v>
      </c>
      <c r="I537" s="7">
        <f t="shared" si="35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ht="17" x14ac:dyDescent="0.2">
      <c r="A538">
        <v>536</v>
      </c>
      <c r="B538" t="s">
        <v>1158</v>
      </c>
      <c r="C538" s="5" t="s">
        <v>1159</v>
      </c>
      <c r="D538">
        <v>9800</v>
      </c>
      <c r="E538">
        <v>14697</v>
      </c>
      <c r="F538" s="6">
        <f t="shared" si="32"/>
        <v>1.4996938775510205</v>
      </c>
      <c r="G538" t="s">
        <v>30</v>
      </c>
      <c r="H538">
        <v>140</v>
      </c>
      <c r="I538" s="7">
        <f t="shared" si="35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ht="17" x14ac:dyDescent="0.2">
      <c r="A539">
        <v>537</v>
      </c>
      <c r="B539" t="s">
        <v>1160</v>
      </c>
      <c r="C539" s="5" t="s">
        <v>1161</v>
      </c>
      <c r="D539">
        <v>84400</v>
      </c>
      <c r="E539">
        <v>98935</v>
      </c>
      <c r="F539" s="6">
        <f t="shared" si="32"/>
        <v>1.1722156398104266</v>
      </c>
      <c r="G539" t="s">
        <v>30</v>
      </c>
      <c r="H539">
        <v>1052</v>
      </c>
      <c r="I539" s="7">
        <f t="shared" si="35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ht="17" x14ac:dyDescent="0.2">
      <c r="A540">
        <v>538</v>
      </c>
      <c r="B540" t="s">
        <v>1162</v>
      </c>
      <c r="C540" s="5" t="s">
        <v>1163</v>
      </c>
      <c r="D540">
        <v>151300</v>
      </c>
      <c r="E540">
        <v>57034</v>
      </c>
      <c r="F540" s="6">
        <f t="shared" si="32"/>
        <v>0.37695968274950431</v>
      </c>
      <c r="G540" t="s">
        <v>22</v>
      </c>
      <c r="H540">
        <v>1296</v>
      </c>
      <c r="I540" s="7">
        <f t="shared" si="35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ht="17" x14ac:dyDescent="0.2">
      <c r="A541">
        <v>539</v>
      </c>
      <c r="B541" t="s">
        <v>1164</v>
      </c>
      <c r="C541" s="5" t="s">
        <v>1165</v>
      </c>
      <c r="D541">
        <v>9800</v>
      </c>
      <c r="E541">
        <v>7120</v>
      </c>
      <c r="F541" s="6">
        <f t="shared" si="32"/>
        <v>0.72653061224489801</v>
      </c>
      <c r="G541" t="s">
        <v>22</v>
      </c>
      <c r="H541">
        <v>77</v>
      </c>
      <c r="I541" s="7">
        <f t="shared" si="35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ht="17" x14ac:dyDescent="0.2">
      <c r="A542">
        <v>540</v>
      </c>
      <c r="B542" t="s">
        <v>1166</v>
      </c>
      <c r="C542" s="5" t="s">
        <v>1167</v>
      </c>
      <c r="D542">
        <v>5300</v>
      </c>
      <c r="E542">
        <v>14097</v>
      </c>
      <c r="F542" s="6">
        <f t="shared" si="32"/>
        <v>2.6598113207547169</v>
      </c>
      <c r="G542" t="s">
        <v>30</v>
      </c>
      <c r="H542">
        <v>247</v>
      </c>
      <c r="I542" s="7">
        <f t="shared" si="35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ht="17" x14ac:dyDescent="0.2">
      <c r="A543">
        <v>541</v>
      </c>
      <c r="B543" t="s">
        <v>1168</v>
      </c>
      <c r="C543" s="5" t="s">
        <v>1169</v>
      </c>
      <c r="D543">
        <v>178000</v>
      </c>
      <c r="E543">
        <v>43086</v>
      </c>
      <c r="F543" s="6">
        <f t="shared" si="32"/>
        <v>0.24205617977528091</v>
      </c>
      <c r="G543" t="s">
        <v>22</v>
      </c>
      <c r="H543">
        <v>395</v>
      </c>
      <c r="I543" s="7">
        <f t="shared" si="35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ht="17" x14ac:dyDescent="0.2">
      <c r="A544">
        <v>542</v>
      </c>
      <c r="B544" t="s">
        <v>1170</v>
      </c>
      <c r="C544" s="5" t="s">
        <v>1171</v>
      </c>
      <c r="D544">
        <v>77000</v>
      </c>
      <c r="E544">
        <v>1930</v>
      </c>
      <c r="F544" s="6">
        <f t="shared" si="32"/>
        <v>2.5064935064935064E-2</v>
      </c>
      <c r="G544" t="s">
        <v>22</v>
      </c>
      <c r="H544">
        <v>49</v>
      </c>
      <c r="I544" s="7">
        <f t="shared" si="35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ht="17" x14ac:dyDescent="0.2">
      <c r="A545">
        <v>543</v>
      </c>
      <c r="B545" t="s">
        <v>1172</v>
      </c>
      <c r="C545" s="5" t="s">
        <v>1173</v>
      </c>
      <c r="D545">
        <v>84900</v>
      </c>
      <c r="E545">
        <v>13864</v>
      </c>
      <c r="F545" s="6">
        <f t="shared" si="32"/>
        <v>0.1632979976442874</v>
      </c>
      <c r="G545" t="s">
        <v>22</v>
      </c>
      <c r="H545">
        <v>180</v>
      </c>
      <c r="I545" s="7">
        <f t="shared" si="35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ht="17" x14ac:dyDescent="0.2">
      <c r="A546">
        <v>544</v>
      </c>
      <c r="B546" t="s">
        <v>1174</v>
      </c>
      <c r="C546" s="5" t="s">
        <v>1175</v>
      </c>
      <c r="D546">
        <v>2800</v>
      </c>
      <c r="E546">
        <v>7742</v>
      </c>
      <c r="F546" s="6">
        <f t="shared" si="32"/>
        <v>2.7650000000000001</v>
      </c>
      <c r="G546" t="s">
        <v>30</v>
      </c>
      <c r="H546">
        <v>84</v>
      </c>
      <c r="I546" s="7">
        <f t="shared" si="35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ht="17" x14ac:dyDescent="0.2">
      <c r="A547">
        <v>545</v>
      </c>
      <c r="B547" t="s">
        <v>1176</v>
      </c>
      <c r="C547" s="5" t="s">
        <v>1177</v>
      </c>
      <c r="D547">
        <v>184800</v>
      </c>
      <c r="E547">
        <v>164109</v>
      </c>
      <c r="F547" s="6">
        <f t="shared" si="32"/>
        <v>0.88803571428571426</v>
      </c>
      <c r="G547" t="s">
        <v>22</v>
      </c>
      <c r="H547">
        <v>2690</v>
      </c>
      <c r="I547" s="7">
        <f t="shared" si="35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ht="17" x14ac:dyDescent="0.2">
      <c r="A548">
        <v>546</v>
      </c>
      <c r="B548" t="s">
        <v>1178</v>
      </c>
      <c r="C548" s="5" t="s">
        <v>1179</v>
      </c>
      <c r="D548">
        <v>4200</v>
      </c>
      <c r="E548">
        <v>6870</v>
      </c>
      <c r="F548" s="6">
        <f t="shared" si="32"/>
        <v>1.6357142857142857</v>
      </c>
      <c r="G548" t="s">
        <v>30</v>
      </c>
      <c r="H548">
        <v>88</v>
      </c>
      <c r="I548" s="7">
        <f t="shared" si="35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ht="17" x14ac:dyDescent="0.2">
      <c r="A549">
        <v>547</v>
      </c>
      <c r="B549" t="s">
        <v>1180</v>
      </c>
      <c r="C549" s="5" t="s">
        <v>1181</v>
      </c>
      <c r="D549">
        <v>1300</v>
      </c>
      <c r="E549">
        <v>12597</v>
      </c>
      <c r="F549" s="6">
        <f t="shared" si="32"/>
        <v>9.69</v>
      </c>
      <c r="G549" t="s">
        <v>30</v>
      </c>
      <c r="H549">
        <v>156</v>
      </c>
      <c r="I549" s="7">
        <f t="shared" si="35"/>
        <v>80.75</v>
      </c>
      <c r="J549" t="s">
        <v>31</v>
      </c>
      <c r="K549" t="s">
        <v>32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ht="17" x14ac:dyDescent="0.2">
      <c r="A550">
        <v>548</v>
      </c>
      <c r="B550" t="s">
        <v>1182</v>
      </c>
      <c r="C550" s="5" t="s">
        <v>1183</v>
      </c>
      <c r="D550">
        <v>66100</v>
      </c>
      <c r="E550">
        <v>179074</v>
      </c>
      <c r="F550" s="6">
        <f t="shared" si="32"/>
        <v>2.7091376701966716</v>
      </c>
      <c r="G550" t="s">
        <v>30</v>
      </c>
      <c r="H550">
        <v>2985</v>
      </c>
      <c r="I550" s="7">
        <f t="shared" si="35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ht="34" x14ac:dyDescent="0.2">
      <c r="A551">
        <v>549</v>
      </c>
      <c r="B551" t="s">
        <v>1184</v>
      </c>
      <c r="C551" s="5" t="s">
        <v>1185</v>
      </c>
      <c r="D551">
        <v>29500</v>
      </c>
      <c r="E551">
        <v>83843</v>
      </c>
      <c r="F551" s="6">
        <f t="shared" si="32"/>
        <v>2.8421355932203389</v>
      </c>
      <c r="G551" t="s">
        <v>30</v>
      </c>
      <c r="H551">
        <v>762</v>
      </c>
      <c r="I551" s="7">
        <f t="shared" si="35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ht="34" x14ac:dyDescent="0.2">
      <c r="A552">
        <v>550</v>
      </c>
      <c r="B552" t="s">
        <v>1186</v>
      </c>
      <c r="C552" s="5" t="s">
        <v>1187</v>
      </c>
      <c r="D552">
        <v>100</v>
      </c>
      <c r="E552">
        <v>4</v>
      </c>
      <c r="F552" s="6">
        <f t="shared" si="32"/>
        <v>0.04</v>
      </c>
      <c r="G552" t="s">
        <v>99</v>
      </c>
      <c r="H552">
        <v>1</v>
      </c>
      <c r="I552" s="7">
        <f t="shared" si="35"/>
        <v>4</v>
      </c>
      <c r="J552" t="s">
        <v>125</v>
      </c>
      <c r="K552" t="s">
        <v>126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ht="17" x14ac:dyDescent="0.2">
      <c r="A553">
        <v>551</v>
      </c>
      <c r="B553" t="s">
        <v>1188</v>
      </c>
      <c r="C553" s="5" t="s">
        <v>1189</v>
      </c>
      <c r="D553">
        <v>180100</v>
      </c>
      <c r="E553">
        <v>105598</v>
      </c>
      <c r="F553" s="6">
        <f t="shared" si="32"/>
        <v>0.58632981676846196</v>
      </c>
      <c r="G553" t="s">
        <v>22</v>
      </c>
      <c r="H553">
        <v>2779</v>
      </c>
      <c r="I553" s="7">
        <f t="shared" si="35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ht="17" x14ac:dyDescent="0.2">
      <c r="A554">
        <v>552</v>
      </c>
      <c r="B554" t="s">
        <v>1190</v>
      </c>
      <c r="C554" s="5" t="s">
        <v>1191</v>
      </c>
      <c r="D554">
        <v>9000</v>
      </c>
      <c r="E554">
        <v>8866</v>
      </c>
      <c r="F554" s="6">
        <f t="shared" si="32"/>
        <v>0.98511111111111116</v>
      </c>
      <c r="G554" t="s">
        <v>22</v>
      </c>
      <c r="H554">
        <v>92</v>
      </c>
      <c r="I554" s="7">
        <f t="shared" si="35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ht="34" x14ac:dyDescent="0.2">
      <c r="A555">
        <v>553</v>
      </c>
      <c r="B555" t="s">
        <v>1192</v>
      </c>
      <c r="C555" s="5" t="s">
        <v>1193</v>
      </c>
      <c r="D555">
        <v>170600</v>
      </c>
      <c r="E555">
        <v>75022</v>
      </c>
      <c r="F555" s="6">
        <f t="shared" si="32"/>
        <v>0.43975381008206332</v>
      </c>
      <c r="G555" t="s">
        <v>22</v>
      </c>
      <c r="H555">
        <v>1028</v>
      </c>
      <c r="I555" s="7">
        <f t="shared" si="35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ht="34" x14ac:dyDescent="0.2">
      <c r="A556">
        <v>554</v>
      </c>
      <c r="B556" t="s">
        <v>1194</v>
      </c>
      <c r="C556" s="5" t="s">
        <v>1195</v>
      </c>
      <c r="D556">
        <v>9500</v>
      </c>
      <c r="E556">
        <v>14408</v>
      </c>
      <c r="F556" s="6">
        <f t="shared" si="32"/>
        <v>1.5166315789473683</v>
      </c>
      <c r="G556" t="s">
        <v>30</v>
      </c>
      <c r="H556">
        <v>554</v>
      </c>
      <c r="I556" s="7">
        <f t="shared" si="35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ht="17" x14ac:dyDescent="0.2">
      <c r="A557">
        <v>555</v>
      </c>
      <c r="B557" t="s">
        <v>1196</v>
      </c>
      <c r="C557" s="5" t="s">
        <v>1197</v>
      </c>
      <c r="D557">
        <v>6300</v>
      </c>
      <c r="E557">
        <v>14089</v>
      </c>
      <c r="F557" s="6">
        <f t="shared" si="32"/>
        <v>2.2363492063492063</v>
      </c>
      <c r="G557" t="s">
        <v>30</v>
      </c>
      <c r="H557">
        <v>135</v>
      </c>
      <c r="I557" s="7">
        <f t="shared" si="35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ht="17" x14ac:dyDescent="0.2">
      <c r="A558">
        <v>556</v>
      </c>
      <c r="B558" t="s">
        <v>480</v>
      </c>
      <c r="C558" s="5" t="s">
        <v>1198</v>
      </c>
      <c r="D558">
        <v>5200</v>
      </c>
      <c r="E558">
        <v>12467</v>
      </c>
      <c r="F558" s="6">
        <f t="shared" si="32"/>
        <v>2.3975</v>
      </c>
      <c r="G558" t="s">
        <v>30</v>
      </c>
      <c r="H558">
        <v>122</v>
      </c>
      <c r="I558" s="7">
        <f t="shared" si="35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ht="17" x14ac:dyDescent="0.2">
      <c r="A559">
        <v>557</v>
      </c>
      <c r="B559" t="s">
        <v>1199</v>
      </c>
      <c r="C559" s="5" t="s">
        <v>1200</v>
      </c>
      <c r="D559">
        <v>6000</v>
      </c>
      <c r="E559">
        <v>11960</v>
      </c>
      <c r="F559" s="6">
        <f t="shared" si="32"/>
        <v>1.9933333333333334</v>
      </c>
      <c r="G559" t="s">
        <v>30</v>
      </c>
      <c r="H559">
        <v>221</v>
      </c>
      <c r="I559" s="7">
        <f t="shared" si="35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ht="17" x14ac:dyDescent="0.2">
      <c r="A560">
        <v>558</v>
      </c>
      <c r="B560" t="s">
        <v>1201</v>
      </c>
      <c r="C560" s="5" t="s">
        <v>1202</v>
      </c>
      <c r="D560">
        <v>5800</v>
      </c>
      <c r="E560">
        <v>7966</v>
      </c>
      <c r="F560" s="6">
        <f t="shared" si="32"/>
        <v>1.373448275862069</v>
      </c>
      <c r="G560" t="s">
        <v>30</v>
      </c>
      <c r="H560">
        <v>126</v>
      </c>
      <c r="I560" s="7">
        <f t="shared" si="35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ht="17" x14ac:dyDescent="0.2">
      <c r="A561">
        <v>559</v>
      </c>
      <c r="B561" t="s">
        <v>1203</v>
      </c>
      <c r="C561" s="5" t="s">
        <v>1204</v>
      </c>
      <c r="D561">
        <v>105300</v>
      </c>
      <c r="E561">
        <v>106321</v>
      </c>
      <c r="F561" s="6">
        <f t="shared" si="32"/>
        <v>1.009696106362773</v>
      </c>
      <c r="G561" t="s">
        <v>30</v>
      </c>
      <c r="H561">
        <v>1022</v>
      </c>
      <c r="I561" s="7">
        <f t="shared" si="35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ht="17" x14ac:dyDescent="0.2">
      <c r="A562">
        <v>560</v>
      </c>
      <c r="B562" t="s">
        <v>1205</v>
      </c>
      <c r="C562" s="5" t="s">
        <v>1206</v>
      </c>
      <c r="D562">
        <v>20000</v>
      </c>
      <c r="E562">
        <v>158832</v>
      </c>
      <c r="F562" s="6">
        <f t="shared" si="32"/>
        <v>7.9416000000000002</v>
      </c>
      <c r="G562" t="s">
        <v>30</v>
      </c>
      <c r="H562">
        <v>3177</v>
      </c>
      <c r="I562" s="7">
        <f t="shared" si="35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ht="17" x14ac:dyDescent="0.2">
      <c r="A563">
        <v>561</v>
      </c>
      <c r="B563" t="s">
        <v>1207</v>
      </c>
      <c r="C563" s="5" t="s">
        <v>1208</v>
      </c>
      <c r="D563">
        <v>3000</v>
      </c>
      <c r="E563">
        <v>11091</v>
      </c>
      <c r="F563" s="6">
        <f t="shared" si="32"/>
        <v>3.6970000000000001</v>
      </c>
      <c r="G563" t="s">
        <v>30</v>
      </c>
      <c r="H563">
        <v>198</v>
      </c>
      <c r="I563" s="7">
        <f t="shared" si="35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ht="34" x14ac:dyDescent="0.2">
      <c r="A564">
        <v>562</v>
      </c>
      <c r="B564" t="s">
        <v>1209</v>
      </c>
      <c r="C564" s="5" t="s">
        <v>1210</v>
      </c>
      <c r="D564">
        <v>9900</v>
      </c>
      <c r="E564">
        <v>1269</v>
      </c>
      <c r="F564" s="6">
        <f t="shared" si="32"/>
        <v>0.12818181818181817</v>
      </c>
      <c r="G564" t="s">
        <v>22</v>
      </c>
      <c r="H564">
        <v>26</v>
      </c>
      <c r="I564" s="7">
        <f t="shared" si="35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ht="17" x14ac:dyDescent="0.2">
      <c r="A565">
        <v>563</v>
      </c>
      <c r="B565" t="s">
        <v>1211</v>
      </c>
      <c r="C565" s="5" t="s">
        <v>1212</v>
      </c>
      <c r="D565">
        <v>3700</v>
      </c>
      <c r="E565">
        <v>5107</v>
      </c>
      <c r="F565" s="6">
        <f t="shared" si="32"/>
        <v>1.3802702702702703</v>
      </c>
      <c r="G565" t="s">
        <v>30</v>
      </c>
      <c r="H565">
        <v>85</v>
      </c>
      <c r="I565" s="7">
        <f t="shared" si="35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ht="17" x14ac:dyDescent="0.2">
      <c r="A566">
        <v>564</v>
      </c>
      <c r="B566" t="s">
        <v>1213</v>
      </c>
      <c r="C566" s="5" t="s">
        <v>1214</v>
      </c>
      <c r="D566">
        <v>168700</v>
      </c>
      <c r="E566">
        <v>141393</v>
      </c>
      <c r="F566" s="6">
        <f t="shared" si="32"/>
        <v>0.83813278008298753</v>
      </c>
      <c r="G566" t="s">
        <v>22</v>
      </c>
      <c r="H566">
        <v>1790</v>
      </c>
      <c r="I566" s="7">
        <f t="shared" si="35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ht="17" x14ac:dyDescent="0.2">
      <c r="A567">
        <v>565</v>
      </c>
      <c r="B567" t="s">
        <v>1215</v>
      </c>
      <c r="C567" s="5" t="s">
        <v>1216</v>
      </c>
      <c r="D567">
        <v>94900</v>
      </c>
      <c r="E567">
        <v>194166</v>
      </c>
      <c r="F567" s="6">
        <f t="shared" si="32"/>
        <v>2.0460063224446787</v>
      </c>
      <c r="G567" t="s">
        <v>30</v>
      </c>
      <c r="H567">
        <v>3596</v>
      </c>
      <c r="I567" s="7">
        <f t="shared" si="35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ht="17" x14ac:dyDescent="0.2">
      <c r="A568">
        <v>566</v>
      </c>
      <c r="B568" t="s">
        <v>1217</v>
      </c>
      <c r="C568" s="5" t="s">
        <v>1218</v>
      </c>
      <c r="D568">
        <v>9300</v>
      </c>
      <c r="E568">
        <v>4124</v>
      </c>
      <c r="F568" s="6">
        <f t="shared" si="32"/>
        <v>0.44344086021505374</v>
      </c>
      <c r="G568" t="s">
        <v>22</v>
      </c>
      <c r="H568">
        <v>37</v>
      </c>
      <c r="I568" s="7">
        <f t="shared" si="35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ht="17" x14ac:dyDescent="0.2">
      <c r="A569">
        <v>567</v>
      </c>
      <c r="B569" t="s">
        <v>1219</v>
      </c>
      <c r="C569" s="5" t="s">
        <v>1220</v>
      </c>
      <c r="D569">
        <v>6800</v>
      </c>
      <c r="E569">
        <v>14865</v>
      </c>
      <c r="F569" s="6">
        <f t="shared" si="32"/>
        <v>2.1860294117647059</v>
      </c>
      <c r="G569" t="s">
        <v>30</v>
      </c>
      <c r="H569">
        <v>244</v>
      </c>
      <c r="I569" s="7">
        <f t="shared" si="35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ht="17" x14ac:dyDescent="0.2">
      <c r="A570">
        <v>568</v>
      </c>
      <c r="B570" t="s">
        <v>1221</v>
      </c>
      <c r="C570" s="5" t="s">
        <v>1222</v>
      </c>
      <c r="D570">
        <v>72400</v>
      </c>
      <c r="E570">
        <v>134688</v>
      </c>
      <c r="F570" s="6">
        <f t="shared" si="32"/>
        <v>1.8603314917127072</v>
      </c>
      <c r="G570" t="s">
        <v>30</v>
      </c>
      <c r="H570">
        <v>5180</v>
      </c>
      <c r="I570" s="7">
        <f t="shared" si="35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ht="17" x14ac:dyDescent="0.2">
      <c r="A571">
        <v>569</v>
      </c>
      <c r="B571" t="s">
        <v>1223</v>
      </c>
      <c r="C571" s="5" t="s">
        <v>1224</v>
      </c>
      <c r="D571">
        <v>20100</v>
      </c>
      <c r="E571">
        <v>47705</v>
      </c>
      <c r="F571" s="6">
        <f t="shared" si="32"/>
        <v>2.3733830845771142</v>
      </c>
      <c r="G571" t="s">
        <v>30</v>
      </c>
      <c r="H571">
        <v>589</v>
      </c>
      <c r="I571" s="7">
        <f t="shared" si="35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ht="17" x14ac:dyDescent="0.2">
      <c r="A572">
        <v>570</v>
      </c>
      <c r="B572" t="s">
        <v>1225</v>
      </c>
      <c r="C572" s="5" t="s">
        <v>1226</v>
      </c>
      <c r="D572">
        <v>31200</v>
      </c>
      <c r="E572">
        <v>95364</v>
      </c>
      <c r="F572" s="6">
        <f t="shared" si="32"/>
        <v>3.0565384615384614</v>
      </c>
      <c r="G572" t="s">
        <v>30</v>
      </c>
      <c r="H572">
        <v>2725</v>
      </c>
      <c r="I572" s="7">
        <f t="shared" si="35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ht="17" x14ac:dyDescent="0.2">
      <c r="A573">
        <v>571</v>
      </c>
      <c r="B573" t="s">
        <v>1227</v>
      </c>
      <c r="C573" s="5" t="s">
        <v>1228</v>
      </c>
      <c r="D573">
        <v>3500</v>
      </c>
      <c r="E573">
        <v>3295</v>
      </c>
      <c r="F573" s="6">
        <f t="shared" si="32"/>
        <v>0.94142857142857139</v>
      </c>
      <c r="G573" t="s">
        <v>22</v>
      </c>
      <c r="H573">
        <v>35</v>
      </c>
      <c r="I573" s="7">
        <f t="shared" si="35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ht="17" x14ac:dyDescent="0.2">
      <c r="A574">
        <v>572</v>
      </c>
      <c r="B574" t="s">
        <v>1229</v>
      </c>
      <c r="C574" s="5" t="s">
        <v>1230</v>
      </c>
      <c r="D574">
        <v>9000</v>
      </c>
      <c r="E574">
        <v>4896</v>
      </c>
      <c r="F574" s="6">
        <f t="shared" si="32"/>
        <v>0.54400000000000004</v>
      </c>
      <c r="G574" t="s">
        <v>99</v>
      </c>
      <c r="H574">
        <v>94</v>
      </c>
      <c r="I574" s="7">
        <f t="shared" si="35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ht="17" x14ac:dyDescent="0.2">
      <c r="A575">
        <v>573</v>
      </c>
      <c r="B575" t="s">
        <v>1231</v>
      </c>
      <c r="C575" s="5" t="s">
        <v>1232</v>
      </c>
      <c r="D575">
        <v>6700</v>
      </c>
      <c r="E575">
        <v>7496</v>
      </c>
      <c r="F575" s="6">
        <f t="shared" si="32"/>
        <v>1.1188059701492536</v>
      </c>
      <c r="G575" t="s">
        <v>30</v>
      </c>
      <c r="H575">
        <v>300</v>
      </c>
      <c r="I575" s="7">
        <f t="shared" si="35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ht="17" x14ac:dyDescent="0.2">
      <c r="A576">
        <v>574</v>
      </c>
      <c r="B576" t="s">
        <v>1233</v>
      </c>
      <c r="C576" s="5" t="s">
        <v>1234</v>
      </c>
      <c r="D576">
        <v>2700</v>
      </c>
      <c r="E576">
        <v>9967</v>
      </c>
      <c r="F576" s="6">
        <f t="shared" si="32"/>
        <v>3.6914814814814814</v>
      </c>
      <c r="G576" t="s">
        <v>30</v>
      </c>
      <c r="H576">
        <v>144</v>
      </c>
      <c r="I576" s="7">
        <f t="shared" si="35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ht="17" x14ac:dyDescent="0.2">
      <c r="A577">
        <v>575</v>
      </c>
      <c r="B577" t="s">
        <v>1235</v>
      </c>
      <c r="C577" s="5" t="s">
        <v>1236</v>
      </c>
      <c r="D577">
        <v>83300</v>
      </c>
      <c r="E577">
        <v>52421</v>
      </c>
      <c r="F577" s="6">
        <f t="shared" si="32"/>
        <v>0.62930372148859548</v>
      </c>
      <c r="G577" t="s">
        <v>22</v>
      </c>
      <c r="H577">
        <v>558</v>
      </c>
      <c r="I577" s="7">
        <f t="shared" si="35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ht="34" x14ac:dyDescent="0.2">
      <c r="A578">
        <v>576</v>
      </c>
      <c r="B578" t="s">
        <v>1237</v>
      </c>
      <c r="C578" s="5" t="s">
        <v>1238</v>
      </c>
      <c r="D578">
        <v>9700</v>
      </c>
      <c r="E578">
        <v>6298</v>
      </c>
      <c r="F578" s="6">
        <f t="shared" ref="F578:F641" si="36">E578/D578</f>
        <v>0.6492783505154639</v>
      </c>
      <c r="G578" t="s">
        <v>22</v>
      </c>
      <c r="H578">
        <v>64</v>
      </c>
      <c r="I578" s="7">
        <f t="shared" si="35"/>
        <v>98.40625</v>
      </c>
      <c r="J578" t="s">
        <v>31</v>
      </c>
      <c r="K578" t="s">
        <v>32</v>
      </c>
      <c r="L578">
        <v>1509512400</v>
      </c>
      <c r="M578">
        <v>1510984800</v>
      </c>
      <c r="N578" s="8">
        <f t="shared" ref="N578:N641" si="37">(((L578/60)/60/24)+DATE(1970,1,1))</f>
        <v>43040.208333333328</v>
      </c>
      <c r="O578" s="8">
        <f t="shared" ref="O578:O641" si="38">+(((M578/60)/60)/24)+DATE(1970,1,1)</f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ht="17" x14ac:dyDescent="0.2">
      <c r="A579">
        <v>577</v>
      </c>
      <c r="B579" t="s">
        <v>1239</v>
      </c>
      <c r="C579" s="5" t="s">
        <v>1240</v>
      </c>
      <c r="D579">
        <v>8200</v>
      </c>
      <c r="E579">
        <v>1546</v>
      </c>
      <c r="F579" s="6">
        <f t="shared" si="36"/>
        <v>0.18853658536585366</v>
      </c>
      <c r="G579" t="s">
        <v>99</v>
      </c>
      <c r="H579">
        <v>37</v>
      </c>
      <c r="I579" s="7">
        <f t="shared" ref="I579:I642" si="39">E579/H579</f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8">
        <f t="shared" si="37"/>
        <v>40613.25</v>
      </c>
      <c r="O579" s="8">
        <f t="shared" si="38"/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ht="17" x14ac:dyDescent="0.2">
      <c r="A580">
        <v>578</v>
      </c>
      <c r="B580" t="s">
        <v>1241</v>
      </c>
      <c r="C580" s="5" t="s">
        <v>1242</v>
      </c>
      <c r="D580">
        <v>96500</v>
      </c>
      <c r="E580">
        <v>16168</v>
      </c>
      <c r="F580" s="6">
        <f t="shared" si="36"/>
        <v>0.1675440414507772</v>
      </c>
      <c r="G580" t="s">
        <v>22</v>
      </c>
      <c r="H580">
        <v>245</v>
      </c>
      <c r="I580" s="7">
        <f t="shared" si="39"/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ht="17" x14ac:dyDescent="0.2">
      <c r="A581">
        <v>579</v>
      </c>
      <c r="B581" t="s">
        <v>1243</v>
      </c>
      <c r="C581" s="5" t="s">
        <v>1244</v>
      </c>
      <c r="D581">
        <v>6200</v>
      </c>
      <c r="E581">
        <v>6269</v>
      </c>
      <c r="F581" s="6">
        <f t="shared" si="36"/>
        <v>1.0111290322580646</v>
      </c>
      <c r="G581" t="s">
        <v>30</v>
      </c>
      <c r="H581">
        <v>87</v>
      </c>
      <c r="I581" s="7">
        <f t="shared" si="39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ht="17" x14ac:dyDescent="0.2">
      <c r="A582">
        <v>580</v>
      </c>
      <c r="B582" t="s">
        <v>595</v>
      </c>
      <c r="C582" s="5" t="s">
        <v>1245</v>
      </c>
      <c r="D582">
        <v>43800</v>
      </c>
      <c r="E582">
        <v>149578</v>
      </c>
      <c r="F582" s="6">
        <f t="shared" si="36"/>
        <v>3.4150228310502282</v>
      </c>
      <c r="G582" t="s">
        <v>30</v>
      </c>
      <c r="H582">
        <v>3116</v>
      </c>
      <c r="I582" s="7">
        <f t="shared" si="39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ht="17" x14ac:dyDescent="0.2">
      <c r="A583">
        <v>581</v>
      </c>
      <c r="B583" t="s">
        <v>1246</v>
      </c>
      <c r="C583" s="5" t="s">
        <v>1247</v>
      </c>
      <c r="D583">
        <v>6000</v>
      </c>
      <c r="E583">
        <v>3841</v>
      </c>
      <c r="F583" s="6">
        <f t="shared" si="36"/>
        <v>0.64016666666666666</v>
      </c>
      <c r="G583" t="s">
        <v>22</v>
      </c>
      <c r="H583">
        <v>71</v>
      </c>
      <c r="I583" s="7">
        <f t="shared" si="39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ht="17" x14ac:dyDescent="0.2">
      <c r="A584">
        <v>582</v>
      </c>
      <c r="B584" t="s">
        <v>1248</v>
      </c>
      <c r="C584" s="5" t="s">
        <v>1249</v>
      </c>
      <c r="D584">
        <v>8700</v>
      </c>
      <c r="E584">
        <v>4531</v>
      </c>
      <c r="F584" s="6">
        <f t="shared" si="36"/>
        <v>0.5208045977011494</v>
      </c>
      <c r="G584" t="s">
        <v>22</v>
      </c>
      <c r="H584">
        <v>42</v>
      </c>
      <c r="I584" s="7">
        <f t="shared" si="39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ht="34" x14ac:dyDescent="0.2">
      <c r="A585">
        <v>583</v>
      </c>
      <c r="B585" t="s">
        <v>1250</v>
      </c>
      <c r="C585" s="5" t="s">
        <v>1251</v>
      </c>
      <c r="D585">
        <v>18900</v>
      </c>
      <c r="E585">
        <v>60934</v>
      </c>
      <c r="F585" s="6">
        <f t="shared" si="36"/>
        <v>3.2240211640211642</v>
      </c>
      <c r="G585" t="s">
        <v>30</v>
      </c>
      <c r="H585">
        <v>909</v>
      </c>
      <c r="I585" s="7">
        <f t="shared" si="39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ht="17" x14ac:dyDescent="0.2">
      <c r="A586">
        <v>584</v>
      </c>
      <c r="B586" t="s">
        <v>63</v>
      </c>
      <c r="C586" s="5" t="s">
        <v>1252</v>
      </c>
      <c r="D586">
        <v>86400</v>
      </c>
      <c r="E586">
        <v>103255</v>
      </c>
      <c r="F586" s="6">
        <f t="shared" si="36"/>
        <v>1.1950810185185186</v>
      </c>
      <c r="G586" t="s">
        <v>30</v>
      </c>
      <c r="H586">
        <v>1613</v>
      </c>
      <c r="I586" s="7">
        <f t="shared" si="39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ht="17" x14ac:dyDescent="0.2">
      <c r="A587">
        <v>585</v>
      </c>
      <c r="B587" t="s">
        <v>1253</v>
      </c>
      <c r="C587" s="5" t="s">
        <v>1254</v>
      </c>
      <c r="D587">
        <v>8900</v>
      </c>
      <c r="E587">
        <v>13065</v>
      </c>
      <c r="F587" s="6">
        <f t="shared" si="36"/>
        <v>1.4679775280898877</v>
      </c>
      <c r="G587" t="s">
        <v>30</v>
      </c>
      <c r="H587">
        <v>136</v>
      </c>
      <c r="I587" s="7">
        <f t="shared" si="39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ht="17" x14ac:dyDescent="0.2">
      <c r="A588">
        <v>586</v>
      </c>
      <c r="B588" t="s">
        <v>1255</v>
      </c>
      <c r="C588" s="5" t="s">
        <v>1256</v>
      </c>
      <c r="D588">
        <v>700</v>
      </c>
      <c r="E588">
        <v>6654</v>
      </c>
      <c r="F588" s="6">
        <f t="shared" si="36"/>
        <v>9.5057142857142853</v>
      </c>
      <c r="G588" t="s">
        <v>30</v>
      </c>
      <c r="H588">
        <v>130</v>
      </c>
      <c r="I588" s="7">
        <f t="shared" si="39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ht="17" x14ac:dyDescent="0.2">
      <c r="A589">
        <v>587</v>
      </c>
      <c r="B589" t="s">
        <v>1257</v>
      </c>
      <c r="C589" s="5" t="s">
        <v>1258</v>
      </c>
      <c r="D589">
        <v>9400</v>
      </c>
      <c r="E589">
        <v>6852</v>
      </c>
      <c r="F589" s="6">
        <f t="shared" si="36"/>
        <v>0.72893617021276591</v>
      </c>
      <c r="G589" t="s">
        <v>22</v>
      </c>
      <c r="H589">
        <v>156</v>
      </c>
      <c r="I589" s="7">
        <f t="shared" si="39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ht="17" x14ac:dyDescent="0.2">
      <c r="A590">
        <v>588</v>
      </c>
      <c r="B590" t="s">
        <v>1259</v>
      </c>
      <c r="C590" s="5" t="s">
        <v>1260</v>
      </c>
      <c r="D590">
        <v>157600</v>
      </c>
      <c r="E590">
        <v>124517</v>
      </c>
      <c r="F590" s="6">
        <f t="shared" si="36"/>
        <v>0.7900824873096447</v>
      </c>
      <c r="G590" t="s">
        <v>22</v>
      </c>
      <c r="H590">
        <v>1368</v>
      </c>
      <c r="I590" s="7">
        <f t="shared" si="39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ht="17" x14ac:dyDescent="0.2">
      <c r="A591">
        <v>589</v>
      </c>
      <c r="B591" t="s">
        <v>1261</v>
      </c>
      <c r="C591" s="5" t="s">
        <v>1262</v>
      </c>
      <c r="D591">
        <v>7900</v>
      </c>
      <c r="E591">
        <v>5113</v>
      </c>
      <c r="F591" s="6">
        <f t="shared" si="36"/>
        <v>0.64721518987341775</v>
      </c>
      <c r="G591" t="s">
        <v>22</v>
      </c>
      <c r="H591">
        <v>102</v>
      </c>
      <c r="I591" s="7">
        <f t="shared" si="39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ht="34" x14ac:dyDescent="0.2">
      <c r="A592">
        <v>590</v>
      </c>
      <c r="B592" t="s">
        <v>1263</v>
      </c>
      <c r="C592" s="5" t="s">
        <v>1264</v>
      </c>
      <c r="D592">
        <v>7100</v>
      </c>
      <c r="E592">
        <v>5824</v>
      </c>
      <c r="F592" s="6">
        <f t="shared" si="36"/>
        <v>0.82028169014084507</v>
      </c>
      <c r="G592" t="s">
        <v>22</v>
      </c>
      <c r="H592">
        <v>86</v>
      </c>
      <c r="I592" s="7">
        <f t="shared" si="39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ht="17" x14ac:dyDescent="0.2">
      <c r="A593">
        <v>591</v>
      </c>
      <c r="B593" t="s">
        <v>1265</v>
      </c>
      <c r="C593" s="5" t="s">
        <v>1266</v>
      </c>
      <c r="D593">
        <v>600</v>
      </c>
      <c r="E593">
        <v>6226</v>
      </c>
      <c r="F593" s="6">
        <f t="shared" si="36"/>
        <v>10.376666666666667</v>
      </c>
      <c r="G593" t="s">
        <v>30</v>
      </c>
      <c r="H593">
        <v>102</v>
      </c>
      <c r="I593" s="7">
        <f t="shared" si="39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ht="34" x14ac:dyDescent="0.2">
      <c r="A594">
        <v>592</v>
      </c>
      <c r="B594" t="s">
        <v>1267</v>
      </c>
      <c r="C594" s="5" t="s">
        <v>1268</v>
      </c>
      <c r="D594">
        <v>156800</v>
      </c>
      <c r="E594">
        <v>20243</v>
      </c>
      <c r="F594" s="6">
        <f t="shared" si="36"/>
        <v>0.12910076530612244</v>
      </c>
      <c r="G594" t="s">
        <v>22</v>
      </c>
      <c r="H594">
        <v>253</v>
      </c>
      <c r="I594" s="7">
        <f t="shared" si="39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ht="17" x14ac:dyDescent="0.2">
      <c r="A595">
        <v>593</v>
      </c>
      <c r="B595" t="s">
        <v>1269</v>
      </c>
      <c r="C595" s="5" t="s">
        <v>1270</v>
      </c>
      <c r="D595">
        <v>121600</v>
      </c>
      <c r="E595">
        <v>188288</v>
      </c>
      <c r="F595" s="6">
        <f t="shared" si="36"/>
        <v>1.5484210526315789</v>
      </c>
      <c r="G595" t="s">
        <v>30</v>
      </c>
      <c r="H595">
        <v>4006</v>
      </c>
      <c r="I595" s="7">
        <f t="shared" si="39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ht="34" x14ac:dyDescent="0.2">
      <c r="A596">
        <v>594</v>
      </c>
      <c r="B596" t="s">
        <v>1271</v>
      </c>
      <c r="C596" s="5" t="s">
        <v>1272</v>
      </c>
      <c r="D596">
        <v>157300</v>
      </c>
      <c r="E596">
        <v>11167</v>
      </c>
      <c r="F596" s="6">
        <f t="shared" si="36"/>
        <v>7.0991735537190084E-2</v>
      </c>
      <c r="G596" t="s">
        <v>22</v>
      </c>
      <c r="H596">
        <v>157</v>
      </c>
      <c r="I596" s="7">
        <f t="shared" si="39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ht="34" x14ac:dyDescent="0.2">
      <c r="A597">
        <v>595</v>
      </c>
      <c r="B597" t="s">
        <v>1273</v>
      </c>
      <c r="C597" s="5" t="s">
        <v>1274</v>
      </c>
      <c r="D597">
        <v>70300</v>
      </c>
      <c r="E597">
        <v>146595</v>
      </c>
      <c r="F597" s="6">
        <f t="shared" si="36"/>
        <v>2.0852773826458035</v>
      </c>
      <c r="G597" t="s">
        <v>30</v>
      </c>
      <c r="H597">
        <v>1629</v>
      </c>
      <c r="I597" s="7">
        <f t="shared" si="39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ht="17" x14ac:dyDescent="0.2">
      <c r="A598">
        <v>596</v>
      </c>
      <c r="B598" t="s">
        <v>1275</v>
      </c>
      <c r="C598" s="5" t="s">
        <v>1276</v>
      </c>
      <c r="D598">
        <v>7900</v>
      </c>
      <c r="E598">
        <v>7875</v>
      </c>
      <c r="F598" s="6">
        <f t="shared" si="36"/>
        <v>0.99683544303797467</v>
      </c>
      <c r="G598" t="s">
        <v>22</v>
      </c>
      <c r="H598">
        <v>183</v>
      </c>
      <c r="I598" s="7">
        <f t="shared" si="39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ht="17" x14ac:dyDescent="0.2">
      <c r="A599">
        <v>597</v>
      </c>
      <c r="B599" t="s">
        <v>1277</v>
      </c>
      <c r="C599" s="5" t="s">
        <v>1278</v>
      </c>
      <c r="D599">
        <v>73800</v>
      </c>
      <c r="E599">
        <v>148779</v>
      </c>
      <c r="F599" s="6">
        <f t="shared" si="36"/>
        <v>2.0159756097560977</v>
      </c>
      <c r="G599" t="s">
        <v>30</v>
      </c>
      <c r="H599">
        <v>2188</v>
      </c>
      <c r="I599" s="7">
        <f t="shared" si="39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ht="17" x14ac:dyDescent="0.2">
      <c r="A600">
        <v>598</v>
      </c>
      <c r="B600" t="s">
        <v>1279</v>
      </c>
      <c r="C600" s="5" t="s">
        <v>1280</v>
      </c>
      <c r="D600">
        <v>108500</v>
      </c>
      <c r="E600">
        <v>175868</v>
      </c>
      <c r="F600" s="6">
        <f t="shared" si="36"/>
        <v>1.6209032258064515</v>
      </c>
      <c r="G600" t="s">
        <v>30</v>
      </c>
      <c r="H600">
        <v>2409</v>
      </c>
      <c r="I600" s="7">
        <f t="shared" si="39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ht="34" x14ac:dyDescent="0.2">
      <c r="A601">
        <v>599</v>
      </c>
      <c r="B601" t="s">
        <v>1281</v>
      </c>
      <c r="C601" s="5" t="s">
        <v>1282</v>
      </c>
      <c r="D601">
        <v>140300</v>
      </c>
      <c r="E601">
        <v>5112</v>
      </c>
      <c r="F601" s="6">
        <f t="shared" si="36"/>
        <v>3.6436208125445471E-2</v>
      </c>
      <c r="G601" t="s">
        <v>22</v>
      </c>
      <c r="H601">
        <v>82</v>
      </c>
      <c r="I601" s="7">
        <f t="shared" si="39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ht="17" x14ac:dyDescent="0.2">
      <c r="A602">
        <v>600</v>
      </c>
      <c r="B602" t="s">
        <v>1283</v>
      </c>
      <c r="C602" s="5" t="s">
        <v>1284</v>
      </c>
      <c r="D602">
        <v>100</v>
      </c>
      <c r="E602">
        <v>5</v>
      </c>
      <c r="F602" s="6">
        <f t="shared" si="36"/>
        <v>0.05</v>
      </c>
      <c r="G602" t="s">
        <v>22</v>
      </c>
      <c r="H602">
        <v>1</v>
      </c>
      <c r="I602" s="7">
        <f t="shared" si="39"/>
        <v>5</v>
      </c>
      <c r="J602" t="s">
        <v>56</v>
      </c>
      <c r="K602" t="s">
        <v>57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ht="17" x14ac:dyDescent="0.2">
      <c r="A603">
        <v>601</v>
      </c>
      <c r="B603" t="s">
        <v>1285</v>
      </c>
      <c r="C603" s="5" t="s">
        <v>1286</v>
      </c>
      <c r="D603">
        <v>6300</v>
      </c>
      <c r="E603">
        <v>13018</v>
      </c>
      <c r="F603" s="6">
        <f t="shared" si="36"/>
        <v>2.0663492063492064</v>
      </c>
      <c r="G603" t="s">
        <v>30</v>
      </c>
      <c r="H603">
        <v>194</v>
      </c>
      <c r="I603" s="7">
        <f t="shared" si="39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ht="17" x14ac:dyDescent="0.2">
      <c r="A604">
        <v>602</v>
      </c>
      <c r="B604" t="s">
        <v>1287</v>
      </c>
      <c r="C604" s="5" t="s">
        <v>1288</v>
      </c>
      <c r="D604">
        <v>71100</v>
      </c>
      <c r="E604">
        <v>91176</v>
      </c>
      <c r="F604" s="6">
        <f t="shared" si="36"/>
        <v>1.2823628691983122</v>
      </c>
      <c r="G604" t="s">
        <v>30</v>
      </c>
      <c r="H604">
        <v>1140</v>
      </c>
      <c r="I604" s="7">
        <f t="shared" si="39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ht="17" x14ac:dyDescent="0.2">
      <c r="A605">
        <v>603</v>
      </c>
      <c r="B605" t="s">
        <v>1289</v>
      </c>
      <c r="C605" s="5" t="s">
        <v>1290</v>
      </c>
      <c r="D605">
        <v>5300</v>
      </c>
      <c r="E605">
        <v>6342</v>
      </c>
      <c r="F605" s="6">
        <f t="shared" si="36"/>
        <v>1.1966037735849056</v>
      </c>
      <c r="G605" t="s">
        <v>30</v>
      </c>
      <c r="H605">
        <v>102</v>
      </c>
      <c r="I605" s="7">
        <f t="shared" si="39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ht="17" x14ac:dyDescent="0.2">
      <c r="A606">
        <v>604</v>
      </c>
      <c r="B606" t="s">
        <v>1291</v>
      </c>
      <c r="C606" s="5" t="s">
        <v>1292</v>
      </c>
      <c r="D606">
        <v>88700</v>
      </c>
      <c r="E606">
        <v>151438</v>
      </c>
      <c r="F606" s="6">
        <f t="shared" si="36"/>
        <v>1.7073055242390078</v>
      </c>
      <c r="G606" t="s">
        <v>30</v>
      </c>
      <c r="H606">
        <v>2857</v>
      </c>
      <c r="I606" s="7">
        <f t="shared" si="39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ht="17" x14ac:dyDescent="0.2">
      <c r="A607">
        <v>605</v>
      </c>
      <c r="B607" t="s">
        <v>1293</v>
      </c>
      <c r="C607" s="5" t="s">
        <v>1294</v>
      </c>
      <c r="D607">
        <v>3300</v>
      </c>
      <c r="E607">
        <v>6178</v>
      </c>
      <c r="F607" s="6">
        <f t="shared" si="36"/>
        <v>1.8721212121212121</v>
      </c>
      <c r="G607" t="s">
        <v>30</v>
      </c>
      <c r="H607">
        <v>107</v>
      </c>
      <c r="I607" s="7">
        <f t="shared" si="39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ht="17" x14ac:dyDescent="0.2">
      <c r="A608">
        <v>606</v>
      </c>
      <c r="B608" t="s">
        <v>1295</v>
      </c>
      <c r="C608" s="5" t="s">
        <v>1296</v>
      </c>
      <c r="D608">
        <v>3400</v>
      </c>
      <c r="E608">
        <v>6405</v>
      </c>
      <c r="F608" s="6">
        <f t="shared" si="36"/>
        <v>1.8838235294117647</v>
      </c>
      <c r="G608" t="s">
        <v>30</v>
      </c>
      <c r="H608">
        <v>160</v>
      </c>
      <c r="I608" s="7">
        <f t="shared" si="39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ht="17" x14ac:dyDescent="0.2">
      <c r="A609">
        <v>607</v>
      </c>
      <c r="B609" t="s">
        <v>1297</v>
      </c>
      <c r="C609" s="5" t="s">
        <v>1298</v>
      </c>
      <c r="D609">
        <v>137600</v>
      </c>
      <c r="E609">
        <v>180667</v>
      </c>
      <c r="F609" s="6">
        <f t="shared" si="36"/>
        <v>1.3129869186046512</v>
      </c>
      <c r="G609" t="s">
        <v>30</v>
      </c>
      <c r="H609">
        <v>2230</v>
      </c>
      <c r="I609" s="7">
        <f t="shared" si="39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ht="17" x14ac:dyDescent="0.2">
      <c r="A610">
        <v>608</v>
      </c>
      <c r="B610" t="s">
        <v>1299</v>
      </c>
      <c r="C610" s="5" t="s">
        <v>1300</v>
      </c>
      <c r="D610">
        <v>3900</v>
      </c>
      <c r="E610">
        <v>11075</v>
      </c>
      <c r="F610" s="6">
        <f t="shared" si="36"/>
        <v>2.8397435897435899</v>
      </c>
      <c r="G610" t="s">
        <v>30</v>
      </c>
      <c r="H610">
        <v>316</v>
      </c>
      <c r="I610" s="7">
        <f t="shared" si="39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ht="17" x14ac:dyDescent="0.2">
      <c r="A611">
        <v>609</v>
      </c>
      <c r="B611" t="s">
        <v>1301</v>
      </c>
      <c r="C611" s="5" t="s">
        <v>1302</v>
      </c>
      <c r="D611">
        <v>10000</v>
      </c>
      <c r="E611">
        <v>12042</v>
      </c>
      <c r="F611" s="6">
        <f t="shared" si="36"/>
        <v>1.2041999999999999</v>
      </c>
      <c r="G611" t="s">
        <v>30</v>
      </c>
      <c r="H611">
        <v>117</v>
      </c>
      <c r="I611" s="7">
        <f t="shared" si="39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ht="34" x14ac:dyDescent="0.2">
      <c r="A612">
        <v>610</v>
      </c>
      <c r="B612" t="s">
        <v>1303</v>
      </c>
      <c r="C612" s="5" t="s">
        <v>1304</v>
      </c>
      <c r="D612">
        <v>42800</v>
      </c>
      <c r="E612">
        <v>179356</v>
      </c>
      <c r="F612" s="6">
        <f t="shared" si="36"/>
        <v>4.1905607476635511</v>
      </c>
      <c r="G612" t="s">
        <v>30</v>
      </c>
      <c r="H612">
        <v>6406</v>
      </c>
      <c r="I612" s="7">
        <f t="shared" si="39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ht="17" x14ac:dyDescent="0.2">
      <c r="A613">
        <v>611</v>
      </c>
      <c r="B613" t="s">
        <v>1305</v>
      </c>
      <c r="C613" s="5" t="s">
        <v>1306</v>
      </c>
      <c r="D613">
        <v>8200</v>
      </c>
      <c r="E613">
        <v>1136</v>
      </c>
      <c r="F613" s="6">
        <f t="shared" si="36"/>
        <v>0.13853658536585367</v>
      </c>
      <c r="G613" t="s">
        <v>99</v>
      </c>
      <c r="H613">
        <v>15</v>
      </c>
      <c r="I613" s="7">
        <f t="shared" si="39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ht="17" x14ac:dyDescent="0.2">
      <c r="A614">
        <v>612</v>
      </c>
      <c r="B614" t="s">
        <v>1307</v>
      </c>
      <c r="C614" s="5" t="s">
        <v>1308</v>
      </c>
      <c r="D614">
        <v>6200</v>
      </c>
      <c r="E614">
        <v>8645</v>
      </c>
      <c r="F614" s="6">
        <f t="shared" si="36"/>
        <v>1.3943548387096774</v>
      </c>
      <c r="G614" t="s">
        <v>30</v>
      </c>
      <c r="H614">
        <v>192</v>
      </c>
      <c r="I614" s="7">
        <f t="shared" si="39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ht="17" x14ac:dyDescent="0.2">
      <c r="A615">
        <v>613</v>
      </c>
      <c r="B615" t="s">
        <v>1309</v>
      </c>
      <c r="C615" s="5" t="s">
        <v>1310</v>
      </c>
      <c r="D615">
        <v>1100</v>
      </c>
      <c r="E615">
        <v>1914</v>
      </c>
      <c r="F615" s="6">
        <f t="shared" si="36"/>
        <v>1.74</v>
      </c>
      <c r="G615" t="s">
        <v>30</v>
      </c>
      <c r="H615">
        <v>26</v>
      </c>
      <c r="I615" s="7">
        <f t="shared" si="39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ht="34" x14ac:dyDescent="0.2">
      <c r="A616">
        <v>614</v>
      </c>
      <c r="B616" t="s">
        <v>1311</v>
      </c>
      <c r="C616" s="5" t="s">
        <v>1312</v>
      </c>
      <c r="D616">
        <v>26500</v>
      </c>
      <c r="E616">
        <v>41205</v>
      </c>
      <c r="F616" s="6">
        <f t="shared" si="36"/>
        <v>1.5549056603773586</v>
      </c>
      <c r="G616" t="s">
        <v>30</v>
      </c>
      <c r="H616">
        <v>723</v>
      </c>
      <c r="I616" s="7">
        <f t="shared" si="39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ht="17" x14ac:dyDescent="0.2">
      <c r="A617">
        <v>615</v>
      </c>
      <c r="B617" t="s">
        <v>1313</v>
      </c>
      <c r="C617" s="5" t="s">
        <v>1314</v>
      </c>
      <c r="D617">
        <v>8500</v>
      </c>
      <c r="E617">
        <v>14488</v>
      </c>
      <c r="F617" s="6">
        <f t="shared" si="36"/>
        <v>1.7044705882352942</v>
      </c>
      <c r="G617" t="s">
        <v>30</v>
      </c>
      <c r="H617">
        <v>170</v>
      </c>
      <c r="I617" s="7">
        <f t="shared" si="39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ht="17" x14ac:dyDescent="0.2">
      <c r="A618">
        <v>616</v>
      </c>
      <c r="B618" t="s">
        <v>1315</v>
      </c>
      <c r="C618" s="5" t="s">
        <v>1316</v>
      </c>
      <c r="D618">
        <v>6400</v>
      </c>
      <c r="E618">
        <v>12129</v>
      </c>
      <c r="F618" s="6">
        <f t="shared" si="36"/>
        <v>1.8951562500000001</v>
      </c>
      <c r="G618" t="s">
        <v>30</v>
      </c>
      <c r="H618">
        <v>238</v>
      </c>
      <c r="I618" s="7">
        <f t="shared" si="39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ht="17" x14ac:dyDescent="0.2">
      <c r="A619">
        <v>617</v>
      </c>
      <c r="B619" t="s">
        <v>1317</v>
      </c>
      <c r="C619" s="5" t="s">
        <v>1318</v>
      </c>
      <c r="D619">
        <v>1400</v>
      </c>
      <c r="E619">
        <v>3496</v>
      </c>
      <c r="F619" s="6">
        <f t="shared" si="36"/>
        <v>2.4971428571428573</v>
      </c>
      <c r="G619" t="s">
        <v>30</v>
      </c>
      <c r="H619">
        <v>55</v>
      </c>
      <c r="I619" s="7">
        <f t="shared" si="39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ht="17" x14ac:dyDescent="0.2">
      <c r="A620">
        <v>618</v>
      </c>
      <c r="B620" t="s">
        <v>1319</v>
      </c>
      <c r="C620" s="5" t="s">
        <v>1320</v>
      </c>
      <c r="D620">
        <v>198600</v>
      </c>
      <c r="E620">
        <v>97037</v>
      </c>
      <c r="F620" s="6">
        <f t="shared" si="36"/>
        <v>0.48860523665659616</v>
      </c>
      <c r="G620" t="s">
        <v>22</v>
      </c>
      <c r="H620">
        <v>1198</v>
      </c>
      <c r="I620" s="7">
        <f t="shared" si="39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ht="17" x14ac:dyDescent="0.2">
      <c r="A621">
        <v>619</v>
      </c>
      <c r="B621" t="s">
        <v>1321</v>
      </c>
      <c r="C621" s="5" t="s">
        <v>1322</v>
      </c>
      <c r="D621">
        <v>195900</v>
      </c>
      <c r="E621">
        <v>55757</v>
      </c>
      <c r="F621" s="6">
        <f t="shared" si="36"/>
        <v>0.28461970393057684</v>
      </c>
      <c r="G621" t="s">
        <v>22</v>
      </c>
      <c r="H621">
        <v>648</v>
      </c>
      <c r="I621" s="7">
        <f t="shared" si="39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ht="17" x14ac:dyDescent="0.2">
      <c r="A622">
        <v>620</v>
      </c>
      <c r="B622" t="s">
        <v>1323</v>
      </c>
      <c r="C622" s="5" t="s">
        <v>1324</v>
      </c>
      <c r="D622">
        <v>4300</v>
      </c>
      <c r="E622">
        <v>11525</v>
      </c>
      <c r="F622" s="6">
        <f t="shared" si="36"/>
        <v>2.6802325581395348</v>
      </c>
      <c r="G622" t="s">
        <v>30</v>
      </c>
      <c r="H622">
        <v>128</v>
      </c>
      <c r="I622" s="7">
        <f t="shared" si="39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ht="17" x14ac:dyDescent="0.2">
      <c r="A623">
        <v>621</v>
      </c>
      <c r="B623" t="s">
        <v>1325</v>
      </c>
      <c r="C623" s="5" t="s">
        <v>1326</v>
      </c>
      <c r="D623">
        <v>25600</v>
      </c>
      <c r="E623">
        <v>158669</v>
      </c>
      <c r="F623" s="6">
        <f t="shared" si="36"/>
        <v>6.1980078125000002</v>
      </c>
      <c r="G623" t="s">
        <v>30</v>
      </c>
      <c r="H623">
        <v>2144</v>
      </c>
      <c r="I623" s="7">
        <f t="shared" si="39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ht="17" x14ac:dyDescent="0.2">
      <c r="A624">
        <v>622</v>
      </c>
      <c r="B624" t="s">
        <v>1327</v>
      </c>
      <c r="C624" s="5" t="s">
        <v>1328</v>
      </c>
      <c r="D624">
        <v>189000</v>
      </c>
      <c r="E624">
        <v>5916</v>
      </c>
      <c r="F624" s="6">
        <f t="shared" si="36"/>
        <v>3.1301587301587303E-2</v>
      </c>
      <c r="G624" t="s">
        <v>22</v>
      </c>
      <c r="H624">
        <v>64</v>
      </c>
      <c r="I624" s="7">
        <f t="shared" si="39"/>
        <v>92.4375</v>
      </c>
      <c r="J624" t="s">
        <v>31</v>
      </c>
      <c r="K624" t="s">
        <v>32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ht="17" x14ac:dyDescent="0.2">
      <c r="A625">
        <v>623</v>
      </c>
      <c r="B625" t="s">
        <v>1329</v>
      </c>
      <c r="C625" s="5" t="s">
        <v>1330</v>
      </c>
      <c r="D625">
        <v>94300</v>
      </c>
      <c r="E625">
        <v>150806</v>
      </c>
      <c r="F625" s="6">
        <f t="shared" si="36"/>
        <v>1.5992152704135738</v>
      </c>
      <c r="G625" t="s">
        <v>30</v>
      </c>
      <c r="H625">
        <v>2693</v>
      </c>
      <c r="I625" s="7">
        <f t="shared" si="39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ht="17" x14ac:dyDescent="0.2">
      <c r="A626">
        <v>624</v>
      </c>
      <c r="B626" t="s">
        <v>1331</v>
      </c>
      <c r="C626" s="5" t="s">
        <v>1332</v>
      </c>
      <c r="D626">
        <v>5100</v>
      </c>
      <c r="E626">
        <v>14249</v>
      </c>
      <c r="F626" s="6">
        <f t="shared" si="36"/>
        <v>2.793921568627451</v>
      </c>
      <c r="G626" t="s">
        <v>30</v>
      </c>
      <c r="H626">
        <v>432</v>
      </c>
      <c r="I626" s="7">
        <f t="shared" si="39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ht="34" x14ac:dyDescent="0.2">
      <c r="A627">
        <v>625</v>
      </c>
      <c r="B627" t="s">
        <v>1333</v>
      </c>
      <c r="C627" s="5" t="s">
        <v>1334</v>
      </c>
      <c r="D627">
        <v>7500</v>
      </c>
      <c r="E627">
        <v>5803</v>
      </c>
      <c r="F627" s="6">
        <f t="shared" si="36"/>
        <v>0.77373333333333338</v>
      </c>
      <c r="G627" t="s">
        <v>22</v>
      </c>
      <c r="H627">
        <v>62</v>
      </c>
      <c r="I627" s="7">
        <f t="shared" si="39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ht="34" x14ac:dyDescent="0.2">
      <c r="A628">
        <v>626</v>
      </c>
      <c r="B628" t="s">
        <v>1335</v>
      </c>
      <c r="C628" s="5" t="s">
        <v>1336</v>
      </c>
      <c r="D628">
        <v>6400</v>
      </c>
      <c r="E628">
        <v>13205</v>
      </c>
      <c r="F628" s="6">
        <f t="shared" si="36"/>
        <v>2.0632812500000002</v>
      </c>
      <c r="G628" t="s">
        <v>30</v>
      </c>
      <c r="H628">
        <v>189</v>
      </c>
      <c r="I628" s="7">
        <f t="shared" si="39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ht="17" x14ac:dyDescent="0.2">
      <c r="A629">
        <v>627</v>
      </c>
      <c r="B629" t="s">
        <v>1337</v>
      </c>
      <c r="C629" s="5" t="s">
        <v>1338</v>
      </c>
      <c r="D629">
        <v>1600</v>
      </c>
      <c r="E629">
        <v>11108</v>
      </c>
      <c r="F629" s="6">
        <f t="shared" si="36"/>
        <v>6.9424999999999999</v>
      </c>
      <c r="G629" t="s">
        <v>30</v>
      </c>
      <c r="H629">
        <v>154</v>
      </c>
      <c r="I629" s="7">
        <f t="shared" si="39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ht="17" x14ac:dyDescent="0.2">
      <c r="A630">
        <v>628</v>
      </c>
      <c r="B630" t="s">
        <v>1339</v>
      </c>
      <c r="C630" s="5" t="s">
        <v>1340</v>
      </c>
      <c r="D630">
        <v>1900</v>
      </c>
      <c r="E630">
        <v>2884</v>
      </c>
      <c r="F630" s="6">
        <f t="shared" si="36"/>
        <v>1.5178947368421052</v>
      </c>
      <c r="G630" t="s">
        <v>30</v>
      </c>
      <c r="H630">
        <v>96</v>
      </c>
      <c r="I630" s="7">
        <f t="shared" si="39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ht="17" x14ac:dyDescent="0.2">
      <c r="A631">
        <v>629</v>
      </c>
      <c r="B631" t="s">
        <v>1341</v>
      </c>
      <c r="C631" s="5" t="s">
        <v>1342</v>
      </c>
      <c r="D631">
        <v>85900</v>
      </c>
      <c r="E631">
        <v>55476</v>
      </c>
      <c r="F631" s="6">
        <f t="shared" si="36"/>
        <v>0.64582072176949945</v>
      </c>
      <c r="G631" t="s">
        <v>22</v>
      </c>
      <c r="H631">
        <v>750</v>
      </c>
      <c r="I631" s="7">
        <f t="shared" si="39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ht="17" x14ac:dyDescent="0.2">
      <c r="A632">
        <v>630</v>
      </c>
      <c r="B632" t="s">
        <v>1343</v>
      </c>
      <c r="C632" s="5" t="s">
        <v>1344</v>
      </c>
      <c r="D632">
        <v>9500</v>
      </c>
      <c r="E632">
        <v>5973</v>
      </c>
      <c r="F632" s="6">
        <f t="shared" si="36"/>
        <v>0.62873684210526315</v>
      </c>
      <c r="G632" t="s">
        <v>99</v>
      </c>
      <c r="H632">
        <v>87</v>
      </c>
      <c r="I632" s="7">
        <f t="shared" si="39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ht="17" x14ac:dyDescent="0.2">
      <c r="A633">
        <v>631</v>
      </c>
      <c r="B633" t="s">
        <v>1345</v>
      </c>
      <c r="C633" s="5" t="s">
        <v>1346</v>
      </c>
      <c r="D633">
        <v>59200</v>
      </c>
      <c r="E633">
        <v>183756</v>
      </c>
      <c r="F633" s="6">
        <f t="shared" si="36"/>
        <v>3.1039864864864866</v>
      </c>
      <c r="G633" t="s">
        <v>30</v>
      </c>
      <c r="H633">
        <v>3063</v>
      </c>
      <c r="I633" s="7">
        <f t="shared" si="39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ht="17" x14ac:dyDescent="0.2">
      <c r="A634">
        <v>632</v>
      </c>
      <c r="B634" t="s">
        <v>1347</v>
      </c>
      <c r="C634" s="5" t="s">
        <v>1348</v>
      </c>
      <c r="D634">
        <v>72100</v>
      </c>
      <c r="E634">
        <v>30902</v>
      </c>
      <c r="F634" s="6">
        <f t="shared" si="36"/>
        <v>0.42859916782246882</v>
      </c>
      <c r="G634" t="s">
        <v>65</v>
      </c>
      <c r="H634">
        <v>278</v>
      </c>
      <c r="I634" s="7">
        <f t="shared" si="39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ht="17" x14ac:dyDescent="0.2">
      <c r="A635">
        <v>633</v>
      </c>
      <c r="B635" t="s">
        <v>1349</v>
      </c>
      <c r="C635" s="5" t="s">
        <v>1350</v>
      </c>
      <c r="D635">
        <v>6700</v>
      </c>
      <c r="E635">
        <v>5569</v>
      </c>
      <c r="F635" s="6">
        <f t="shared" si="36"/>
        <v>0.83119402985074631</v>
      </c>
      <c r="G635" t="s">
        <v>22</v>
      </c>
      <c r="H635">
        <v>105</v>
      </c>
      <c r="I635" s="7">
        <f t="shared" si="39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ht="17" x14ac:dyDescent="0.2">
      <c r="A636">
        <v>634</v>
      </c>
      <c r="B636" t="s">
        <v>1351</v>
      </c>
      <c r="C636" s="5" t="s">
        <v>1352</v>
      </c>
      <c r="D636">
        <v>118200</v>
      </c>
      <c r="E636">
        <v>92824</v>
      </c>
      <c r="F636" s="6">
        <f t="shared" si="36"/>
        <v>0.78531302876480547</v>
      </c>
      <c r="G636" t="s">
        <v>99</v>
      </c>
      <c r="H636">
        <v>1658</v>
      </c>
      <c r="I636" s="7">
        <f t="shared" si="39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ht="17" x14ac:dyDescent="0.2">
      <c r="A637">
        <v>635</v>
      </c>
      <c r="B637" t="s">
        <v>1353</v>
      </c>
      <c r="C637" s="5" t="s">
        <v>1354</v>
      </c>
      <c r="D637">
        <v>139000</v>
      </c>
      <c r="E637">
        <v>158590</v>
      </c>
      <c r="F637" s="6">
        <f t="shared" si="36"/>
        <v>1.1409352517985611</v>
      </c>
      <c r="G637" t="s">
        <v>30</v>
      </c>
      <c r="H637">
        <v>2266</v>
      </c>
      <c r="I637" s="7">
        <f t="shared" si="39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ht="17" x14ac:dyDescent="0.2">
      <c r="A638">
        <v>636</v>
      </c>
      <c r="B638" t="s">
        <v>1355</v>
      </c>
      <c r="C638" s="5" t="s">
        <v>1356</v>
      </c>
      <c r="D638">
        <v>197700</v>
      </c>
      <c r="E638">
        <v>127591</v>
      </c>
      <c r="F638" s="6">
        <f t="shared" si="36"/>
        <v>0.64537683358624176</v>
      </c>
      <c r="G638" t="s">
        <v>22</v>
      </c>
      <c r="H638">
        <v>2604</v>
      </c>
      <c r="I638" s="7">
        <f t="shared" si="39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ht="17" x14ac:dyDescent="0.2">
      <c r="A639">
        <v>637</v>
      </c>
      <c r="B639" t="s">
        <v>1357</v>
      </c>
      <c r="C639" s="5" t="s">
        <v>1358</v>
      </c>
      <c r="D639">
        <v>8500</v>
      </c>
      <c r="E639">
        <v>6750</v>
      </c>
      <c r="F639" s="6">
        <f t="shared" si="36"/>
        <v>0.79411764705882348</v>
      </c>
      <c r="G639" t="s">
        <v>22</v>
      </c>
      <c r="H639">
        <v>65</v>
      </c>
      <c r="I639" s="7">
        <f t="shared" si="39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ht="17" x14ac:dyDescent="0.2">
      <c r="A640">
        <v>638</v>
      </c>
      <c r="B640" t="s">
        <v>1359</v>
      </c>
      <c r="C640" s="5" t="s">
        <v>1360</v>
      </c>
      <c r="D640">
        <v>81600</v>
      </c>
      <c r="E640">
        <v>9318</v>
      </c>
      <c r="F640" s="6">
        <f t="shared" si="36"/>
        <v>0.11419117647058824</v>
      </c>
      <c r="G640" t="s">
        <v>22</v>
      </c>
      <c r="H640">
        <v>94</v>
      </c>
      <c r="I640" s="7">
        <f t="shared" si="39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ht="17" x14ac:dyDescent="0.2">
      <c r="A641">
        <v>639</v>
      </c>
      <c r="B641" t="s">
        <v>1361</v>
      </c>
      <c r="C641" s="5" t="s">
        <v>1362</v>
      </c>
      <c r="D641">
        <v>8600</v>
      </c>
      <c r="E641">
        <v>4832</v>
      </c>
      <c r="F641" s="6">
        <f t="shared" si="36"/>
        <v>0.56186046511627907</v>
      </c>
      <c r="G641" t="s">
        <v>65</v>
      </c>
      <c r="H641">
        <v>45</v>
      </c>
      <c r="I641" s="7">
        <f t="shared" si="39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ht="17" x14ac:dyDescent="0.2">
      <c r="A642">
        <v>640</v>
      </c>
      <c r="B642" t="s">
        <v>1363</v>
      </c>
      <c r="C642" s="5" t="s">
        <v>1364</v>
      </c>
      <c r="D642">
        <v>119800</v>
      </c>
      <c r="E642">
        <v>19769</v>
      </c>
      <c r="F642" s="6">
        <f t="shared" ref="F642:F705" si="40">E642/D642</f>
        <v>0.16501669449081802</v>
      </c>
      <c r="G642" t="s">
        <v>22</v>
      </c>
      <c r="H642">
        <v>257</v>
      </c>
      <c r="I642" s="7">
        <f t="shared" si="39"/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8">
        <f t="shared" ref="N642:N705" si="41">(((L642/60)/60/24)+DATE(1970,1,1))</f>
        <v>42387.25</v>
      </c>
      <c r="O642" s="8">
        <f t="shared" ref="O642:O705" si="42">+(((M642/60)/60)/24)+DATE(1970,1,1)</f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ht="34" x14ac:dyDescent="0.2">
      <c r="A643">
        <v>641</v>
      </c>
      <c r="B643" t="s">
        <v>1365</v>
      </c>
      <c r="C643" s="5" t="s">
        <v>1366</v>
      </c>
      <c r="D643">
        <v>9400</v>
      </c>
      <c r="E643">
        <v>11277</v>
      </c>
      <c r="F643" s="6">
        <f t="shared" si="40"/>
        <v>1.1996808510638297</v>
      </c>
      <c r="G643" t="s">
        <v>30</v>
      </c>
      <c r="H643">
        <v>194</v>
      </c>
      <c r="I643" s="7">
        <f t="shared" ref="I643:I706" si="43">E643/H643</f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8">
        <f t="shared" si="41"/>
        <v>42786.25</v>
      </c>
      <c r="O643" s="8">
        <f t="shared" si="42"/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ht="17" x14ac:dyDescent="0.2">
      <c r="A644">
        <v>642</v>
      </c>
      <c r="B644" t="s">
        <v>1367</v>
      </c>
      <c r="C644" s="5" t="s">
        <v>1368</v>
      </c>
      <c r="D644">
        <v>9200</v>
      </c>
      <c r="E644">
        <v>13382</v>
      </c>
      <c r="F644" s="6">
        <f t="shared" si="40"/>
        <v>1.4545652173913044</v>
      </c>
      <c r="G644" t="s">
        <v>30</v>
      </c>
      <c r="H644">
        <v>129</v>
      </c>
      <c r="I644" s="7">
        <f t="shared" si="43"/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ht="17" x14ac:dyDescent="0.2">
      <c r="A645">
        <v>643</v>
      </c>
      <c r="B645" t="s">
        <v>1369</v>
      </c>
      <c r="C645" s="5" t="s">
        <v>1370</v>
      </c>
      <c r="D645">
        <v>14900</v>
      </c>
      <c r="E645">
        <v>32986</v>
      </c>
      <c r="F645" s="6">
        <f t="shared" si="40"/>
        <v>2.2138255033557046</v>
      </c>
      <c r="G645" t="s">
        <v>30</v>
      </c>
      <c r="H645">
        <v>375</v>
      </c>
      <c r="I645" s="7">
        <f t="shared" si="43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ht="17" x14ac:dyDescent="0.2">
      <c r="A646">
        <v>644</v>
      </c>
      <c r="B646" t="s">
        <v>1371</v>
      </c>
      <c r="C646" s="5" t="s">
        <v>1372</v>
      </c>
      <c r="D646">
        <v>169400</v>
      </c>
      <c r="E646">
        <v>81984</v>
      </c>
      <c r="F646" s="6">
        <f t="shared" si="40"/>
        <v>0.48396694214876035</v>
      </c>
      <c r="G646" t="s">
        <v>22</v>
      </c>
      <c r="H646">
        <v>2928</v>
      </c>
      <c r="I646" s="7">
        <f t="shared" si="43"/>
        <v>28</v>
      </c>
      <c r="J646" t="s">
        <v>23</v>
      </c>
      <c r="K646" t="s">
        <v>24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ht="17" x14ac:dyDescent="0.2">
      <c r="A647">
        <v>645</v>
      </c>
      <c r="B647" t="s">
        <v>1373</v>
      </c>
      <c r="C647" s="5" t="s">
        <v>1374</v>
      </c>
      <c r="D647">
        <v>192100</v>
      </c>
      <c r="E647">
        <v>178483</v>
      </c>
      <c r="F647" s="6">
        <f t="shared" si="40"/>
        <v>0.92911504424778757</v>
      </c>
      <c r="G647" t="s">
        <v>22</v>
      </c>
      <c r="H647">
        <v>4697</v>
      </c>
      <c r="I647" s="7">
        <f t="shared" si="43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ht="17" x14ac:dyDescent="0.2">
      <c r="A648">
        <v>646</v>
      </c>
      <c r="B648" t="s">
        <v>1375</v>
      </c>
      <c r="C648" s="5" t="s">
        <v>1376</v>
      </c>
      <c r="D648">
        <v>98700</v>
      </c>
      <c r="E648">
        <v>87448</v>
      </c>
      <c r="F648" s="6">
        <f t="shared" si="40"/>
        <v>0.88599797365754818</v>
      </c>
      <c r="G648" t="s">
        <v>22</v>
      </c>
      <c r="H648">
        <v>2915</v>
      </c>
      <c r="I648" s="7">
        <f t="shared" si="43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ht="17" x14ac:dyDescent="0.2">
      <c r="A649">
        <v>647</v>
      </c>
      <c r="B649" t="s">
        <v>1377</v>
      </c>
      <c r="C649" s="5" t="s">
        <v>1378</v>
      </c>
      <c r="D649">
        <v>4500</v>
      </c>
      <c r="E649">
        <v>1863</v>
      </c>
      <c r="F649" s="6">
        <f t="shared" si="40"/>
        <v>0.41399999999999998</v>
      </c>
      <c r="G649" t="s">
        <v>22</v>
      </c>
      <c r="H649">
        <v>18</v>
      </c>
      <c r="I649" s="7">
        <f t="shared" si="43"/>
        <v>103.5</v>
      </c>
      <c r="J649" t="s">
        <v>31</v>
      </c>
      <c r="K649" t="s">
        <v>32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ht="17" x14ac:dyDescent="0.2">
      <c r="A650">
        <v>648</v>
      </c>
      <c r="B650" t="s">
        <v>1379</v>
      </c>
      <c r="C650" s="5" t="s">
        <v>1380</v>
      </c>
      <c r="D650">
        <v>98600</v>
      </c>
      <c r="E650">
        <v>62174</v>
      </c>
      <c r="F650" s="6">
        <f t="shared" si="40"/>
        <v>0.63056795131845844</v>
      </c>
      <c r="G650" t="s">
        <v>99</v>
      </c>
      <c r="H650">
        <v>723</v>
      </c>
      <c r="I650" s="7">
        <f t="shared" si="43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ht="17" x14ac:dyDescent="0.2">
      <c r="A651">
        <v>649</v>
      </c>
      <c r="B651" t="s">
        <v>1381</v>
      </c>
      <c r="C651" s="5" t="s">
        <v>1382</v>
      </c>
      <c r="D651">
        <v>121700</v>
      </c>
      <c r="E651">
        <v>59003</v>
      </c>
      <c r="F651" s="6">
        <f t="shared" si="40"/>
        <v>0.48482333607230893</v>
      </c>
      <c r="G651" t="s">
        <v>22</v>
      </c>
      <c r="H651">
        <v>602</v>
      </c>
      <c r="I651" s="7">
        <f t="shared" si="43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ht="17" x14ac:dyDescent="0.2">
      <c r="A652">
        <v>650</v>
      </c>
      <c r="B652" t="s">
        <v>1383</v>
      </c>
      <c r="C652" s="5" t="s">
        <v>1384</v>
      </c>
      <c r="D652">
        <v>100</v>
      </c>
      <c r="E652">
        <v>2</v>
      </c>
      <c r="F652" s="6">
        <f t="shared" si="40"/>
        <v>0.02</v>
      </c>
      <c r="G652" t="s">
        <v>22</v>
      </c>
      <c r="H652">
        <v>1</v>
      </c>
      <c r="I652" s="7">
        <f t="shared" si="43"/>
        <v>2</v>
      </c>
      <c r="J652" t="s">
        <v>31</v>
      </c>
      <c r="K652" t="s">
        <v>32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ht="17" x14ac:dyDescent="0.2">
      <c r="A653">
        <v>651</v>
      </c>
      <c r="B653" t="s">
        <v>1385</v>
      </c>
      <c r="C653" s="5" t="s">
        <v>1386</v>
      </c>
      <c r="D653">
        <v>196700</v>
      </c>
      <c r="E653">
        <v>174039</v>
      </c>
      <c r="F653" s="6">
        <f t="shared" si="40"/>
        <v>0.88479410269445857</v>
      </c>
      <c r="G653" t="s">
        <v>22</v>
      </c>
      <c r="H653">
        <v>3868</v>
      </c>
      <c r="I653" s="7">
        <f t="shared" si="43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ht="17" x14ac:dyDescent="0.2">
      <c r="A654">
        <v>652</v>
      </c>
      <c r="B654" t="s">
        <v>1387</v>
      </c>
      <c r="C654" s="5" t="s">
        <v>1388</v>
      </c>
      <c r="D654">
        <v>10000</v>
      </c>
      <c r="E654">
        <v>12684</v>
      </c>
      <c r="F654" s="6">
        <f t="shared" si="40"/>
        <v>1.2684</v>
      </c>
      <c r="G654" t="s">
        <v>30</v>
      </c>
      <c r="H654">
        <v>409</v>
      </c>
      <c r="I654" s="7">
        <f t="shared" si="43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ht="17" x14ac:dyDescent="0.2">
      <c r="A655">
        <v>653</v>
      </c>
      <c r="B655" t="s">
        <v>1389</v>
      </c>
      <c r="C655" s="5" t="s">
        <v>1390</v>
      </c>
      <c r="D655">
        <v>600</v>
      </c>
      <c r="E655">
        <v>14033</v>
      </c>
      <c r="F655" s="6">
        <f t="shared" si="40"/>
        <v>23.388333333333332</v>
      </c>
      <c r="G655" t="s">
        <v>30</v>
      </c>
      <c r="H655">
        <v>234</v>
      </c>
      <c r="I655" s="7">
        <f t="shared" si="43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ht="17" x14ac:dyDescent="0.2">
      <c r="A656">
        <v>654</v>
      </c>
      <c r="B656" t="s">
        <v>1391</v>
      </c>
      <c r="C656" s="5" t="s">
        <v>1392</v>
      </c>
      <c r="D656">
        <v>35000</v>
      </c>
      <c r="E656">
        <v>177936</v>
      </c>
      <c r="F656" s="6">
        <f t="shared" si="40"/>
        <v>5.0838857142857146</v>
      </c>
      <c r="G656" t="s">
        <v>30</v>
      </c>
      <c r="H656">
        <v>3016</v>
      </c>
      <c r="I656" s="7">
        <f t="shared" si="43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ht="17" x14ac:dyDescent="0.2">
      <c r="A657">
        <v>655</v>
      </c>
      <c r="B657" t="s">
        <v>1393</v>
      </c>
      <c r="C657" s="5" t="s">
        <v>1394</v>
      </c>
      <c r="D657">
        <v>6900</v>
      </c>
      <c r="E657">
        <v>13212</v>
      </c>
      <c r="F657" s="6">
        <f t="shared" si="40"/>
        <v>1.9147826086956521</v>
      </c>
      <c r="G657" t="s">
        <v>30</v>
      </c>
      <c r="H657">
        <v>264</v>
      </c>
      <c r="I657" s="7">
        <f t="shared" si="43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ht="34" x14ac:dyDescent="0.2">
      <c r="A658">
        <v>656</v>
      </c>
      <c r="B658" t="s">
        <v>1395</v>
      </c>
      <c r="C658" s="5" t="s">
        <v>1396</v>
      </c>
      <c r="D658">
        <v>118400</v>
      </c>
      <c r="E658">
        <v>49879</v>
      </c>
      <c r="F658" s="6">
        <f t="shared" si="40"/>
        <v>0.42127533783783783</v>
      </c>
      <c r="G658" t="s">
        <v>22</v>
      </c>
      <c r="H658">
        <v>504</v>
      </c>
      <c r="I658" s="7">
        <f t="shared" si="43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ht="17" x14ac:dyDescent="0.2">
      <c r="A659">
        <v>657</v>
      </c>
      <c r="B659" t="s">
        <v>1397</v>
      </c>
      <c r="C659" s="5" t="s">
        <v>1398</v>
      </c>
      <c r="D659">
        <v>10000</v>
      </c>
      <c r="E659">
        <v>824</v>
      </c>
      <c r="F659" s="6">
        <f t="shared" si="40"/>
        <v>8.2400000000000001E-2</v>
      </c>
      <c r="G659" t="s">
        <v>22</v>
      </c>
      <c r="H659">
        <v>14</v>
      </c>
      <c r="I659" s="7">
        <f t="shared" si="43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ht="17" x14ac:dyDescent="0.2">
      <c r="A660">
        <v>658</v>
      </c>
      <c r="B660" t="s">
        <v>1399</v>
      </c>
      <c r="C660" s="5" t="s">
        <v>1400</v>
      </c>
      <c r="D660">
        <v>52600</v>
      </c>
      <c r="E660">
        <v>31594</v>
      </c>
      <c r="F660" s="6">
        <f t="shared" si="40"/>
        <v>0.60064638783269964</v>
      </c>
      <c r="G660" t="s">
        <v>99</v>
      </c>
      <c r="H660">
        <v>390</v>
      </c>
      <c r="I660" s="7">
        <f t="shared" si="43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ht="17" x14ac:dyDescent="0.2">
      <c r="A661">
        <v>659</v>
      </c>
      <c r="B661" t="s">
        <v>1401</v>
      </c>
      <c r="C661" s="5" t="s">
        <v>1402</v>
      </c>
      <c r="D661">
        <v>120700</v>
      </c>
      <c r="E661">
        <v>57010</v>
      </c>
      <c r="F661" s="6">
        <f t="shared" si="40"/>
        <v>0.47232808616404309</v>
      </c>
      <c r="G661" t="s">
        <v>22</v>
      </c>
      <c r="H661">
        <v>750</v>
      </c>
      <c r="I661" s="7">
        <f t="shared" si="43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ht="17" x14ac:dyDescent="0.2">
      <c r="A662">
        <v>660</v>
      </c>
      <c r="B662" t="s">
        <v>1403</v>
      </c>
      <c r="C662" s="5" t="s">
        <v>1404</v>
      </c>
      <c r="D662">
        <v>9100</v>
      </c>
      <c r="E662">
        <v>7438</v>
      </c>
      <c r="F662" s="6">
        <f t="shared" si="40"/>
        <v>0.81736263736263737</v>
      </c>
      <c r="G662" t="s">
        <v>22</v>
      </c>
      <c r="H662">
        <v>77</v>
      </c>
      <c r="I662" s="7">
        <f t="shared" si="43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ht="17" x14ac:dyDescent="0.2">
      <c r="A663">
        <v>661</v>
      </c>
      <c r="B663" t="s">
        <v>1405</v>
      </c>
      <c r="C663" s="5" t="s">
        <v>1406</v>
      </c>
      <c r="D663">
        <v>106800</v>
      </c>
      <c r="E663">
        <v>57872</v>
      </c>
      <c r="F663" s="6">
        <f t="shared" si="40"/>
        <v>0.54187265917603</v>
      </c>
      <c r="G663" t="s">
        <v>22</v>
      </c>
      <c r="H663">
        <v>752</v>
      </c>
      <c r="I663" s="7">
        <f t="shared" si="43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ht="17" x14ac:dyDescent="0.2">
      <c r="A664">
        <v>662</v>
      </c>
      <c r="B664" t="s">
        <v>1407</v>
      </c>
      <c r="C664" s="5" t="s">
        <v>1408</v>
      </c>
      <c r="D664">
        <v>9100</v>
      </c>
      <c r="E664">
        <v>8906</v>
      </c>
      <c r="F664" s="6">
        <f t="shared" si="40"/>
        <v>0.97868131868131869</v>
      </c>
      <c r="G664" t="s">
        <v>22</v>
      </c>
      <c r="H664">
        <v>131</v>
      </c>
      <c r="I664" s="7">
        <f t="shared" si="43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ht="17" x14ac:dyDescent="0.2">
      <c r="A665">
        <v>663</v>
      </c>
      <c r="B665" t="s">
        <v>1409</v>
      </c>
      <c r="C665" s="5" t="s">
        <v>1410</v>
      </c>
      <c r="D665">
        <v>10000</v>
      </c>
      <c r="E665">
        <v>7724</v>
      </c>
      <c r="F665" s="6">
        <f t="shared" si="40"/>
        <v>0.77239999999999998</v>
      </c>
      <c r="G665" t="s">
        <v>22</v>
      </c>
      <c r="H665">
        <v>87</v>
      </c>
      <c r="I665" s="7">
        <f t="shared" si="43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ht="17" x14ac:dyDescent="0.2">
      <c r="A666">
        <v>664</v>
      </c>
      <c r="B666" t="s">
        <v>747</v>
      </c>
      <c r="C666" s="5" t="s">
        <v>1411</v>
      </c>
      <c r="D666">
        <v>79400</v>
      </c>
      <c r="E666">
        <v>26571</v>
      </c>
      <c r="F666" s="6">
        <f t="shared" si="40"/>
        <v>0.33464735516372796</v>
      </c>
      <c r="G666" t="s">
        <v>22</v>
      </c>
      <c r="H666">
        <v>1063</v>
      </c>
      <c r="I666" s="7">
        <f t="shared" si="43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ht="17" x14ac:dyDescent="0.2">
      <c r="A667">
        <v>665</v>
      </c>
      <c r="B667" t="s">
        <v>1412</v>
      </c>
      <c r="C667" s="5" t="s">
        <v>1413</v>
      </c>
      <c r="D667">
        <v>5100</v>
      </c>
      <c r="E667">
        <v>12219</v>
      </c>
      <c r="F667" s="6">
        <f t="shared" si="40"/>
        <v>2.3958823529411766</v>
      </c>
      <c r="G667" t="s">
        <v>30</v>
      </c>
      <c r="H667">
        <v>272</v>
      </c>
      <c r="I667" s="7">
        <f t="shared" si="43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ht="17" x14ac:dyDescent="0.2">
      <c r="A668">
        <v>666</v>
      </c>
      <c r="B668" t="s">
        <v>1414</v>
      </c>
      <c r="C668" s="5" t="s">
        <v>1415</v>
      </c>
      <c r="D668">
        <v>3100</v>
      </c>
      <c r="E668">
        <v>1985</v>
      </c>
      <c r="F668" s="6">
        <f t="shared" si="40"/>
        <v>0.64032258064516134</v>
      </c>
      <c r="G668" t="s">
        <v>99</v>
      </c>
      <c r="H668">
        <v>25</v>
      </c>
      <c r="I668" s="7">
        <f t="shared" si="43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ht="34" x14ac:dyDescent="0.2">
      <c r="A669">
        <v>667</v>
      </c>
      <c r="B669" t="s">
        <v>1416</v>
      </c>
      <c r="C669" s="5" t="s">
        <v>1417</v>
      </c>
      <c r="D669">
        <v>6900</v>
      </c>
      <c r="E669">
        <v>12155</v>
      </c>
      <c r="F669" s="6">
        <f t="shared" si="40"/>
        <v>1.7615942028985507</v>
      </c>
      <c r="G669" t="s">
        <v>30</v>
      </c>
      <c r="H669">
        <v>419</v>
      </c>
      <c r="I669" s="7">
        <f t="shared" si="43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ht="34" x14ac:dyDescent="0.2">
      <c r="A670">
        <v>668</v>
      </c>
      <c r="B670" t="s">
        <v>1418</v>
      </c>
      <c r="C670" s="5" t="s">
        <v>1419</v>
      </c>
      <c r="D670">
        <v>27500</v>
      </c>
      <c r="E670">
        <v>5593</v>
      </c>
      <c r="F670" s="6">
        <f t="shared" si="40"/>
        <v>0.20338181818181819</v>
      </c>
      <c r="G670" t="s">
        <v>22</v>
      </c>
      <c r="H670">
        <v>76</v>
      </c>
      <c r="I670" s="7">
        <f t="shared" si="43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ht="17" x14ac:dyDescent="0.2">
      <c r="A671">
        <v>669</v>
      </c>
      <c r="B671" t="s">
        <v>1420</v>
      </c>
      <c r="C671" s="5" t="s">
        <v>1421</v>
      </c>
      <c r="D671">
        <v>48800</v>
      </c>
      <c r="E671">
        <v>175020</v>
      </c>
      <c r="F671" s="6">
        <f t="shared" si="40"/>
        <v>3.5864754098360656</v>
      </c>
      <c r="G671" t="s">
        <v>30</v>
      </c>
      <c r="H671">
        <v>1621</v>
      </c>
      <c r="I671" s="7">
        <f t="shared" si="43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ht="34" x14ac:dyDescent="0.2">
      <c r="A672">
        <v>670</v>
      </c>
      <c r="B672" t="s">
        <v>1375</v>
      </c>
      <c r="C672" s="5" t="s">
        <v>1422</v>
      </c>
      <c r="D672">
        <v>16200</v>
      </c>
      <c r="E672">
        <v>75955</v>
      </c>
      <c r="F672" s="6">
        <f t="shared" si="40"/>
        <v>4.6885802469135802</v>
      </c>
      <c r="G672" t="s">
        <v>30</v>
      </c>
      <c r="H672">
        <v>1101</v>
      </c>
      <c r="I672" s="7">
        <f t="shared" si="43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ht="34" x14ac:dyDescent="0.2">
      <c r="A673">
        <v>671</v>
      </c>
      <c r="B673" t="s">
        <v>1423</v>
      </c>
      <c r="C673" s="5" t="s">
        <v>1424</v>
      </c>
      <c r="D673">
        <v>97600</v>
      </c>
      <c r="E673">
        <v>119127</v>
      </c>
      <c r="F673" s="6">
        <f t="shared" si="40"/>
        <v>1.220563524590164</v>
      </c>
      <c r="G673" t="s">
        <v>30</v>
      </c>
      <c r="H673">
        <v>1073</v>
      </c>
      <c r="I673" s="7">
        <f t="shared" si="43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ht="17" x14ac:dyDescent="0.2">
      <c r="A674">
        <v>672</v>
      </c>
      <c r="B674" t="s">
        <v>1425</v>
      </c>
      <c r="C674" s="5" t="s">
        <v>1426</v>
      </c>
      <c r="D674">
        <v>197900</v>
      </c>
      <c r="E674">
        <v>110689</v>
      </c>
      <c r="F674" s="6">
        <f t="shared" si="40"/>
        <v>0.55931783729156137</v>
      </c>
      <c r="G674" t="s">
        <v>22</v>
      </c>
      <c r="H674">
        <v>4428</v>
      </c>
      <c r="I674" s="7">
        <f t="shared" si="43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ht="17" x14ac:dyDescent="0.2">
      <c r="A675">
        <v>673</v>
      </c>
      <c r="B675" t="s">
        <v>1427</v>
      </c>
      <c r="C675" s="5" t="s">
        <v>1428</v>
      </c>
      <c r="D675">
        <v>5600</v>
      </c>
      <c r="E675">
        <v>2445</v>
      </c>
      <c r="F675" s="6">
        <f t="shared" si="40"/>
        <v>0.43660714285714286</v>
      </c>
      <c r="G675" t="s">
        <v>22</v>
      </c>
      <c r="H675">
        <v>58</v>
      </c>
      <c r="I675" s="7">
        <f t="shared" si="43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ht="17" x14ac:dyDescent="0.2">
      <c r="A676">
        <v>674</v>
      </c>
      <c r="B676" t="s">
        <v>1429</v>
      </c>
      <c r="C676" s="5" t="s">
        <v>1430</v>
      </c>
      <c r="D676">
        <v>170700</v>
      </c>
      <c r="E676">
        <v>57250</v>
      </c>
      <c r="F676" s="6">
        <f t="shared" si="40"/>
        <v>0.33538371411833628</v>
      </c>
      <c r="G676" t="s">
        <v>99</v>
      </c>
      <c r="H676">
        <v>1218</v>
      </c>
      <c r="I676" s="7">
        <f t="shared" si="43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ht="17" x14ac:dyDescent="0.2">
      <c r="A677">
        <v>675</v>
      </c>
      <c r="B677" t="s">
        <v>1431</v>
      </c>
      <c r="C677" s="5" t="s">
        <v>1432</v>
      </c>
      <c r="D677">
        <v>9700</v>
      </c>
      <c r="E677">
        <v>11929</v>
      </c>
      <c r="F677" s="6">
        <f t="shared" si="40"/>
        <v>1.2297938144329896</v>
      </c>
      <c r="G677" t="s">
        <v>30</v>
      </c>
      <c r="H677">
        <v>331</v>
      </c>
      <c r="I677" s="7">
        <f t="shared" si="43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ht="17" x14ac:dyDescent="0.2">
      <c r="A678">
        <v>676</v>
      </c>
      <c r="B678" t="s">
        <v>1433</v>
      </c>
      <c r="C678" s="5" t="s">
        <v>1434</v>
      </c>
      <c r="D678">
        <v>62300</v>
      </c>
      <c r="E678">
        <v>118214</v>
      </c>
      <c r="F678" s="6">
        <f t="shared" si="40"/>
        <v>1.8974959871589085</v>
      </c>
      <c r="G678" t="s">
        <v>30</v>
      </c>
      <c r="H678">
        <v>1170</v>
      </c>
      <c r="I678" s="7">
        <f t="shared" si="43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ht="17" x14ac:dyDescent="0.2">
      <c r="A679">
        <v>677</v>
      </c>
      <c r="B679" t="s">
        <v>1435</v>
      </c>
      <c r="C679" s="5" t="s">
        <v>1436</v>
      </c>
      <c r="D679">
        <v>5300</v>
      </c>
      <c r="E679">
        <v>4432</v>
      </c>
      <c r="F679" s="6">
        <f t="shared" si="40"/>
        <v>0.83622641509433959</v>
      </c>
      <c r="G679" t="s">
        <v>22</v>
      </c>
      <c r="H679">
        <v>111</v>
      </c>
      <c r="I679" s="7">
        <f t="shared" si="43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ht="17" x14ac:dyDescent="0.2">
      <c r="A680">
        <v>678</v>
      </c>
      <c r="B680" t="s">
        <v>1437</v>
      </c>
      <c r="C680" s="5" t="s">
        <v>1438</v>
      </c>
      <c r="D680">
        <v>99500</v>
      </c>
      <c r="E680">
        <v>17879</v>
      </c>
      <c r="F680" s="6">
        <f t="shared" si="40"/>
        <v>0.17968844221105529</v>
      </c>
      <c r="G680" t="s">
        <v>99</v>
      </c>
      <c r="H680">
        <v>215</v>
      </c>
      <c r="I680" s="7">
        <f t="shared" si="43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ht="17" x14ac:dyDescent="0.2">
      <c r="A681">
        <v>679</v>
      </c>
      <c r="B681" t="s">
        <v>707</v>
      </c>
      <c r="C681" s="5" t="s">
        <v>1439</v>
      </c>
      <c r="D681">
        <v>1400</v>
      </c>
      <c r="E681">
        <v>14511</v>
      </c>
      <c r="F681" s="6">
        <f t="shared" si="40"/>
        <v>10.365</v>
      </c>
      <c r="G681" t="s">
        <v>30</v>
      </c>
      <c r="H681">
        <v>363</v>
      </c>
      <c r="I681" s="7">
        <f t="shared" si="43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ht="34" x14ac:dyDescent="0.2">
      <c r="A682">
        <v>680</v>
      </c>
      <c r="B682" t="s">
        <v>1440</v>
      </c>
      <c r="C682" s="5" t="s">
        <v>1441</v>
      </c>
      <c r="D682">
        <v>145600</v>
      </c>
      <c r="E682">
        <v>141822</v>
      </c>
      <c r="F682" s="6">
        <f t="shared" si="40"/>
        <v>0.97405219780219776</v>
      </c>
      <c r="G682" t="s">
        <v>22</v>
      </c>
      <c r="H682">
        <v>2955</v>
      </c>
      <c r="I682" s="7">
        <f t="shared" si="43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ht="34" x14ac:dyDescent="0.2">
      <c r="A683">
        <v>681</v>
      </c>
      <c r="B683" t="s">
        <v>1442</v>
      </c>
      <c r="C683" s="5" t="s">
        <v>1443</v>
      </c>
      <c r="D683">
        <v>184100</v>
      </c>
      <c r="E683">
        <v>159037</v>
      </c>
      <c r="F683" s="6">
        <f t="shared" si="40"/>
        <v>0.86386203150461705</v>
      </c>
      <c r="G683" t="s">
        <v>22</v>
      </c>
      <c r="H683">
        <v>1657</v>
      </c>
      <c r="I683" s="7">
        <f t="shared" si="43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ht="17" x14ac:dyDescent="0.2">
      <c r="A684">
        <v>682</v>
      </c>
      <c r="B684" t="s">
        <v>1444</v>
      </c>
      <c r="C684" s="5" t="s">
        <v>1445</v>
      </c>
      <c r="D684">
        <v>5400</v>
      </c>
      <c r="E684">
        <v>8109</v>
      </c>
      <c r="F684" s="6">
        <f t="shared" si="40"/>
        <v>1.5016666666666667</v>
      </c>
      <c r="G684" t="s">
        <v>30</v>
      </c>
      <c r="H684">
        <v>103</v>
      </c>
      <c r="I684" s="7">
        <f t="shared" si="43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ht="17" x14ac:dyDescent="0.2">
      <c r="A685">
        <v>683</v>
      </c>
      <c r="B685" t="s">
        <v>1446</v>
      </c>
      <c r="C685" s="5" t="s">
        <v>1447</v>
      </c>
      <c r="D685">
        <v>2300</v>
      </c>
      <c r="E685">
        <v>8244</v>
      </c>
      <c r="F685" s="6">
        <f t="shared" si="40"/>
        <v>3.5843478260869563</v>
      </c>
      <c r="G685" t="s">
        <v>30</v>
      </c>
      <c r="H685">
        <v>147</v>
      </c>
      <c r="I685" s="7">
        <f t="shared" si="43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ht="17" x14ac:dyDescent="0.2">
      <c r="A686">
        <v>684</v>
      </c>
      <c r="B686" t="s">
        <v>1448</v>
      </c>
      <c r="C686" s="5" t="s">
        <v>1449</v>
      </c>
      <c r="D686">
        <v>1400</v>
      </c>
      <c r="E686">
        <v>7600</v>
      </c>
      <c r="F686" s="6">
        <f t="shared" si="40"/>
        <v>5.4285714285714288</v>
      </c>
      <c r="G686" t="s">
        <v>30</v>
      </c>
      <c r="H686">
        <v>110</v>
      </c>
      <c r="I686" s="7">
        <f t="shared" si="43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ht="17" x14ac:dyDescent="0.2">
      <c r="A687">
        <v>685</v>
      </c>
      <c r="B687" t="s">
        <v>1450</v>
      </c>
      <c r="C687" s="5" t="s">
        <v>1451</v>
      </c>
      <c r="D687">
        <v>140000</v>
      </c>
      <c r="E687">
        <v>94501</v>
      </c>
      <c r="F687" s="6">
        <f t="shared" si="40"/>
        <v>0.67500714285714281</v>
      </c>
      <c r="G687" t="s">
        <v>22</v>
      </c>
      <c r="H687">
        <v>926</v>
      </c>
      <c r="I687" s="7">
        <f t="shared" si="43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ht="17" x14ac:dyDescent="0.2">
      <c r="A688">
        <v>686</v>
      </c>
      <c r="B688" t="s">
        <v>1452</v>
      </c>
      <c r="C688" s="5" t="s">
        <v>1453</v>
      </c>
      <c r="D688">
        <v>7500</v>
      </c>
      <c r="E688">
        <v>14381</v>
      </c>
      <c r="F688" s="6">
        <f t="shared" si="40"/>
        <v>1.9174666666666667</v>
      </c>
      <c r="G688" t="s">
        <v>30</v>
      </c>
      <c r="H688">
        <v>134</v>
      </c>
      <c r="I688" s="7">
        <f t="shared" si="43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ht="17" x14ac:dyDescent="0.2">
      <c r="A689">
        <v>687</v>
      </c>
      <c r="B689" t="s">
        <v>1454</v>
      </c>
      <c r="C689" s="5" t="s">
        <v>1455</v>
      </c>
      <c r="D689">
        <v>1500</v>
      </c>
      <c r="E689">
        <v>13980</v>
      </c>
      <c r="F689" s="6">
        <f t="shared" si="40"/>
        <v>9.32</v>
      </c>
      <c r="G689" t="s">
        <v>30</v>
      </c>
      <c r="H689">
        <v>269</v>
      </c>
      <c r="I689" s="7">
        <f t="shared" si="43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ht="17" x14ac:dyDescent="0.2">
      <c r="A690">
        <v>688</v>
      </c>
      <c r="B690" t="s">
        <v>1456</v>
      </c>
      <c r="C690" s="5" t="s">
        <v>1457</v>
      </c>
      <c r="D690">
        <v>2900</v>
      </c>
      <c r="E690">
        <v>12449</v>
      </c>
      <c r="F690" s="6">
        <f t="shared" si="40"/>
        <v>4.2927586206896553</v>
      </c>
      <c r="G690" t="s">
        <v>30</v>
      </c>
      <c r="H690">
        <v>175</v>
      </c>
      <c r="I690" s="7">
        <f t="shared" si="43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ht="17" x14ac:dyDescent="0.2">
      <c r="A691">
        <v>689</v>
      </c>
      <c r="B691" t="s">
        <v>1458</v>
      </c>
      <c r="C691" s="5" t="s">
        <v>1459</v>
      </c>
      <c r="D691">
        <v>7300</v>
      </c>
      <c r="E691">
        <v>7348</v>
      </c>
      <c r="F691" s="6">
        <f t="shared" si="40"/>
        <v>1.0065753424657535</v>
      </c>
      <c r="G691" t="s">
        <v>30</v>
      </c>
      <c r="H691">
        <v>69</v>
      </c>
      <c r="I691" s="7">
        <f t="shared" si="43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ht="17" x14ac:dyDescent="0.2">
      <c r="A692">
        <v>690</v>
      </c>
      <c r="B692" t="s">
        <v>1460</v>
      </c>
      <c r="C692" s="5" t="s">
        <v>1461</v>
      </c>
      <c r="D692">
        <v>3600</v>
      </c>
      <c r="E692">
        <v>8158</v>
      </c>
      <c r="F692" s="6">
        <f t="shared" si="40"/>
        <v>2.266111111111111</v>
      </c>
      <c r="G692" t="s">
        <v>30</v>
      </c>
      <c r="H692">
        <v>190</v>
      </c>
      <c r="I692" s="7">
        <f t="shared" si="43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ht="17" x14ac:dyDescent="0.2">
      <c r="A693">
        <v>691</v>
      </c>
      <c r="B693" t="s">
        <v>1462</v>
      </c>
      <c r="C693" s="5" t="s">
        <v>1463</v>
      </c>
      <c r="D693">
        <v>5000</v>
      </c>
      <c r="E693">
        <v>7119</v>
      </c>
      <c r="F693" s="6">
        <f t="shared" si="40"/>
        <v>1.4238</v>
      </c>
      <c r="G693" t="s">
        <v>30</v>
      </c>
      <c r="H693">
        <v>237</v>
      </c>
      <c r="I693" s="7">
        <f t="shared" si="43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ht="17" x14ac:dyDescent="0.2">
      <c r="A694">
        <v>692</v>
      </c>
      <c r="B694" t="s">
        <v>1464</v>
      </c>
      <c r="C694" s="5" t="s">
        <v>1465</v>
      </c>
      <c r="D694">
        <v>6000</v>
      </c>
      <c r="E694">
        <v>5438</v>
      </c>
      <c r="F694" s="6">
        <f t="shared" si="40"/>
        <v>0.90633333333333332</v>
      </c>
      <c r="G694" t="s">
        <v>22</v>
      </c>
      <c r="H694">
        <v>77</v>
      </c>
      <c r="I694" s="7">
        <f t="shared" si="43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ht="34" x14ac:dyDescent="0.2">
      <c r="A695">
        <v>693</v>
      </c>
      <c r="B695" t="s">
        <v>1466</v>
      </c>
      <c r="C695" s="5" t="s">
        <v>1467</v>
      </c>
      <c r="D695">
        <v>180400</v>
      </c>
      <c r="E695">
        <v>115396</v>
      </c>
      <c r="F695" s="6">
        <f t="shared" si="40"/>
        <v>0.63966740576496672</v>
      </c>
      <c r="G695" t="s">
        <v>22</v>
      </c>
      <c r="H695">
        <v>1748</v>
      </c>
      <c r="I695" s="7">
        <f t="shared" si="43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ht="17" x14ac:dyDescent="0.2">
      <c r="A696">
        <v>694</v>
      </c>
      <c r="B696" t="s">
        <v>1468</v>
      </c>
      <c r="C696" s="5" t="s">
        <v>1469</v>
      </c>
      <c r="D696">
        <v>9100</v>
      </c>
      <c r="E696">
        <v>7656</v>
      </c>
      <c r="F696" s="6">
        <f t="shared" si="40"/>
        <v>0.84131868131868137</v>
      </c>
      <c r="G696" t="s">
        <v>22</v>
      </c>
      <c r="H696">
        <v>79</v>
      </c>
      <c r="I696" s="7">
        <f t="shared" si="43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ht="17" x14ac:dyDescent="0.2">
      <c r="A697">
        <v>695</v>
      </c>
      <c r="B697" t="s">
        <v>1470</v>
      </c>
      <c r="C697" s="5" t="s">
        <v>1471</v>
      </c>
      <c r="D697">
        <v>9200</v>
      </c>
      <c r="E697">
        <v>12322</v>
      </c>
      <c r="F697" s="6">
        <f t="shared" si="40"/>
        <v>1.3393478260869565</v>
      </c>
      <c r="G697" t="s">
        <v>30</v>
      </c>
      <c r="H697">
        <v>196</v>
      </c>
      <c r="I697" s="7">
        <f t="shared" si="43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ht="17" x14ac:dyDescent="0.2">
      <c r="A698">
        <v>696</v>
      </c>
      <c r="B698" t="s">
        <v>1472</v>
      </c>
      <c r="C698" s="5" t="s">
        <v>1473</v>
      </c>
      <c r="D698">
        <v>164100</v>
      </c>
      <c r="E698">
        <v>96888</v>
      </c>
      <c r="F698" s="6">
        <f t="shared" si="40"/>
        <v>0.59042047531992692</v>
      </c>
      <c r="G698" t="s">
        <v>22</v>
      </c>
      <c r="H698">
        <v>889</v>
      </c>
      <c r="I698" s="7">
        <f t="shared" si="43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ht="17" x14ac:dyDescent="0.2">
      <c r="A699">
        <v>697</v>
      </c>
      <c r="B699" t="s">
        <v>1474</v>
      </c>
      <c r="C699" s="5" t="s">
        <v>1475</v>
      </c>
      <c r="D699">
        <v>128900</v>
      </c>
      <c r="E699">
        <v>196960</v>
      </c>
      <c r="F699" s="6">
        <f t="shared" si="40"/>
        <v>1.5280062063615205</v>
      </c>
      <c r="G699" t="s">
        <v>30</v>
      </c>
      <c r="H699">
        <v>7295</v>
      </c>
      <c r="I699" s="7">
        <f t="shared" si="43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ht="17" x14ac:dyDescent="0.2">
      <c r="A700">
        <v>698</v>
      </c>
      <c r="B700" t="s">
        <v>1476</v>
      </c>
      <c r="C700" s="5" t="s">
        <v>1477</v>
      </c>
      <c r="D700">
        <v>42100</v>
      </c>
      <c r="E700">
        <v>188057</v>
      </c>
      <c r="F700" s="6">
        <f t="shared" si="40"/>
        <v>4.466912114014252</v>
      </c>
      <c r="G700" t="s">
        <v>30</v>
      </c>
      <c r="H700">
        <v>2893</v>
      </c>
      <c r="I700" s="7">
        <f t="shared" si="43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ht="17" x14ac:dyDescent="0.2">
      <c r="A701">
        <v>699</v>
      </c>
      <c r="B701" t="s">
        <v>482</v>
      </c>
      <c r="C701" s="5" t="s">
        <v>1478</v>
      </c>
      <c r="D701">
        <v>7400</v>
      </c>
      <c r="E701">
        <v>6245</v>
      </c>
      <c r="F701" s="6">
        <f t="shared" si="40"/>
        <v>0.8439189189189189</v>
      </c>
      <c r="G701" t="s">
        <v>22</v>
      </c>
      <c r="H701">
        <v>56</v>
      </c>
      <c r="I701" s="7">
        <f t="shared" si="43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ht="34" x14ac:dyDescent="0.2">
      <c r="A702">
        <v>700</v>
      </c>
      <c r="B702" t="s">
        <v>1479</v>
      </c>
      <c r="C702" s="5" t="s">
        <v>1480</v>
      </c>
      <c r="D702">
        <v>100</v>
      </c>
      <c r="E702">
        <v>3</v>
      </c>
      <c r="F702" s="6">
        <f t="shared" si="40"/>
        <v>0.03</v>
      </c>
      <c r="G702" t="s">
        <v>22</v>
      </c>
      <c r="H702">
        <v>1</v>
      </c>
      <c r="I702" s="7">
        <f t="shared" si="43"/>
        <v>3</v>
      </c>
      <c r="J702" t="s">
        <v>31</v>
      </c>
      <c r="K702" t="s">
        <v>32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ht="34" x14ac:dyDescent="0.2">
      <c r="A703">
        <v>701</v>
      </c>
      <c r="B703" t="s">
        <v>1481</v>
      </c>
      <c r="C703" s="5" t="s">
        <v>1482</v>
      </c>
      <c r="D703">
        <v>52000</v>
      </c>
      <c r="E703">
        <v>91014</v>
      </c>
      <c r="F703" s="6">
        <f t="shared" si="40"/>
        <v>1.7502692307692307</v>
      </c>
      <c r="G703" t="s">
        <v>30</v>
      </c>
      <c r="H703">
        <v>820</v>
      </c>
      <c r="I703" s="7">
        <f t="shared" si="43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ht="34" x14ac:dyDescent="0.2">
      <c r="A704">
        <v>702</v>
      </c>
      <c r="B704" t="s">
        <v>1483</v>
      </c>
      <c r="C704" s="5" t="s">
        <v>1484</v>
      </c>
      <c r="D704">
        <v>8700</v>
      </c>
      <c r="E704">
        <v>4710</v>
      </c>
      <c r="F704" s="6">
        <f t="shared" si="40"/>
        <v>0.54137931034482756</v>
      </c>
      <c r="G704" t="s">
        <v>22</v>
      </c>
      <c r="H704">
        <v>83</v>
      </c>
      <c r="I704" s="7">
        <f t="shared" si="43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ht="17" x14ac:dyDescent="0.2">
      <c r="A705">
        <v>703</v>
      </c>
      <c r="B705" t="s">
        <v>1485</v>
      </c>
      <c r="C705" s="5" t="s">
        <v>1486</v>
      </c>
      <c r="D705">
        <v>63400</v>
      </c>
      <c r="E705">
        <v>197728</v>
      </c>
      <c r="F705" s="6">
        <f t="shared" si="40"/>
        <v>3.1187381703470032</v>
      </c>
      <c r="G705" t="s">
        <v>30</v>
      </c>
      <c r="H705">
        <v>2038</v>
      </c>
      <c r="I705" s="7">
        <f t="shared" si="43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ht="34" x14ac:dyDescent="0.2">
      <c r="A706">
        <v>704</v>
      </c>
      <c r="B706" t="s">
        <v>1487</v>
      </c>
      <c r="C706" s="5" t="s">
        <v>1488</v>
      </c>
      <c r="D706">
        <v>8700</v>
      </c>
      <c r="E706">
        <v>10682</v>
      </c>
      <c r="F706" s="6">
        <f t="shared" ref="F706:F769" si="44">E706/D706</f>
        <v>1.2278160919540231</v>
      </c>
      <c r="G706" t="s">
        <v>30</v>
      </c>
      <c r="H706">
        <v>116</v>
      </c>
      <c r="I706" s="7">
        <f t="shared" si="43"/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8">
        <f t="shared" ref="N706:N769" si="45">(((L706/60)/60/24)+DATE(1970,1,1))</f>
        <v>42555.208333333328</v>
      </c>
      <c r="O706" s="8">
        <f t="shared" ref="O706:O769" si="46">+(((M706/60)/60)/24)+DATE(1970,1,1)</f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ht="17" x14ac:dyDescent="0.2">
      <c r="A707">
        <v>705</v>
      </c>
      <c r="B707" t="s">
        <v>1489</v>
      </c>
      <c r="C707" s="5" t="s">
        <v>1490</v>
      </c>
      <c r="D707">
        <v>169700</v>
      </c>
      <c r="E707">
        <v>168048</v>
      </c>
      <c r="F707" s="6">
        <f t="shared" si="44"/>
        <v>0.99026517383618151</v>
      </c>
      <c r="G707" t="s">
        <v>22</v>
      </c>
      <c r="H707">
        <v>2025</v>
      </c>
      <c r="I707" s="7">
        <f t="shared" ref="I707:I770" si="47">E707/H707</f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8">
        <f t="shared" si="45"/>
        <v>41619.25</v>
      </c>
      <c r="O707" s="8">
        <f t="shared" si="46"/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ht="34" x14ac:dyDescent="0.2">
      <c r="A708">
        <v>706</v>
      </c>
      <c r="B708" t="s">
        <v>1491</v>
      </c>
      <c r="C708" s="5" t="s">
        <v>1492</v>
      </c>
      <c r="D708">
        <v>108400</v>
      </c>
      <c r="E708">
        <v>138586</v>
      </c>
      <c r="F708" s="6">
        <f t="shared" si="44"/>
        <v>1.278468634686347</v>
      </c>
      <c r="G708" t="s">
        <v>30</v>
      </c>
      <c r="H708">
        <v>1345</v>
      </c>
      <c r="I708" s="7">
        <f t="shared" si="47"/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ht="34" x14ac:dyDescent="0.2">
      <c r="A709">
        <v>707</v>
      </c>
      <c r="B709" t="s">
        <v>1493</v>
      </c>
      <c r="C709" s="5" t="s">
        <v>1494</v>
      </c>
      <c r="D709">
        <v>7300</v>
      </c>
      <c r="E709">
        <v>11579</v>
      </c>
      <c r="F709" s="6">
        <f t="shared" si="44"/>
        <v>1.5861643835616439</v>
      </c>
      <c r="G709" t="s">
        <v>30</v>
      </c>
      <c r="H709">
        <v>168</v>
      </c>
      <c r="I709" s="7">
        <f t="shared" si="47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ht="17" x14ac:dyDescent="0.2">
      <c r="A710">
        <v>708</v>
      </c>
      <c r="B710" t="s">
        <v>1495</v>
      </c>
      <c r="C710" s="5" t="s">
        <v>1496</v>
      </c>
      <c r="D710">
        <v>1700</v>
      </c>
      <c r="E710">
        <v>12020</v>
      </c>
      <c r="F710" s="6">
        <f t="shared" si="44"/>
        <v>7.0705882352941174</v>
      </c>
      <c r="G710" t="s">
        <v>30</v>
      </c>
      <c r="H710">
        <v>137</v>
      </c>
      <c r="I710" s="7">
        <f t="shared" si="47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ht="17" x14ac:dyDescent="0.2">
      <c r="A711">
        <v>709</v>
      </c>
      <c r="B711" t="s">
        <v>1497</v>
      </c>
      <c r="C711" s="5" t="s">
        <v>1498</v>
      </c>
      <c r="D711">
        <v>9800</v>
      </c>
      <c r="E711">
        <v>13954</v>
      </c>
      <c r="F711" s="6">
        <f t="shared" si="44"/>
        <v>1.4238775510204082</v>
      </c>
      <c r="G711" t="s">
        <v>30</v>
      </c>
      <c r="H711">
        <v>186</v>
      </c>
      <c r="I711" s="7">
        <f t="shared" si="47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ht="34" x14ac:dyDescent="0.2">
      <c r="A712">
        <v>710</v>
      </c>
      <c r="B712" t="s">
        <v>1499</v>
      </c>
      <c r="C712" s="5" t="s">
        <v>1500</v>
      </c>
      <c r="D712">
        <v>4300</v>
      </c>
      <c r="E712">
        <v>6358</v>
      </c>
      <c r="F712" s="6">
        <f t="shared" si="44"/>
        <v>1.4786046511627906</v>
      </c>
      <c r="G712" t="s">
        <v>30</v>
      </c>
      <c r="H712">
        <v>125</v>
      </c>
      <c r="I712" s="7">
        <f t="shared" si="47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ht="34" x14ac:dyDescent="0.2">
      <c r="A713">
        <v>711</v>
      </c>
      <c r="B713" t="s">
        <v>1501</v>
      </c>
      <c r="C713" s="5" t="s">
        <v>1502</v>
      </c>
      <c r="D713">
        <v>6200</v>
      </c>
      <c r="E713">
        <v>1260</v>
      </c>
      <c r="F713" s="6">
        <f t="shared" si="44"/>
        <v>0.20322580645161289</v>
      </c>
      <c r="G713" t="s">
        <v>22</v>
      </c>
      <c r="H713">
        <v>14</v>
      </c>
      <c r="I713" s="7">
        <f t="shared" si="47"/>
        <v>90</v>
      </c>
      <c r="J713" t="s">
        <v>135</v>
      </c>
      <c r="K713" t="s">
        <v>136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ht="34" x14ac:dyDescent="0.2">
      <c r="A714">
        <v>712</v>
      </c>
      <c r="B714" t="s">
        <v>1503</v>
      </c>
      <c r="C714" s="5" t="s">
        <v>1504</v>
      </c>
      <c r="D714">
        <v>800</v>
      </c>
      <c r="E714">
        <v>14725</v>
      </c>
      <c r="F714" s="6">
        <f t="shared" si="44"/>
        <v>18.40625</v>
      </c>
      <c r="G714" t="s">
        <v>30</v>
      </c>
      <c r="H714">
        <v>202</v>
      </c>
      <c r="I714" s="7">
        <f t="shared" si="47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ht="17" x14ac:dyDescent="0.2">
      <c r="A715">
        <v>713</v>
      </c>
      <c r="B715" t="s">
        <v>1505</v>
      </c>
      <c r="C715" s="5" t="s">
        <v>1506</v>
      </c>
      <c r="D715">
        <v>6900</v>
      </c>
      <c r="E715">
        <v>11174</v>
      </c>
      <c r="F715" s="6">
        <f t="shared" si="44"/>
        <v>1.6194202898550725</v>
      </c>
      <c r="G715" t="s">
        <v>30</v>
      </c>
      <c r="H715">
        <v>103</v>
      </c>
      <c r="I715" s="7">
        <f t="shared" si="47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ht="17" x14ac:dyDescent="0.2">
      <c r="A716">
        <v>714</v>
      </c>
      <c r="B716" t="s">
        <v>1507</v>
      </c>
      <c r="C716" s="5" t="s">
        <v>1508</v>
      </c>
      <c r="D716">
        <v>38500</v>
      </c>
      <c r="E716">
        <v>182036</v>
      </c>
      <c r="F716" s="6">
        <f t="shared" si="44"/>
        <v>4.7282077922077921</v>
      </c>
      <c r="G716" t="s">
        <v>30</v>
      </c>
      <c r="H716">
        <v>1785</v>
      </c>
      <c r="I716" s="7">
        <f t="shared" si="47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ht="17" x14ac:dyDescent="0.2">
      <c r="A717">
        <v>715</v>
      </c>
      <c r="B717" t="s">
        <v>1509</v>
      </c>
      <c r="C717" s="5" t="s">
        <v>1510</v>
      </c>
      <c r="D717">
        <v>118000</v>
      </c>
      <c r="E717">
        <v>28870</v>
      </c>
      <c r="F717" s="6">
        <f t="shared" si="44"/>
        <v>0.24466101694915254</v>
      </c>
      <c r="G717" t="s">
        <v>22</v>
      </c>
      <c r="H717">
        <v>656</v>
      </c>
      <c r="I717" s="7">
        <f t="shared" si="47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ht="17" x14ac:dyDescent="0.2">
      <c r="A718">
        <v>716</v>
      </c>
      <c r="B718" t="s">
        <v>1511</v>
      </c>
      <c r="C718" s="5" t="s">
        <v>1512</v>
      </c>
      <c r="D718">
        <v>2000</v>
      </c>
      <c r="E718">
        <v>10353</v>
      </c>
      <c r="F718" s="6">
        <f t="shared" si="44"/>
        <v>5.1764999999999999</v>
      </c>
      <c r="G718" t="s">
        <v>30</v>
      </c>
      <c r="H718">
        <v>157</v>
      </c>
      <c r="I718" s="7">
        <f t="shared" si="47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ht="34" x14ac:dyDescent="0.2">
      <c r="A719">
        <v>717</v>
      </c>
      <c r="B719" t="s">
        <v>1513</v>
      </c>
      <c r="C719" s="5" t="s">
        <v>1514</v>
      </c>
      <c r="D719">
        <v>5600</v>
      </c>
      <c r="E719">
        <v>13868</v>
      </c>
      <c r="F719" s="6">
        <f t="shared" si="44"/>
        <v>2.4764285714285714</v>
      </c>
      <c r="G719" t="s">
        <v>30</v>
      </c>
      <c r="H719">
        <v>555</v>
      </c>
      <c r="I719" s="7">
        <f t="shared" si="47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ht="17" x14ac:dyDescent="0.2">
      <c r="A720">
        <v>718</v>
      </c>
      <c r="B720" t="s">
        <v>1515</v>
      </c>
      <c r="C720" s="5" t="s">
        <v>1516</v>
      </c>
      <c r="D720">
        <v>8300</v>
      </c>
      <c r="E720">
        <v>8317</v>
      </c>
      <c r="F720" s="6">
        <f t="shared" si="44"/>
        <v>1.0020481927710843</v>
      </c>
      <c r="G720" t="s">
        <v>30</v>
      </c>
      <c r="H720">
        <v>297</v>
      </c>
      <c r="I720" s="7">
        <f t="shared" si="47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ht="17" x14ac:dyDescent="0.2">
      <c r="A721">
        <v>719</v>
      </c>
      <c r="B721" t="s">
        <v>1517</v>
      </c>
      <c r="C721" s="5" t="s">
        <v>1518</v>
      </c>
      <c r="D721">
        <v>6900</v>
      </c>
      <c r="E721">
        <v>10557</v>
      </c>
      <c r="F721" s="6">
        <f t="shared" si="44"/>
        <v>1.53</v>
      </c>
      <c r="G721" t="s">
        <v>30</v>
      </c>
      <c r="H721">
        <v>123</v>
      </c>
      <c r="I721" s="7">
        <f t="shared" si="47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ht="34" x14ac:dyDescent="0.2">
      <c r="A722">
        <v>720</v>
      </c>
      <c r="B722" t="s">
        <v>1519</v>
      </c>
      <c r="C722" s="5" t="s">
        <v>1520</v>
      </c>
      <c r="D722">
        <v>8700</v>
      </c>
      <c r="E722">
        <v>3227</v>
      </c>
      <c r="F722" s="6">
        <f t="shared" si="44"/>
        <v>0.37091954022988505</v>
      </c>
      <c r="G722" t="s">
        <v>99</v>
      </c>
      <c r="H722">
        <v>38</v>
      </c>
      <c r="I722" s="7">
        <f t="shared" si="47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ht="17" x14ac:dyDescent="0.2">
      <c r="A723">
        <v>721</v>
      </c>
      <c r="B723" t="s">
        <v>1521</v>
      </c>
      <c r="C723" s="5" t="s">
        <v>1522</v>
      </c>
      <c r="D723">
        <v>123600</v>
      </c>
      <c r="E723">
        <v>5429</v>
      </c>
      <c r="F723" s="6">
        <f t="shared" si="44"/>
        <v>4.3923948220064728E-2</v>
      </c>
      <c r="G723" t="s">
        <v>99</v>
      </c>
      <c r="H723">
        <v>60</v>
      </c>
      <c r="I723" s="7">
        <f t="shared" si="47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ht="17" x14ac:dyDescent="0.2">
      <c r="A724">
        <v>722</v>
      </c>
      <c r="B724" t="s">
        <v>1523</v>
      </c>
      <c r="C724" s="5" t="s">
        <v>1524</v>
      </c>
      <c r="D724">
        <v>48500</v>
      </c>
      <c r="E724">
        <v>75906</v>
      </c>
      <c r="F724" s="6">
        <f t="shared" si="44"/>
        <v>1.5650721649484536</v>
      </c>
      <c r="G724" t="s">
        <v>30</v>
      </c>
      <c r="H724">
        <v>3036</v>
      </c>
      <c r="I724" s="7">
        <f t="shared" si="47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ht="17" x14ac:dyDescent="0.2">
      <c r="A725">
        <v>723</v>
      </c>
      <c r="B725" t="s">
        <v>1525</v>
      </c>
      <c r="C725" s="5" t="s">
        <v>1526</v>
      </c>
      <c r="D725">
        <v>4900</v>
      </c>
      <c r="E725">
        <v>13250</v>
      </c>
      <c r="F725" s="6">
        <f t="shared" si="44"/>
        <v>2.704081632653061</v>
      </c>
      <c r="G725" t="s">
        <v>30</v>
      </c>
      <c r="H725">
        <v>144</v>
      </c>
      <c r="I725" s="7">
        <f t="shared" si="47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ht="34" x14ac:dyDescent="0.2">
      <c r="A726">
        <v>724</v>
      </c>
      <c r="B726" t="s">
        <v>1527</v>
      </c>
      <c r="C726" s="5" t="s">
        <v>1528</v>
      </c>
      <c r="D726">
        <v>8400</v>
      </c>
      <c r="E726">
        <v>11261</v>
      </c>
      <c r="F726" s="6">
        <f t="shared" si="44"/>
        <v>1.3405952380952382</v>
      </c>
      <c r="G726" t="s">
        <v>30</v>
      </c>
      <c r="H726">
        <v>121</v>
      </c>
      <c r="I726" s="7">
        <f t="shared" si="47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ht="17" x14ac:dyDescent="0.2">
      <c r="A727">
        <v>725</v>
      </c>
      <c r="B727" t="s">
        <v>1529</v>
      </c>
      <c r="C727" s="5" t="s">
        <v>1530</v>
      </c>
      <c r="D727">
        <v>193200</v>
      </c>
      <c r="E727">
        <v>97369</v>
      </c>
      <c r="F727" s="6">
        <f t="shared" si="44"/>
        <v>0.50398033126293995</v>
      </c>
      <c r="G727" t="s">
        <v>22</v>
      </c>
      <c r="H727">
        <v>1596</v>
      </c>
      <c r="I727" s="7">
        <f t="shared" si="47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ht="17" x14ac:dyDescent="0.2">
      <c r="A728">
        <v>726</v>
      </c>
      <c r="B728" t="s">
        <v>1531</v>
      </c>
      <c r="C728" s="5" t="s">
        <v>1532</v>
      </c>
      <c r="D728">
        <v>54300</v>
      </c>
      <c r="E728">
        <v>48227</v>
      </c>
      <c r="F728" s="6">
        <f t="shared" si="44"/>
        <v>0.88815837937384901</v>
      </c>
      <c r="G728" t="s">
        <v>99</v>
      </c>
      <c r="H728">
        <v>524</v>
      </c>
      <c r="I728" s="7">
        <f t="shared" si="47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ht="17" x14ac:dyDescent="0.2">
      <c r="A729">
        <v>727</v>
      </c>
      <c r="B729" t="s">
        <v>1533</v>
      </c>
      <c r="C729" s="5" t="s">
        <v>1534</v>
      </c>
      <c r="D729">
        <v>8900</v>
      </c>
      <c r="E729">
        <v>14685</v>
      </c>
      <c r="F729" s="6">
        <f t="shared" si="44"/>
        <v>1.65</v>
      </c>
      <c r="G729" t="s">
        <v>30</v>
      </c>
      <c r="H729">
        <v>181</v>
      </c>
      <c r="I729" s="7">
        <f t="shared" si="47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ht="34" x14ac:dyDescent="0.2">
      <c r="A730">
        <v>728</v>
      </c>
      <c r="B730" t="s">
        <v>1535</v>
      </c>
      <c r="C730" s="5" t="s">
        <v>1536</v>
      </c>
      <c r="D730">
        <v>4200</v>
      </c>
      <c r="E730">
        <v>735</v>
      </c>
      <c r="F730" s="6">
        <f t="shared" si="44"/>
        <v>0.17499999999999999</v>
      </c>
      <c r="G730" t="s">
        <v>22</v>
      </c>
      <c r="H730">
        <v>10</v>
      </c>
      <c r="I730" s="7">
        <f t="shared" si="47"/>
        <v>73.5</v>
      </c>
      <c r="J730" t="s">
        <v>31</v>
      </c>
      <c r="K730" t="s">
        <v>32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ht="34" x14ac:dyDescent="0.2">
      <c r="A731">
        <v>729</v>
      </c>
      <c r="B731" t="s">
        <v>1537</v>
      </c>
      <c r="C731" s="5" t="s">
        <v>1538</v>
      </c>
      <c r="D731">
        <v>5600</v>
      </c>
      <c r="E731">
        <v>10397</v>
      </c>
      <c r="F731" s="6">
        <f t="shared" si="44"/>
        <v>1.8566071428571429</v>
      </c>
      <c r="G731" t="s">
        <v>30</v>
      </c>
      <c r="H731">
        <v>122</v>
      </c>
      <c r="I731" s="7">
        <f t="shared" si="47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ht="17" x14ac:dyDescent="0.2">
      <c r="A732">
        <v>730</v>
      </c>
      <c r="B732" t="s">
        <v>1539</v>
      </c>
      <c r="C732" s="5" t="s">
        <v>1540</v>
      </c>
      <c r="D732">
        <v>28800</v>
      </c>
      <c r="E732">
        <v>118847</v>
      </c>
      <c r="F732" s="6">
        <f t="shared" si="44"/>
        <v>4.1266319444444441</v>
      </c>
      <c r="G732" t="s">
        <v>30</v>
      </c>
      <c r="H732">
        <v>1071</v>
      </c>
      <c r="I732" s="7">
        <f t="shared" si="47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ht="17" x14ac:dyDescent="0.2">
      <c r="A733">
        <v>731</v>
      </c>
      <c r="B733" t="s">
        <v>1541</v>
      </c>
      <c r="C733" s="5" t="s">
        <v>1542</v>
      </c>
      <c r="D733">
        <v>8000</v>
      </c>
      <c r="E733">
        <v>7220</v>
      </c>
      <c r="F733" s="6">
        <f t="shared" si="44"/>
        <v>0.90249999999999997</v>
      </c>
      <c r="G733" t="s">
        <v>99</v>
      </c>
      <c r="H733">
        <v>219</v>
      </c>
      <c r="I733" s="7">
        <f t="shared" si="47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ht="17" x14ac:dyDescent="0.2">
      <c r="A734">
        <v>732</v>
      </c>
      <c r="B734" t="s">
        <v>1543</v>
      </c>
      <c r="C734" s="5" t="s">
        <v>1544</v>
      </c>
      <c r="D734">
        <v>117000</v>
      </c>
      <c r="E734">
        <v>107622</v>
      </c>
      <c r="F734" s="6">
        <f t="shared" si="44"/>
        <v>0.91984615384615387</v>
      </c>
      <c r="G734" t="s">
        <v>22</v>
      </c>
      <c r="H734">
        <v>1121</v>
      </c>
      <c r="I734" s="7">
        <f t="shared" si="47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ht="17" x14ac:dyDescent="0.2">
      <c r="A735">
        <v>733</v>
      </c>
      <c r="B735" t="s">
        <v>1545</v>
      </c>
      <c r="C735" s="5" t="s">
        <v>1546</v>
      </c>
      <c r="D735">
        <v>15800</v>
      </c>
      <c r="E735">
        <v>83267</v>
      </c>
      <c r="F735" s="6">
        <f t="shared" si="44"/>
        <v>5.2700632911392402</v>
      </c>
      <c r="G735" t="s">
        <v>30</v>
      </c>
      <c r="H735">
        <v>980</v>
      </c>
      <c r="I735" s="7">
        <f t="shared" si="47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ht="17" x14ac:dyDescent="0.2">
      <c r="A736">
        <v>734</v>
      </c>
      <c r="B736" t="s">
        <v>1547</v>
      </c>
      <c r="C736" s="5" t="s">
        <v>1548</v>
      </c>
      <c r="D736">
        <v>4200</v>
      </c>
      <c r="E736">
        <v>13404</v>
      </c>
      <c r="F736" s="6">
        <f t="shared" si="44"/>
        <v>3.1914285714285713</v>
      </c>
      <c r="G736" t="s">
        <v>30</v>
      </c>
      <c r="H736">
        <v>536</v>
      </c>
      <c r="I736" s="7">
        <f t="shared" si="47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ht="34" x14ac:dyDescent="0.2">
      <c r="A737">
        <v>735</v>
      </c>
      <c r="B737" t="s">
        <v>1549</v>
      </c>
      <c r="C737" s="5" t="s">
        <v>1550</v>
      </c>
      <c r="D737">
        <v>37100</v>
      </c>
      <c r="E737">
        <v>131404</v>
      </c>
      <c r="F737" s="6">
        <f t="shared" si="44"/>
        <v>3.5418867924528303</v>
      </c>
      <c r="G737" t="s">
        <v>30</v>
      </c>
      <c r="H737">
        <v>1991</v>
      </c>
      <c r="I737" s="7">
        <f t="shared" si="47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ht="17" x14ac:dyDescent="0.2">
      <c r="A738">
        <v>736</v>
      </c>
      <c r="B738" t="s">
        <v>1551</v>
      </c>
      <c r="C738" s="5" t="s">
        <v>1552</v>
      </c>
      <c r="D738">
        <v>7700</v>
      </c>
      <c r="E738">
        <v>2533</v>
      </c>
      <c r="F738" s="6">
        <f t="shared" si="44"/>
        <v>0.32896103896103895</v>
      </c>
      <c r="G738" t="s">
        <v>99</v>
      </c>
      <c r="H738">
        <v>29</v>
      </c>
      <c r="I738" s="7">
        <f t="shared" si="47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ht="34" x14ac:dyDescent="0.2">
      <c r="A739">
        <v>737</v>
      </c>
      <c r="B739" t="s">
        <v>1553</v>
      </c>
      <c r="C739" s="5" t="s">
        <v>1554</v>
      </c>
      <c r="D739">
        <v>3700</v>
      </c>
      <c r="E739">
        <v>5028</v>
      </c>
      <c r="F739" s="6">
        <f t="shared" si="44"/>
        <v>1.358918918918919</v>
      </c>
      <c r="G739" t="s">
        <v>30</v>
      </c>
      <c r="H739">
        <v>180</v>
      </c>
      <c r="I739" s="7">
        <f t="shared" si="47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ht="17" x14ac:dyDescent="0.2">
      <c r="A740">
        <v>738</v>
      </c>
      <c r="B740" t="s">
        <v>1073</v>
      </c>
      <c r="C740" s="5" t="s">
        <v>1555</v>
      </c>
      <c r="D740">
        <v>74700</v>
      </c>
      <c r="E740">
        <v>1557</v>
      </c>
      <c r="F740" s="6">
        <f t="shared" si="44"/>
        <v>2.0843373493975904E-2</v>
      </c>
      <c r="G740" t="s">
        <v>22</v>
      </c>
      <c r="H740">
        <v>15</v>
      </c>
      <c r="I740" s="7">
        <f t="shared" si="47"/>
        <v>103.8</v>
      </c>
      <c r="J740" t="s">
        <v>31</v>
      </c>
      <c r="K740" t="s">
        <v>32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ht="17" x14ac:dyDescent="0.2">
      <c r="A741">
        <v>739</v>
      </c>
      <c r="B741" t="s">
        <v>1556</v>
      </c>
      <c r="C741" s="5" t="s">
        <v>1557</v>
      </c>
      <c r="D741">
        <v>10000</v>
      </c>
      <c r="E741">
        <v>6100</v>
      </c>
      <c r="F741" s="6">
        <f t="shared" si="44"/>
        <v>0.61</v>
      </c>
      <c r="G741" t="s">
        <v>22</v>
      </c>
      <c r="H741">
        <v>191</v>
      </c>
      <c r="I741" s="7">
        <f t="shared" si="47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ht="17" x14ac:dyDescent="0.2">
      <c r="A742">
        <v>740</v>
      </c>
      <c r="B742" t="s">
        <v>1558</v>
      </c>
      <c r="C742" s="5" t="s">
        <v>1559</v>
      </c>
      <c r="D742">
        <v>5300</v>
      </c>
      <c r="E742">
        <v>1592</v>
      </c>
      <c r="F742" s="6">
        <f t="shared" si="44"/>
        <v>0.30037735849056602</v>
      </c>
      <c r="G742" t="s">
        <v>22</v>
      </c>
      <c r="H742">
        <v>16</v>
      </c>
      <c r="I742" s="7">
        <f t="shared" si="47"/>
        <v>99.5</v>
      </c>
      <c r="J742" t="s">
        <v>31</v>
      </c>
      <c r="K742" t="s">
        <v>32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ht="17" x14ac:dyDescent="0.2">
      <c r="A743">
        <v>741</v>
      </c>
      <c r="B743" t="s">
        <v>667</v>
      </c>
      <c r="C743" s="5" t="s">
        <v>1560</v>
      </c>
      <c r="D743">
        <v>1200</v>
      </c>
      <c r="E743">
        <v>14150</v>
      </c>
      <c r="F743" s="6">
        <f t="shared" si="44"/>
        <v>11.791666666666666</v>
      </c>
      <c r="G743" t="s">
        <v>30</v>
      </c>
      <c r="H743">
        <v>130</v>
      </c>
      <c r="I743" s="7">
        <f t="shared" si="47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ht="17" x14ac:dyDescent="0.2">
      <c r="A744">
        <v>742</v>
      </c>
      <c r="B744" t="s">
        <v>1561</v>
      </c>
      <c r="C744" s="5" t="s">
        <v>1562</v>
      </c>
      <c r="D744">
        <v>1200</v>
      </c>
      <c r="E744">
        <v>13513</v>
      </c>
      <c r="F744" s="6">
        <f t="shared" si="44"/>
        <v>11.260833333333334</v>
      </c>
      <c r="G744" t="s">
        <v>30</v>
      </c>
      <c r="H744">
        <v>122</v>
      </c>
      <c r="I744" s="7">
        <f t="shared" si="47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ht="34" x14ac:dyDescent="0.2">
      <c r="A745">
        <v>743</v>
      </c>
      <c r="B745" t="s">
        <v>1563</v>
      </c>
      <c r="C745" s="5" t="s">
        <v>1564</v>
      </c>
      <c r="D745">
        <v>3900</v>
      </c>
      <c r="E745">
        <v>504</v>
      </c>
      <c r="F745" s="6">
        <f t="shared" si="44"/>
        <v>0.12923076923076923</v>
      </c>
      <c r="G745" t="s">
        <v>22</v>
      </c>
      <c r="H745">
        <v>17</v>
      </c>
      <c r="I745" s="7">
        <f t="shared" si="47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ht="17" x14ac:dyDescent="0.2">
      <c r="A746">
        <v>744</v>
      </c>
      <c r="B746" t="s">
        <v>1565</v>
      </c>
      <c r="C746" s="5" t="s">
        <v>1566</v>
      </c>
      <c r="D746">
        <v>2000</v>
      </c>
      <c r="E746">
        <v>14240</v>
      </c>
      <c r="F746" s="6">
        <f t="shared" si="44"/>
        <v>7.12</v>
      </c>
      <c r="G746" t="s">
        <v>30</v>
      </c>
      <c r="H746">
        <v>140</v>
      </c>
      <c r="I746" s="7">
        <f t="shared" si="47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ht="34" x14ac:dyDescent="0.2">
      <c r="A747">
        <v>745</v>
      </c>
      <c r="B747" t="s">
        <v>1567</v>
      </c>
      <c r="C747" s="5" t="s">
        <v>1568</v>
      </c>
      <c r="D747">
        <v>6900</v>
      </c>
      <c r="E747">
        <v>2091</v>
      </c>
      <c r="F747" s="6">
        <f t="shared" si="44"/>
        <v>0.30304347826086958</v>
      </c>
      <c r="G747" t="s">
        <v>22</v>
      </c>
      <c r="H747">
        <v>34</v>
      </c>
      <c r="I747" s="7">
        <f t="shared" si="47"/>
        <v>61.5</v>
      </c>
      <c r="J747" t="s">
        <v>31</v>
      </c>
      <c r="K747" t="s">
        <v>32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ht="17" x14ac:dyDescent="0.2">
      <c r="A748">
        <v>746</v>
      </c>
      <c r="B748" t="s">
        <v>1569</v>
      </c>
      <c r="C748" s="5" t="s">
        <v>1570</v>
      </c>
      <c r="D748">
        <v>55800</v>
      </c>
      <c r="E748">
        <v>118580</v>
      </c>
      <c r="F748" s="6">
        <f t="shared" si="44"/>
        <v>2.1250896057347672</v>
      </c>
      <c r="G748" t="s">
        <v>30</v>
      </c>
      <c r="H748">
        <v>3388</v>
      </c>
      <c r="I748" s="7">
        <f t="shared" si="47"/>
        <v>35</v>
      </c>
      <c r="J748" t="s">
        <v>31</v>
      </c>
      <c r="K748" t="s">
        <v>32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ht="17" x14ac:dyDescent="0.2">
      <c r="A749">
        <v>747</v>
      </c>
      <c r="B749" t="s">
        <v>1571</v>
      </c>
      <c r="C749" s="5" t="s">
        <v>1572</v>
      </c>
      <c r="D749">
        <v>4900</v>
      </c>
      <c r="E749">
        <v>11214</v>
      </c>
      <c r="F749" s="6">
        <f t="shared" si="44"/>
        <v>2.2885714285714287</v>
      </c>
      <c r="G749" t="s">
        <v>30</v>
      </c>
      <c r="H749">
        <v>280</v>
      </c>
      <c r="I749" s="7">
        <f t="shared" si="47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ht="17" x14ac:dyDescent="0.2">
      <c r="A750">
        <v>748</v>
      </c>
      <c r="B750" t="s">
        <v>1573</v>
      </c>
      <c r="C750" s="5" t="s">
        <v>1574</v>
      </c>
      <c r="D750">
        <v>194900</v>
      </c>
      <c r="E750">
        <v>68137</v>
      </c>
      <c r="F750" s="6">
        <f t="shared" si="44"/>
        <v>0.34959979476654696</v>
      </c>
      <c r="G750" t="s">
        <v>99</v>
      </c>
      <c r="H750">
        <v>614</v>
      </c>
      <c r="I750" s="7">
        <f t="shared" si="47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ht="17" x14ac:dyDescent="0.2">
      <c r="A751">
        <v>749</v>
      </c>
      <c r="B751" t="s">
        <v>1575</v>
      </c>
      <c r="C751" s="5" t="s">
        <v>1576</v>
      </c>
      <c r="D751">
        <v>8600</v>
      </c>
      <c r="E751">
        <v>13527</v>
      </c>
      <c r="F751" s="6">
        <f t="shared" si="44"/>
        <v>1.5729069767441861</v>
      </c>
      <c r="G751" t="s">
        <v>30</v>
      </c>
      <c r="H751">
        <v>366</v>
      </c>
      <c r="I751" s="7">
        <f t="shared" si="47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ht="17" x14ac:dyDescent="0.2">
      <c r="A752">
        <v>750</v>
      </c>
      <c r="B752" t="s">
        <v>1577</v>
      </c>
      <c r="C752" s="5" t="s">
        <v>1578</v>
      </c>
      <c r="D752">
        <v>100</v>
      </c>
      <c r="E752">
        <v>1</v>
      </c>
      <c r="F752" s="6">
        <f t="shared" si="44"/>
        <v>0.01</v>
      </c>
      <c r="G752" t="s">
        <v>22</v>
      </c>
      <c r="H752">
        <v>1</v>
      </c>
      <c r="I752" s="7">
        <f t="shared" si="47"/>
        <v>1</v>
      </c>
      <c r="J752" t="s">
        <v>56</v>
      </c>
      <c r="K752" t="s">
        <v>57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ht="17" x14ac:dyDescent="0.2">
      <c r="A753">
        <v>751</v>
      </c>
      <c r="B753" t="s">
        <v>1579</v>
      </c>
      <c r="C753" s="5" t="s">
        <v>1580</v>
      </c>
      <c r="D753">
        <v>3600</v>
      </c>
      <c r="E753">
        <v>8363</v>
      </c>
      <c r="F753" s="6">
        <f t="shared" si="44"/>
        <v>2.3230555555555554</v>
      </c>
      <c r="G753" t="s">
        <v>30</v>
      </c>
      <c r="H753">
        <v>270</v>
      </c>
      <c r="I753" s="7">
        <f t="shared" si="47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ht="17" x14ac:dyDescent="0.2">
      <c r="A754">
        <v>752</v>
      </c>
      <c r="B754" t="s">
        <v>1581</v>
      </c>
      <c r="C754" s="5" t="s">
        <v>1582</v>
      </c>
      <c r="D754">
        <v>5800</v>
      </c>
      <c r="E754">
        <v>5362</v>
      </c>
      <c r="F754" s="6">
        <f t="shared" si="44"/>
        <v>0.92448275862068963</v>
      </c>
      <c r="G754" t="s">
        <v>99</v>
      </c>
      <c r="H754">
        <v>114</v>
      </c>
      <c r="I754" s="7">
        <f t="shared" si="47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ht="17" x14ac:dyDescent="0.2">
      <c r="A755">
        <v>753</v>
      </c>
      <c r="B755" t="s">
        <v>1583</v>
      </c>
      <c r="C755" s="5" t="s">
        <v>1584</v>
      </c>
      <c r="D755">
        <v>4700</v>
      </c>
      <c r="E755">
        <v>12065</v>
      </c>
      <c r="F755" s="6">
        <f t="shared" si="44"/>
        <v>2.5670212765957445</v>
      </c>
      <c r="G755" t="s">
        <v>30</v>
      </c>
      <c r="H755">
        <v>137</v>
      </c>
      <c r="I755" s="7">
        <f t="shared" si="47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ht="17" x14ac:dyDescent="0.2">
      <c r="A756">
        <v>754</v>
      </c>
      <c r="B756" t="s">
        <v>1585</v>
      </c>
      <c r="C756" s="5" t="s">
        <v>1586</v>
      </c>
      <c r="D756">
        <v>70400</v>
      </c>
      <c r="E756">
        <v>118603</v>
      </c>
      <c r="F756" s="6">
        <f t="shared" si="44"/>
        <v>1.6847017045454546</v>
      </c>
      <c r="G756" t="s">
        <v>30</v>
      </c>
      <c r="H756">
        <v>3205</v>
      </c>
      <c r="I756" s="7">
        <f t="shared" si="47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ht="17" x14ac:dyDescent="0.2">
      <c r="A757">
        <v>755</v>
      </c>
      <c r="B757" t="s">
        <v>1587</v>
      </c>
      <c r="C757" s="5" t="s">
        <v>1588</v>
      </c>
      <c r="D757">
        <v>4500</v>
      </c>
      <c r="E757">
        <v>7496</v>
      </c>
      <c r="F757" s="6">
        <f t="shared" si="44"/>
        <v>1.6657777777777778</v>
      </c>
      <c r="G757" t="s">
        <v>30</v>
      </c>
      <c r="H757">
        <v>288</v>
      </c>
      <c r="I757" s="7">
        <f t="shared" si="47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ht="17" x14ac:dyDescent="0.2">
      <c r="A758">
        <v>756</v>
      </c>
      <c r="B758" t="s">
        <v>1589</v>
      </c>
      <c r="C758" s="5" t="s">
        <v>1590</v>
      </c>
      <c r="D758">
        <v>1300</v>
      </c>
      <c r="E758">
        <v>10037</v>
      </c>
      <c r="F758" s="6">
        <f t="shared" si="44"/>
        <v>7.7207692307692311</v>
      </c>
      <c r="G758" t="s">
        <v>30</v>
      </c>
      <c r="H758">
        <v>148</v>
      </c>
      <c r="I758" s="7">
        <f t="shared" si="47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ht="17" x14ac:dyDescent="0.2">
      <c r="A759">
        <v>757</v>
      </c>
      <c r="B759" t="s">
        <v>1591</v>
      </c>
      <c r="C759" s="5" t="s">
        <v>1592</v>
      </c>
      <c r="D759">
        <v>1400</v>
      </c>
      <c r="E759">
        <v>5696</v>
      </c>
      <c r="F759" s="6">
        <f t="shared" si="44"/>
        <v>4.0685714285714285</v>
      </c>
      <c r="G759" t="s">
        <v>30</v>
      </c>
      <c r="H759">
        <v>114</v>
      </c>
      <c r="I759" s="7">
        <f t="shared" si="47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ht="17" x14ac:dyDescent="0.2">
      <c r="A760">
        <v>758</v>
      </c>
      <c r="B760" t="s">
        <v>1593</v>
      </c>
      <c r="C760" s="5" t="s">
        <v>1594</v>
      </c>
      <c r="D760">
        <v>29600</v>
      </c>
      <c r="E760">
        <v>167005</v>
      </c>
      <c r="F760" s="6">
        <f t="shared" si="44"/>
        <v>5.6420608108108112</v>
      </c>
      <c r="G760" t="s">
        <v>30</v>
      </c>
      <c r="H760">
        <v>1518</v>
      </c>
      <c r="I760" s="7">
        <f t="shared" si="47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ht="34" x14ac:dyDescent="0.2">
      <c r="A761">
        <v>759</v>
      </c>
      <c r="B761" t="s">
        <v>1595</v>
      </c>
      <c r="C761" s="5" t="s">
        <v>1596</v>
      </c>
      <c r="D761">
        <v>167500</v>
      </c>
      <c r="E761">
        <v>114615</v>
      </c>
      <c r="F761" s="6">
        <f t="shared" si="44"/>
        <v>0.6842686567164179</v>
      </c>
      <c r="G761" t="s">
        <v>22</v>
      </c>
      <c r="H761">
        <v>1274</v>
      </c>
      <c r="I761" s="7">
        <f t="shared" si="47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ht="17" x14ac:dyDescent="0.2">
      <c r="A762">
        <v>760</v>
      </c>
      <c r="B762" t="s">
        <v>1597</v>
      </c>
      <c r="C762" s="5" t="s">
        <v>1598</v>
      </c>
      <c r="D762">
        <v>48300</v>
      </c>
      <c r="E762">
        <v>16592</v>
      </c>
      <c r="F762" s="6">
        <f t="shared" si="44"/>
        <v>0.34351966873706002</v>
      </c>
      <c r="G762" t="s">
        <v>22</v>
      </c>
      <c r="H762">
        <v>210</v>
      </c>
      <c r="I762" s="7">
        <f t="shared" si="47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ht="17" x14ac:dyDescent="0.2">
      <c r="A763">
        <v>761</v>
      </c>
      <c r="B763" t="s">
        <v>1599</v>
      </c>
      <c r="C763" s="5" t="s">
        <v>1600</v>
      </c>
      <c r="D763">
        <v>2200</v>
      </c>
      <c r="E763">
        <v>14420</v>
      </c>
      <c r="F763" s="6">
        <f t="shared" si="44"/>
        <v>6.5545454545454547</v>
      </c>
      <c r="G763" t="s">
        <v>30</v>
      </c>
      <c r="H763">
        <v>166</v>
      </c>
      <c r="I763" s="7">
        <f t="shared" si="47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ht="17" x14ac:dyDescent="0.2">
      <c r="A764">
        <v>762</v>
      </c>
      <c r="B764" t="s">
        <v>707</v>
      </c>
      <c r="C764" s="5" t="s">
        <v>1601</v>
      </c>
      <c r="D764">
        <v>3500</v>
      </c>
      <c r="E764">
        <v>6204</v>
      </c>
      <c r="F764" s="6">
        <f t="shared" si="44"/>
        <v>1.7725714285714285</v>
      </c>
      <c r="G764" t="s">
        <v>30</v>
      </c>
      <c r="H764">
        <v>100</v>
      </c>
      <c r="I764" s="7">
        <f t="shared" si="47"/>
        <v>62.04</v>
      </c>
      <c r="J764" t="s">
        <v>38</v>
      </c>
      <c r="K764" t="s">
        <v>39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ht="17" x14ac:dyDescent="0.2">
      <c r="A765">
        <v>763</v>
      </c>
      <c r="B765" t="s">
        <v>1602</v>
      </c>
      <c r="C765" s="5" t="s">
        <v>1603</v>
      </c>
      <c r="D765">
        <v>5600</v>
      </c>
      <c r="E765">
        <v>6338</v>
      </c>
      <c r="F765" s="6">
        <f t="shared" si="44"/>
        <v>1.1317857142857144</v>
      </c>
      <c r="G765" t="s">
        <v>30</v>
      </c>
      <c r="H765">
        <v>235</v>
      </c>
      <c r="I765" s="7">
        <f t="shared" si="47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ht="34" x14ac:dyDescent="0.2">
      <c r="A766">
        <v>764</v>
      </c>
      <c r="B766" t="s">
        <v>1604</v>
      </c>
      <c r="C766" s="5" t="s">
        <v>1605</v>
      </c>
      <c r="D766">
        <v>1100</v>
      </c>
      <c r="E766">
        <v>8010</v>
      </c>
      <c r="F766" s="6">
        <f t="shared" si="44"/>
        <v>7.2818181818181822</v>
      </c>
      <c r="G766" t="s">
        <v>30</v>
      </c>
      <c r="H766">
        <v>148</v>
      </c>
      <c r="I766" s="7">
        <f t="shared" si="47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ht="17" x14ac:dyDescent="0.2">
      <c r="A767">
        <v>765</v>
      </c>
      <c r="B767" t="s">
        <v>1606</v>
      </c>
      <c r="C767" s="5" t="s">
        <v>1607</v>
      </c>
      <c r="D767">
        <v>3900</v>
      </c>
      <c r="E767">
        <v>8125</v>
      </c>
      <c r="F767" s="6">
        <f t="shared" si="44"/>
        <v>2.0833333333333335</v>
      </c>
      <c r="G767" t="s">
        <v>30</v>
      </c>
      <c r="H767">
        <v>198</v>
      </c>
      <c r="I767" s="7">
        <f t="shared" si="47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ht="34" x14ac:dyDescent="0.2">
      <c r="A768">
        <v>766</v>
      </c>
      <c r="B768" t="s">
        <v>1608</v>
      </c>
      <c r="C768" s="5" t="s">
        <v>1609</v>
      </c>
      <c r="D768">
        <v>43800</v>
      </c>
      <c r="E768">
        <v>13653</v>
      </c>
      <c r="F768" s="6">
        <f t="shared" si="44"/>
        <v>0.31171232876712329</v>
      </c>
      <c r="G768" t="s">
        <v>22</v>
      </c>
      <c r="H768">
        <v>248</v>
      </c>
      <c r="I768" s="7">
        <f t="shared" si="47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ht="17" x14ac:dyDescent="0.2">
      <c r="A769">
        <v>767</v>
      </c>
      <c r="B769" t="s">
        <v>1610</v>
      </c>
      <c r="C769" s="5" t="s">
        <v>1611</v>
      </c>
      <c r="D769">
        <v>97200</v>
      </c>
      <c r="E769">
        <v>55372</v>
      </c>
      <c r="F769" s="6">
        <f t="shared" si="44"/>
        <v>0.56967078189300413</v>
      </c>
      <c r="G769" t="s">
        <v>22</v>
      </c>
      <c r="H769">
        <v>513</v>
      </c>
      <c r="I769" s="7">
        <f t="shared" si="47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ht="17" x14ac:dyDescent="0.2">
      <c r="A770">
        <v>768</v>
      </c>
      <c r="B770" t="s">
        <v>1612</v>
      </c>
      <c r="C770" s="5" t="s">
        <v>1613</v>
      </c>
      <c r="D770">
        <v>4800</v>
      </c>
      <c r="E770">
        <v>11088</v>
      </c>
      <c r="F770" s="6">
        <f t="shared" ref="F770:F833" si="48">E770/D770</f>
        <v>2.31</v>
      </c>
      <c r="G770" t="s">
        <v>30</v>
      </c>
      <c r="H770">
        <v>150</v>
      </c>
      <c r="I770" s="7">
        <f t="shared" si="47"/>
        <v>73.92</v>
      </c>
      <c r="J770" t="s">
        <v>31</v>
      </c>
      <c r="K770" t="s">
        <v>32</v>
      </c>
      <c r="L770">
        <v>1386741600</v>
      </c>
      <c r="M770">
        <v>1388037600</v>
      </c>
      <c r="N770" s="8">
        <f t="shared" ref="N770:N833" si="49">(((L770/60)/60/24)+DATE(1970,1,1))</f>
        <v>41619.25</v>
      </c>
      <c r="O770" s="8">
        <f t="shared" ref="O770:O833" si="50">+(((M770/60)/60)/24)+DATE(1970,1,1)</f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ht="17" x14ac:dyDescent="0.2">
      <c r="A771">
        <v>769</v>
      </c>
      <c r="B771" t="s">
        <v>1614</v>
      </c>
      <c r="C771" s="5" t="s">
        <v>1615</v>
      </c>
      <c r="D771">
        <v>125600</v>
      </c>
      <c r="E771">
        <v>109106</v>
      </c>
      <c r="F771" s="6">
        <f t="shared" si="48"/>
        <v>0.86867834394904464</v>
      </c>
      <c r="G771" t="s">
        <v>22</v>
      </c>
      <c r="H771">
        <v>3410</v>
      </c>
      <c r="I771" s="7">
        <f t="shared" ref="I771:I834" si="51">E771/H771</f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8">
        <f t="shared" si="49"/>
        <v>41501.208333333336</v>
      </c>
      <c r="O771" s="8">
        <f t="shared" si="50"/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ht="17" x14ac:dyDescent="0.2">
      <c r="A772">
        <v>770</v>
      </c>
      <c r="B772" t="s">
        <v>1616</v>
      </c>
      <c r="C772" s="5" t="s">
        <v>1617</v>
      </c>
      <c r="D772">
        <v>4300</v>
      </c>
      <c r="E772">
        <v>11642</v>
      </c>
      <c r="F772" s="6">
        <f t="shared" si="48"/>
        <v>2.7074418604651163</v>
      </c>
      <c r="G772" t="s">
        <v>30</v>
      </c>
      <c r="H772">
        <v>216</v>
      </c>
      <c r="I772" s="7">
        <f t="shared" si="51"/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ht="17" x14ac:dyDescent="0.2">
      <c r="A773">
        <v>771</v>
      </c>
      <c r="B773" t="s">
        <v>1618</v>
      </c>
      <c r="C773" s="5" t="s">
        <v>1619</v>
      </c>
      <c r="D773">
        <v>5600</v>
      </c>
      <c r="E773">
        <v>2769</v>
      </c>
      <c r="F773" s="6">
        <f t="shared" si="48"/>
        <v>0.49446428571428569</v>
      </c>
      <c r="G773" t="s">
        <v>99</v>
      </c>
      <c r="H773">
        <v>26</v>
      </c>
      <c r="I773" s="7">
        <f t="shared" si="51"/>
        <v>106.5</v>
      </c>
      <c r="J773" t="s">
        <v>31</v>
      </c>
      <c r="K773" t="s">
        <v>32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ht="17" x14ac:dyDescent="0.2">
      <c r="A774">
        <v>772</v>
      </c>
      <c r="B774" t="s">
        <v>1620</v>
      </c>
      <c r="C774" s="5" t="s">
        <v>1621</v>
      </c>
      <c r="D774">
        <v>149600</v>
      </c>
      <c r="E774">
        <v>169586</v>
      </c>
      <c r="F774" s="6">
        <f t="shared" si="48"/>
        <v>1.1335962566844919</v>
      </c>
      <c r="G774" t="s">
        <v>30</v>
      </c>
      <c r="H774">
        <v>5139</v>
      </c>
      <c r="I774" s="7">
        <f t="shared" si="51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ht="17" x14ac:dyDescent="0.2">
      <c r="A775">
        <v>773</v>
      </c>
      <c r="B775" t="s">
        <v>1622</v>
      </c>
      <c r="C775" s="5" t="s">
        <v>1623</v>
      </c>
      <c r="D775">
        <v>53100</v>
      </c>
      <c r="E775">
        <v>101185</v>
      </c>
      <c r="F775" s="6">
        <f t="shared" si="48"/>
        <v>1.9055555555555554</v>
      </c>
      <c r="G775" t="s">
        <v>30</v>
      </c>
      <c r="H775">
        <v>2353</v>
      </c>
      <c r="I775" s="7">
        <f t="shared" si="51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ht="17" x14ac:dyDescent="0.2">
      <c r="A776">
        <v>774</v>
      </c>
      <c r="B776" t="s">
        <v>1624</v>
      </c>
      <c r="C776" s="5" t="s">
        <v>1625</v>
      </c>
      <c r="D776">
        <v>5000</v>
      </c>
      <c r="E776">
        <v>6775</v>
      </c>
      <c r="F776" s="6">
        <f t="shared" si="48"/>
        <v>1.355</v>
      </c>
      <c r="G776" t="s">
        <v>30</v>
      </c>
      <c r="H776">
        <v>78</v>
      </c>
      <c r="I776" s="7">
        <f t="shared" si="51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ht="34" x14ac:dyDescent="0.2">
      <c r="A777">
        <v>775</v>
      </c>
      <c r="B777" t="s">
        <v>1626</v>
      </c>
      <c r="C777" s="5" t="s">
        <v>1627</v>
      </c>
      <c r="D777">
        <v>9400</v>
      </c>
      <c r="E777">
        <v>968</v>
      </c>
      <c r="F777" s="6">
        <f t="shared" si="48"/>
        <v>0.10297872340425532</v>
      </c>
      <c r="G777" t="s">
        <v>22</v>
      </c>
      <c r="H777">
        <v>10</v>
      </c>
      <c r="I777" s="7">
        <f t="shared" si="51"/>
        <v>96.8</v>
      </c>
      <c r="J777" t="s">
        <v>31</v>
      </c>
      <c r="K777" t="s">
        <v>32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ht="17" x14ac:dyDescent="0.2">
      <c r="A778">
        <v>776</v>
      </c>
      <c r="B778" t="s">
        <v>1628</v>
      </c>
      <c r="C778" s="5" t="s">
        <v>1629</v>
      </c>
      <c r="D778">
        <v>110800</v>
      </c>
      <c r="E778">
        <v>72623</v>
      </c>
      <c r="F778" s="6">
        <f t="shared" si="48"/>
        <v>0.65544223826714798</v>
      </c>
      <c r="G778" t="s">
        <v>22</v>
      </c>
      <c r="H778">
        <v>2201</v>
      </c>
      <c r="I778" s="7">
        <f t="shared" si="51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ht="17" x14ac:dyDescent="0.2">
      <c r="A779">
        <v>777</v>
      </c>
      <c r="B779" t="s">
        <v>1630</v>
      </c>
      <c r="C779" s="5" t="s">
        <v>1631</v>
      </c>
      <c r="D779">
        <v>93800</v>
      </c>
      <c r="E779">
        <v>45987</v>
      </c>
      <c r="F779" s="6">
        <f t="shared" si="48"/>
        <v>0.49026652452025588</v>
      </c>
      <c r="G779" t="s">
        <v>22</v>
      </c>
      <c r="H779">
        <v>676</v>
      </c>
      <c r="I779" s="7">
        <f t="shared" si="51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ht="17" x14ac:dyDescent="0.2">
      <c r="A780">
        <v>778</v>
      </c>
      <c r="B780" t="s">
        <v>1632</v>
      </c>
      <c r="C780" s="5" t="s">
        <v>1633</v>
      </c>
      <c r="D780">
        <v>1300</v>
      </c>
      <c r="E780">
        <v>10243</v>
      </c>
      <c r="F780" s="6">
        <f t="shared" si="48"/>
        <v>7.8792307692307695</v>
      </c>
      <c r="G780" t="s">
        <v>30</v>
      </c>
      <c r="H780">
        <v>174</v>
      </c>
      <c r="I780" s="7">
        <f t="shared" si="51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ht="17" x14ac:dyDescent="0.2">
      <c r="A781">
        <v>779</v>
      </c>
      <c r="B781" t="s">
        <v>1634</v>
      </c>
      <c r="C781" s="5" t="s">
        <v>1635</v>
      </c>
      <c r="D781">
        <v>108700</v>
      </c>
      <c r="E781">
        <v>87293</v>
      </c>
      <c r="F781" s="6">
        <f t="shared" si="48"/>
        <v>0.80306347746090156</v>
      </c>
      <c r="G781" t="s">
        <v>22</v>
      </c>
      <c r="H781">
        <v>831</v>
      </c>
      <c r="I781" s="7">
        <f t="shared" si="51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ht="17" x14ac:dyDescent="0.2">
      <c r="A782">
        <v>780</v>
      </c>
      <c r="B782" t="s">
        <v>1636</v>
      </c>
      <c r="C782" s="5" t="s">
        <v>1637</v>
      </c>
      <c r="D782">
        <v>5100</v>
      </c>
      <c r="E782">
        <v>5421</v>
      </c>
      <c r="F782" s="6">
        <f t="shared" si="48"/>
        <v>1.0629411764705883</v>
      </c>
      <c r="G782" t="s">
        <v>30</v>
      </c>
      <c r="H782">
        <v>164</v>
      </c>
      <c r="I782" s="7">
        <f t="shared" si="51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ht="17" x14ac:dyDescent="0.2">
      <c r="A783">
        <v>781</v>
      </c>
      <c r="B783" t="s">
        <v>1638</v>
      </c>
      <c r="C783" s="5" t="s">
        <v>1639</v>
      </c>
      <c r="D783">
        <v>8700</v>
      </c>
      <c r="E783">
        <v>4414</v>
      </c>
      <c r="F783" s="6">
        <f t="shared" si="48"/>
        <v>0.50735632183908042</v>
      </c>
      <c r="G783" t="s">
        <v>99</v>
      </c>
      <c r="H783">
        <v>56</v>
      </c>
      <c r="I783" s="7">
        <f t="shared" si="51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ht="17" x14ac:dyDescent="0.2">
      <c r="A784">
        <v>782</v>
      </c>
      <c r="B784" t="s">
        <v>1640</v>
      </c>
      <c r="C784" s="5" t="s">
        <v>1641</v>
      </c>
      <c r="D784">
        <v>5100</v>
      </c>
      <c r="E784">
        <v>10981</v>
      </c>
      <c r="F784" s="6">
        <f t="shared" si="48"/>
        <v>2.153137254901961</v>
      </c>
      <c r="G784" t="s">
        <v>30</v>
      </c>
      <c r="H784">
        <v>161</v>
      </c>
      <c r="I784" s="7">
        <f t="shared" si="51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ht="17" x14ac:dyDescent="0.2">
      <c r="A785">
        <v>783</v>
      </c>
      <c r="B785" t="s">
        <v>1642</v>
      </c>
      <c r="C785" s="5" t="s">
        <v>1643</v>
      </c>
      <c r="D785">
        <v>7400</v>
      </c>
      <c r="E785">
        <v>10451</v>
      </c>
      <c r="F785" s="6">
        <f t="shared" si="48"/>
        <v>1.4122972972972974</v>
      </c>
      <c r="G785" t="s">
        <v>30</v>
      </c>
      <c r="H785">
        <v>138</v>
      </c>
      <c r="I785" s="7">
        <f t="shared" si="51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ht="17" x14ac:dyDescent="0.2">
      <c r="A786">
        <v>784</v>
      </c>
      <c r="B786" t="s">
        <v>1644</v>
      </c>
      <c r="C786" s="5" t="s">
        <v>1645</v>
      </c>
      <c r="D786">
        <v>88900</v>
      </c>
      <c r="E786">
        <v>102535</v>
      </c>
      <c r="F786" s="6">
        <f t="shared" si="48"/>
        <v>1.1533745781777278</v>
      </c>
      <c r="G786" t="s">
        <v>30</v>
      </c>
      <c r="H786">
        <v>3308</v>
      </c>
      <c r="I786" s="7">
        <f t="shared" si="51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ht="34" x14ac:dyDescent="0.2">
      <c r="A787">
        <v>785</v>
      </c>
      <c r="B787" t="s">
        <v>1646</v>
      </c>
      <c r="C787" s="5" t="s">
        <v>1647</v>
      </c>
      <c r="D787">
        <v>6700</v>
      </c>
      <c r="E787">
        <v>12939</v>
      </c>
      <c r="F787" s="6">
        <f t="shared" si="48"/>
        <v>1.9311940298507462</v>
      </c>
      <c r="G787" t="s">
        <v>30</v>
      </c>
      <c r="H787">
        <v>127</v>
      </c>
      <c r="I787" s="7">
        <f t="shared" si="51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ht="17" x14ac:dyDescent="0.2">
      <c r="A788">
        <v>786</v>
      </c>
      <c r="B788" t="s">
        <v>1648</v>
      </c>
      <c r="C788" s="5" t="s">
        <v>1649</v>
      </c>
      <c r="D788">
        <v>1500</v>
      </c>
      <c r="E788">
        <v>10946</v>
      </c>
      <c r="F788" s="6">
        <f t="shared" si="48"/>
        <v>7.2973333333333334</v>
      </c>
      <c r="G788" t="s">
        <v>30</v>
      </c>
      <c r="H788">
        <v>207</v>
      </c>
      <c r="I788" s="7">
        <f t="shared" si="51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ht="17" x14ac:dyDescent="0.2">
      <c r="A789">
        <v>787</v>
      </c>
      <c r="B789" t="s">
        <v>1650</v>
      </c>
      <c r="C789" s="5" t="s">
        <v>1651</v>
      </c>
      <c r="D789">
        <v>61200</v>
      </c>
      <c r="E789">
        <v>60994</v>
      </c>
      <c r="F789" s="6">
        <f t="shared" si="48"/>
        <v>0.99663398692810456</v>
      </c>
      <c r="G789" t="s">
        <v>22</v>
      </c>
      <c r="H789">
        <v>859</v>
      </c>
      <c r="I789" s="7">
        <f t="shared" si="51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ht="17" x14ac:dyDescent="0.2">
      <c r="A790">
        <v>788</v>
      </c>
      <c r="B790" t="s">
        <v>1652</v>
      </c>
      <c r="C790" s="5" t="s">
        <v>1653</v>
      </c>
      <c r="D790">
        <v>3600</v>
      </c>
      <c r="E790">
        <v>3174</v>
      </c>
      <c r="F790" s="6">
        <f t="shared" si="48"/>
        <v>0.88166666666666671</v>
      </c>
      <c r="G790" t="s">
        <v>65</v>
      </c>
      <c r="H790">
        <v>31</v>
      </c>
      <c r="I790" s="7">
        <f t="shared" si="51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ht="17" x14ac:dyDescent="0.2">
      <c r="A791">
        <v>789</v>
      </c>
      <c r="B791" t="s">
        <v>1654</v>
      </c>
      <c r="C791" s="5" t="s">
        <v>1655</v>
      </c>
      <c r="D791">
        <v>9000</v>
      </c>
      <c r="E791">
        <v>3351</v>
      </c>
      <c r="F791" s="6">
        <f t="shared" si="48"/>
        <v>0.37233333333333335</v>
      </c>
      <c r="G791" t="s">
        <v>22</v>
      </c>
      <c r="H791">
        <v>45</v>
      </c>
      <c r="I791" s="7">
        <f t="shared" si="51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ht="17" x14ac:dyDescent="0.2">
      <c r="A792">
        <v>790</v>
      </c>
      <c r="B792" t="s">
        <v>1656</v>
      </c>
      <c r="C792" s="5" t="s">
        <v>1657</v>
      </c>
      <c r="D792">
        <v>185900</v>
      </c>
      <c r="E792">
        <v>56774</v>
      </c>
      <c r="F792" s="6">
        <f t="shared" si="48"/>
        <v>0.30540075309306081</v>
      </c>
      <c r="G792" t="s">
        <v>99</v>
      </c>
      <c r="H792">
        <v>1113</v>
      </c>
      <c r="I792" s="7">
        <f t="shared" si="51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ht="17" x14ac:dyDescent="0.2">
      <c r="A793">
        <v>791</v>
      </c>
      <c r="B793" t="s">
        <v>1658</v>
      </c>
      <c r="C793" s="5" t="s">
        <v>1659</v>
      </c>
      <c r="D793">
        <v>2100</v>
      </c>
      <c r="E793">
        <v>540</v>
      </c>
      <c r="F793" s="6">
        <f t="shared" si="48"/>
        <v>0.25714285714285712</v>
      </c>
      <c r="G793" t="s">
        <v>22</v>
      </c>
      <c r="H793">
        <v>6</v>
      </c>
      <c r="I793" s="7">
        <f t="shared" si="51"/>
        <v>90</v>
      </c>
      <c r="J793" t="s">
        <v>31</v>
      </c>
      <c r="K793" t="s">
        <v>32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ht="17" x14ac:dyDescent="0.2">
      <c r="A794">
        <v>792</v>
      </c>
      <c r="B794" t="s">
        <v>1660</v>
      </c>
      <c r="C794" s="5" t="s">
        <v>1661</v>
      </c>
      <c r="D794">
        <v>2000</v>
      </c>
      <c r="E794">
        <v>680</v>
      </c>
      <c r="F794" s="6">
        <f t="shared" si="48"/>
        <v>0.34</v>
      </c>
      <c r="G794" t="s">
        <v>22</v>
      </c>
      <c r="H794">
        <v>7</v>
      </c>
      <c r="I794" s="7">
        <f t="shared" si="51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ht="17" x14ac:dyDescent="0.2">
      <c r="A795">
        <v>793</v>
      </c>
      <c r="B795" t="s">
        <v>1662</v>
      </c>
      <c r="C795" s="5" t="s">
        <v>1663</v>
      </c>
      <c r="D795">
        <v>1100</v>
      </c>
      <c r="E795">
        <v>13045</v>
      </c>
      <c r="F795" s="6">
        <f t="shared" si="48"/>
        <v>11.859090909090909</v>
      </c>
      <c r="G795" t="s">
        <v>30</v>
      </c>
      <c r="H795">
        <v>181</v>
      </c>
      <c r="I795" s="7">
        <f t="shared" si="51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ht="17" x14ac:dyDescent="0.2">
      <c r="A796">
        <v>794</v>
      </c>
      <c r="B796" t="s">
        <v>1664</v>
      </c>
      <c r="C796" s="5" t="s">
        <v>1665</v>
      </c>
      <c r="D796">
        <v>6600</v>
      </c>
      <c r="E796">
        <v>8276</v>
      </c>
      <c r="F796" s="6">
        <f t="shared" si="48"/>
        <v>1.2539393939393939</v>
      </c>
      <c r="G796" t="s">
        <v>30</v>
      </c>
      <c r="H796">
        <v>110</v>
      </c>
      <c r="I796" s="7">
        <f t="shared" si="51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ht="34" x14ac:dyDescent="0.2">
      <c r="A797">
        <v>795</v>
      </c>
      <c r="B797" t="s">
        <v>1666</v>
      </c>
      <c r="C797" s="5" t="s">
        <v>1667</v>
      </c>
      <c r="D797">
        <v>7100</v>
      </c>
      <c r="E797">
        <v>1022</v>
      </c>
      <c r="F797" s="6">
        <f t="shared" si="48"/>
        <v>0.14394366197183098</v>
      </c>
      <c r="G797" t="s">
        <v>22</v>
      </c>
      <c r="H797">
        <v>31</v>
      </c>
      <c r="I797" s="7">
        <f t="shared" si="51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ht="17" x14ac:dyDescent="0.2">
      <c r="A798">
        <v>796</v>
      </c>
      <c r="B798" t="s">
        <v>1668</v>
      </c>
      <c r="C798" s="5" t="s">
        <v>1669</v>
      </c>
      <c r="D798">
        <v>7800</v>
      </c>
      <c r="E798">
        <v>4275</v>
      </c>
      <c r="F798" s="6">
        <f t="shared" si="48"/>
        <v>0.54807692307692313</v>
      </c>
      <c r="G798" t="s">
        <v>22</v>
      </c>
      <c r="H798">
        <v>78</v>
      </c>
      <c r="I798" s="7">
        <f t="shared" si="51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ht="17" x14ac:dyDescent="0.2">
      <c r="A799">
        <v>797</v>
      </c>
      <c r="B799" t="s">
        <v>1670</v>
      </c>
      <c r="C799" s="5" t="s">
        <v>1671</v>
      </c>
      <c r="D799">
        <v>7600</v>
      </c>
      <c r="E799">
        <v>8332</v>
      </c>
      <c r="F799" s="6">
        <f t="shared" si="48"/>
        <v>1.0963157894736841</v>
      </c>
      <c r="G799" t="s">
        <v>30</v>
      </c>
      <c r="H799">
        <v>185</v>
      </c>
      <c r="I799" s="7">
        <f t="shared" si="51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ht="17" x14ac:dyDescent="0.2">
      <c r="A800">
        <v>798</v>
      </c>
      <c r="B800" t="s">
        <v>1672</v>
      </c>
      <c r="C800" s="5" t="s">
        <v>1673</v>
      </c>
      <c r="D800">
        <v>3400</v>
      </c>
      <c r="E800">
        <v>6408</v>
      </c>
      <c r="F800" s="6">
        <f t="shared" si="48"/>
        <v>1.8847058823529412</v>
      </c>
      <c r="G800" t="s">
        <v>30</v>
      </c>
      <c r="H800">
        <v>121</v>
      </c>
      <c r="I800" s="7">
        <f t="shared" si="51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ht="17" x14ac:dyDescent="0.2">
      <c r="A801">
        <v>799</v>
      </c>
      <c r="B801" t="s">
        <v>1674</v>
      </c>
      <c r="C801" s="5" t="s">
        <v>1675</v>
      </c>
      <c r="D801">
        <v>84500</v>
      </c>
      <c r="E801">
        <v>73522</v>
      </c>
      <c r="F801" s="6">
        <f t="shared" si="48"/>
        <v>0.87008284023668636</v>
      </c>
      <c r="G801" t="s">
        <v>22</v>
      </c>
      <c r="H801">
        <v>1225</v>
      </c>
      <c r="I801" s="7">
        <f t="shared" si="51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ht="17" x14ac:dyDescent="0.2">
      <c r="A802">
        <v>800</v>
      </c>
      <c r="B802" t="s">
        <v>1676</v>
      </c>
      <c r="C802" s="5" t="s">
        <v>1677</v>
      </c>
      <c r="D802">
        <v>100</v>
      </c>
      <c r="E802">
        <v>1</v>
      </c>
      <c r="F802" s="6">
        <f t="shared" si="48"/>
        <v>0.01</v>
      </c>
      <c r="G802" t="s">
        <v>22</v>
      </c>
      <c r="H802">
        <v>1</v>
      </c>
      <c r="I802" s="7">
        <f t="shared" si="51"/>
        <v>1</v>
      </c>
      <c r="J802" t="s">
        <v>125</v>
      </c>
      <c r="K802" t="s">
        <v>126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ht="17" x14ac:dyDescent="0.2">
      <c r="A803">
        <v>801</v>
      </c>
      <c r="B803" t="s">
        <v>1678</v>
      </c>
      <c r="C803" s="5" t="s">
        <v>1679</v>
      </c>
      <c r="D803">
        <v>2300</v>
      </c>
      <c r="E803">
        <v>4667</v>
      </c>
      <c r="F803" s="6">
        <f t="shared" si="48"/>
        <v>2.0291304347826089</v>
      </c>
      <c r="G803" t="s">
        <v>30</v>
      </c>
      <c r="H803">
        <v>106</v>
      </c>
      <c r="I803" s="7">
        <f t="shared" si="51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ht="34" x14ac:dyDescent="0.2">
      <c r="A804">
        <v>802</v>
      </c>
      <c r="B804" t="s">
        <v>1680</v>
      </c>
      <c r="C804" s="5" t="s">
        <v>1681</v>
      </c>
      <c r="D804">
        <v>6200</v>
      </c>
      <c r="E804">
        <v>12216</v>
      </c>
      <c r="F804" s="6">
        <f t="shared" si="48"/>
        <v>1.9703225806451612</v>
      </c>
      <c r="G804" t="s">
        <v>30</v>
      </c>
      <c r="H804">
        <v>142</v>
      </c>
      <c r="I804" s="7">
        <f t="shared" si="51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ht="34" x14ac:dyDescent="0.2">
      <c r="A805">
        <v>803</v>
      </c>
      <c r="B805" t="s">
        <v>1682</v>
      </c>
      <c r="C805" s="5" t="s">
        <v>1683</v>
      </c>
      <c r="D805">
        <v>6100</v>
      </c>
      <c r="E805">
        <v>6527</v>
      </c>
      <c r="F805" s="6">
        <f t="shared" si="48"/>
        <v>1.07</v>
      </c>
      <c r="G805" t="s">
        <v>30</v>
      </c>
      <c r="H805">
        <v>233</v>
      </c>
      <c r="I805" s="7">
        <f t="shared" si="51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ht="17" x14ac:dyDescent="0.2">
      <c r="A806">
        <v>804</v>
      </c>
      <c r="B806" t="s">
        <v>1684</v>
      </c>
      <c r="C806" s="5" t="s">
        <v>1685</v>
      </c>
      <c r="D806">
        <v>2600</v>
      </c>
      <c r="E806">
        <v>6987</v>
      </c>
      <c r="F806" s="6">
        <f t="shared" si="48"/>
        <v>2.6873076923076922</v>
      </c>
      <c r="G806" t="s">
        <v>30</v>
      </c>
      <c r="H806">
        <v>218</v>
      </c>
      <c r="I806" s="7">
        <f t="shared" si="51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ht="34" x14ac:dyDescent="0.2">
      <c r="A807">
        <v>805</v>
      </c>
      <c r="B807" t="s">
        <v>1686</v>
      </c>
      <c r="C807" s="5" t="s">
        <v>1687</v>
      </c>
      <c r="D807">
        <v>9700</v>
      </c>
      <c r="E807">
        <v>4932</v>
      </c>
      <c r="F807" s="6">
        <f t="shared" si="48"/>
        <v>0.50845360824742269</v>
      </c>
      <c r="G807" t="s">
        <v>22</v>
      </c>
      <c r="H807">
        <v>67</v>
      </c>
      <c r="I807" s="7">
        <f t="shared" si="51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ht="17" x14ac:dyDescent="0.2">
      <c r="A808">
        <v>806</v>
      </c>
      <c r="B808" t="s">
        <v>1688</v>
      </c>
      <c r="C808" s="5" t="s">
        <v>1689</v>
      </c>
      <c r="D808">
        <v>700</v>
      </c>
      <c r="E808">
        <v>8262</v>
      </c>
      <c r="F808" s="6">
        <f t="shared" si="48"/>
        <v>11.802857142857142</v>
      </c>
      <c r="G808" t="s">
        <v>30</v>
      </c>
      <c r="H808">
        <v>76</v>
      </c>
      <c r="I808" s="7">
        <f t="shared" si="51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ht="17" x14ac:dyDescent="0.2">
      <c r="A809">
        <v>807</v>
      </c>
      <c r="B809" t="s">
        <v>1690</v>
      </c>
      <c r="C809" s="5" t="s">
        <v>1691</v>
      </c>
      <c r="D809">
        <v>700</v>
      </c>
      <c r="E809">
        <v>1848</v>
      </c>
      <c r="F809" s="6">
        <f t="shared" si="48"/>
        <v>2.64</v>
      </c>
      <c r="G809" t="s">
        <v>30</v>
      </c>
      <c r="H809">
        <v>43</v>
      </c>
      <c r="I809" s="7">
        <f t="shared" si="51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ht="17" x14ac:dyDescent="0.2">
      <c r="A810">
        <v>808</v>
      </c>
      <c r="B810" t="s">
        <v>1692</v>
      </c>
      <c r="C810" s="5" t="s">
        <v>1693</v>
      </c>
      <c r="D810">
        <v>5200</v>
      </c>
      <c r="E810">
        <v>1583</v>
      </c>
      <c r="F810" s="6">
        <f t="shared" si="48"/>
        <v>0.30442307692307691</v>
      </c>
      <c r="G810" t="s">
        <v>22</v>
      </c>
      <c r="H810">
        <v>19</v>
      </c>
      <c r="I810" s="7">
        <f t="shared" si="51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ht="17" x14ac:dyDescent="0.2">
      <c r="A811">
        <v>809</v>
      </c>
      <c r="B811" t="s">
        <v>1640</v>
      </c>
      <c r="C811" s="5" t="s">
        <v>1694</v>
      </c>
      <c r="D811">
        <v>140800</v>
      </c>
      <c r="E811">
        <v>88536</v>
      </c>
      <c r="F811" s="6">
        <f t="shared" si="48"/>
        <v>0.62880681818181816</v>
      </c>
      <c r="G811" t="s">
        <v>22</v>
      </c>
      <c r="H811">
        <v>2108</v>
      </c>
      <c r="I811" s="7">
        <f t="shared" si="51"/>
        <v>42</v>
      </c>
      <c r="J811" t="s">
        <v>125</v>
      </c>
      <c r="K811" t="s">
        <v>126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ht="17" x14ac:dyDescent="0.2">
      <c r="A812">
        <v>810</v>
      </c>
      <c r="B812" t="s">
        <v>1695</v>
      </c>
      <c r="C812" s="5" t="s">
        <v>1696</v>
      </c>
      <c r="D812">
        <v>6400</v>
      </c>
      <c r="E812">
        <v>12360</v>
      </c>
      <c r="F812" s="6">
        <f t="shared" si="48"/>
        <v>1.9312499999999999</v>
      </c>
      <c r="G812" t="s">
        <v>30</v>
      </c>
      <c r="H812">
        <v>221</v>
      </c>
      <c r="I812" s="7">
        <f t="shared" si="51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ht="17" x14ac:dyDescent="0.2">
      <c r="A813">
        <v>811</v>
      </c>
      <c r="B813" t="s">
        <v>1697</v>
      </c>
      <c r="C813" s="5" t="s">
        <v>1698</v>
      </c>
      <c r="D813">
        <v>92500</v>
      </c>
      <c r="E813">
        <v>71320</v>
      </c>
      <c r="F813" s="6">
        <f t="shared" si="48"/>
        <v>0.77102702702702708</v>
      </c>
      <c r="G813" t="s">
        <v>22</v>
      </c>
      <c r="H813">
        <v>679</v>
      </c>
      <c r="I813" s="7">
        <f t="shared" si="51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ht="17" x14ac:dyDescent="0.2">
      <c r="A814">
        <v>812</v>
      </c>
      <c r="B814" t="s">
        <v>1699</v>
      </c>
      <c r="C814" s="5" t="s">
        <v>1700</v>
      </c>
      <c r="D814">
        <v>59700</v>
      </c>
      <c r="E814">
        <v>134640</v>
      </c>
      <c r="F814" s="6">
        <f t="shared" si="48"/>
        <v>2.2552763819095478</v>
      </c>
      <c r="G814" t="s">
        <v>30</v>
      </c>
      <c r="H814">
        <v>2805</v>
      </c>
      <c r="I814" s="7">
        <f t="shared" si="51"/>
        <v>48</v>
      </c>
      <c r="J814" t="s">
        <v>23</v>
      </c>
      <c r="K814" t="s">
        <v>24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ht="17" x14ac:dyDescent="0.2">
      <c r="A815">
        <v>813</v>
      </c>
      <c r="B815" t="s">
        <v>1701</v>
      </c>
      <c r="C815" s="5" t="s">
        <v>1702</v>
      </c>
      <c r="D815">
        <v>3200</v>
      </c>
      <c r="E815">
        <v>7661</v>
      </c>
      <c r="F815" s="6">
        <f t="shared" si="48"/>
        <v>2.3940625</v>
      </c>
      <c r="G815" t="s">
        <v>30</v>
      </c>
      <c r="H815">
        <v>68</v>
      </c>
      <c r="I815" s="7">
        <f t="shared" si="51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ht="17" x14ac:dyDescent="0.2">
      <c r="A816">
        <v>814</v>
      </c>
      <c r="B816" t="s">
        <v>1703</v>
      </c>
      <c r="C816" s="5" t="s">
        <v>1704</v>
      </c>
      <c r="D816">
        <v>3200</v>
      </c>
      <c r="E816">
        <v>2950</v>
      </c>
      <c r="F816" s="6">
        <f t="shared" si="48"/>
        <v>0.921875</v>
      </c>
      <c r="G816" t="s">
        <v>22</v>
      </c>
      <c r="H816">
        <v>36</v>
      </c>
      <c r="I816" s="7">
        <f t="shared" si="51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ht="34" x14ac:dyDescent="0.2">
      <c r="A817">
        <v>815</v>
      </c>
      <c r="B817" t="s">
        <v>1705</v>
      </c>
      <c r="C817" s="5" t="s">
        <v>1706</v>
      </c>
      <c r="D817">
        <v>9000</v>
      </c>
      <c r="E817">
        <v>11721</v>
      </c>
      <c r="F817" s="6">
        <f t="shared" si="48"/>
        <v>1.3023333333333333</v>
      </c>
      <c r="G817" t="s">
        <v>30</v>
      </c>
      <c r="H817">
        <v>183</v>
      </c>
      <c r="I817" s="7">
        <f t="shared" si="51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ht="17" x14ac:dyDescent="0.2">
      <c r="A818">
        <v>816</v>
      </c>
      <c r="B818" t="s">
        <v>1707</v>
      </c>
      <c r="C818" s="5" t="s">
        <v>1708</v>
      </c>
      <c r="D818">
        <v>2300</v>
      </c>
      <c r="E818">
        <v>14150</v>
      </c>
      <c r="F818" s="6">
        <f t="shared" si="48"/>
        <v>6.1521739130434785</v>
      </c>
      <c r="G818" t="s">
        <v>30</v>
      </c>
      <c r="H818">
        <v>133</v>
      </c>
      <c r="I818" s="7">
        <f t="shared" si="51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ht="17" x14ac:dyDescent="0.2">
      <c r="A819">
        <v>817</v>
      </c>
      <c r="B819" t="s">
        <v>1709</v>
      </c>
      <c r="C819" s="5" t="s">
        <v>1710</v>
      </c>
      <c r="D819">
        <v>51300</v>
      </c>
      <c r="E819">
        <v>189192</v>
      </c>
      <c r="F819" s="6">
        <f t="shared" si="48"/>
        <v>3.687953216374269</v>
      </c>
      <c r="G819" t="s">
        <v>30</v>
      </c>
      <c r="H819">
        <v>2489</v>
      </c>
      <c r="I819" s="7">
        <f t="shared" si="51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ht="17" x14ac:dyDescent="0.2">
      <c r="A820">
        <v>818</v>
      </c>
      <c r="B820" t="s">
        <v>715</v>
      </c>
      <c r="C820" s="5" t="s">
        <v>1711</v>
      </c>
      <c r="D820">
        <v>700</v>
      </c>
      <c r="E820">
        <v>7664</v>
      </c>
      <c r="F820" s="6">
        <f t="shared" si="48"/>
        <v>10.948571428571428</v>
      </c>
      <c r="G820" t="s">
        <v>30</v>
      </c>
      <c r="H820">
        <v>69</v>
      </c>
      <c r="I820" s="7">
        <f t="shared" si="51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ht="34" x14ac:dyDescent="0.2">
      <c r="A821">
        <v>819</v>
      </c>
      <c r="B821" t="s">
        <v>1712</v>
      </c>
      <c r="C821" s="5" t="s">
        <v>1713</v>
      </c>
      <c r="D821">
        <v>8900</v>
      </c>
      <c r="E821">
        <v>4509</v>
      </c>
      <c r="F821" s="6">
        <f t="shared" si="48"/>
        <v>0.50662921348314605</v>
      </c>
      <c r="G821" t="s">
        <v>22</v>
      </c>
      <c r="H821">
        <v>47</v>
      </c>
      <c r="I821" s="7">
        <f t="shared" si="51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ht="17" x14ac:dyDescent="0.2">
      <c r="A822">
        <v>820</v>
      </c>
      <c r="B822" t="s">
        <v>1714</v>
      </c>
      <c r="C822" s="5" t="s">
        <v>1715</v>
      </c>
      <c r="D822">
        <v>1500</v>
      </c>
      <c r="E822">
        <v>12009</v>
      </c>
      <c r="F822" s="6">
        <f t="shared" si="48"/>
        <v>8.0060000000000002</v>
      </c>
      <c r="G822" t="s">
        <v>30</v>
      </c>
      <c r="H822">
        <v>279</v>
      </c>
      <c r="I822" s="7">
        <f t="shared" si="51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ht="17" x14ac:dyDescent="0.2">
      <c r="A823">
        <v>821</v>
      </c>
      <c r="B823" t="s">
        <v>1716</v>
      </c>
      <c r="C823" s="5" t="s">
        <v>1717</v>
      </c>
      <c r="D823">
        <v>4900</v>
      </c>
      <c r="E823">
        <v>14273</v>
      </c>
      <c r="F823" s="6">
        <f t="shared" si="48"/>
        <v>2.9128571428571428</v>
      </c>
      <c r="G823" t="s">
        <v>30</v>
      </c>
      <c r="H823">
        <v>210</v>
      </c>
      <c r="I823" s="7">
        <f t="shared" si="51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ht="17" x14ac:dyDescent="0.2">
      <c r="A824">
        <v>822</v>
      </c>
      <c r="B824" t="s">
        <v>1718</v>
      </c>
      <c r="C824" s="5" t="s">
        <v>1719</v>
      </c>
      <c r="D824">
        <v>54000</v>
      </c>
      <c r="E824">
        <v>188982</v>
      </c>
      <c r="F824" s="6">
        <f t="shared" si="48"/>
        <v>3.4996666666666667</v>
      </c>
      <c r="G824" t="s">
        <v>30</v>
      </c>
      <c r="H824">
        <v>2100</v>
      </c>
      <c r="I824" s="7">
        <f t="shared" si="51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ht="17" x14ac:dyDescent="0.2">
      <c r="A825">
        <v>823</v>
      </c>
      <c r="B825" t="s">
        <v>1720</v>
      </c>
      <c r="C825" s="5" t="s">
        <v>1721</v>
      </c>
      <c r="D825">
        <v>4100</v>
      </c>
      <c r="E825">
        <v>14640</v>
      </c>
      <c r="F825" s="6">
        <f t="shared" si="48"/>
        <v>3.5707317073170732</v>
      </c>
      <c r="G825" t="s">
        <v>30</v>
      </c>
      <c r="H825">
        <v>252</v>
      </c>
      <c r="I825" s="7">
        <f t="shared" si="51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ht="17" x14ac:dyDescent="0.2">
      <c r="A826">
        <v>824</v>
      </c>
      <c r="B826" t="s">
        <v>1722</v>
      </c>
      <c r="C826" s="5" t="s">
        <v>1723</v>
      </c>
      <c r="D826">
        <v>85000</v>
      </c>
      <c r="E826">
        <v>107516</v>
      </c>
      <c r="F826" s="6">
        <f t="shared" si="48"/>
        <v>1.2648941176470587</v>
      </c>
      <c r="G826" t="s">
        <v>30</v>
      </c>
      <c r="H826">
        <v>1280</v>
      </c>
      <c r="I826" s="7">
        <f t="shared" si="51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ht="17" x14ac:dyDescent="0.2">
      <c r="A827">
        <v>825</v>
      </c>
      <c r="B827" t="s">
        <v>1724</v>
      </c>
      <c r="C827" s="5" t="s">
        <v>1725</v>
      </c>
      <c r="D827">
        <v>3600</v>
      </c>
      <c r="E827">
        <v>13950</v>
      </c>
      <c r="F827" s="6">
        <f t="shared" si="48"/>
        <v>3.875</v>
      </c>
      <c r="G827" t="s">
        <v>30</v>
      </c>
      <c r="H827">
        <v>157</v>
      </c>
      <c r="I827" s="7">
        <f t="shared" si="51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ht="34" x14ac:dyDescent="0.2">
      <c r="A828">
        <v>826</v>
      </c>
      <c r="B828" t="s">
        <v>1726</v>
      </c>
      <c r="C828" s="5" t="s">
        <v>1727</v>
      </c>
      <c r="D828">
        <v>2800</v>
      </c>
      <c r="E828">
        <v>12797</v>
      </c>
      <c r="F828" s="6">
        <f t="shared" si="48"/>
        <v>4.5703571428571426</v>
      </c>
      <c r="G828" t="s">
        <v>30</v>
      </c>
      <c r="H828">
        <v>194</v>
      </c>
      <c r="I828" s="7">
        <f t="shared" si="51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ht="34" x14ac:dyDescent="0.2">
      <c r="A829">
        <v>827</v>
      </c>
      <c r="B829" t="s">
        <v>1728</v>
      </c>
      <c r="C829" s="5" t="s">
        <v>1729</v>
      </c>
      <c r="D829">
        <v>2300</v>
      </c>
      <c r="E829">
        <v>6134</v>
      </c>
      <c r="F829" s="6">
        <f t="shared" si="48"/>
        <v>2.6669565217391304</v>
      </c>
      <c r="G829" t="s">
        <v>30</v>
      </c>
      <c r="H829">
        <v>82</v>
      </c>
      <c r="I829" s="7">
        <f t="shared" si="51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ht="34" x14ac:dyDescent="0.2">
      <c r="A830">
        <v>828</v>
      </c>
      <c r="B830" t="s">
        <v>1730</v>
      </c>
      <c r="C830" s="5" t="s">
        <v>1731</v>
      </c>
      <c r="D830">
        <v>7100</v>
      </c>
      <c r="E830">
        <v>4899</v>
      </c>
      <c r="F830" s="6">
        <f t="shared" si="48"/>
        <v>0.69</v>
      </c>
      <c r="G830" t="s">
        <v>22</v>
      </c>
      <c r="H830">
        <v>70</v>
      </c>
      <c r="I830" s="7">
        <f t="shared" si="51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ht="17" x14ac:dyDescent="0.2">
      <c r="A831">
        <v>829</v>
      </c>
      <c r="B831" t="s">
        <v>1732</v>
      </c>
      <c r="C831" s="5" t="s">
        <v>1733</v>
      </c>
      <c r="D831">
        <v>9600</v>
      </c>
      <c r="E831">
        <v>4929</v>
      </c>
      <c r="F831" s="6">
        <f t="shared" si="48"/>
        <v>0.51343749999999999</v>
      </c>
      <c r="G831" t="s">
        <v>22</v>
      </c>
      <c r="H831">
        <v>154</v>
      </c>
      <c r="I831" s="7">
        <f t="shared" si="51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ht="34" x14ac:dyDescent="0.2">
      <c r="A832">
        <v>830</v>
      </c>
      <c r="B832" t="s">
        <v>1734</v>
      </c>
      <c r="C832" s="5" t="s">
        <v>1735</v>
      </c>
      <c r="D832">
        <v>121600</v>
      </c>
      <c r="E832">
        <v>1424</v>
      </c>
      <c r="F832" s="6">
        <f t="shared" si="48"/>
        <v>1.1710526315789473E-2</v>
      </c>
      <c r="G832" t="s">
        <v>22</v>
      </c>
      <c r="H832">
        <v>22</v>
      </c>
      <c r="I832" s="7">
        <f t="shared" si="51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ht="34" x14ac:dyDescent="0.2">
      <c r="A833">
        <v>831</v>
      </c>
      <c r="B833" t="s">
        <v>1736</v>
      </c>
      <c r="C833" s="5" t="s">
        <v>1737</v>
      </c>
      <c r="D833">
        <v>97100</v>
      </c>
      <c r="E833">
        <v>105817</v>
      </c>
      <c r="F833" s="6">
        <f t="shared" si="48"/>
        <v>1.089773429454171</v>
      </c>
      <c r="G833" t="s">
        <v>30</v>
      </c>
      <c r="H833">
        <v>4233</v>
      </c>
      <c r="I833" s="7">
        <f t="shared" si="51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ht="17" x14ac:dyDescent="0.2">
      <c r="A834">
        <v>832</v>
      </c>
      <c r="B834" t="s">
        <v>1738</v>
      </c>
      <c r="C834" s="5" t="s">
        <v>1739</v>
      </c>
      <c r="D834">
        <v>43200</v>
      </c>
      <c r="E834">
        <v>136156</v>
      </c>
      <c r="F834" s="6">
        <f t="shared" ref="F834:F897" si="52">E834/D834</f>
        <v>3.1517592592592591</v>
      </c>
      <c r="G834" t="s">
        <v>30</v>
      </c>
      <c r="H834">
        <v>1297</v>
      </c>
      <c r="I834" s="7">
        <f t="shared" si="51"/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8">
        <f t="shared" ref="N834:N897" si="53">(((L834/60)/60/24)+DATE(1970,1,1))</f>
        <v>42299.208333333328</v>
      </c>
      <c r="O834" s="8">
        <f t="shared" ref="O834:O897" si="54">+(((M834/60)/60)/24)+DATE(1970,1,1)</f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ht="17" x14ac:dyDescent="0.2">
      <c r="A835">
        <v>833</v>
      </c>
      <c r="B835" t="s">
        <v>1740</v>
      </c>
      <c r="C835" s="5" t="s">
        <v>1741</v>
      </c>
      <c r="D835">
        <v>6800</v>
      </c>
      <c r="E835">
        <v>10723</v>
      </c>
      <c r="F835" s="6">
        <f t="shared" si="52"/>
        <v>1.5769117647058823</v>
      </c>
      <c r="G835" t="s">
        <v>30</v>
      </c>
      <c r="H835">
        <v>165</v>
      </c>
      <c r="I835" s="7">
        <f t="shared" ref="I835:I898" si="55">E835/H835</f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8">
        <f t="shared" si="53"/>
        <v>40588.25</v>
      </c>
      <c r="O835" s="8">
        <f t="shared" si="54"/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ht="17" x14ac:dyDescent="0.2">
      <c r="A836">
        <v>834</v>
      </c>
      <c r="B836" t="s">
        <v>1742</v>
      </c>
      <c r="C836" s="5" t="s">
        <v>1743</v>
      </c>
      <c r="D836">
        <v>7300</v>
      </c>
      <c r="E836">
        <v>11228</v>
      </c>
      <c r="F836" s="6">
        <f t="shared" si="52"/>
        <v>1.5380821917808218</v>
      </c>
      <c r="G836" t="s">
        <v>30</v>
      </c>
      <c r="H836">
        <v>119</v>
      </c>
      <c r="I836" s="7">
        <f t="shared" si="55"/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ht="17" x14ac:dyDescent="0.2">
      <c r="A837">
        <v>835</v>
      </c>
      <c r="B837" t="s">
        <v>1744</v>
      </c>
      <c r="C837" s="5" t="s">
        <v>1745</v>
      </c>
      <c r="D837">
        <v>86200</v>
      </c>
      <c r="E837">
        <v>77355</v>
      </c>
      <c r="F837" s="6">
        <f t="shared" si="52"/>
        <v>0.89738979118329465</v>
      </c>
      <c r="G837" t="s">
        <v>22</v>
      </c>
      <c r="H837">
        <v>1758</v>
      </c>
      <c r="I837" s="7">
        <f t="shared" si="55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ht="17" x14ac:dyDescent="0.2">
      <c r="A838">
        <v>836</v>
      </c>
      <c r="B838" t="s">
        <v>1746</v>
      </c>
      <c r="C838" s="5" t="s">
        <v>1747</v>
      </c>
      <c r="D838">
        <v>8100</v>
      </c>
      <c r="E838">
        <v>6086</v>
      </c>
      <c r="F838" s="6">
        <f t="shared" si="52"/>
        <v>0.75135802469135804</v>
      </c>
      <c r="G838" t="s">
        <v>22</v>
      </c>
      <c r="H838">
        <v>94</v>
      </c>
      <c r="I838" s="7">
        <f t="shared" si="55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ht="17" x14ac:dyDescent="0.2">
      <c r="A839">
        <v>837</v>
      </c>
      <c r="B839" t="s">
        <v>1748</v>
      </c>
      <c r="C839" s="5" t="s">
        <v>1749</v>
      </c>
      <c r="D839">
        <v>17700</v>
      </c>
      <c r="E839">
        <v>150960</v>
      </c>
      <c r="F839" s="6">
        <f t="shared" si="52"/>
        <v>8.5288135593220336</v>
      </c>
      <c r="G839" t="s">
        <v>30</v>
      </c>
      <c r="H839">
        <v>1797</v>
      </c>
      <c r="I839" s="7">
        <f t="shared" si="55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ht="17" x14ac:dyDescent="0.2">
      <c r="A840">
        <v>838</v>
      </c>
      <c r="B840" t="s">
        <v>1750</v>
      </c>
      <c r="C840" s="5" t="s">
        <v>1751</v>
      </c>
      <c r="D840">
        <v>6400</v>
      </c>
      <c r="E840">
        <v>8890</v>
      </c>
      <c r="F840" s="6">
        <f t="shared" si="52"/>
        <v>1.3890625000000001</v>
      </c>
      <c r="G840" t="s">
        <v>30</v>
      </c>
      <c r="H840">
        <v>261</v>
      </c>
      <c r="I840" s="7">
        <f t="shared" si="55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ht="17" x14ac:dyDescent="0.2">
      <c r="A841">
        <v>839</v>
      </c>
      <c r="B841" t="s">
        <v>1752</v>
      </c>
      <c r="C841" s="5" t="s">
        <v>1753</v>
      </c>
      <c r="D841">
        <v>7700</v>
      </c>
      <c r="E841">
        <v>14644</v>
      </c>
      <c r="F841" s="6">
        <f t="shared" si="52"/>
        <v>1.9018181818181819</v>
      </c>
      <c r="G841" t="s">
        <v>30</v>
      </c>
      <c r="H841">
        <v>157</v>
      </c>
      <c r="I841" s="7">
        <f t="shared" si="55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ht="17" x14ac:dyDescent="0.2">
      <c r="A842">
        <v>840</v>
      </c>
      <c r="B842" t="s">
        <v>1754</v>
      </c>
      <c r="C842" s="5" t="s">
        <v>1755</v>
      </c>
      <c r="D842">
        <v>116300</v>
      </c>
      <c r="E842">
        <v>116583</v>
      </c>
      <c r="F842" s="6">
        <f t="shared" si="52"/>
        <v>1.0024333619948409</v>
      </c>
      <c r="G842" t="s">
        <v>30</v>
      </c>
      <c r="H842">
        <v>3533</v>
      </c>
      <c r="I842" s="7">
        <f t="shared" si="55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ht="17" x14ac:dyDescent="0.2">
      <c r="A843">
        <v>841</v>
      </c>
      <c r="B843" t="s">
        <v>1756</v>
      </c>
      <c r="C843" s="5" t="s">
        <v>1757</v>
      </c>
      <c r="D843">
        <v>9100</v>
      </c>
      <c r="E843">
        <v>12991</v>
      </c>
      <c r="F843" s="6">
        <f t="shared" si="52"/>
        <v>1.4275824175824177</v>
      </c>
      <c r="G843" t="s">
        <v>30</v>
      </c>
      <c r="H843">
        <v>155</v>
      </c>
      <c r="I843" s="7">
        <f t="shared" si="55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ht="34" x14ac:dyDescent="0.2">
      <c r="A844">
        <v>842</v>
      </c>
      <c r="B844" t="s">
        <v>1758</v>
      </c>
      <c r="C844" s="5" t="s">
        <v>1759</v>
      </c>
      <c r="D844">
        <v>1500</v>
      </c>
      <c r="E844">
        <v>8447</v>
      </c>
      <c r="F844" s="6">
        <f t="shared" si="52"/>
        <v>5.6313333333333331</v>
      </c>
      <c r="G844" t="s">
        <v>30</v>
      </c>
      <c r="H844">
        <v>132</v>
      </c>
      <c r="I844" s="7">
        <f t="shared" si="55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ht="34" x14ac:dyDescent="0.2">
      <c r="A845">
        <v>843</v>
      </c>
      <c r="B845" t="s">
        <v>1760</v>
      </c>
      <c r="C845" s="5" t="s">
        <v>1761</v>
      </c>
      <c r="D845">
        <v>8800</v>
      </c>
      <c r="E845">
        <v>2703</v>
      </c>
      <c r="F845" s="6">
        <f t="shared" si="52"/>
        <v>0.30715909090909088</v>
      </c>
      <c r="G845" t="s">
        <v>22</v>
      </c>
      <c r="H845">
        <v>33</v>
      </c>
      <c r="I845" s="7">
        <f t="shared" si="55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ht="17" x14ac:dyDescent="0.2">
      <c r="A846">
        <v>844</v>
      </c>
      <c r="B846" t="s">
        <v>1762</v>
      </c>
      <c r="C846" s="5" t="s">
        <v>1763</v>
      </c>
      <c r="D846">
        <v>8800</v>
      </c>
      <c r="E846">
        <v>8747</v>
      </c>
      <c r="F846" s="6">
        <f t="shared" si="52"/>
        <v>0.99397727272727276</v>
      </c>
      <c r="G846" t="s">
        <v>99</v>
      </c>
      <c r="H846">
        <v>94</v>
      </c>
      <c r="I846" s="7">
        <f t="shared" si="55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ht="17" x14ac:dyDescent="0.2">
      <c r="A847">
        <v>845</v>
      </c>
      <c r="B847" t="s">
        <v>1764</v>
      </c>
      <c r="C847" s="5" t="s">
        <v>1765</v>
      </c>
      <c r="D847">
        <v>69900</v>
      </c>
      <c r="E847">
        <v>138087</v>
      </c>
      <c r="F847" s="6">
        <f t="shared" si="52"/>
        <v>1.9754935622317598</v>
      </c>
      <c r="G847" t="s">
        <v>30</v>
      </c>
      <c r="H847">
        <v>1354</v>
      </c>
      <c r="I847" s="7">
        <f t="shared" si="55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ht="17" x14ac:dyDescent="0.2">
      <c r="A848">
        <v>846</v>
      </c>
      <c r="B848" t="s">
        <v>1766</v>
      </c>
      <c r="C848" s="5" t="s">
        <v>1767</v>
      </c>
      <c r="D848">
        <v>1000</v>
      </c>
      <c r="E848">
        <v>5085</v>
      </c>
      <c r="F848" s="6">
        <f t="shared" si="52"/>
        <v>5.085</v>
      </c>
      <c r="G848" t="s">
        <v>30</v>
      </c>
      <c r="H848">
        <v>48</v>
      </c>
      <c r="I848" s="7">
        <f t="shared" si="55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ht="17" x14ac:dyDescent="0.2">
      <c r="A849">
        <v>847</v>
      </c>
      <c r="B849" t="s">
        <v>1768</v>
      </c>
      <c r="C849" s="5" t="s">
        <v>1769</v>
      </c>
      <c r="D849">
        <v>4700</v>
      </c>
      <c r="E849">
        <v>11174</v>
      </c>
      <c r="F849" s="6">
        <f t="shared" si="52"/>
        <v>2.3774468085106384</v>
      </c>
      <c r="G849" t="s">
        <v>30</v>
      </c>
      <c r="H849">
        <v>110</v>
      </c>
      <c r="I849" s="7">
        <f t="shared" si="55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ht="17" x14ac:dyDescent="0.2">
      <c r="A850">
        <v>848</v>
      </c>
      <c r="B850" t="s">
        <v>1770</v>
      </c>
      <c r="C850" s="5" t="s">
        <v>1771</v>
      </c>
      <c r="D850">
        <v>3200</v>
      </c>
      <c r="E850">
        <v>10831</v>
      </c>
      <c r="F850" s="6">
        <f t="shared" si="52"/>
        <v>3.3846875000000001</v>
      </c>
      <c r="G850" t="s">
        <v>30</v>
      </c>
      <c r="H850">
        <v>172</v>
      </c>
      <c r="I850" s="7">
        <f t="shared" si="55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ht="17" x14ac:dyDescent="0.2">
      <c r="A851">
        <v>849</v>
      </c>
      <c r="B851" t="s">
        <v>1772</v>
      </c>
      <c r="C851" s="5" t="s">
        <v>1773</v>
      </c>
      <c r="D851">
        <v>6700</v>
      </c>
      <c r="E851">
        <v>8917</v>
      </c>
      <c r="F851" s="6">
        <f t="shared" si="52"/>
        <v>1.3308955223880596</v>
      </c>
      <c r="G851" t="s">
        <v>30</v>
      </c>
      <c r="H851">
        <v>307</v>
      </c>
      <c r="I851" s="7">
        <f t="shared" si="55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ht="17" x14ac:dyDescent="0.2">
      <c r="A852">
        <v>850</v>
      </c>
      <c r="B852" t="s">
        <v>1774</v>
      </c>
      <c r="C852" s="5" t="s">
        <v>1775</v>
      </c>
      <c r="D852">
        <v>100</v>
      </c>
      <c r="E852">
        <v>1</v>
      </c>
      <c r="F852" s="6">
        <f t="shared" si="52"/>
        <v>0.01</v>
      </c>
      <c r="G852" t="s">
        <v>22</v>
      </c>
      <c r="H852">
        <v>1</v>
      </c>
      <c r="I852" s="7">
        <f t="shared" si="55"/>
        <v>1</v>
      </c>
      <c r="J852" t="s">
        <v>31</v>
      </c>
      <c r="K852" t="s">
        <v>32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ht="34" x14ac:dyDescent="0.2">
      <c r="A853">
        <v>851</v>
      </c>
      <c r="B853" t="s">
        <v>1776</v>
      </c>
      <c r="C853" s="5" t="s">
        <v>1777</v>
      </c>
      <c r="D853">
        <v>6000</v>
      </c>
      <c r="E853">
        <v>12468</v>
      </c>
      <c r="F853" s="6">
        <f t="shared" si="52"/>
        <v>2.0779999999999998</v>
      </c>
      <c r="G853" t="s">
        <v>30</v>
      </c>
      <c r="H853">
        <v>160</v>
      </c>
      <c r="I853" s="7">
        <f t="shared" si="55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ht="17" x14ac:dyDescent="0.2">
      <c r="A854">
        <v>852</v>
      </c>
      <c r="B854" t="s">
        <v>1778</v>
      </c>
      <c r="C854" s="5" t="s">
        <v>1779</v>
      </c>
      <c r="D854">
        <v>4900</v>
      </c>
      <c r="E854">
        <v>2505</v>
      </c>
      <c r="F854" s="6">
        <f t="shared" si="52"/>
        <v>0.51122448979591839</v>
      </c>
      <c r="G854" t="s">
        <v>22</v>
      </c>
      <c r="H854">
        <v>31</v>
      </c>
      <c r="I854" s="7">
        <f t="shared" si="55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ht="17" x14ac:dyDescent="0.2">
      <c r="A855">
        <v>853</v>
      </c>
      <c r="B855" t="s">
        <v>1780</v>
      </c>
      <c r="C855" s="5" t="s">
        <v>1781</v>
      </c>
      <c r="D855">
        <v>17100</v>
      </c>
      <c r="E855">
        <v>111502</v>
      </c>
      <c r="F855" s="6">
        <f t="shared" si="52"/>
        <v>6.5205847953216374</v>
      </c>
      <c r="G855" t="s">
        <v>30</v>
      </c>
      <c r="H855">
        <v>1467</v>
      </c>
      <c r="I855" s="7">
        <f t="shared" si="55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ht="17" x14ac:dyDescent="0.2">
      <c r="A856">
        <v>854</v>
      </c>
      <c r="B856" t="s">
        <v>1782</v>
      </c>
      <c r="C856" s="5" t="s">
        <v>1783</v>
      </c>
      <c r="D856">
        <v>171000</v>
      </c>
      <c r="E856">
        <v>194309</v>
      </c>
      <c r="F856" s="6">
        <f t="shared" si="52"/>
        <v>1.1363099415204678</v>
      </c>
      <c r="G856" t="s">
        <v>30</v>
      </c>
      <c r="H856">
        <v>2662</v>
      </c>
      <c r="I856" s="7">
        <f t="shared" si="55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ht="17" x14ac:dyDescent="0.2">
      <c r="A857">
        <v>855</v>
      </c>
      <c r="B857" t="s">
        <v>1784</v>
      </c>
      <c r="C857" s="5" t="s">
        <v>1785</v>
      </c>
      <c r="D857">
        <v>23400</v>
      </c>
      <c r="E857">
        <v>23956</v>
      </c>
      <c r="F857" s="6">
        <f t="shared" si="52"/>
        <v>1.0237606837606839</v>
      </c>
      <c r="G857" t="s">
        <v>30</v>
      </c>
      <c r="H857">
        <v>452</v>
      </c>
      <c r="I857" s="7">
        <f t="shared" si="55"/>
        <v>53</v>
      </c>
      <c r="J857" t="s">
        <v>38</v>
      </c>
      <c r="K857" t="s">
        <v>39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ht="17" x14ac:dyDescent="0.2">
      <c r="A858">
        <v>856</v>
      </c>
      <c r="B858" t="s">
        <v>1640</v>
      </c>
      <c r="C858" s="5" t="s">
        <v>1786</v>
      </c>
      <c r="D858">
        <v>2400</v>
      </c>
      <c r="E858">
        <v>8558</v>
      </c>
      <c r="F858" s="6">
        <f t="shared" si="52"/>
        <v>3.5658333333333334</v>
      </c>
      <c r="G858" t="s">
        <v>30</v>
      </c>
      <c r="H858">
        <v>158</v>
      </c>
      <c r="I858" s="7">
        <f t="shared" si="55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ht="34" x14ac:dyDescent="0.2">
      <c r="A859">
        <v>857</v>
      </c>
      <c r="B859" t="s">
        <v>1787</v>
      </c>
      <c r="C859" s="5" t="s">
        <v>1788</v>
      </c>
      <c r="D859">
        <v>5300</v>
      </c>
      <c r="E859">
        <v>7413</v>
      </c>
      <c r="F859" s="6">
        <f t="shared" si="52"/>
        <v>1.3986792452830188</v>
      </c>
      <c r="G859" t="s">
        <v>30</v>
      </c>
      <c r="H859">
        <v>225</v>
      </c>
      <c r="I859" s="7">
        <f t="shared" si="55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ht="34" x14ac:dyDescent="0.2">
      <c r="A860">
        <v>858</v>
      </c>
      <c r="B860" t="s">
        <v>1789</v>
      </c>
      <c r="C860" s="5" t="s">
        <v>1790</v>
      </c>
      <c r="D860">
        <v>4000</v>
      </c>
      <c r="E860">
        <v>2778</v>
      </c>
      <c r="F860" s="6">
        <f t="shared" si="52"/>
        <v>0.69450000000000001</v>
      </c>
      <c r="G860" t="s">
        <v>22</v>
      </c>
      <c r="H860">
        <v>35</v>
      </c>
      <c r="I860" s="7">
        <f t="shared" si="55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ht="34" x14ac:dyDescent="0.2">
      <c r="A861">
        <v>859</v>
      </c>
      <c r="B861" t="s">
        <v>1791</v>
      </c>
      <c r="C861" s="5" t="s">
        <v>1792</v>
      </c>
      <c r="D861">
        <v>7300</v>
      </c>
      <c r="E861">
        <v>2594</v>
      </c>
      <c r="F861" s="6">
        <f t="shared" si="52"/>
        <v>0.35534246575342465</v>
      </c>
      <c r="G861" t="s">
        <v>22</v>
      </c>
      <c r="H861">
        <v>63</v>
      </c>
      <c r="I861" s="7">
        <f t="shared" si="55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ht="34" x14ac:dyDescent="0.2">
      <c r="A862">
        <v>860</v>
      </c>
      <c r="B862" t="s">
        <v>1793</v>
      </c>
      <c r="C862" s="5" t="s">
        <v>1794</v>
      </c>
      <c r="D862">
        <v>2000</v>
      </c>
      <c r="E862">
        <v>5033</v>
      </c>
      <c r="F862" s="6">
        <f t="shared" si="52"/>
        <v>2.5165000000000002</v>
      </c>
      <c r="G862" t="s">
        <v>30</v>
      </c>
      <c r="H862">
        <v>65</v>
      </c>
      <c r="I862" s="7">
        <f t="shared" si="55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ht="17" x14ac:dyDescent="0.2">
      <c r="A863">
        <v>861</v>
      </c>
      <c r="B863" t="s">
        <v>1795</v>
      </c>
      <c r="C863" s="5" t="s">
        <v>1796</v>
      </c>
      <c r="D863">
        <v>8800</v>
      </c>
      <c r="E863">
        <v>9317</v>
      </c>
      <c r="F863" s="6">
        <f t="shared" si="52"/>
        <v>1.0587500000000001</v>
      </c>
      <c r="G863" t="s">
        <v>30</v>
      </c>
      <c r="H863">
        <v>163</v>
      </c>
      <c r="I863" s="7">
        <f t="shared" si="55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ht="17" x14ac:dyDescent="0.2">
      <c r="A864">
        <v>862</v>
      </c>
      <c r="B864" t="s">
        <v>1797</v>
      </c>
      <c r="C864" s="5" t="s">
        <v>1798</v>
      </c>
      <c r="D864">
        <v>3500</v>
      </c>
      <c r="E864">
        <v>6560</v>
      </c>
      <c r="F864" s="6">
        <f t="shared" si="52"/>
        <v>1.8742857142857143</v>
      </c>
      <c r="G864" t="s">
        <v>30</v>
      </c>
      <c r="H864">
        <v>85</v>
      </c>
      <c r="I864" s="7">
        <f t="shared" si="55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ht="17" x14ac:dyDescent="0.2">
      <c r="A865">
        <v>863</v>
      </c>
      <c r="B865" t="s">
        <v>1799</v>
      </c>
      <c r="C865" s="5" t="s">
        <v>1800</v>
      </c>
      <c r="D865">
        <v>1400</v>
      </c>
      <c r="E865">
        <v>5415</v>
      </c>
      <c r="F865" s="6">
        <f t="shared" si="52"/>
        <v>3.8678571428571429</v>
      </c>
      <c r="G865" t="s">
        <v>30</v>
      </c>
      <c r="H865">
        <v>217</v>
      </c>
      <c r="I865" s="7">
        <f t="shared" si="55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ht="17" x14ac:dyDescent="0.2">
      <c r="A866">
        <v>864</v>
      </c>
      <c r="B866" t="s">
        <v>1801</v>
      </c>
      <c r="C866" s="5" t="s">
        <v>1802</v>
      </c>
      <c r="D866">
        <v>4200</v>
      </c>
      <c r="E866">
        <v>14577</v>
      </c>
      <c r="F866" s="6">
        <f t="shared" si="52"/>
        <v>3.4707142857142856</v>
      </c>
      <c r="G866" t="s">
        <v>30</v>
      </c>
      <c r="H866">
        <v>150</v>
      </c>
      <c r="I866" s="7">
        <f t="shared" si="55"/>
        <v>97.18</v>
      </c>
      <c r="J866" t="s">
        <v>31</v>
      </c>
      <c r="K866" t="s">
        <v>32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ht="17" x14ac:dyDescent="0.2">
      <c r="A867">
        <v>865</v>
      </c>
      <c r="B867" t="s">
        <v>1803</v>
      </c>
      <c r="C867" s="5" t="s">
        <v>1804</v>
      </c>
      <c r="D867">
        <v>81000</v>
      </c>
      <c r="E867">
        <v>150515</v>
      </c>
      <c r="F867" s="6">
        <f t="shared" si="52"/>
        <v>1.8582098765432098</v>
      </c>
      <c r="G867" t="s">
        <v>30</v>
      </c>
      <c r="H867">
        <v>3272</v>
      </c>
      <c r="I867" s="7">
        <f t="shared" si="55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ht="17" x14ac:dyDescent="0.2">
      <c r="A868">
        <v>866</v>
      </c>
      <c r="B868" t="s">
        <v>1805</v>
      </c>
      <c r="C868" s="5" t="s">
        <v>1806</v>
      </c>
      <c r="D868">
        <v>182800</v>
      </c>
      <c r="E868">
        <v>79045</v>
      </c>
      <c r="F868" s="6">
        <f t="shared" si="52"/>
        <v>0.43241247264770238</v>
      </c>
      <c r="G868" t="s">
        <v>99</v>
      </c>
      <c r="H868">
        <v>898</v>
      </c>
      <c r="I868" s="7">
        <f t="shared" si="55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ht="34" x14ac:dyDescent="0.2">
      <c r="A869">
        <v>867</v>
      </c>
      <c r="B869" t="s">
        <v>1807</v>
      </c>
      <c r="C869" s="5" t="s">
        <v>1808</v>
      </c>
      <c r="D869">
        <v>4800</v>
      </c>
      <c r="E869">
        <v>7797</v>
      </c>
      <c r="F869" s="6">
        <f t="shared" si="52"/>
        <v>1.6243749999999999</v>
      </c>
      <c r="G869" t="s">
        <v>30</v>
      </c>
      <c r="H869">
        <v>300</v>
      </c>
      <c r="I869" s="7">
        <f t="shared" si="55"/>
        <v>25.99</v>
      </c>
      <c r="J869" t="s">
        <v>31</v>
      </c>
      <c r="K869" t="s">
        <v>32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ht="17" x14ac:dyDescent="0.2">
      <c r="A870">
        <v>868</v>
      </c>
      <c r="B870" t="s">
        <v>1809</v>
      </c>
      <c r="C870" s="5" t="s">
        <v>1810</v>
      </c>
      <c r="D870">
        <v>7000</v>
      </c>
      <c r="E870">
        <v>12939</v>
      </c>
      <c r="F870" s="6">
        <f t="shared" si="52"/>
        <v>1.8484285714285715</v>
      </c>
      <c r="G870" t="s">
        <v>30</v>
      </c>
      <c r="H870">
        <v>126</v>
      </c>
      <c r="I870" s="7">
        <f t="shared" si="55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ht="17" x14ac:dyDescent="0.2">
      <c r="A871">
        <v>869</v>
      </c>
      <c r="B871" t="s">
        <v>1811</v>
      </c>
      <c r="C871" s="5" t="s">
        <v>1812</v>
      </c>
      <c r="D871">
        <v>161900</v>
      </c>
      <c r="E871">
        <v>38376</v>
      </c>
      <c r="F871" s="6">
        <f t="shared" si="52"/>
        <v>0.23703520691785052</v>
      </c>
      <c r="G871" t="s">
        <v>22</v>
      </c>
      <c r="H871">
        <v>526</v>
      </c>
      <c r="I871" s="7">
        <f t="shared" si="55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ht="17" x14ac:dyDescent="0.2">
      <c r="A872">
        <v>870</v>
      </c>
      <c r="B872" t="s">
        <v>1813</v>
      </c>
      <c r="C872" s="5" t="s">
        <v>1814</v>
      </c>
      <c r="D872">
        <v>7700</v>
      </c>
      <c r="E872">
        <v>6920</v>
      </c>
      <c r="F872" s="6">
        <f t="shared" si="52"/>
        <v>0.89870129870129867</v>
      </c>
      <c r="G872" t="s">
        <v>22</v>
      </c>
      <c r="H872">
        <v>121</v>
      </c>
      <c r="I872" s="7">
        <f t="shared" si="55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ht="34" x14ac:dyDescent="0.2">
      <c r="A873">
        <v>871</v>
      </c>
      <c r="B873" t="s">
        <v>1815</v>
      </c>
      <c r="C873" s="5" t="s">
        <v>1816</v>
      </c>
      <c r="D873">
        <v>71500</v>
      </c>
      <c r="E873">
        <v>194912</v>
      </c>
      <c r="F873" s="6">
        <f t="shared" si="52"/>
        <v>2.7260419580419581</v>
      </c>
      <c r="G873" t="s">
        <v>30</v>
      </c>
      <c r="H873">
        <v>2320</v>
      </c>
      <c r="I873" s="7">
        <f t="shared" si="55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ht="17" x14ac:dyDescent="0.2">
      <c r="A874">
        <v>872</v>
      </c>
      <c r="B874" t="s">
        <v>1817</v>
      </c>
      <c r="C874" s="5" t="s">
        <v>1818</v>
      </c>
      <c r="D874">
        <v>4700</v>
      </c>
      <c r="E874">
        <v>7992</v>
      </c>
      <c r="F874" s="6">
        <f t="shared" si="52"/>
        <v>1.7004255319148935</v>
      </c>
      <c r="G874" t="s">
        <v>30</v>
      </c>
      <c r="H874">
        <v>81</v>
      </c>
      <c r="I874" s="7">
        <f t="shared" si="55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ht="17" x14ac:dyDescent="0.2">
      <c r="A875">
        <v>873</v>
      </c>
      <c r="B875" t="s">
        <v>1819</v>
      </c>
      <c r="C875" s="5" t="s">
        <v>1820</v>
      </c>
      <c r="D875">
        <v>42100</v>
      </c>
      <c r="E875">
        <v>79268</v>
      </c>
      <c r="F875" s="6">
        <f t="shared" si="52"/>
        <v>1.8828503562945369</v>
      </c>
      <c r="G875" t="s">
        <v>30</v>
      </c>
      <c r="H875">
        <v>1887</v>
      </c>
      <c r="I875" s="7">
        <f t="shared" si="55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ht="17" x14ac:dyDescent="0.2">
      <c r="A876">
        <v>874</v>
      </c>
      <c r="B876" t="s">
        <v>1821</v>
      </c>
      <c r="C876" s="5" t="s">
        <v>1822</v>
      </c>
      <c r="D876">
        <v>40200</v>
      </c>
      <c r="E876">
        <v>139468</v>
      </c>
      <c r="F876" s="6">
        <f t="shared" si="52"/>
        <v>3.4693532338308457</v>
      </c>
      <c r="G876" t="s">
        <v>30</v>
      </c>
      <c r="H876">
        <v>4358</v>
      </c>
      <c r="I876" s="7">
        <f t="shared" si="55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ht="17" x14ac:dyDescent="0.2">
      <c r="A877">
        <v>875</v>
      </c>
      <c r="B877" t="s">
        <v>1823</v>
      </c>
      <c r="C877" s="5" t="s">
        <v>1824</v>
      </c>
      <c r="D877">
        <v>7900</v>
      </c>
      <c r="E877">
        <v>5465</v>
      </c>
      <c r="F877" s="6">
        <f t="shared" si="52"/>
        <v>0.6917721518987342</v>
      </c>
      <c r="G877" t="s">
        <v>22</v>
      </c>
      <c r="H877">
        <v>67</v>
      </c>
      <c r="I877" s="7">
        <f t="shared" si="55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ht="17" x14ac:dyDescent="0.2">
      <c r="A878">
        <v>876</v>
      </c>
      <c r="B878" t="s">
        <v>1825</v>
      </c>
      <c r="C878" s="5" t="s">
        <v>1826</v>
      </c>
      <c r="D878">
        <v>8300</v>
      </c>
      <c r="E878">
        <v>2111</v>
      </c>
      <c r="F878" s="6">
        <f t="shared" si="52"/>
        <v>0.25433734939759034</v>
      </c>
      <c r="G878" t="s">
        <v>22</v>
      </c>
      <c r="H878">
        <v>57</v>
      </c>
      <c r="I878" s="7">
        <f t="shared" si="55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ht="17" x14ac:dyDescent="0.2">
      <c r="A879">
        <v>877</v>
      </c>
      <c r="B879" t="s">
        <v>1827</v>
      </c>
      <c r="C879" s="5" t="s">
        <v>1828</v>
      </c>
      <c r="D879">
        <v>163600</v>
      </c>
      <c r="E879">
        <v>126628</v>
      </c>
      <c r="F879" s="6">
        <f t="shared" si="52"/>
        <v>0.77400977995110021</v>
      </c>
      <c r="G879" t="s">
        <v>22</v>
      </c>
      <c r="H879">
        <v>1229</v>
      </c>
      <c r="I879" s="7">
        <f t="shared" si="55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ht="17" x14ac:dyDescent="0.2">
      <c r="A880">
        <v>878</v>
      </c>
      <c r="B880" t="s">
        <v>1829</v>
      </c>
      <c r="C880" s="5" t="s">
        <v>1830</v>
      </c>
      <c r="D880">
        <v>2700</v>
      </c>
      <c r="E880">
        <v>1012</v>
      </c>
      <c r="F880" s="6">
        <f t="shared" si="52"/>
        <v>0.37481481481481482</v>
      </c>
      <c r="G880" t="s">
        <v>22</v>
      </c>
      <c r="H880">
        <v>12</v>
      </c>
      <c r="I880" s="7">
        <f t="shared" si="55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ht="17" x14ac:dyDescent="0.2">
      <c r="A881">
        <v>879</v>
      </c>
      <c r="B881" t="s">
        <v>1831</v>
      </c>
      <c r="C881" s="5" t="s">
        <v>1832</v>
      </c>
      <c r="D881">
        <v>1000</v>
      </c>
      <c r="E881">
        <v>5438</v>
      </c>
      <c r="F881" s="6">
        <f t="shared" si="52"/>
        <v>5.4379999999999997</v>
      </c>
      <c r="G881" t="s">
        <v>30</v>
      </c>
      <c r="H881">
        <v>53</v>
      </c>
      <c r="I881" s="7">
        <f t="shared" si="55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ht="17" x14ac:dyDescent="0.2">
      <c r="A882">
        <v>880</v>
      </c>
      <c r="B882" t="s">
        <v>1833</v>
      </c>
      <c r="C882" s="5" t="s">
        <v>1834</v>
      </c>
      <c r="D882">
        <v>84500</v>
      </c>
      <c r="E882">
        <v>193101</v>
      </c>
      <c r="F882" s="6">
        <f t="shared" si="52"/>
        <v>2.2852189349112426</v>
      </c>
      <c r="G882" t="s">
        <v>30</v>
      </c>
      <c r="H882">
        <v>2414</v>
      </c>
      <c r="I882" s="7">
        <f t="shared" si="55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ht="17" x14ac:dyDescent="0.2">
      <c r="A883">
        <v>881</v>
      </c>
      <c r="B883" t="s">
        <v>1835</v>
      </c>
      <c r="C883" s="5" t="s">
        <v>1836</v>
      </c>
      <c r="D883">
        <v>81300</v>
      </c>
      <c r="E883">
        <v>31665</v>
      </c>
      <c r="F883" s="6">
        <f t="shared" si="52"/>
        <v>0.38948339483394834</v>
      </c>
      <c r="G883" t="s">
        <v>22</v>
      </c>
      <c r="H883">
        <v>452</v>
      </c>
      <c r="I883" s="7">
        <f t="shared" si="55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ht="17" x14ac:dyDescent="0.2">
      <c r="A884">
        <v>882</v>
      </c>
      <c r="B884" t="s">
        <v>1837</v>
      </c>
      <c r="C884" s="5" t="s">
        <v>1838</v>
      </c>
      <c r="D884">
        <v>800</v>
      </c>
      <c r="E884">
        <v>2960</v>
      </c>
      <c r="F884" s="6">
        <f t="shared" si="52"/>
        <v>3.7</v>
      </c>
      <c r="G884" t="s">
        <v>30</v>
      </c>
      <c r="H884">
        <v>80</v>
      </c>
      <c r="I884" s="7">
        <f t="shared" si="55"/>
        <v>37</v>
      </c>
      <c r="J884" t="s">
        <v>31</v>
      </c>
      <c r="K884" t="s">
        <v>32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ht="34" x14ac:dyDescent="0.2">
      <c r="A885">
        <v>883</v>
      </c>
      <c r="B885" t="s">
        <v>1839</v>
      </c>
      <c r="C885" s="5" t="s">
        <v>1840</v>
      </c>
      <c r="D885">
        <v>3400</v>
      </c>
      <c r="E885">
        <v>8089</v>
      </c>
      <c r="F885" s="6">
        <f t="shared" si="52"/>
        <v>2.3791176470588233</v>
      </c>
      <c r="G885" t="s">
        <v>30</v>
      </c>
      <c r="H885">
        <v>193</v>
      </c>
      <c r="I885" s="7">
        <f t="shared" si="55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ht="17" x14ac:dyDescent="0.2">
      <c r="A886">
        <v>884</v>
      </c>
      <c r="B886" t="s">
        <v>1841</v>
      </c>
      <c r="C886" s="5" t="s">
        <v>1842</v>
      </c>
      <c r="D886">
        <v>170800</v>
      </c>
      <c r="E886">
        <v>109374</v>
      </c>
      <c r="F886" s="6">
        <f t="shared" si="52"/>
        <v>0.64036299765807958</v>
      </c>
      <c r="G886" t="s">
        <v>22</v>
      </c>
      <c r="H886">
        <v>1886</v>
      </c>
      <c r="I886" s="7">
        <f t="shared" si="55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ht="17" x14ac:dyDescent="0.2">
      <c r="A887">
        <v>885</v>
      </c>
      <c r="B887" t="s">
        <v>1843</v>
      </c>
      <c r="C887" s="5" t="s">
        <v>1844</v>
      </c>
      <c r="D887">
        <v>1800</v>
      </c>
      <c r="E887">
        <v>2129</v>
      </c>
      <c r="F887" s="6">
        <f t="shared" si="52"/>
        <v>1.1827777777777777</v>
      </c>
      <c r="G887" t="s">
        <v>30</v>
      </c>
      <c r="H887">
        <v>52</v>
      </c>
      <c r="I887" s="7">
        <f t="shared" si="55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ht="17" x14ac:dyDescent="0.2">
      <c r="A888">
        <v>886</v>
      </c>
      <c r="B888" t="s">
        <v>1845</v>
      </c>
      <c r="C888" s="5" t="s">
        <v>1846</v>
      </c>
      <c r="D888">
        <v>150600</v>
      </c>
      <c r="E888">
        <v>127745</v>
      </c>
      <c r="F888" s="6">
        <f t="shared" si="52"/>
        <v>0.84824037184594958</v>
      </c>
      <c r="G888" t="s">
        <v>22</v>
      </c>
      <c r="H888">
        <v>1825</v>
      </c>
      <c r="I888" s="7">
        <f t="shared" si="55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ht="34" x14ac:dyDescent="0.2">
      <c r="A889">
        <v>887</v>
      </c>
      <c r="B889" t="s">
        <v>1847</v>
      </c>
      <c r="C889" s="5" t="s">
        <v>1848</v>
      </c>
      <c r="D889">
        <v>7800</v>
      </c>
      <c r="E889">
        <v>2289</v>
      </c>
      <c r="F889" s="6">
        <f t="shared" si="52"/>
        <v>0.29346153846153844</v>
      </c>
      <c r="G889" t="s">
        <v>22</v>
      </c>
      <c r="H889">
        <v>31</v>
      </c>
      <c r="I889" s="7">
        <f t="shared" si="55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ht="34" x14ac:dyDescent="0.2">
      <c r="A890">
        <v>888</v>
      </c>
      <c r="B890" t="s">
        <v>1849</v>
      </c>
      <c r="C890" s="5" t="s">
        <v>1850</v>
      </c>
      <c r="D890">
        <v>5800</v>
      </c>
      <c r="E890">
        <v>12174</v>
      </c>
      <c r="F890" s="6">
        <f t="shared" si="52"/>
        <v>2.0989655172413793</v>
      </c>
      <c r="G890" t="s">
        <v>30</v>
      </c>
      <c r="H890">
        <v>290</v>
      </c>
      <c r="I890" s="7">
        <f t="shared" si="55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ht="17" x14ac:dyDescent="0.2">
      <c r="A891">
        <v>889</v>
      </c>
      <c r="B891" t="s">
        <v>1851</v>
      </c>
      <c r="C891" s="5" t="s">
        <v>1852</v>
      </c>
      <c r="D891">
        <v>5600</v>
      </c>
      <c r="E891">
        <v>9508</v>
      </c>
      <c r="F891" s="6">
        <f t="shared" si="52"/>
        <v>1.697857142857143</v>
      </c>
      <c r="G891" t="s">
        <v>30</v>
      </c>
      <c r="H891">
        <v>122</v>
      </c>
      <c r="I891" s="7">
        <f t="shared" si="55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ht="17" x14ac:dyDescent="0.2">
      <c r="A892">
        <v>890</v>
      </c>
      <c r="B892" t="s">
        <v>1853</v>
      </c>
      <c r="C892" s="5" t="s">
        <v>1854</v>
      </c>
      <c r="D892">
        <v>134400</v>
      </c>
      <c r="E892">
        <v>155849</v>
      </c>
      <c r="F892" s="6">
        <f t="shared" si="52"/>
        <v>1.1595907738095239</v>
      </c>
      <c r="G892" t="s">
        <v>30</v>
      </c>
      <c r="H892">
        <v>1470</v>
      </c>
      <c r="I892" s="7">
        <f t="shared" si="55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ht="34" x14ac:dyDescent="0.2">
      <c r="A893">
        <v>891</v>
      </c>
      <c r="B893" t="s">
        <v>1855</v>
      </c>
      <c r="C893" s="5" t="s">
        <v>1856</v>
      </c>
      <c r="D893">
        <v>3000</v>
      </c>
      <c r="E893">
        <v>7758</v>
      </c>
      <c r="F893" s="6">
        <f t="shared" si="52"/>
        <v>2.5859999999999999</v>
      </c>
      <c r="G893" t="s">
        <v>30</v>
      </c>
      <c r="H893">
        <v>165</v>
      </c>
      <c r="I893" s="7">
        <f t="shared" si="55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ht="17" x14ac:dyDescent="0.2">
      <c r="A894">
        <v>892</v>
      </c>
      <c r="B894" t="s">
        <v>1857</v>
      </c>
      <c r="C894" s="5" t="s">
        <v>1858</v>
      </c>
      <c r="D894">
        <v>6000</v>
      </c>
      <c r="E894">
        <v>13835</v>
      </c>
      <c r="F894" s="6">
        <f t="shared" si="52"/>
        <v>2.3058333333333332</v>
      </c>
      <c r="G894" t="s">
        <v>30</v>
      </c>
      <c r="H894">
        <v>182</v>
      </c>
      <c r="I894" s="7">
        <f t="shared" si="55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ht="17" x14ac:dyDescent="0.2">
      <c r="A895">
        <v>893</v>
      </c>
      <c r="B895" t="s">
        <v>1859</v>
      </c>
      <c r="C895" s="5" t="s">
        <v>1860</v>
      </c>
      <c r="D895">
        <v>8400</v>
      </c>
      <c r="E895">
        <v>10770</v>
      </c>
      <c r="F895" s="6">
        <f t="shared" si="52"/>
        <v>1.2821428571428573</v>
      </c>
      <c r="G895" t="s">
        <v>30</v>
      </c>
      <c r="H895">
        <v>199</v>
      </c>
      <c r="I895" s="7">
        <f t="shared" si="55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ht="17" x14ac:dyDescent="0.2">
      <c r="A896">
        <v>894</v>
      </c>
      <c r="B896" t="s">
        <v>1861</v>
      </c>
      <c r="C896" s="5" t="s">
        <v>1862</v>
      </c>
      <c r="D896">
        <v>1700</v>
      </c>
      <c r="E896">
        <v>3208</v>
      </c>
      <c r="F896" s="6">
        <f t="shared" si="52"/>
        <v>1.8870588235294117</v>
      </c>
      <c r="G896" t="s">
        <v>30</v>
      </c>
      <c r="H896">
        <v>56</v>
      </c>
      <c r="I896" s="7">
        <f t="shared" si="55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ht="34" x14ac:dyDescent="0.2">
      <c r="A897">
        <v>895</v>
      </c>
      <c r="B897" t="s">
        <v>1863</v>
      </c>
      <c r="C897" s="5" t="s">
        <v>1864</v>
      </c>
      <c r="D897">
        <v>159800</v>
      </c>
      <c r="E897">
        <v>11108</v>
      </c>
      <c r="F897" s="6">
        <f t="shared" si="52"/>
        <v>6.9511889862327911E-2</v>
      </c>
      <c r="G897" t="s">
        <v>22</v>
      </c>
      <c r="H897">
        <v>107</v>
      </c>
      <c r="I897" s="7">
        <f t="shared" si="55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ht="34" x14ac:dyDescent="0.2">
      <c r="A898">
        <v>896</v>
      </c>
      <c r="B898" t="s">
        <v>1865</v>
      </c>
      <c r="C898" s="5" t="s">
        <v>1866</v>
      </c>
      <c r="D898">
        <v>19800</v>
      </c>
      <c r="E898">
        <v>153338</v>
      </c>
      <c r="F898" s="6">
        <f t="shared" ref="F898:F961" si="56">E898/D898</f>
        <v>7.7443434343434348</v>
      </c>
      <c r="G898" t="s">
        <v>30</v>
      </c>
      <c r="H898">
        <v>1460</v>
      </c>
      <c r="I898" s="7">
        <f t="shared" si="55"/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8">
        <f t="shared" ref="N898:N961" si="57">(((L898/60)/60/24)+DATE(1970,1,1))</f>
        <v>40738.208333333336</v>
      </c>
      <c r="O898" s="8">
        <f t="shared" ref="O898:O961" si="58">+(((M898/60)/60)/24)+DATE(1970,1,1)</f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ht="17" x14ac:dyDescent="0.2">
      <c r="A899">
        <v>897</v>
      </c>
      <c r="B899" t="s">
        <v>1867</v>
      </c>
      <c r="C899" s="5" t="s">
        <v>1868</v>
      </c>
      <c r="D899">
        <v>8800</v>
      </c>
      <c r="E899">
        <v>2437</v>
      </c>
      <c r="F899" s="6">
        <f t="shared" si="56"/>
        <v>0.27693181818181817</v>
      </c>
      <c r="G899" t="s">
        <v>22</v>
      </c>
      <c r="H899">
        <v>27</v>
      </c>
      <c r="I899" s="7">
        <f t="shared" ref="I899:I962" si="59">E899/H899</f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8">
        <f t="shared" si="57"/>
        <v>43583.208333333328</v>
      </c>
      <c r="O899" s="8">
        <f t="shared" si="58"/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ht="17" x14ac:dyDescent="0.2">
      <c r="A900">
        <v>898</v>
      </c>
      <c r="B900" t="s">
        <v>1869</v>
      </c>
      <c r="C900" s="5" t="s">
        <v>1870</v>
      </c>
      <c r="D900">
        <v>179100</v>
      </c>
      <c r="E900">
        <v>93991</v>
      </c>
      <c r="F900" s="6">
        <f t="shared" si="56"/>
        <v>0.52479620323841425</v>
      </c>
      <c r="G900" t="s">
        <v>22</v>
      </c>
      <c r="H900">
        <v>1221</v>
      </c>
      <c r="I900" s="7">
        <f t="shared" si="59"/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ht="17" x14ac:dyDescent="0.2">
      <c r="A901">
        <v>899</v>
      </c>
      <c r="B901" t="s">
        <v>1871</v>
      </c>
      <c r="C901" s="5" t="s">
        <v>1872</v>
      </c>
      <c r="D901">
        <v>3100</v>
      </c>
      <c r="E901">
        <v>12620</v>
      </c>
      <c r="F901" s="6">
        <f t="shared" si="56"/>
        <v>4.0709677419354842</v>
      </c>
      <c r="G901" t="s">
        <v>30</v>
      </c>
      <c r="H901">
        <v>123</v>
      </c>
      <c r="I901" s="7">
        <f t="shared" si="59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ht="17" x14ac:dyDescent="0.2">
      <c r="A902">
        <v>900</v>
      </c>
      <c r="B902" t="s">
        <v>1873</v>
      </c>
      <c r="C902" s="5" t="s">
        <v>1874</v>
      </c>
      <c r="D902">
        <v>100</v>
      </c>
      <c r="E902">
        <v>2</v>
      </c>
      <c r="F902" s="6">
        <f t="shared" si="56"/>
        <v>0.02</v>
      </c>
      <c r="G902" t="s">
        <v>22</v>
      </c>
      <c r="H902">
        <v>1</v>
      </c>
      <c r="I902" s="7">
        <f t="shared" si="59"/>
        <v>2</v>
      </c>
      <c r="J902" t="s">
        <v>31</v>
      </c>
      <c r="K902" t="s">
        <v>32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ht="17" x14ac:dyDescent="0.2">
      <c r="A903">
        <v>901</v>
      </c>
      <c r="B903" t="s">
        <v>1875</v>
      </c>
      <c r="C903" s="5" t="s">
        <v>1876</v>
      </c>
      <c r="D903">
        <v>5600</v>
      </c>
      <c r="E903">
        <v>8746</v>
      </c>
      <c r="F903" s="6">
        <f t="shared" si="56"/>
        <v>1.5617857142857143</v>
      </c>
      <c r="G903" t="s">
        <v>30</v>
      </c>
      <c r="H903">
        <v>159</v>
      </c>
      <c r="I903" s="7">
        <f t="shared" si="59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ht="17" x14ac:dyDescent="0.2">
      <c r="A904">
        <v>902</v>
      </c>
      <c r="B904" t="s">
        <v>1877</v>
      </c>
      <c r="C904" s="5" t="s">
        <v>1878</v>
      </c>
      <c r="D904">
        <v>1400</v>
      </c>
      <c r="E904">
        <v>3534</v>
      </c>
      <c r="F904" s="6">
        <f t="shared" si="56"/>
        <v>2.5242857142857145</v>
      </c>
      <c r="G904" t="s">
        <v>30</v>
      </c>
      <c r="H904">
        <v>110</v>
      </c>
      <c r="I904" s="7">
        <f t="shared" si="59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ht="34" x14ac:dyDescent="0.2">
      <c r="A905">
        <v>903</v>
      </c>
      <c r="B905" t="s">
        <v>1879</v>
      </c>
      <c r="C905" s="5" t="s">
        <v>1880</v>
      </c>
      <c r="D905">
        <v>41000</v>
      </c>
      <c r="E905">
        <v>709</v>
      </c>
      <c r="F905" s="6">
        <f t="shared" si="56"/>
        <v>1.729268292682927E-2</v>
      </c>
      <c r="G905" t="s">
        <v>65</v>
      </c>
      <c r="H905">
        <v>14</v>
      </c>
      <c r="I905" s="7">
        <f t="shared" si="59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ht="17" x14ac:dyDescent="0.2">
      <c r="A906">
        <v>904</v>
      </c>
      <c r="B906" t="s">
        <v>1881</v>
      </c>
      <c r="C906" s="5" t="s">
        <v>1882</v>
      </c>
      <c r="D906">
        <v>6500</v>
      </c>
      <c r="E906">
        <v>795</v>
      </c>
      <c r="F906" s="6">
        <f t="shared" si="56"/>
        <v>0.12230769230769231</v>
      </c>
      <c r="G906" t="s">
        <v>22</v>
      </c>
      <c r="H906">
        <v>16</v>
      </c>
      <c r="I906" s="7">
        <f t="shared" si="59"/>
        <v>49.6875</v>
      </c>
      <c r="J906" t="s">
        <v>31</v>
      </c>
      <c r="K906" t="s">
        <v>32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ht="17" x14ac:dyDescent="0.2">
      <c r="A907">
        <v>905</v>
      </c>
      <c r="B907" t="s">
        <v>1883</v>
      </c>
      <c r="C907" s="5" t="s">
        <v>1884</v>
      </c>
      <c r="D907">
        <v>7900</v>
      </c>
      <c r="E907">
        <v>12955</v>
      </c>
      <c r="F907" s="6">
        <f t="shared" si="56"/>
        <v>1.6398734177215191</v>
      </c>
      <c r="G907" t="s">
        <v>30</v>
      </c>
      <c r="H907">
        <v>236</v>
      </c>
      <c r="I907" s="7">
        <f t="shared" si="59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ht="34" x14ac:dyDescent="0.2">
      <c r="A908">
        <v>906</v>
      </c>
      <c r="B908" t="s">
        <v>1885</v>
      </c>
      <c r="C908" s="5" t="s">
        <v>1886</v>
      </c>
      <c r="D908">
        <v>5500</v>
      </c>
      <c r="E908">
        <v>8964</v>
      </c>
      <c r="F908" s="6">
        <f t="shared" si="56"/>
        <v>1.6298181818181818</v>
      </c>
      <c r="G908" t="s">
        <v>30</v>
      </c>
      <c r="H908">
        <v>191</v>
      </c>
      <c r="I908" s="7">
        <f t="shared" si="59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ht="17" x14ac:dyDescent="0.2">
      <c r="A909">
        <v>907</v>
      </c>
      <c r="B909" t="s">
        <v>1887</v>
      </c>
      <c r="C909" s="5" t="s">
        <v>1888</v>
      </c>
      <c r="D909">
        <v>9100</v>
      </c>
      <c r="E909">
        <v>1843</v>
      </c>
      <c r="F909" s="6">
        <f t="shared" si="56"/>
        <v>0.20252747252747252</v>
      </c>
      <c r="G909" t="s">
        <v>22</v>
      </c>
      <c r="H909">
        <v>41</v>
      </c>
      <c r="I909" s="7">
        <f t="shared" si="59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ht="17" x14ac:dyDescent="0.2">
      <c r="A910">
        <v>908</v>
      </c>
      <c r="B910" t="s">
        <v>1889</v>
      </c>
      <c r="C910" s="5" t="s">
        <v>1890</v>
      </c>
      <c r="D910">
        <v>38200</v>
      </c>
      <c r="E910">
        <v>121950</v>
      </c>
      <c r="F910" s="6">
        <f t="shared" si="56"/>
        <v>3.1924083769633507</v>
      </c>
      <c r="G910" t="s">
        <v>30</v>
      </c>
      <c r="H910">
        <v>3934</v>
      </c>
      <c r="I910" s="7">
        <f t="shared" si="59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ht="17" x14ac:dyDescent="0.2">
      <c r="A911">
        <v>909</v>
      </c>
      <c r="B911" t="s">
        <v>1891</v>
      </c>
      <c r="C911" s="5" t="s">
        <v>1892</v>
      </c>
      <c r="D911">
        <v>1800</v>
      </c>
      <c r="E911">
        <v>8621</v>
      </c>
      <c r="F911" s="6">
        <f t="shared" si="56"/>
        <v>4.7894444444444444</v>
      </c>
      <c r="G911" t="s">
        <v>30</v>
      </c>
      <c r="H911">
        <v>80</v>
      </c>
      <c r="I911" s="7">
        <f t="shared" si="59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ht="17" x14ac:dyDescent="0.2">
      <c r="A912">
        <v>910</v>
      </c>
      <c r="B912" t="s">
        <v>1893</v>
      </c>
      <c r="C912" s="5" t="s">
        <v>1894</v>
      </c>
      <c r="D912">
        <v>154500</v>
      </c>
      <c r="E912">
        <v>30215</v>
      </c>
      <c r="F912" s="6">
        <f t="shared" si="56"/>
        <v>0.19556634304207121</v>
      </c>
      <c r="G912" t="s">
        <v>99</v>
      </c>
      <c r="H912">
        <v>296</v>
      </c>
      <c r="I912" s="7">
        <f t="shared" si="59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ht="17" x14ac:dyDescent="0.2">
      <c r="A913">
        <v>911</v>
      </c>
      <c r="B913" t="s">
        <v>1895</v>
      </c>
      <c r="C913" s="5" t="s">
        <v>1896</v>
      </c>
      <c r="D913">
        <v>5800</v>
      </c>
      <c r="E913">
        <v>11539</v>
      </c>
      <c r="F913" s="6">
        <f t="shared" si="56"/>
        <v>1.9894827586206896</v>
      </c>
      <c r="G913" t="s">
        <v>30</v>
      </c>
      <c r="H913">
        <v>462</v>
      </c>
      <c r="I913" s="7">
        <f t="shared" si="59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ht="17" x14ac:dyDescent="0.2">
      <c r="A914">
        <v>912</v>
      </c>
      <c r="B914" t="s">
        <v>1897</v>
      </c>
      <c r="C914" s="5" t="s">
        <v>1898</v>
      </c>
      <c r="D914">
        <v>1800</v>
      </c>
      <c r="E914">
        <v>14310</v>
      </c>
      <c r="F914" s="6">
        <f t="shared" si="56"/>
        <v>7.95</v>
      </c>
      <c r="G914" t="s">
        <v>30</v>
      </c>
      <c r="H914">
        <v>179</v>
      </c>
      <c r="I914" s="7">
        <f t="shared" si="59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ht="17" x14ac:dyDescent="0.2">
      <c r="A915">
        <v>913</v>
      </c>
      <c r="B915" t="s">
        <v>1899</v>
      </c>
      <c r="C915" s="5" t="s">
        <v>1900</v>
      </c>
      <c r="D915">
        <v>70200</v>
      </c>
      <c r="E915">
        <v>35536</v>
      </c>
      <c r="F915" s="6">
        <f t="shared" si="56"/>
        <v>0.50621082621082625</v>
      </c>
      <c r="G915" t="s">
        <v>22</v>
      </c>
      <c r="H915">
        <v>523</v>
      </c>
      <c r="I915" s="7">
        <f t="shared" si="59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ht="17" x14ac:dyDescent="0.2">
      <c r="A916">
        <v>914</v>
      </c>
      <c r="B916" t="s">
        <v>1901</v>
      </c>
      <c r="C916" s="5" t="s">
        <v>1902</v>
      </c>
      <c r="D916">
        <v>6400</v>
      </c>
      <c r="E916">
        <v>3676</v>
      </c>
      <c r="F916" s="6">
        <f t="shared" si="56"/>
        <v>0.57437499999999997</v>
      </c>
      <c r="G916" t="s">
        <v>22</v>
      </c>
      <c r="H916">
        <v>141</v>
      </c>
      <c r="I916" s="7">
        <f t="shared" si="59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ht="17" x14ac:dyDescent="0.2">
      <c r="A917">
        <v>915</v>
      </c>
      <c r="B917" t="s">
        <v>1903</v>
      </c>
      <c r="C917" s="5" t="s">
        <v>1904</v>
      </c>
      <c r="D917">
        <v>125900</v>
      </c>
      <c r="E917">
        <v>195936</v>
      </c>
      <c r="F917" s="6">
        <f t="shared" si="56"/>
        <v>1.5562827640984909</v>
      </c>
      <c r="G917" t="s">
        <v>30</v>
      </c>
      <c r="H917">
        <v>1866</v>
      </c>
      <c r="I917" s="7">
        <f t="shared" si="59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ht="34" x14ac:dyDescent="0.2">
      <c r="A918">
        <v>916</v>
      </c>
      <c r="B918" t="s">
        <v>1905</v>
      </c>
      <c r="C918" s="5" t="s">
        <v>1906</v>
      </c>
      <c r="D918">
        <v>3700</v>
      </c>
      <c r="E918">
        <v>1343</v>
      </c>
      <c r="F918" s="6">
        <f t="shared" si="56"/>
        <v>0.36297297297297298</v>
      </c>
      <c r="G918" t="s">
        <v>22</v>
      </c>
      <c r="H918">
        <v>52</v>
      </c>
      <c r="I918" s="7">
        <f t="shared" si="59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ht="17" x14ac:dyDescent="0.2">
      <c r="A919">
        <v>917</v>
      </c>
      <c r="B919" t="s">
        <v>1907</v>
      </c>
      <c r="C919" s="5" t="s">
        <v>1908</v>
      </c>
      <c r="D919">
        <v>3600</v>
      </c>
      <c r="E919">
        <v>2097</v>
      </c>
      <c r="F919" s="6">
        <f t="shared" si="56"/>
        <v>0.58250000000000002</v>
      </c>
      <c r="G919" t="s">
        <v>65</v>
      </c>
      <c r="H919">
        <v>27</v>
      </c>
      <c r="I919" s="7">
        <f t="shared" si="59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ht="17" x14ac:dyDescent="0.2">
      <c r="A920">
        <v>918</v>
      </c>
      <c r="B920" t="s">
        <v>1909</v>
      </c>
      <c r="C920" s="5" t="s">
        <v>1910</v>
      </c>
      <c r="D920">
        <v>3800</v>
      </c>
      <c r="E920">
        <v>9021</v>
      </c>
      <c r="F920" s="6">
        <f t="shared" si="56"/>
        <v>2.3739473684210526</v>
      </c>
      <c r="G920" t="s">
        <v>30</v>
      </c>
      <c r="H920">
        <v>156</v>
      </c>
      <c r="I920" s="7">
        <f t="shared" si="59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ht="17" x14ac:dyDescent="0.2">
      <c r="A921">
        <v>919</v>
      </c>
      <c r="B921" t="s">
        <v>1911</v>
      </c>
      <c r="C921" s="5" t="s">
        <v>1912</v>
      </c>
      <c r="D921">
        <v>35600</v>
      </c>
      <c r="E921">
        <v>20915</v>
      </c>
      <c r="F921" s="6">
        <f t="shared" si="56"/>
        <v>0.58750000000000002</v>
      </c>
      <c r="G921" t="s">
        <v>22</v>
      </c>
      <c r="H921">
        <v>225</v>
      </c>
      <c r="I921" s="7">
        <f t="shared" si="59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ht="17" x14ac:dyDescent="0.2">
      <c r="A922">
        <v>920</v>
      </c>
      <c r="B922" t="s">
        <v>1913</v>
      </c>
      <c r="C922" s="5" t="s">
        <v>1914</v>
      </c>
      <c r="D922">
        <v>5300</v>
      </c>
      <c r="E922">
        <v>9676</v>
      </c>
      <c r="F922" s="6">
        <f t="shared" si="56"/>
        <v>1.8256603773584905</v>
      </c>
      <c r="G922" t="s">
        <v>30</v>
      </c>
      <c r="H922">
        <v>255</v>
      </c>
      <c r="I922" s="7">
        <f t="shared" si="59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ht="17" x14ac:dyDescent="0.2">
      <c r="A923">
        <v>921</v>
      </c>
      <c r="B923" t="s">
        <v>1915</v>
      </c>
      <c r="C923" s="5" t="s">
        <v>1916</v>
      </c>
      <c r="D923">
        <v>160400</v>
      </c>
      <c r="E923">
        <v>1210</v>
      </c>
      <c r="F923" s="6">
        <f t="shared" si="56"/>
        <v>7.5436408977556111E-3</v>
      </c>
      <c r="G923" t="s">
        <v>22</v>
      </c>
      <c r="H923">
        <v>38</v>
      </c>
      <c r="I923" s="7">
        <f t="shared" si="59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ht="17" x14ac:dyDescent="0.2">
      <c r="A924">
        <v>922</v>
      </c>
      <c r="B924" t="s">
        <v>1917</v>
      </c>
      <c r="C924" s="5" t="s">
        <v>1918</v>
      </c>
      <c r="D924">
        <v>51400</v>
      </c>
      <c r="E924">
        <v>90440</v>
      </c>
      <c r="F924" s="6">
        <f t="shared" si="56"/>
        <v>1.7595330739299611</v>
      </c>
      <c r="G924" t="s">
        <v>30</v>
      </c>
      <c r="H924">
        <v>2261</v>
      </c>
      <c r="I924" s="7">
        <f t="shared" si="59"/>
        <v>40</v>
      </c>
      <c r="J924" t="s">
        <v>31</v>
      </c>
      <c r="K924" t="s">
        <v>32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ht="17" x14ac:dyDescent="0.2">
      <c r="A925">
        <v>923</v>
      </c>
      <c r="B925" t="s">
        <v>1919</v>
      </c>
      <c r="C925" s="5" t="s">
        <v>1920</v>
      </c>
      <c r="D925">
        <v>1700</v>
      </c>
      <c r="E925">
        <v>4044</v>
      </c>
      <c r="F925" s="6">
        <f t="shared" si="56"/>
        <v>2.3788235294117648</v>
      </c>
      <c r="G925" t="s">
        <v>30</v>
      </c>
      <c r="H925">
        <v>40</v>
      </c>
      <c r="I925" s="7">
        <f t="shared" si="59"/>
        <v>101.1</v>
      </c>
      <c r="J925" t="s">
        <v>31</v>
      </c>
      <c r="K925" t="s">
        <v>32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ht="17" x14ac:dyDescent="0.2">
      <c r="A926">
        <v>924</v>
      </c>
      <c r="B926" t="s">
        <v>1921</v>
      </c>
      <c r="C926" s="5" t="s">
        <v>1922</v>
      </c>
      <c r="D926">
        <v>39400</v>
      </c>
      <c r="E926">
        <v>192292</v>
      </c>
      <c r="F926" s="6">
        <f t="shared" si="56"/>
        <v>4.8805076142131982</v>
      </c>
      <c r="G926" t="s">
        <v>30</v>
      </c>
      <c r="H926">
        <v>2289</v>
      </c>
      <c r="I926" s="7">
        <f t="shared" si="59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ht="34" x14ac:dyDescent="0.2">
      <c r="A927">
        <v>925</v>
      </c>
      <c r="B927" t="s">
        <v>1923</v>
      </c>
      <c r="C927" s="5" t="s">
        <v>1924</v>
      </c>
      <c r="D927">
        <v>3000</v>
      </c>
      <c r="E927">
        <v>6722</v>
      </c>
      <c r="F927" s="6">
        <f t="shared" si="56"/>
        <v>2.2406666666666668</v>
      </c>
      <c r="G927" t="s">
        <v>30</v>
      </c>
      <c r="H927">
        <v>65</v>
      </c>
      <c r="I927" s="7">
        <f t="shared" si="59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ht="17" x14ac:dyDescent="0.2">
      <c r="A928">
        <v>926</v>
      </c>
      <c r="B928" t="s">
        <v>1925</v>
      </c>
      <c r="C928" s="5" t="s">
        <v>1926</v>
      </c>
      <c r="D928">
        <v>8700</v>
      </c>
      <c r="E928">
        <v>1577</v>
      </c>
      <c r="F928" s="6">
        <f t="shared" si="56"/>
        <v>0.18126436781609195</v>
      </c>
      <c r="G928" t="s">
        <v>22</v>
      </c>
      <c r="H928">
        <v>15</v>
      </c>
      <c r="I928" s="7">
        <f t="shared" si="59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ht="17" x14ac:dyDescent="0.2">
      <c r="A929">
        <v>927</v>
      </c>
      <c r="B929" t="s">
        <v>1927</v>
      </c>
      <c r="C929" s="5" t="s">
        <v>1928</v>
      </c>
      <c r="D929">
        <v>7200</v>
      </c>
      <c r="E929">
        <v>3301</v>
      </c>
      <c r="F929" s="6">
        <f t="shared" si="56"/>
        <v>0.45847222222222223</v>
      </c>
      <c r="G929" t="s">
        <v>22</v>
      </c>
      <c r="H929">
        <v>37</v>
      </c>
      <c r="I929" s="7">
        <f t="shared" si="59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ht="17" x14ac:dyDescent="0.2">
      <c r="A930">
        <v>928</v>
      </c>
      <c r="B930" t="s">
        <v>1929</v>
      </c>
      <c r="C930" s="5" t="s">
        <v>1930</v>
      </c>
      <c r="D930">
        <v>167400</v>
      </c>
      <c r="E930">
        <v>196386</v>
      </c>
      <c r="F930" s="6">
        <f t="shared" si="56"/>
        <v>1.1731541218637993</v>
      </c>
      <c r="G930" t="s">
        <v>30</v>
      </c>
      <c r="H930">
        <v>3777</v>
      </c>
      <c r="I930" s="7">
        <f t="shared" si="59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ht="17" x14ac:dyDescent="0.2">
      <c r="A931">
        <v>929</v>
      </c>
      <c r="B931" t="s">
        <v>1931</v>
      </c>
      <c r="C931" s="5" t="s">
        <v>1932</v>
      </c>
      <c r="D931">
        <v>5500</v>
      </c>
      <c r="E931">
        <v>11952</v>
      </c>
      <c r="F931" s="6">
        <f t="shared" si="56"/>
        <v>2.173090909090909</v>
      </c>
      <c r="G931" t="s">
        <v>30</v>
      </c>
      <c r="H931">
        <v>184</v>
      </c>
      <c r="I931" s="7">
        <f t="shared" si="59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ht="17" x14ac:dyDescent="0.2">
      <c r="A932">
        <v>930</v>
      </c>
      <c r="B932" t="s">
        <v>1933</v>
      </c>
      <c r="C932" s="5" t="s">
        <v>1934</v>
      </c>
      <c r="D932">
        <v>3500</v>
      </c>
      <c r="E932">
        <v>3930</v>
      </c>
      <c r="F932" s="6">
        <f t="shared" si="56"/>
        <v>1.1228571428571428</v>
      </c>
      <c r="G932" t="s">
        <v>30</v>
      </c>
      <c r="H932">
        <v>85</v>
      </c>
      <c r="I932" s="7">
        <f t="shared" si="59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ht="17" x14ac:dyDescent="0.2">
      <c r="A933">
        <v>931</v>
      </c>
      <c r="B933" t="s">
        <v>1935</v>
      </c>
      <c r="C933" s="5" t="s">
        <v>1936</v>
      </c>
      <c r="D933">
        <v>7900</v>
      </c>
      <c r="E933">
        <v>5729</v>
      </c>
      <c r="F933" s="6">
        <f t="shared" si="56"/>
        <v>0.72518987341772156</v>
      </c>
      <c r="G933" t="s">
        <v>22</v>
      </c>
      <c r="H933">
        <v>112</v>
      </c>
      <c r="I933" s="7">
        <f t="shared" si="59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ht="17" x14ac:dyDescent="0.2">
      <c r="A934">
        <v>932</v>
      </c>
      <c r="B934" t="s">
        <v>1937</v>
      </c>
      <c r="C934" s="5" t="s">
        <v>1938</v>
      </c>
      <c r="D934">
        <v>2300</v>
      </c>
      <c r="E934">
        <v>4883</v>
      </c>
      <c r="F934" s="6">
        <f t="shared" si="56"/>
        <v>2.1230434782608696</v>
      </c>
      <c r="G934" t="s">
        <v>30</v>
      </c>
      <c r="H934">
        <v>144</v>
      </c>
      <c r="I934" s="7">
        <f t="shared" si="59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ht="17" x14ac:dyDescent="0.2">
      <c r="A935">
        <v>933</v>
      </c>
      <c r="B935" t="s">
        <v>1939</v>
      </c>
      <c r="C935" s="5" t="s">
        <v>1940</v>
      </c>
      <c r="D935">
        <v>73000</v>
      </c>
      <c r="E935">
        <v>175015</v>
      </c>
      <c r="F935" s="6">
        <f t="shared" si="56"/>
        <v>2.3974657534246577</v>
      </c>
      <c r="G935" t="s">
        <v>30</v>
      </c>
      <c r="H935">
        <v>1902</v>
      </c>
      <c r="I935" s="7">
        <f t="shared" si="59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ht="17" x14ac:dyDescent="0.2">
      <c r="A936">
        <v>934</v>
      </c>
      <c r="B936" t="s">
        <v>1941</v>
      </c>
      <c r="C936" s="5" t="s">
        <v>1942</v>
      </c>
      <c r="D936">
        <v>6200</v>
      </c>
      <c r="E936">
        <v>11280</v>
      </c>
      <c r="F936" s="6">
        <f t="shared" si="56"/>
        <v>1.8193548387096774</v>
      </c>
      <c r="G936" t="s">
        <v>30</v>
      </c>
      <c r="H936">
        <v>105</v>
      </c>
      <c r="I936" s="7">
        <f t="shared" si="59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ht="34" x14ac:dyDescent="0.2">
      <c r="A937">
        <v>935</v>
      </c>
      <c r="B937" t="s">
        <v>1943</v>
      </c>
      <c r="C937" s="5" t="s">
        <v>1944</v>
      </c>
      <c r="D937">
        <v>6100</v>
      </c>
      <c r="E937">
        <v>10012</v>
      </c>
      <c r="F937" s="6">
        <f t="shared" si="56"/>
        <v>1.6413114754098361</v>
      </c>
      <c r="G937" t="s">
        <v>30</v>
      </c>
      <c r="H937">
        <v>132</v>
      </c>
      <c r="I937" s="7">
        <f t="shared" si="59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ht="17" x14ac:dyDescent="0.2">
      <c r="A938">
        <v>936</v>
      </c>
      <c r="B938" t="s">
        <v>1287</v>
      </c>
      <c r="C938" s="5" t="s">
        <v>1945</v>
      </c>
      <c r="D938">
        <v>103200</v>
      </c>
      <c r="E938">
        <v>1690</v>
      </c>
      <c r="F938" s="6">
        <f t="shared" si="56"/>
        <v>1.6375968992248063E-2</v>
      </c>
      <c r="G938" t="s">
        <v>22</v>
      </c>
      <c r="H938">
        <v>21</v>
      </c>
      <c r="I938" s="7">
        <f t="shared" si="59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ht="17" x14ac:dyDescent="0.2">
      <c r="A939">
        <v>937</v>
      </c>
      <c r="B939" t="s">
        <v>1946</v>
      </c>
      <c r="C939" s="5" t="s">
        <v>1947</v>
      </c>
      <c r="D939">
        <v>171000</v>
      </c>
      <c r="E939">
        <v>84891</v>
      </c>
      <c r="F939" s="6">
        <f t="shared" si="56"/>
        <v>0.49643859649122807</v>
      </c>
      <c r="G939" t="s">
        <v>99</v>
      </c>
      <c r="H939">
        <v>976</v>
      </c>
      <c r="I939" s="7">
        <f t="shared" si="59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ht="17" x14ac:dyDescent="0.2">
      <c r="A940">
        <v>938</v>
      </c>
      <c r="B940" t="s">
        <v>1948</v>
      </c>
      <c r="C940" s="5" t="s">
        <v>1949</v>
      </c>
      <c r="D940">
        <v>9200</v>
      </c>
      <c r="E940">
        <v>10093</v>
      </c>
      <c r="F940" s="6">
        <f t="shared" si="56"/>
        <v>1.0970652173913042</v>
      </c>
      <c r="G940" t="s">
        <v>30</v>
      </c>
      <c r="H940">
        <v>96</v>
      </c>
      <c r="I940" s="7">
        <f t="shared" si="59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ht="34" x14ac:dyDescent="0.2">
      <c r="A941">
        <v>939</v>
      </c>
      <c r="B941" t="s">
        <v>1950</v>
      </c>
      <c r="C941" s="5" t="s">
        <v>1951</v>
      </c>
      <c r="D941">
        <v>7800</v>
      </c>
      <c r="E941">
        <v>3839</v>
      </c>
      <c r="F941" s="6">
        <f t="shared" si="56"/>
        <v>0.49217948717948717</v>
      </c>
      <c r="G941" t="s">
        <v>22</v>
      </c>
      <c r="H941">
        <v>67</v>
      </c>
      <c r="I941" s="7">
        <f t="shared" si="59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ht="17" x14ac:dyDescent="0.2">
      <c r="A942">
        <v>940</v>
      </c>
      <c r="B942" t="s">
        <v>1952</v>
      </c>
      <c r="C942" s="5" t="s">
        <v>1953</v>
      </c>
      <c r="D942">
        <v>9900</v>
      </c>
      <c r="E942">
        <v>6161</v>
      </c>
      <c r="F942" s="6">
        <f t="shared" si="56"/>
        <v>0.62232323232323228</v>
      </c>
      <c r="G942" t="s">
        <v>65</v>
      </c>
      <c r="H942">
        <v>66</v>
      </c>
      <c r="I942" s="7">
        <f t="shared" si="59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ht="17" x14ac:dyDescent="0.2">
      <c r="A943">
        <v>941</v>
      </c>
      <c r="B943" t="s">
        <v>1954</v>
      </c>
      <c r="C943" s="5" t="s">
        <v>1955</v>
      </c>
      <c r="D943">
        <v>43000</v>
      </c>
      <c r="E943">
        <v>5615</v>
      </c>
      <c r="F943" s="6">
        <f t="shared" si="56"/>
        <v>0.1305813953488372</v>
      </c>
      <c r="G943" t="s">
        <v>22</v>
      </c>
      <c r="H943">
        <v>78</v>
      </c>
      <c r="I943" s="7">
        <f t="shared" si="59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ht="17" x14ac:dyDescent="0.2">
      <c r="A944">
        <v>942</v>
      </c>
      <c r="B944" t="s">
        <v>1948</v>
      </c>
      <c r="C944" s="5" t="s">
        <v>1956</v>
      </c>
      <c r="D944">
        <v>9600</v>
      </c>
      <c r="E944">
        <v>6205</v>
      </c>
      <c r="F944" s="6">
        <f t="shared" si="56"/>
        <v>0.64635416666666667</v>
      </c>
      <c r="G944" t="s">
        <v>22</v>
      </c>
      <c r="H944">
        <v>67</v>
      </c>
      <c r="I944" s="7">
        <f t="shared" si="59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ht="17" x14ac:dyDescent="0.2">
      <c r="A945">
        <v>943</v>
      </c>
      <c r="B945" t="s">
        <v>1957</v>
      </c>
      <c r="C945" s="5" t="s">
        <v>1958</v>
      </c>
      <c r="D945">
        <v>7500</v>
      </c>
      <c r="E945">
        <v>11969</v>
      </c>
      <c r="F945" s="6">
        <f t="shared" si="56"/>
        <v>1.5958666666666668</v>
      </c>
      <c r="G945" t="s">
        <v>30</v>
      </c>
      <c r="H945">
        <v>114</v>
      </c>
      <c r="I945" s="7">
        <f t="shared" si="59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ht="17" x14ac:dyDescent="0.2">
      <c r="A946">
        <v>944</v>
      </c>
      <c r="B946" t="s">
        <v>1959</v>
      </c>
      <c r="C946" s="5" t="s">
        <v>1960</v>
      </c>
      <c r="D946">
        <v>10000</v>
      </c>
      <c r="E946">
        <v>8142</v>
      </c>
      <c r="F946" s="6">
        <f t="shared" si="56"/>
        <v>0.81420000000000003</v>
      </c>
      <c r="G946" t="s">
        <v>22</v>
      </c>
      <c r="H946">
        <v>263</v>
      </c>
      <c r="I946" s="7">
        <f t="shared" si="59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ht="17" x14ac:dyDescent="0.2">
      <c r="A947">
        <v>945</v>
      </c>
      <c r="B947" t="s">
        <v>1961</v>
      </c>
      <c r="C947" s="5" t="s">
        <v>1962</v>
      </c>
      <c r="D947">
        <v>172000</v>
      </c>
      <c r="E947">
        <v>55805</v>
      </c>
      <c r="F947" s="6">
        <f t="shared" si="56"/>
        <v>0.32444767441860467</v>
      </c>
      <c r="G947" t="s">
        <v>22</v>
      </c>
      <c r="H947">
        <v>1691</v>
      </c>
      <c r="I947" s="7">
        <f t="shared" si="59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ht="34" x14ac:dyDescent="0.2">
      <c r="A948">
        <v>946</v>
      </c>
      <c r="B948" t="s">
        <v>1963</v>
      </c>
      <c r="C948" s="5" t="s">
        <v>1964</v>
      </c>
      <c r="D948">
        <v>153700</v>
      </c>
      <c r="E948">
        <v>15238</v>
      </c>
      <c r="F948" s="6">
        <f t="shared" si="56"/>
        <v>9.9141184124918666E-2</v>
      </c>
      <c r="G948" t="s">
        <v>22</v>
      </c>
      <c r="H948">
        <v>181</v>
      </c>
      <c r="I948" s="7">
        <f t="shared" si="59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ht="17" x14ac:dyDescent="0.2">
      <c r="A949">
        <v>947</v>
      </c>
      <c r="B949" t="s">
        <v>1965</v>
      </c>
      <c r="C949" s="5" t="s">
        <v>1966</v>
      </c>
      <c r="D949">
        <v>3600</v>
      </c>
      <c r="E949">
        <v>961</v>
      </c>
      <c r="F949" s="6">
        <f t="shared" si="56"/>
        <v>0.26694444444444443</v>
      </c>
      <c r="G949" t="s">
        <v>22</v>
      </c>
      <c r="H949">
        <v>13</v>
      </c>
      <c r="I949" s="7">
        <f t="shared" si="59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ht="17" x14ac:dyDescent="0.2">
      <c r="A950">
        <v>948</v>
      </c>
      <c r="B950" t="s">
        <v>1967</v>
      </c>
      <c r="C950" s="5" t="s">
        <v>1968</v>
      </c>
      <c r="D950">
        <v>9400</v>
      </c>
      <c r="E950">
        <v>5918</v>
      </c>
      <c r="F950" s="6">
        <f t="shared" si="56"/>
        <v>0.62957446808510642</v>
      </c>
      <c r="G950" t="s">
        <v>99</v>
      </c>
      <c r="H950">
        <v>160</v>
      </c>
      <c r="I950" s="7">
        <f t="shared" si="59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ht="34" x14ac:dyDescent="0.2">
      <c r="A951">
        <v>949</v>
      </c>
      <c r="B951" t="s">
        <v>1969</v>
      </c>
      <c r="C951" s="5" t="s">
        <v>1970</v>
      </c>
      <c r="D951">
        <v>5900</v>
      </c>
      <c r="E951">
        <v>9520</v>
      </c>
      <c r="F951" s="6">
        <f t="shared" si="56"/>
        <v>1.6135593220338984</v>
      </c>
      <c r="G951" t="s">
        <v>30</v>
      </c>
      <c r="H951">
        <v>203</v>
      </c>
      <c r="I951" s="7">
        <f t="shared" si="59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ht="17" x14ac:dyDescent="0.2">
      <c r="A952">
        <v>950</v>
      </c>
      <c r="B952" t="s">
        <v>1971</v>
      </c>
      <c r="C952" s="5" t="s">
        <v>1972</v>
      </c>
      <c r="D952">
        <v>100</v>
      </c>
      <c r="E952">
        <v>5</v>
      </c>
      <c r="F952" s="6">
        <f t="shared" si="56"/>
        <v>0.05</v>
      </c>
      <c r="G952" t="s">
        <v>22</v>
      </c>
      <c r="H952">
        <v>1</v>
      </c>
      <c r="I952" s="7">
        <f t="shared" si="59"/>
        <v>5</v>
      </c>
      <c r="J952" t="s">
        <v>31</v>
      </c>
      <c r="K952" t="s">
        <v>32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ht="17" x14ac:dyDescent="0.2">
      <c r="A953">
        <v>951</v>
      </c>
      <c r="B953" t="s">
        <v>1973</v>
      </c>
      <c r="C953" s="5" t="s">
        <v>1974</v>
      </c>
      <c r="D953">
        <v>14500</v>
      </c>
      <c r="E953">
        <v>159056</v>
      </c>
      <c r="F953" s="6">
        <f t="shared" si="56"/>
        <v>10.969379310344827</v>
      </c>
      <c r="G953" t="s">
        <v>30</v>
      </c>
      <c r="H953">
        <v>1559</v>
      </c>
      <c r="I953" s="7">
        <f t="shared" si="59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ht="17" x14ac:dyDescent="0.2">
      <c r="A954">
        <v>952</v>
      </c>
      <c r="B954" t="s">
        <v>1975</v>
      </c>
      <c r="C954" s="5" t="s">
        <v>1976</v>
      </c>
      <c r="D954">
        <v>145500</v>
      </c>
      <c r="E954">
        <v>101987</v>
      </c>
      <c r="F954" s="6">
        <f t="shared" si="56"/>
        <v>0.70094158075601376</v>
      </c>
      <c r="G954" t="s">
        <v>99</v>
      </c>
      <c r="H954">
        <v>2266</v>
      </c>
      <c r="I954" s="7">
        <f t="shared" si="59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ht="34" x14ac:dyDescent="0.2">
      <c r="A955">
        <v>953</v>
      </c>
      <c r="B955" t="s">
        <v>1977</v>
      </c>
      <c r="C955" s="5" t="s">
        <v>1978</v>
      </c>
      <c r="D955">
        <v>3300</v>
      </c>
      <c r="E955">
        <v>1980</v>
      </c>
      <c r="F955" s="6">
        <f t="shared" si="56"/>
        <v>0.6</v>
      </c>
      <c r="G955" t="s">
        <v>22</v>
      </c>
      <c r="H955">
        <v>21</v>
      </c>
      <c r="I955" s="7">
        <f t="shared" si="59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ht="17" x14ac:dyDescent="0.2">
      <c r="A956">
        <v>954</v>
      </c>
      <c r="B956" t="s">
        <v>1979</v>
      </c>
      <c r="C956" s="5" t="s">
        <v>1980</v>
      </c>
      <c r="D956">
        <v>42600</v>
      </c>
      <c r="E956">
        <v>156384</v>
      </c>
      <c r="F956" s="6">
        <f t="shared" si="56"/>
        <v>3.6709859154929578</v>
      </c>
      <c r="G956" t="s">
        <v>30</v>
      </c>
      <c r="H956">
        <v>1548</v>
      </c>
      <c r="I956" s="7">
        <f t="shared" si="59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ht="34" x14ac:dyDescent="0.2">
      <c r="A957">
        <v>955</v>
      </c>
      <c r="B957" t="s">
        <v>1981</v>
      </c>
      <c r="C957" s="5" t="s">
        <v>1982</v>
      </c>
      <c r="D957">
        <v>700</v>
      </c>
      <c r="E957">
        <v>7763</v>
      </c>
      <c r="F957" s="6">
        <f t="shared" si="56"/>
        <v>11.09</v>
      </c>
      <c r="G957" t="s">
        <v>30</v>
      </c>
      <c r="H957">
        <v>80</v>
      </c>
      <c r="I957" s="7">
        <f t="shared" si="59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ht="17" x14ac:dyDescent="0.2">
      <c r="A958">
        <v>956</v>
      </c>
      <c r="B958" t="s">
        <v>1983</v>
      </c>
      <c r="C958" s="5" t="s">
        <v>1984</v>
      </c>
      <c r="D958">
        <v>187600</v>
      </c>
      <c r="E958">
        <v>35698</v>
      </c>
      <c r="F958" s="6">
        <f t="shared" si="56"/>
        <v>0.19028784648187633</v>
      </c>
      <c r="G958" t="s">
        <v>22</v>
      </c>
      <c r="H958">
        <v>830</v>
      </c>
      <c r="I958" s="7">
        <f t="shared" si="59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ht="17" x14ac:dyDescent="0.2">
      <c r="A959">
        <v>957</v>
      </c>
      <c r="B959" t="s">
        <v>1985</v>
      </c>
      <c r="C959" s="5" t="s">
        <v>1986</v>
      </c>
      <c r="D959">
        <v>9800</v>
      </c>
      <c r="E959">
        <v>12434</v>
      </c>
      <c r="F959" s="6">
        <f t="shared" si="56"/>
        <v>1.2687755102040816</v>
      </c>
      <c r="G959" t="s">
        <v>30</v>
      </c>
      <c r="H959">
        <v>131</v>
      </c>
      <c r="I959" s="7">
        <f t="shared" si="59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ht="34" x14ac:dyDescent="0.2">
      <c r="A960">
        <v>958</v>
      </c>
      <c r="B960" t="s">
        <v>1987</v>
      </c>
      <c r="C960" s="5" t="s">
        <v>1988</v>
      </c>
      <c r="D960">
        <v>1100</v>
      </c>
      <c r="E960">
        <v>8081</v>
      </c>
      <c r="F960" s="6">
        <f t="shared" si="56"/>
        <v>7.3463636363636367</v>
      </c>
      <c r="G960" t="s">
        <v>30</v>
      </c>
      <c r="H960">
        <v>112</v>
      </c>
      <c r="I960" s="7">
        <f t="shared" si="59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ht="17" x14ac:dyDescent="0.2">
      <c r="A961">
        <v>959</v>
      </c>
      <c r="B961" t="s">
        <v>1989</v>
      </c>
      <c r="C961" s="5" t="s">
        <v>1990</v>
      </c>
      <c r="D961">
        <v>145000</v>
      </c>
      <c r="E961">
        <v>6631</v>
      </c>
      <c r="F961" s="6">
        <f t="shared" si="56"/>
        <v>4.5731034482758622E-2</v>
      </c>
      <c r="G961" t="s">
        <v>22</v>
      </c>
      <c r="H961">
        <v>130</v>
      </c>
      <c r="I961" s="7">
        <f t="shared" si="59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ht="17" x14ac:dyDescent="0.2">
      <c r="A962">
        <v>960</v>
      </c>
      <c r="B962" t="s">
        <v>1991</v>
      </c>
      <c r="C962" s="5" t="s">
        <v>1992</v>
      </c>
      <c r="D962">
        <v>5500</v>
      </c>
      <c r="E962">
        <v>4678</v>
      </c>
      <c r="F962" s="6">
        <f t="shared" ref="F962:F1001" si="60">E962/D962</f>
        <v>0.85054545454545449</v>
      </c>
      <c r="G962" t="s">
        <v>22</v>
      </c>
      <c r="H962">
        <v>55</v>
      </c>
      <c r="I962" s="7">
        <f t="shared" si="59"/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8">
        <f t="shared" ref="N962:N1001" si="61">(((L962/60)/60/24)+DATE(1970,1,1))</f>
        <v>42408.25</v>
      </c>
      <c r="O962" s="8">
        <f t="shared" ref="O962:O1001" si="62">+(((M962/60)/60)/24)+DATE(1970,1,1)</f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ht="17" x14ac:dyDescent="0.2">
      <c r="A963">
        <v>961</v>
      </c>
      <c r="B963" t="s">
        <v>1993</v>
      </c>
      <c r="C963" s="5" t="s">
        <v>1994</v>
      </c>
      <c r="D963">
        <v>5700</v>
      </c>
      <c r="E963">
        <v>6800</v>
      </c>
      <c r="F963" s="6">
        <f t="shared" si="60"/>
        <v>1.1929824561403508</v>
      </c>
      <c r="G963" t="s">
        <v>30</v>
      </c>
      <c r="H963">
        <v>155</v>
      </c>
      <c r="I963" s="7">
        <f t="shared" ref="I963:I1001" si="63">E963/H963</f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8">
        <f t="shared" si="61"/>
        <v>40591.25</v>
      </c>
      <c r="O963" s="8">
        <f t="shared" si="62"/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ht="17" x14ac:dyDescent="0.2">
      <c r="A964">
        <v>962</v>
      </c>
      <c r="B964" t="s">
        <v>1995</v>
      </c>
      <c r="C964" s="5" t="s">
        <v>1996</v>
      </c>
      <c r="D964">
        <v>3600</v>
      </c>
      <c r="E964">
        <v>10657</v>
      </c>
      <c r="F964" s="6">
        <f t="shared" si="60"/>
        <v>2.9602777777777778</v>
      </c>
      <c r="G964" t="s">
        <v>30</v>
      </c>
      <c r="H964">
        <v>266</v>
      </c>
      <c r="I964" s="7">
        <f t="shared" si="63"/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ht="17" x14ac:dyDescent="0.2">
      <c r="A965">
        <v>963</v>
      </c>
      <c r="B965" t="s">
        <v>1997</v>
      </c>
      <c r="C965" s="5" t="s">
        <v>1998</v>
      </c>
      <c r="D965">
        <v>5900</v>
      </c>
      <c r="E965">
        <v>4997</v>
      </c>
      <c r="F965" s="6">
        <f t="shared" si="60"/>
        <v>0.84694915254237291</v>
      </c>
      <c r="G965" t="s">
        <v>22</v>
      </c>
      <c r="H965">
        <v>114</v>
      </c>
      <c r="I965" s="7">
        <f t="shared" si="63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ht="17" x14ac:dyDescent="0.2">
      <c r="A966">
        <v>964</v>
      </c>
      <c r="B966" t="s">
        <v>1999</v>
      </c>
      <c r="C966" s="5" t="s">
        <v>2000</v>
      </c>
      <c r="D966">
        <v>3700</v>
      </c>
      <c r="E966">
        <v>13164</v>
      </c>
      <c r="F966" s="6">
        <f t="shared" si="60"/>
        <v>3.5578378378378379</v>
      </c>
      <c r="G966" t="s">
        <v>30</v>
      </c>
      <c r="H966">
        <v>155</v>
      </c>
      <c r="I966" s="7">
        <f t="shared" si="63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ht="17" x14ac:dyDescent="0.2">
      <c r="A967">
        <v>965</v>
      </c>
      <c r="B967" t="s">
        <v>2001</v>
      </c>
      <c r="C967" s="5" t="s">
        <v>2002</v>
      </c>
      <c r="D967">
        <v>2200</v>
      </c>
      <c r="E967">
        <v>8501</v>
      </c>
      <c r="F967" s="6">
        <f t="shared" si="60"/>
        <v>3.8640909090909092</v>
      </c>
      <c r="G967" t="s">
        <v>30</v>
      </c>
      <c r="H967">
        <v>207</v>
      </c>
      <c r="I967" s="7">
        <f t="shared" si="63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ht="17" x14ac:dyDescent="0.2">
      <c r="A968">
        <v>966</v>
      </c>
      <c r="B968" t="s">
        <v>917</v>
      </c>
      <c r="C968" s="5" t="s">
        <v>2003</v>
      </c>
      <c r="D968">
        <v>1700</v>
      </c>
      <c r="E968">
        <v>13468</v>
      </c>
      <c r="F968" s="6">
        <f t="shared" si="60"/>
        <v>7.9223529411764702</v>
      </c>
      <c r="G968" t="s">
        <v>30</v>
      </c>
      <c r="H968">
        <v>245</v>
      </c>
      <c r="I968" s="7">
        <f t="shared" si="63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ht="17" x14ac:dyDescent="0.2">
      <c r="A969">
        <v>967</v>
      </c>
      <c r="B969" t="s">
        <v>2004</v>
      </c>
      <c r="C969" s="5" t="s">
        <v>2005</v>
      </c>
      <c r="D969">
        <v>88400</v>
      </c>
      <c r="E969">
        <v>121138</v>
      </c>
      <c r="F969" s="6">
        <f t="shared" si="60"/>
        <v>1.3703393665158372</v>
      </c>
      <c r="G969" t="s">
        <v>30</v>
      </c>
      <c r="H969">
        <v>1573</v>
      </c>
      <c r="I969" s="7">
        <f t="shared" si="63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ht="34" x14ac:dyDescent="0.2">
      <c r="A970">
        <v>968</v>
      </c>
      <c r="B970" t="s">
        <v>2006</v>
      </c>
      <c r="C970" s="5" t="s">
        <v>2007</v>
      </c>
      <c r="D970">
        <v>2400</v>
      </c>
      <c r="E970">
        <v>8117</v>
      </c>
      <c r="F970" s="6">
        <f t="shared" si="60"/>
        <v>3.3820833333333336</v>
      </c>
      <c r="G970" t="s">
        <v>30</v>
      </c>
      <c r="H970">
        <v>114</v>
      </c>
      <c r="I970" s="7">
        <f t="shared" si="63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ht="17" x14ac:dyDescent="0.2">
      <c r="A971">
        <v>969</v>
      </c>
      <c r="B971" t="s">
        <v>2008</v>
      </c>
      <c r="C971" s="5" t="s">
        <v>2009</v>
      </c>
      <c r="D971">
        <v>7900</v>
      </c>
      <c r="E971">
        <v>8550</v>
      </c>
      <c r="F971" s="6">
        <f t="shared" si="60"/>
        <v>1.0822784810126582</v>
      </c>
      <c r="G971" t="s">
        <v>30</v>
      </c>
      <c r="H971">
        <v>93</v>
      </c>
      <c r="I971" s="7">
        <f t="shared" si="63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ht="34" x14ac:dyDescent="0.2">
      <c r="A972">
        <v>970</v>
      </c>
      <c r="B972" t="s">
        <v>2010</v>
      </c>
      <c r="C972" s="5" t="s">
        <v>2011</v>
      </c>
      <c r="D972">
        <v>94900</v>
      </c>
      <c r="E972">
        <v>57659</v>
      </c>
      <c r="F972" s="6">
        <f t="shared" si="60"/>
        <v>0.60757639620653314</v>
      </c>
      <c r="G972" t="s">
        <v>22</v>
      </c>
      <c r="H972">
        <v>594</v>
      </c>
      <c r="I972" s="7">
        <f t="shared" si="63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ht="17" x14ac:dyDescent="0.2">
      <c r="A973">
        <v>971</v>
      </c>
      <c r="B973" t="s">
        <v>2012</v>
      </c>
      <c r="C973" s="5" t="s">
        <v>2013</v>
      </c>
      <c r="D973">
        <v>5100</v>
      </c>
      <c r="E973">
        <v>1414</v>
      </c>
      <c r="F973" s="6">
        <f t="shared" si="60"/>
        <v>0.27725490196078434</v>
      </c>
      <c r="G973" t="s">
        <v>22</v>
      </c>
      <c r="H973">
        <v>24</v>
      </c>
      <c r="I973" s="7">
        <f t="shared" si="63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ht="17" x14ac:dyDescent="0.2">
      <c r="A974">
        <v>972</v>
      </c>
      <c r="B974" t="s">
        <v>2014</v>
      </c>
      <c r="C974" s="5" t="s">
        <v>2015</v>
      </c>
      <c r="D974">
        <v>42700</v>
      </c>
      <c r="E974">
        <v>97524</v>
      </c>
      <c r="F974" s="6">
        <f t="shared" si="60"/>
        <v>2.283934426229508</v>
      </c>
      <c r="G974" t="s">
        <v>30</v>
      </c>
      <c r="H974">
        <v>1681</v>
      </c>
      <c r="I974" s="7">
        <f t="shared" si="63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ht="17" x14ac:dyDescent="0.2">
      <c r="A975">
        <v>973</v>
      </c>
      <c r="B975" t="s">
        <v>2016</v>
      </c>
      <c r="C975" s="5" t="s">
        <v>2017</v>
      </c>
      <c r="D975">
        <v>121100</v>
      </c>
      <c r="E975">
        <v>26176</v>
      </c>
      <c r="F975" s="6">
        <f t="shared" si="60"/>
        <v>0.21615194054500414</v>
      </c>
      <c r="G975" t="s">
        <v>22</v>
      </c>
      <c r="H975">
        <v>252</v>
      </c>
      <c r="I975" s="7">
        <f t="shared" si="63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ht="17" x14ac:dyDescent="0.2">
      <c r="A976">
        <v>974</v>
      </c>
      <c r="B976" t="s">
        <v>2018</v>
      </c>
      <c r="C976" s="5" t="s">
        <v>2019</v>
      </c>
      <c r="D976">
        <v>800</v>
      </c>
      <c r="E976">
        <v>2991</v>
      </c>
      <c r="F976" s="6">
        <f t="shared" si="60"/>
        <v>3.73875</v>
      </c>
      <c r="G976" t="s">
        <v>30</v>
      </c>
      <c r="H976">
        <v>32</v>
      </c>
      <c r="I976" s="7">
        <f t="shared" si="63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ht="17" x14ac:dyDescent="0.2">
      <c r="A977">
        <v>975</v>
      </c>
      <c r="B977" t="s">
        <v>2020</v>
      </c>
      <c r="C977" s="5" t="s">
        <v>2021</v>
      </c>
      <c r="D977">
        <v>5400</v>
      </c>
      <c r="E977">
        <v>8366</v>
      </c>
      <c r="F977" s="6">
        <f t="shared" si="60"/>
        <v>1.5492592592592593</v>
      </c>
      <c r="G977" t="s">
        <v>30</v>
      </c>
      <c r="H977">
        <v>135</v>
      </c>
      <c r="I977" s="7">
        <f t="shared" si="63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ht="34" x14ac:dyDescent="0.2">
      <c r="A978">
        <v>976</v>
      </c>
      <c r="B978" t="s">
        <v>2022</v>
      </c>
      <c r="C978" s="5" t="s">
        <v>2023</v>
      </c>
      <c r="D978">
        <v>4000</v>
      </c>
      <c r="E978">
        <v>12886</v>
      </c>
      <c r="F978" s="6">
        <f t="shared" si="60"/>
        <v>3.2214999999999998</v>
      </c>
      <c r="G978" t="s">
        <v>30</v>
      </c>
      <c r="H978">
        <v>140</v>
      </c>
      <c r="I978" s="7">
        <f t="shared" si="63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ht="17" x14ac:dyDescent="0.2">
      <c r="A979">
        <v>977</v>
      </c>
      <c r="B979" t="s">
        <v>1299</v>
      </c>
      <c r="C979" s="5" t="s">
        <v>2024</v>
      </c>
      <c r="D979">
        <v>7000</v>
      </c>
      <c r="E979">
        <v>5177</v>
      </c>
      <c r="F979" s="6">
        <f t="shared" si="60"/>
        <v>0.73957142857142855</v>
      </c>
      <c r="G979" t="s">
        <v>22</v>
      </c>
      <c r="H979">
        <v>67</v>
      </c>
      <c r="I979" s="7">
        <f t="shared" si="63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ht="17" x14ac:dyDescent="0.2">
      <c r="A980">
        <v>978</v>
      </c>
      <c r="B980" t="s">
        <v>2025</v>
      </c>
      <c r="C980" s="5" t="s">
        <v>2026</v>
      </c>
      <c r="D980">
        <v>1000</v>
      </c>
      <c r="E980">
        <v>8641</v>
      </c>
      <c r="F980" s="6">
        <f t="shared" si="60"/>
        <v>8.641</v>
      </c>
      <c r="G980" t="s">
        <v>30</v>
      </c>
      <c r="H980">
        <v>92</v>
      </c>
      <c r="I980" s="7">
        <f t="shared" si="63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ht="17" x14ac:dyDescent="0.2">
      <c r="A981">
        <v>979</v>
      </c>
      <c r="B981" t="s">
        <v>2027</v>
      </c>
      <c r="C981" s="5" t="s">
        <v>2028</v>
      </c>
      <c r="D981">
        <v>60200</v>
      </c>
      <c r="E981">
        <v>86244</v>
      </c>
      <c r="F981" s="6">
        <f t="shared" si="60"/>
        <v>1.432624584717608</v>
      </c>
      <c r="G981" t="s">
        <v>30</v>
      </c>
      <c r="H981">
        <v>1015</v>
      </c>
      <c r="I981" s="7">
        <f t="shared" si="63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ht="17" x14ac:dyDescent="0.2">
      <c r="A982">
        <v>980</v>
      </c>
      <c r="B982" t="s">
        <v>2029</v>
      </c>
      <c r="C982" s="5" t="s">
        <v>2030</v>
      </c>
      <c r="D982">
        <v>195200</v>
      </c>
      <c r="E982">
        <v>78630</v>
      </c>
      <c r="F982" s="6">
        <f t="shared" si="60"/>
        <v>0.40281762295081969</v>
      </c>
      <c r="G982" t="s">
        <v>22</v>
      </c>
      <c r="H982">
        <v>742</v>
      </c>
      <c r="I982" s="7">
        <f t="shared" si="63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ht="17" x14ac:dyDescent="0.2">
      <c r="A983">
        <v>981</v>
      </c>
      <c r="B983" t="s">
        <v>2031</v>
      </c>
      <c r="C983" s="5" t="s">
        <v>2032</v>
      </c>
      <c r="D983">
        <v>6700</v>
      </c>
      <c r="E983">
        <v>11941</v>
      </c>
      <c r="F983" s="6">
        <f t="shared" si="60"/>
        <v>1.7822388059701493</v>
      </c>
      <c r="G983" t="s">
        <v>30</v>
      </c>
      <c r="H983">
        <v>323</v>
      </c>
      <c r="I983" s="7">
        <f t="shared" si="63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ht="17" x14ac:dyDescent="0.2">
      <c r="A984">
        <v>982</v>
      </c>
      <c r="B984" t="s">
        <v>2033</v>
      </c>
      <c r="C984" s="5" t="s">
        <v>2034</v>
      </c>
      <c r="D984">
        <v>7200</v>
      </c>
      <c r="E984">
        <v>6115</v>
      </c>
      <c r="F984" s="6">
        <f t="shared" si="60"/>
        <v>0.84930555555555554</v>
      </c>
      <c r="G984" t="s">
        <v>22</v>
      </c>
      <c r="H984">
        <v>75</v>
      </c>
      <c r="I984" s="7">
        <f t="shared" si="63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ht="17" x14ac:dyDescent="0.2">
      <c r="A985">
        <v>983</v>
      </c>
      <c r="B985" t="s">
        <v>2035</v>
      </c>
      <c r="C985" s="5" t="s">
        <v>2036</v>
      </c>
      <c r="D985">
        <v>129100</v>
      </c>
      <c r="E985">
        <v>188404</v>
      </c>
      <c r="F985" s="6">
        <f t="shared" si="60"/>
        <v>1.4593648334624323</v>
      </c>
      <c r="G985" t="s">
        <v>30</v>
      </c>
      <c r="H985">
        <v>2326</v>
      </c>
      <c r="I985" s="7">
        <f t="shared" si="63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ht="34" x14ac:dyDescent="0.2">
      <c r="A986">
        <v>984</v>
      </c>
      <c r="B986" t="s">
        <v>2037</v>
      </c>
      <c r="C986" s="5" t="s">
        <v>2038</v>
      </c>
      <c r="D986">
        <v>6500</v>
      </c>
      <c r="E986">
        <v>9910</v>
      </c>
      <c r="F986" s="6">
        <f t="shared" si="60"/>
        <v>1.5246153846153847</v>
      </c>
      <c r="G986" t="s">
        <v>30</v>
      </c>
      <c r="H986">
        <v>381</v>
      </c>
      <c r="I986" s="7">
        <f t="shared" si="63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ht="17" x14ac:dyDescent="0.2">
      <c r="A987">
        <v>985</v>
      </c>
      <c r="B987" t="s">
        <v>2039</v>
      </c>
      <c r="C987" s="5" t="s">
        <v>2040</v>
      </c>
      <c r="D987">
        <v>170600</v>
      </c>
      <c r="E987">
        <v>114523</v>
      </c>
      <c r="F987" s="6">
        <f t="shared" si="60"/>
        <v>0.67129542790152408</v>
      </c>
      <c r="G987" t="s">
        <v>22</v>
      </c>
      <c r="H987">
        <v>4405</v>
      </c>
      <c r="I987" s="7">
        <f t="shared" si="63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ht="17" x14ac:dyDescent="0.2">
      <c r="A988">
        <v>986</v>
      </c>
      <c r="B988" t="s">
        <v>2041</v>
      </c>
      <c r="C988" s="5" t="s">
        <v>2042</v>
      </c>
      <c r="D988">
        <v>7800</v>
      </c>
      <c r="E988">
        <v>3144</v>
      </c>
      <c r="F988" s="6">
        <f t="shared" si="60"/>
        <v>0.40307692307692305</v>
      </c>
      <c r="G988" t="s">
        <v>22</v>
      </c>
      <c r="H988">
        <v>92</v>
      </c>
      <c r="I988" s="7">
        <f t="shared" si="63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ht="17" x14ac:dyDescent="0.2">
      <c r="A989">
        <v>987</v>
      </c>
      <c r="B989" t="s">
        <v>2043</v>
      </c>
      <c r="C989" s="5" t="s">
        <v>2044</v>
      </c>
      <c r="D989">
        <v>6200</v>
      </c>
      <c r="E989">
        <v>13441</v>
      </c>
      <c r="F989" s="6">
        <f t="shared" si="60"/>
        <v>2.1679032258064517</v>
      </c>
      <c r="G989" t="s">
        <v>30</v>
      </c>
      <c r="H989">
        <v>480</v>
      </c>
      <c r="I989" s="7">
        <f t="shared" si="63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ht="17" x14ac:dyDescent="0.2">
      <c r="A990">
        <v>988</v>
      </c>
      <c r="B990" t="s">
        <v>2045</v>
      </c>
      <c r="C990" s="5" t="s">
        <v>2046</v>
      </c>
      <c r="D990">
        <v>9400</v>
      </c>
      <c r="E990">
        <v>4899</v>
      </c>
      <c r="F990" s="6">
        <f t="shared" si="60"/>
        <v>0.52117021276595743</v>
      </c>
      <c r="G990" t="s">
        <v>22</v>
      </c>
      <c r="H990">
        <v>64</v>
      </c>
      <c r="I990" s="7">
        <f t="shared" si="63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ht="17" x14ac:dyDescent="0.2">
      <c r="A991">
        <v>989</v>
      </c>
      <c r="B991" t="s">
        <v>2047</v>
      </c>
      <c r="C991" s="5" t="s">
        <v>2048</v>
      </c>
      <c r="D991">
        <v>2400</v>
      </c>
      <c r="E991">
        <v>11990</v>
      </c>
      <c r="F991" s="6">
        <f t="shared" si="60"/>
        <v>4.9958333333333336</v>
      </c>
      <c r="G991" t="s">
        <v>30</v>
      </c>
      <c r="H991">
        <v>226</v>
      </c>
      <c r="I991" s="7">
        <f t="shared" si="63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ht="17" x14ac:dyDescent="0.2">
      <c r="A992">
        <v>990</v>
      </c>
      <c r="B992" t="s">
        <v>2049</v>
      </c>
      <c r="C992" s="5" t="s">
        <v>2050</v>
      </c>
      <c r="D992">
        <v>7800</v>
      </c>
      <c r="E992">
        <v>6839</v>
      </c>
      <c r="F992" s="6">
        <f t="shared" si="60"/>
        <v>0.87679487179487181</v>
      </c>
      <c r="G992" t="s">
        <v>22</v>
      </c>
      <c r="H992">
        <v>64</v>
      </c>
      <c r="I992" s="7">
        <f t="shared" si="63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ht="17" x14ac:dyDescent="0.2">
      <c r="A993">
        <v>991</v>
      </c>
      <c r="B993" t="s">
        <v>1121</v>
      </c>
      <c r="C993" s="5" t="s">
        <v>2051</v>
      </c>
      <c r="D993">
        <v>9800</v>
      </c>
      <c r="E993">
        <v>11091</v>
      </c>
      <c r="F993" s="6">
        <f t="shared" si="60"/>
        <v>1.131734693877551</v>
      </c>
      <c r="G993" t="s">
        <v>30</v>
      </c>
      <c r="H993">
        <v>241</v>
      </c>
      <c r="I993" s="7">
        <f t="shared" si="63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ht="17" x14ac:dyDescent="0.2">
      <c r="A994">
        <v>992</v>
      </c>
      <c r="B994" t="s">
        <v>2052</v>
      </c>
      <c r="C994" s="5" t="s">
        <v>2053</v>
      </c>
      <c r="D994">
        <v>3100</v>
      </c>
      <c r="E994">
        <v>13223</v>
      </c>
      <c r="F994" s="6">
        <f t="shared" si="60"/>
        <v>4.2654838709677421</v>
      </c>
      <c r="G994" t="s">
        <v>30</v>
      </c>
      <c r="H994">
        <v>132</v>
      </c>
      <c r="I994" s="7">
        <f t="shared" si="63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ht="17" x14ac:dyDescent="0.2">
      <c r="A995">
        <v>993</v>
      </c>
      <c r="B995" t="s">
        <v>2054</v>
      </c>
      <c r="C995" s="5" t="s">
        <v>2055</v>
      </c>
      <c r="D995">
        <v>9800</v>
      </c>
      <c r="E995">
        <v>7608</v>
      </c>
      <c r="F995" s="6">
        <f t="shared" si="60"/>
        <v>0.77632653061224488</v>
      </c>
      <c r="G995" t="s">
        <v>99</v>
      </c>
      <c r="H995">
        <v>75</v>
      </c>
      <c r="I995" s="7">
        <f t="shared" si="63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ht="17" x14ac:dyDescent="0.2">
      <c r="A996">
        <v>994</v>
      </c>
      <c r="B996" t="s">
        <v>2056</v>
      </c>
      <c r="C996" s="5" t="s">
        <v>2057</v>
      </c>
      <c r="D996">
        <v>141100</v>
      </c>
      <c r="E996">
        <v>74073</v>
      </c>
      <c r="F996" s="6">
        <f t="shared" si="60"/>
        <v>0.52496810772501767</v>
      </c>
      <c r="G996" t="s">
        <v>22</v>
      </c>
      <c r="H996">
        <v>842</v>
      </c>
      <c r="I996" s="7">
        <f t="shared" si="63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ht="17" x14ac:dyDescent="0.2">
      <c r="A997">
        <v>995</v>
      </c>
      <c r="B997" t="s">
        <v>2058</v>
      </c>
      <c r="C997" s="5" t="s">
        <v>2059</v>
      </c>
      <c r="D997">
        <v>97300</v>
      </c>
      <c r="E997">
        <v>153216</v>
      </c>
      <c r="F997" s="6">
        <f t="shared" si="60"/>
        <v>1.5746762589928058</v>
      </c>
      <c r="G997" t="s">
        <v>30</v>
      </c>
      <c r="H997">
        <v>2043</v>
      </c>
      <c r="I997" s="7">
        <f t="shared" si="63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ht="34" x14ac:dyDescent="0.2">
      <c r="A998">
        <v>996</v>
      </c>
      <c r="B998" t="s">
        <v>2060</v>
      </c>
      <c r="C998" s="5" t="s">
        <v>2061</v>
      </c>
      <c r="D998">
        <v>6600</v>
      </c>
      <c r="E998">
        <v>4814</v>
      </c>
      <c r="F998" s="6">
        <f t="shared" si="60"/>
        <v>0.72939393939393937</v>
      </c>
      <c r="G998" t="s">
        <v>22</v>
      </c>
      <c r="H998">
        <v>112</v>
      </c>
      <c r="I998" s="7">
        <f t="shared" si="63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ht="17" x14ac:dyDescent="0.2">
      <c r="A999">
        <v>997</v>
      </c>
      <c r="B999" t="s">
        <v>2062</v>
      </c>
      <c r="C999" s="5" t="s">
        <v>2063</v>
      </c>
      <c r="D999">
        <v>7600</v>
      </c>
      <c r="E999">
        <v>4603</v>
      </c>
      <c r="F999" s="6">
        <f t="shared" si="60"/>
        <v>0.60565789473684206</v>
      </c>
      <c r="G999" t="s">
        <v>99</v>
      </c>
      <c r="H999">
        <v>139</v>
      </c>
      <c r="I999" s="7">
        <f t="shared" si="63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ht="17" x14ac:dyDescent="0.2">
      <c r="A1000">
        <v>998</v>
      </c>
      <c r="B1000" t="s">
        <v>2064</v>
      </c>
      <c r="C1000" s="5" t="s">
        <v>2065</v>
      </c>
      <c r="D1000">
        <v>66600</v>
      </c>
      <c r="E1000">
        <v>37823</v>
      </c>
      <c r="F1000" s="6">
        <f t="shared" si="60"/>
        <v>0.5679129129129129</v>
      </c>
      <c r="G1000" t="s">
        <v>22</v>
      </c>
      <c r="H1000">
        <v>374</v>
      </c>
      <c r="I1000" s="7">
        <f t="shared" si="63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ht="17" x14ac:dyDescent="0.2">
      <c r="A1001">
        <v>999</v>
      </c>
      <c r="B1001" t="s">
        <v>2066</v>
      </c>
      <c r="C1001" s="5" t="s">
        <v>2067</v>
      </c>
      <c r="D1001">
        <v>111100</v>
      </c>
      <c r="E1001">
        <v>62819</v>
      </c>
      <c r="F1001" s="6">
        <f t="shared" si="60"/>
        <v>0.56542754275427543</v>
      </c>
      <c r="G1001" t="s">
        <v>99</v>
      </c>
      <c r="H1001">
        <v>1122</v>
      </c>
      <c r="I1001" s="7">
        <f t="shared" si="63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conditionalFormatting sqref="G1:G1001">
    <cfRule type="containsText" dxfId="38" priority="26" operator="containsText" text="canceled">
      <formula>NOT(ISERROR(SEARCH("canceled",G1)))</formula>
    </cfRule>
    <cfRule type="containsText" dxfId="37" priority="27" operator="containsText" text="canceled">
      <formula>NOT(ISERROR(SEARCH("canceled",G1)))</formula>
    </cfRule>
    <cfRule type="containsText" dxfId="36" priority="28" operator="containsText" text="live">
      <formula>NOT(ISERROR(SEARCH("live",G1)))</formula>
    </cfRule>
    <cfRule type="containsText" dxfId="35" priority="29" operator="containsText" text="successful">
      <formula>NOT(ISERROR(SEARCH("successful",G1)))</formula>
    </cfRule>
    <cfRule type="containsText" dxfId="34" priority="30" operator="containsText" text="failed">
      <formula>NOT(ISERROR(SEARCH("failed",G1)))</formula>
    </cfRule>
  </conditionalFormatting>
  <conditionalFormatting sqref="F1:F1001">
    <cfRule type="containsText" dxfId="33" priority="1" operator="containsText" text="Percent Funded">
      <formula>NOT(ISERROR(SEARCH("Percent Funded",F1)))</formula>
    </cfRule>
    <cfRule type="cellIs" dxfId="32" priority="3" operator="greaterThan">
      <formula>1.99</formula>
    </cfRule>
    <cfRule type="cellIs" dxfId="31" priority="4" operator="greaterThan">
      <formula>1.99</formula>
    </cfRule>
    <cfRule type="cellIs" dxfId="30" priority="5" operator="between">
      <formula>1.5</formula>
      <formula>1.52</formula>
    </cfRule>
    <cfRule type="cellIs" dxfId="29" priority="6" operator="between">
      <formula>1.51</formula>
      <formula>1.99</formula>
    </cfRule>
    <cfRule type="cellIs" dxfId="28" priority="7" operator="between">
      <formula>1</formula>
      <formula>1.5</formula>
    </cfRule>
    <cfRule type="cellIs" dxfId="27" priority="8" operator="between">
      <formula>0.51</formula>
      <formula>0.99</formula>
    </cfRule>
    <cfRule type="cellIs" dxfId="26" priority="9" operator="between">
      <formula>0.01</formula>
      <formula>0.5</formula>
    </cfRule>
    <cfRule type="cellIs" dxfId="25" priority="10" operator="lessThan">
      <formula>0.01</formula>
    </cfRule>
    <cfRule type="containsText" dxfId="24" priority="11" operator="containsText" text="0%">
      <formula>NOT(ISERROR(SEARCH("0%",F1)))</formula>
    </cfRule>
    <cfRule type="cellIs" dxfId="23" priority="12" operator="between">
      <formula>0</formula>
      <formula>0.5</formula>
    </cfRule>
    <cfRule type="cellIs" dxfId="22" priority="14" operator="between">
      <formula>0.99</formula>
      <formula>1.01</formula>
    </cfRule>
    <cfRule type="containsText" dxfId="21" priority="15" operator="containsText" text="100%">
      <formula>NOT(ISERROR(SEARCH("100%",F1)))</formula>
    </cfRule>
    <cfRule type="cellIs" dxfId="20" priority="16" operator="between">
      <formula>2</formula>
      <formula>20</formula>
    </cfRule>
    <cfRule type="cellIs" dxfId="19" priority="17" operator="between">
      <formula>1.5</formula>
      <formula>2</formula>
    </cfRule>
    <cfRule type="cellIs" dxfId="18" priority="18" operator="between">
      <formula>1</formula>
      <formula>1.5</formula>
    </cfRule>
    <cfRule type="cellIs" dxfId="17" priority="19" operator="between">
      <formula>0.85</formula>
      <formula>0.99</formula>
    </cfRule>
    <cfRule type="cellIs" dxfId="16" priority="20" operator="between">
      <formula>0.5</formula>
      <formula>0.99</formula>
    </cfRule>
    <cfRule type="cellIs" dxfId="15" priority="21" operator="between">
      <formula>0.01</formula>
      <formula>0.49</formula>
    </cfRule>
    <cfRule type="cellIs" dxfId="14" priority="22" operator="equal">
      <formula>0</formula>
    </cfRule>
    <cfRule type="containsText" dxfId="13" priority="24" operator="containsText" text="0%">
      <formula>NOT(ISERROR(SEARCH("0%",F1)))</formula>
    </cfRule>
    <cfRule type="containsText" dxfId="12" priority="25" operator="containsText" text="0%">
      <formula>NOT(ISERROR(SEARCH("0%",F1)))</formula>
    </cfRule>
  </conditionalFormatting>
  <conditionalFormatting sqref="F2">
    <cfRule type="cellIs" dxfId="11" priority="23" operator="equal">
      <formula>0</formula>
    </cfRule>
  </conditionalFormatting>
  <conditionalFormatting sqref="F655">
    <cfRule type="cellIs" dxfId="10" priority="13" operator="between">
      <formula>0</formula>
      <formula>0.5</formula>
    </cfRule>
  </conditionalFormatting>
  <conditionalFormatting sqref="F1">
    <cfRule type="containsText" priority="2" operator="containsText" text="Percent Funded">
      <formula>NOT(ISERROR(SEARCH("Percent Funded",F1)))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A3A5-4607-1245-A69E-9BC29BAA00F3}">
  <dimension ref="A4:F17"/>
  <sheetViews>
    <sheetView workbookViewId="0">
      <selection activeCell="D3" sqref="D3"/>
    </sheetView>
  </sheetViews>
  <sheetFormatPr baseColWidth="10" defaultRowHeight="16" x14ac:dyDescent="0.2"/>
  <sheetData>
    <row r="4" spans="1:6" x14ac:dyDescent="0.2">
      <c r="A4" s="10" t="s">
        <v>9</v>
      </c>
      <c r="B4" t="s">
        <v>2068</v>
      </c>
    </row>
    <row r="6" spans="1:6" x14ac:dyDescent="0.2">
      <c r="A6" s="10" t="s">
        <v>2069</v>
      </c>
      <c r="B6" s="10" t="s">
        <v>2070</v>
      </c>
    </row>
    <row r="7" spans="1:6" x14ac:dyDescent="0.2">
      <c r="A7" s="10" t="s">
        <v>2071</v>
      </c>
      <c r="B7" t="s">
        <v>99</v>
      </c>
      <c r="C7" t="s">
        <v>22</v>
      </c>
      <c r="D7" t="s">
        <v>65</v>
      </c>
      <c r="E7" t="s">
        <v>30</v>
      </c>
      <c r="F7" t="s">
        <v>2072</v>
      </c>
    </row>
    <row r="8" spans="1:6" x14ac:dyDescent="0.2">
      <c r="A8" s="9" t="s">
        <v>59</v>
      </c>
      <c r="B8">
        <v>11</v>
      </c>
      <c r="C8">
        <v>60</v>
      </c>
      <c r="D8">
        <v>5</v>
      </c>
      <c r="E8">
        <v>102</v>
      </c>
      <c r="F8">
        <v>178</v>
      </c>
    </row>
    <row r="9" spans="1:6" x14ac:dyDescent="0.2">
      <c r="A9" s="9" t="s">
        <v>26</v>
      </c>
      <c r="B9">
        <v>4</v>
      </c>
      <c r="C9">
        <v>20</v>
      </c>
      <c r="E9">
        <v>22</v>
      </c>
      <c r="F9">
        <v>46</v>
      </c>
    </row>
    <row r="10" spans="1:6" x14ac:dyDescent="0.2">
      <c r="A10" s="9" t="s">
        <v>115</v>
      </c>
      <c r="B10">
        <v>1</v>
      </c>
      <c r="C10">
        <v>23</v>
      </c>
      <c r="D10">
        <v>3</v>
      </c>
      <c r="E10">
        <v>21</v>
      </c>
      <c r="F10">
        <v>48</v>
      </c>
    </row>
    <row r="11" spans="1:6" x14ac:dyDescent="0.2">
      <c r="A11" s="9" t="s">
        <v>1069</v>
      </c>
      <c r="E11">
        <v>4</v>
      </c>
      <c r="F11">
        <v>4</v>
      </c>
    </row>
    <row r="12" spans="1:6" x14ac:dyDescent="0.2">
      <c r="A12" s="9" t="s">
        <v>34</v>
      </c>
      <c r="B12">
        <v>10</v>
      </c>
      <c r="C12">
        <v>66</v>
      </c>
      <c r="E12">
        <v>99</v>
      </c>
      <c r="F12">
        <v>175</v>
      </c>
    </row>
    <row r="13" spans="1:6" x14ac:dyDescent="0.2">
      <c r="A13" s="9" t="s">
        <v>152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2">
      <c r="A14" s="9" t="s">
        <v>91</v>
      </c>
      <c r="B14">
        <v>2</v>
      </c>
      <c r="C14">
        <v>24</v>
      </c>
      <c r="D14">
        <v>1</v>
      </c>
      <c r="E14">
        <v>40</v>
      </c>
      <c r="F14">
        <v>67</v>
      </c>
    </row>
    <row r="15" spans="1:6" x14ac:dyDescent="0.2">
      <c r="A15" s="9" t="s">
        <v>41</v>
      </c>
      <c r="B15">
        <v>2</v>
      </c>
      <c r="C15">
        <v>28</v>
      </c>
      <c r="D15">
        <v>2</v>
      </c>
      <c r="E15">
        <v>64</v>
      </c>
      <c r="F15">
        <v>96</v>
      </c>
    </row>
    <row r="16" spans="1:6" x14ac:dyDescent="0.2">
      <c r="A16" s="9" t="s">
        <v>48</v>
      </c>
      <c r="B16">
        <v>23</v>
      </c>
      <c r="C16">
        <v>132</v>
      </c>
      <c r="D16">
        <v>2</v>
      </c>
      <c r="E16">
        <v>187</v>
      </c>
      <c r="F16">
        <v>344</v>
      </c>
    </row>
    <row r="17" spans="1:6" x14ac:dyDescent="0.2">
      <c r="A17" s="9" t="s">
        <v>2072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E2BA-880C-4E46-BAC5-C4A074732473}">
  <dimension ref="A1:F30"/>
  <sheetViews>
    <sheetView workbookViewId="0">
      <selection activeCell="N31" sqref="N31"/>
    </sheetView>
  </sheetViews>
  <sheetFormatPr baseColWidth="10" defaultRowHeight="16" x14ac:dyDescent="0.2"/>
  <sheetData>
    <row r="1" spans="1:6" x14ac:dyDescent="0.2">
      <c r="A1" s="10" t="s">
        <v>9</v>
      </c>
      <c r="B1" t="s">
        <v>2068</v>
      </c>
    </row>
    <row r="2" spans="1:6" x14ac:dyDescent="0.2">
      <c r="A2" s="10" t="s">
        <v>18</v>
      </c>
      <c r="B2" t="s">
        <v>2068</v>
      </c>
    </row>
    <row r="4" spans="1:6" x14ac:dyDescent="0.2">
      <c r="A4" s="10" t="s">
        <v>2073</v>
      </c>
      <c r="B4" s="10" t="s">
        <v>2070</v>
      </c>
    </row>
    <row r="5" spans="1:6" x14ac:dyDescent="0.2">
      <c r="A5" s="10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">
      <c r="A6" s="9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1070</v>
      </c>
      <c r="E7">
        <v>4</v>
      </c>
      <c r="F7">
        <v>4</v>
      </c>
    </row>
    <row r="8" spans="1:6" x14ac:dyDescent="0.2">
      <c r="A8" s="9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69</v>
      </c>
      <c r="C10">
        <v>8</v>
      </c>
      <c r="E10">
        <v>10</v>
      </c>
      <c r="F10">
        <v>18</v>
      </c>
    </row>
    <row r="11" spans="1:6" x14ac:dyDescent="0.2">
      <c r="A11" s="9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181</v>
      </c>
      <c r="C15">
        <v>3</v>
      </c>
      <c r="E15">
        <v>4</v>
      </c>
      <c r="F15">
        <v>7</v>
      </c>
    </row>
    <row r="16" spans="1:6" x14ac:dyDescent="0.2">
      <c r="A16" s="9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165</v>
      </c>
      <c r="C20">
        <v>4</v>
      </c>
      <c r="E20">
        <v>4</v>
      </c>
      <c r="F20">
        <v>8</v>
      </c>
    </row>
    <row r="21" spans="1:6" x14ac:dyDescent="0.2">
      <c r="A21" s="9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513</v>
      </c>
      <c r="C22">
        <v>9</v>
      </c>
      <c r="E22">
        <v>5</v>
      </c>
      <c r="F22">
        <v>14</v>
      </c>
    </row>
    <row r="23" spans="1:6" x14ac:dyDescent="0.2">
      <c r="A23" s="9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241</v>
      </c>
      <c r="C25">
        <v>7</v>
      </c>
      <c r="E25">
        <v>14</v>
      </c>
      <c r="F25">
        <v>21</v>
      </c>
    </row>
    <row r="26" spans="1:6" x14ac:dyDescent="0.2">
      <c r="A26" s="9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357</v>
      </c>
      <c r="E29">
        <v>3</v>
      </c>
      <c r="F29">
        <v>3</v>
      </c>
    </row>
    <row r="30" spans="1:6" x14ac:dyDescent="0.2">
      <c r="A30" s="9" t="s">
        <v>2072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0544-583E-3E4E-8684-5E9EAA8E4EEE}">
  <dimension ref="A1:F18"/>
  <sheetViews>
    <sheetView workbookViewId="0">
      <selection activeCell="Q32" sqref="Q32"/>
    </sheetView>
  </sheetViews>
  <sheetFormatPr baseColWidth="10" defaultRowHeight="16" x14ac:dyDescent="0.2"/>
  <sheetData>
    <row r="1" spans="1:6" x14ac:dyDescent="0.2">
      <c r="A1" s="10" t="s">
        <v>18</v>
      </c>
      <c r="B1" t="s">
        <v>2068</v>
      </c>
    </row>
    <row r="2" spans="1:6" x14ac:dyDescent="0.2">
      <c r="A2" s="10" t="s">
        <v>2074</v>
      </c>
      <c r="B2" t="s">
        <v>2068</v>
      </c>
    </row>
    <row r="4" spans="1:6" x14ac:dyDescent="0.2">
      <c r="A4" s="10" t="s">
        <v>2075</v>
      </c>
      <c r="B4" s="10" t="s">
        <v>2070</v>
      </c>
    </row>
    <row r="5" spans="1:6" x14ac:dyDescent="0.2">
      <c r="A5" s="10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">
      <c r="A6" s="11" t="s">
        <v>2076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2077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2078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2079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2080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2081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2082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2083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2084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2085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2086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2087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2072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91D8-492C-664E-A0B9-8AB197D7C1EB}">
  <dimension ref="A1:J31"/>
  <sheetViews>
    <sheetView tabSelected="1" workbookViewId="0">
      <selection activeCell="L25" sqref="L25"/>
    </sheetView>
  </sheetViews>
  <sheetFormatPr baseColWidth="10" defaultRowHeight="16" x14ac:dyDescent="0.2"/>
  <cols>
    <col min="1" max="1" width="17.6640625" customWidth="1"/>
    <col min="2" max="2" width="18.5" customWidth="1"/>
    <col min="3" max="3" width="18.33203125" customWidth="1"/>
    <col min="4" max="4" width="17.5" customWidth="1"/>
    <col min="5" max="5" width="21.6640625" customWidth="1"/>
    <col min="6" max="6" width="19.1640625" customWidth="1"/>
    <col min="7" max="7" width="17.83203125" customWidth="1"/>
    <col min="8" max="8" width="19.83203125" customWidth="1"/>
  </cols>
  <sheetData>
    <row r="1" spans="1:10" s="13" customFormat="1" x14ac:dyDescent="0.2">
      <c r="A1" s="16" t="s">
        <v>2088</v>
      </c>
      <c r="B1" s="14" t="s">
        <v>2089</v>
      </c>
      <c r="C1" s="14" t="s">
        <v>2090</v>
      </c>
      <c r="D1" s="14" t="s">
        <v>2091</v>
      </c>
      <c r="E1" s="14" t="s">
        <v>2092</v>
      </c>
      <c r="F1" s="15" t="s">
        <v>2093</v>
      </c>
      <c r="G1" s="14" t="s">
        <v>2094</v>
      </c>
      <c r="H1" s="14" t="s">
        <v>2095</v>
      </c>
      <c r="I1"/>
      <c r="J1"/>
    </row>
    <row r="2" spans="1:10" x14ac:dyDescent="0.2">
      <c r="A2" t="s">
        <v>2096</v>
      </c>
      <c r="B2">
        <f>COUNTIFS('[1]EXCEL CHALLENGE'!D:D,"&lt;=1000",'[1]EXCEL CHALLENGE'!G:G,"=successful")</f>
        <v>36</v>
      </c>
      <c r="C2">
        <f>COUNTIFS('[1]EXCEL CHALLENGE'!D:D,"&lt;=1000",'[1]EXCEL CHALLENGE'!G:G,"=failed")</f>
        <v>21</v>
      </c>
      <c r="D2">
        <f>COUNTIFS('[1]EXCEL CHALLENGE'!D:D,"&lt;=1000",'[1]EXCEL CHALLENGE'!G:G,"=canceled")</f>
        <v>1</v>
      </c>
      <c r="E2">
        <f>B2+21+1</f>
        <v>58</v>
      </c>
      <c r="F2" s="6">
        <f>B2/E2</f>
        <v>0.62068965517241381</v>
      </c>
      <c r="G2" s="6">
        <f>C2/E2</f>
        <v>0.36206896551724138</v>
      </c>
      <c r="H2" s="6">
        <f>D2/E2</f>
        <v>1.7241379310344827E-2</v>
      </c>
    </row>
    <row r="3" spans="1:10" x14ac:dyDescent="0.2">
      <c r="A3" t="s">
        <v>2097</v>
      </c>
      <c r="B3">
        <f>COUNTIFS('[1]EXCEL CHALLENGE'!D2:D1001,"&gt;=1000",'[1]EXCEL CHALLENGE'!G2:G1001,"=successful",'[1]EXCEL CHALLENGE'!D2:D1001,"&lt;=4999")</f>
        <v>191</v>
      </c>
      <c r="C3">
        <f>COUNTIFS('[1]EXCEL CHALLENGE'!D:D,"&gt;=1000",'[1]EXCEL CHALLENGE'!G:G,"=failed",'[1]EXCEL CHALLENGE'!D:D,"&lt;=4999")</f>
        <v>38</v>
      </c>
      <c r="D3">
        <f>COUNTIFS('[1]EXCEL CHALLENGE'!D:D,"&gt;=1000",'[1]EXCEL CHALLENGE'!G:G,"=canceled",'[1]EXCEL CHALLENGE'!D:D,"&lt;=4999")</f>
        <v>2</v>
      </c>
      <c r="E3">
        <f>B3+C3+D3</f>
        <v>231</v>
      </c>
      <c r="F3" s="6">
        <f>B3/E3</f>
        <v>0.82683982683982682</v>
      </c>
      <c r="G3" s="6">
        <f>C3/E3</f>
        <v>0.16450216450216451</v>
      </c>
      <c r="H3" s="6">
        <f>D3/E3</f>
        <v>8.658008658008658E-3</v>
      </c>
    </row>
    <row r="4" spans="1:10" x14ac:dyDescent="0.2">
      <c r="A4" t="s">
        <v>2098</v>
      </c>
      <c r="B4">
        <f>COUNTIFS('[1]EXCEL CHALLENGE'!D2:D1001,"&gt;=5000",'[1]EXCEL CHALLENGE'!G2:G1001,"=successful",'[1]EXCEL CHALLENGE'!D2:D1001,"&lt;=9999")</f>
        <v>164</v>
      </c>
      <c r="C4">
        <f>COUNTIFS('[1]EXCEL CHALLENGE'!D:D,"&gt;=5000",'[1]EXCEL CHALLENGE'!G:G,"=failed",'[1]EXCEL CHALLENGE'!D:D,"&lt;=9999")</f>
        <v>126</v>
      </c>
      <c r="D4">
        <f>COUNTIFS('[1]EXCEL CHALLENGE'!D:D,"&gt;=5000",'[1]EXCEL CHALLENGE'!G:G,"=canceled",'[1]EXCEL CHALLENGE'!D:D,"&lt;=9999")</f>
        <v>25</v>
      </c>
      <c r="E4">
        <f>B4+C4+D4</f>
        <v>315</v>
      </c>
      <c r="F4" s="6">
        <f>B4/E4</f>
        <v>0.52063492063492067</v>
      </c>
      <c r="G4" s="6">
        <f>C4/E4</f>
        <v>0.4</v>
      </c>
      <c r="H4" s="6">
        <f>D4/E4</f>
        <v>7.9365079365079361E-2</v>
      </c>
    </row>
    <row r="5" spans="1:10" x14ac:dyDescent="0.2">
      <c r="A5" t="s">
        <v>2099</v>
      </c>
      <c r="B5">
        <f>COUNTIFS('[1]EXCEL CHALLENGE'!D2:D1001,"&gt;=10000",'[1]EXCEL CHALLENGE'!G2:G1001,"=successful",'[1]EXCEL CHALLENGE'!D2:D1001,"&lt;=14999")</f>
        <v>4</v>
      </c>
      <c r="C5">
        <f>COUNTIFS('[1]EXCEL CHALLENGE'!D:D,"&gt;=10000",'[1]EXCEL CHALLENGE'!G:G,"=failed",'[1]EXCEL CHALLENGE'!D:D,"&lt;=14999")</f>
        <v>5</v>
      </c>
      <c r="D5">
        <f>COUNTIFS('[1]EXCEL CHALLENGE'!D:D,"&gt;=10000",'[1]EXCEL CHALLENGE'!G:G,"=canceled",'[1]EXCEL CHALLENGE'!D:D,"&lt;=14999")</f>
        <v>0</v>
      </c>
      <c r="E5">
        <f>B5+C5+D5</f>
        <v>9</v>
      </c>
      <c r="F5" s="6">
        <f>B5/E5</f>
        <v>0.44444444444444442</v>
      </c>
      <c r="G5" s="6">
        <f>C5/E5</f>
        <v>0.55555555555555558</v>
      </c>
      <c r="H5" s="6">
        <f>D5/E5</f>
        <v>0</v>
      </c>
    </row>
    <row r="6" spans="1:10" x14ac:dyDescent="0.2">
      <c r="A6" t="s">
        <v>2100</v>
      </c>
      <c r="B6">
        <f>COUNTIFS('[1]EXCEL CHALLENGE'!D:D,"&gt;=15000",'[1]EXCEL CHALLENGE'!G:G,"=successful",'[1]EXCEL CHALLENGE'!D:D,"&lt;=19999")</f>
        <v>10</v>
      </c>
      <c r="C6">
        <f>COUNTIFS('[1]EXCEL CHALLENGE'!D:D,"&gt;=15000",'[1]EXCEL CHALLENGE'!G:G,"=failed",'[1]EXCEL CHALLENGE'!D:D,"&lt;=19999")</f>
        <v>0</v>
      </c>
      <c r="D6">
        <f>COUNTIFS('[1]EXCEL CHALLENGE'!D:D,"&gt;=15000",'[1]EXCEL CHALLENGE'!G:G,"=canceled",'[1]EXCEL CHALLENGE'!D:D,"&lt;=19999")</f>
        <v>0</v>
      </c>
      <c r="E6">
        <f>B6+C6+D6</f>
        <v>10</v>
      </c>
      <c r="F6" s="6">
        <f>B6/E6</f>
        <v>1</v>
      </c>
      <c r="G6" s="6">
        <f>C6/E6</f>
        <v>0</v>
      </c>
      <c r="H6" s="6">
        <f>D6/E6</f>
        <v>0</v>
      </c>
    </row>
    <row r="7" spans="1:10" x14ac:dyDescent="0.2">
      <c r="A7" t="s">
        <v>2101</v>
      </c>
      <c r="B7">
        <f>COUNTIFS('[1]EXCEL CHALLENGE'!D:D,"&gt;=20000",'[1]EXCEL CHALLENGE'!G:G,"=successful",'[1]EXCEL CHALLENGE'!D:D,"&lt;=24999")</f>
        <v>7</v>
      </c>
      <c r="C7">
        <f>COUNTIFS('[1]EXCEL CHALLENGE'!D:D,"&gt;=20000",'[1]EXCEL CHALLENGE'!G:G,"=failed",'[1]EXCEL CHALLENGE'!D:D,"&lt;=24999")</f>
        <v>0</v>
      </c>
      <c r="D7">
        <f>COUNTIFS('[1]EXCEL CHALLENGE'!D:D,"&gt;=20000",'[1]EXCEL CHALLENGE'!G:G,"=canceled",'[1]EXCEL CHALLENGE'!D:D,"&lt;=24999")</f>
        <v>0</v>
      </c>
      <c r="E7">
        <f>B7+C7+D7</f>
        <v>7</v>
      </c>
      <c r="F7" s="6">
        <f>B7/E7</f>
        <v>1</v>
      </c>
      <c r="G7" s="6">
        <f>C7/E7</f>
        <v>0</v>
      </c>
      <c r="H7" s="6">
        <f>D7/E7</f>
        <v>0</v>
      </c>
    </row>
    <row r="8" spans="1:10" x14ac:dyDescent="0.2">
      <c r="A8" t="s">
        <v>2102</v>
      </c>
      <c r="B8">
        <f>COUNTIFS('[1]EXCEL CHALLENGE'!D:D,"&gt;=25000",'[1]EXCEL CHALLENGE'!G:G,"=successful",'[1]EXCEL CHALLENGE'!D:D,"&lt;=29999")</f>
        <v>11</v>
      </c>
      <c r="C8">
        <f>COUNTIFS('[1]EXCEL CHALLENGE'!D:D,"&gt;=25000",'[1]EXCEL CHALLENGE'!G:G,"=failed",'[1]EXCEL CHALLENGE'!D:D,"&lt;=29999")</f>
        <v>3</v>
      </c>
      <c r="D8">
        <f>COUNTIFS('[1]EXCEL CHALLENGE'!D:D,"&gt;=25000",'[1]EXCEL CHALLENGE'!G:G,"=canceled",'[1]EXCEL CHALLENGE'!D:D,"&lt;=29999")</f>
        <v>0</v>
      </c>
      <c r="E8">
        <f>B8+C8+D8</f>
        <v>14</v>
      </c>
      <c r="F8" s="6">
        <f>B8/E8</f>
        <v>0.7857142857142857</v>
      </c>
      <c r="G8" s="6">
        <f>C8/E8</f>
        <v>0.21428571428571427</v>
      </c>
      <c r="H8" s="6">
        <f>D8/E8</f>
        <v>0</v>
      </c>
    </row>
    <row r="9" spans="1:10" x14ac:dyDescent="0.2">
      <c r="A9" t="s">
        <v>2103</v>
      </c>
      <c r="B9">
        <f>COUNTIFS('[1]EXCEL CHALLENGE'!D:D,"&gt;=30000",'[1]EXCEL CHALLENGE'!G:G,"=successful",'[1]EXCEL CHALLENGE'!D:D,"&lt;=34999")</f>
        <v>7</v>
      </c>
      <c r="C9">
        <f>COUNTIFS('[1]EXCEL CHALLENGE'!D:D,"&gt;=30000",'[1]EXCEL CHALLENGE'!G:G,"=failed",'[1]EXCEL CHALLENGE'!D:D,"&lt;=34999")</f>
        <v>0</v>
      </c>
      <c r="D9">
        <f>COUNTIFS('[1]EXCEL CHALLENGE'!D:D,"&gt;=30000",'[1]EXCEL CHALLENGE'!G:G,"=canceled",'[1]EXCEL CHALLENGE'!D:D,"&lt;=34999")</f>
        <v>0</v>
      </c>
      <c r="E9">
        <f>B9+C9+D9</f>
        <v>7</v>
      </c>
      <c r="F9" s="6">
        <f>B9/E9</f>
        <v>1</v>
      </c>
      <c r="G9" s="6">
        <f>C9/E9</f>
        <v>0</v>
      </c>
      <c r="H9" s="6">
        <f>D9/E9</f>
        <v>0</v>
      </c>
    </row>
    <row r="10" spans="1:10" x14ac:dyDescent="0.2">
      <c r="A10" t="s">
        <v>2104</v>
      </c>
      <c r="B10">
        <f>COUNTIFS('[1]EXCEL CHALLENGE'!D:D,"&gt;=35000",'[1]EXCEL CHALLENGE'!G:G,"=successful",'[1]EXCEL CHALLENGE'!D:D,"&lt;=39999")</f>
        <v>8</v>
      </c>
      <c r="C10">
        <f>COUNTIFS('[1]EXCEL CHALLENGE'!D:D,"&gt;=35000",'[1]EXCEL CHALLENGE'!G:G,"=failed",'[1]EXCEL CHALLENGE'!D:D,"&lt;=39999")</f>
        <v>3</v>
      </c>
      <c r="D10">
        <f>COUNTIFS('[1]EXCEL CHALLENGE'!D:D,"&gt;=35000",'[1]EXCEL CHALLENGE'!G:G,"=canceled",'[1]EXCEL CHALLENGE'!D:D,"&lt;=39999")</f>
        <v>1</v>
      </c>
      <c r="E10">
        <f>B10+C10+D10</f>
        <v>12</v>
      </c>
      <c r="F10" s="6">
        <f>B10/E10</f>
        <v>0.66666666666666663</v>
      </c>
      <c r="G10" s="6">
        <f>C10/E10</f>
        <v>0.25</v>
      </c>
      <c r="H10" s="6">
        <f>D10/E10</f>
        <v>8.3333333333333329E-2</v>
      </c>
    </row>
    <row r="11" spans="1:10" x14ac:dyDescent="0.2">
      <c r="A11" t="s">
        <v>2105</v>
      </c>
      <c r="B11">
        <f>COUNTIFS('[1]EXCEL CHALLENGE'!D:D,"&gt;=40000",'[1]EXCEL CHALLENGE'!G:G,"=successful",'[1]EXCEL CHALLENGE'!D:D,"&lt;=44999")</f>
        <v>11</v>
      </c>
      <c r="C11">
        <f>COUNTIFS('[1]EXCEL CHALLENGE'!D:D,"&gt;=40000",'[1]EXCEL CHALLENGE'!G:G,"=failed",'[1]EXCEL CHALLENGE'!D:D,"&lt;=44999")</f>
        <v>3</v>
      </c>
      <c r="D11">
        <f>COUNTIFS('[1]EXCEL CHALLENGE'!D:D,"&gt;=40000",'[1]EXCEL CHALLENGE'!G:G,"=canceled",'[1]EXCEL CHALLENGE'!D:D,"&lt;=44999")</f>
        <v>0</v>
      </c>
      <c r="E11">
        <f>B11+C11+D11</f>
        <v>14</v>
      </c>
      <c r="F11" s="6">
        <f>B11/E11</f>
        <v>0.7857142857142857</v>
      </c>
      <c r="G11" s="6">
        <f>C11/E11</f>
        <v>0.21428571428571427</v>
      </c>
      <c r="H11" s="6">
        <f>D11/E11</f>
        <v>0</v>
      </c>
    </row>
    <row r="12" spans="1:10" x14ac:dyDescent="0.2">
      <c r="A12" t="s">
        <v>2106</v>
      </c>
      <c r="B12">
        <f>COUNTIFS('[1]EXCEL CHALLENGE'!D:D,"&gt;=45000",'[1]EXCEL CHALLENGE'!G:G,"=successful",'[1]EXCEL CHALLENGE'!D:D,"&lt;=49999")</f>
        <v>8</v>
      </c>
      <c r="C12">
        <f>COUNTIFS('[1]EXCEL CHALLENGE'!D:D,"&gt;=45000",'[1]EXCEL CHALLENGE'!G:G,"=failed",'[1]EXCEL CHALLENGE'!D:D,"&lt;=49999")</f>
        <v>3</v>
      </c>
      <c r="D12">
        <f>COUNTIFS('[1]EXCEL CHALLENGE'!D:D,"&gt;=45000",'[1]EXCEL CHALLENGE'!G:G,"=canceled",'[1]EXCEL CHALLENGE'!D:D,"&lt;=49999")</f>
        <v>0</v>
      </c>
      <c r="E12">
        <f>B12+C12+D12</f>
        <v>11</v>
      </c>
      <c r="F12" s="6">
        <f>B12/E12</f>
        <v>0.72727272727272729</v>
      </c>
      <c r="G12" s="6">
        <f>C12/E12</f>
        <v>0.27272727272727271</v>
      </c>
      <c r="H12" s="6">
        <f>D12/E12</f>
        <v>0</v>
      </c>
    </row>
    <row r="13" spans="1:10" x14ac:dyDescent="0.2">
      <c r="A13" t="s">
        <v>2107</v>
      </c>
      <c r="B13">
        <f>COUNTIFS('[1]EXCEL CHALLENGE'!D:D,"&gt;=50000",'[1]EXCEL CHALLENGE'!G:G,"=successful")</f>
        <v>114</v>
      </c>
      <c r="C13">
        <f>COUNTIFS('[1]EXCEL CHALLENGE'!D:D,"&gt;=50000",'[1]EXCEL CHALLENGE'!G:G,"=failed")</f>
        <v>163</v>
      </c>
      <c r="D13">
        <f>COUNTIFS('[1]EXCEL CHALLENGE'!D:D,"&lt;=50000",'[1]EXCEL CHALLENGE'!G:G,"=canceled")</f>
        <v>29</v>
      </c>
      <c r="E13">
        <f>B13+C13+D13</f>
        <v>306</v>
      </c>
      <c r="F13" s="6">
        <f>B13/E13</f>
        <v>0.37254901960784315</v>
      </c>
      <c r="G13" s="6">
        <f>C13/E13</f>
        <v>0.5326797385620915</v>
      </c>
      <c r="H13" s="6">
        <f>D13/E13</f>
        <v>9.4771241830065356E-2</v>
      </c>
    </row>
    <row r="14" spans="1:10" x14ac:dyDescent="0.2">
      <c r="F14" s="12"/>
    </row>
    <row r="15" spans="1:10" x14ac:dyDescent="0.2">
      <c r="F15" s="12"/>
    </row>
    <row r="16" spans="1:10" x14ac:dyDescent="0.2">
      <c r="F16" s="12"/>
    </row>
    <row r="17" spans="6:6" x14ac:dyDescent="0.2">
      <c r="F17" s="12"/>
    </row>
    <row r="18" spans="6:6" x14ac:dyDescent="0.2">
      <c r="F18" s="12"/>
    </row>
    <row r="19" spans="6:6" x14ac:dyDescent="0.2">
      <c r="F19" s="12"/>
    </row>
    <row r="20" spans="6:6" x14ac:dyDescent="0.2">
      <c r="F20" s="12"/>
    </row>
    <row r="21" spans="6:6" x14ac:dyDescent="0.2">
      <c r="F21" s="12"/>
    </row>
    <row r="22" spans="6:6" x14ac:dyDescent="0.2">
      <c r="F22" s="12"/>
    </row>
    <row r="23" spans="6:6" x14ac:dyDescent="0.2">
      <c r="F23" s="12"/>
    </row>
    <row r="24" spans="6:6" x14ac:dyDescent="0.2">
      <c r="F24" s="12"/>
    </row>
    <row r="25" spans="6:6" x14ac:dyDescent="0.2">
      <c r="F25" s="12"/>
    </row>
    <row r="26" spans="6:6" x14ac:dyDescent="0.2">
      <c r="F26" s="12"/>
    </row>
    <row r="27" spans="6:6" x14ac:dyDescent="0.2">
      <c r="F27" s="12"/>
    </row>
    <row r="28" spans="6:6" x14ac:dyDescent="0.2">
      <c r="F28" s="12"/>
    </row>
    <row r="29" spans="6:6" x14ac:dyDescent="0.2">
      <c r="F29" s="12"/>
    </row>
    <row r="30" spans="6:6" x14ac:dyDescent="0.2">
      <c r="F30" s="12"/>
    </row>
    <row r="31" spans="6:6" x14ac:dyDescent="0.2">
      <c r="F31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27F5-CABE-D944-8C53-191E7F0AD581}">
  <dimension ref="A1:E566"/>
  <sheetViews>
    <sheetView workbookViewId="0">
      <selection activeCell="I21" sqref="I21"/>
    </sheetView>
  </sheetViews>
  <sheetFormatPr baseColWidth="10" defaultRowHeight="16" x14ac:dyDescent="0.2"/>
  <cols>
    <col min="2" max="2" width="13.33203125" customWidth="1"/>
    <col min="5" max="5" width="13.5" customWidth="1"/>
  </cols>
  <sheetData>
    <row r="1" spans="1:5" x14ac:dyDescent="0.2">
      <c r="A1" s="1" t="s">
        <v>6</v>
      </c>
      <c r="B1" s="1" t="s">
        <v>7</v>
      </c>
      <c r="C1" s="1"/>
      <c r="D1" s="1" t="s">
        <v>6</v>
      </c>
      <c r="E1" s="1" t="s">
        <v>7</v>
      </c>
    </row>
    <row r="2" spans="1:5" x14ac:dyDescent="0.2">
      <c r="A2" t="s">
        <v>30</v>
      </c>
      <c r="B2">
        <v>158</v>
      </c>
      <c r="D2" t="s">
        <v>22</v>
      </c>
      <c r="E2">
        <v>0</v>
      </c>
    </row>
    <row r="3" spans="1:5" x14ac:dyDescent="0.2">
      <c r="A3" t="s">
        <v>30</v>
      </c>
      <c r="B3">
        <v>1425</v>
      </c>
      <c r="D3" t="s">
        <v>22</v>
      </c>
      <c r="E3">
        <v>24</v>
      </c>
    </row>
    <row r="4" spans="1:5" x14ac:dyDescent="0.2">
      <c r="A4" t="s">
        <v>30</v>
      </c>
      <c r="B4">
        <v>174</v>
      </c>
      <c r="D4" t="s">
        <v>22</v>
      </c>
      <c r="E4">
        <v>53</v>
      </c>
    </row>
    <row r="5" spans="1:5" x14ac:dyDescent="0.2">
      <c r="A5" t="s">
        <v>30</v>
      </c>
      <c r="B5">
        <v>227</v>
      </c>
      <c r="D5" t="s">
        <v>22</v>
      </c>
      <c r="E5">
        <v>18</v>
      </c>
    </row>
    <row r="6" spans="1:5" x14ac:dyDescent="0.2">
      <c r="A6" t="s">
        <v>30</v>
      </c>
      <c r="B6">
        <v>220</v>
      </c>
      <c r="D6" t="s">
        <v>22</v>
      </c>
      <c r="E6">
        <v>44</v>
      </c>
    </row>
    <row r="7" spans="1:5" x14ac:dyDescent="0.2">
      <c r="A7" t="s">
        <v>30</v>
      </c>
      <c r="B7">
        <v>98</v>
      </c>
      <c r="D7" t="s">
        <v>22</v>
      </c>
      <c r="E7">
        <v>27</v>
      </c>
    </row>
    <row r="8" spans="1:5" x14ac:dyDescent="0.2">
      <c r="A8" t="s">
        <v>30</v>
      </c>
      <c r="B8">
        <v>100</v>
      </c>
      <c r="D8" t="s">
        <v>22</v>
      </c>
      <c r="E8">
        <v>55</v>
      </c>
    </row>
    <row r="9" spans="1:5" x14ac:dyDescent="0.2">
      <c r="A9" t="s">
        <v>30</v>
      </c>
      <c r="B9">
        <v>1249</v>
      </c>
      <c r="D9" t="s">
        <v>22</v>
      </c>
      <c r="E9">
        <v>200</v>
      </c>
    </row>
    <row r="10" spans="1:5" x14ac:dyDescent="0.2">
      <c r="A10" t="s">
        <v>30</v>
      </c>
      <c r="B10">
        <v>1396</v>
      </c>
      <c r="D10" t="s">
        <v>22</v>
      </c>
      <c r="E10">
        <v>452</v>
      </c>
    </row>
    <row r="11" spans="1:5" x14ac:dyDescent="0.2">
      <c r="A11" t="s">
        <v>30</v>
      </c>
      <c r="B11">
        <v>890</v>
      </c>
      <c r="D11" t="s">
        <v>22</v>
      </c>
      <c r="E11">
        <v>674</v>
      </c>
    </row>
    <row r="12" spans="1:5" x14ac:dyDescent="0.2">
      <c r="A12" t="s">
        <v>30</v>
      </c>
      <c r="B12">
        <v>142</v>
      </c>
      <c r="D12" t="s">
        <v>22</v>
      </c>
      <c r="E12">
        <v>558</v>
      </c>
    </row>
    <row r="13" spans="1:5" x14ac:dyDescent="0.2">
      <c r="A13" t="s">
        <v>30</v>
      </c>
      <c r="B13">
        <v>2673</v>
      </c>
      <c r="D13" t="s">
        <v>22</v>
      </c>
      <c r="E13">
        <v>15</v>
      </c>
    </row>
    <row r="14" spans="1:5" x14ac:dyDescent="0.2">
      <c r="A14" t="s">
        <v>30</v>
      </c>
      <c r="B14">
        <v>163</v>
      </c>
      <c r="D14" t="s">
        <v>22</v>
      </c>
      <c r="E14">
        <v>2307</v>
      </c>
    </row>
    <row r="15" spans="1:5" x14ac:dyDescent="0.2">
      <c r="A15" t="s">
        <v>30</v>
      </c>
      <c r="B15">
        <v>2220</v>
      </c>
      <c r="D15" t="s">
        <v>22</v>
      </c>
      <c r="E15">
        <v>88</v>
      </c>
    </row>
    <row r="16" spans="1:5" x14ac:dyDescent="0.2">
      <c r="A16" t="s">
        <v>30</v>
      </c>
      <c r="B16">
        <v>1606</v>
      </c>
      <c r="D16" t="s">
        <v>22</v>
      </c>
      <c r="E16">
        <v>48</v>
      </c>
    </row>
    <row r="17" spans="1:5" x14ac:dyDescent="0.2">
      <c r="A17" t="s">
        <v>30</v>
      </c>
      <c r="B17">
        <v>129</v>
      </c>
      <c r="D17" t="s">
        <v>22</v>
      </c>
      <c r="E17">
        <v>1</v>
      </c>
    </row>
    <row r="18" spans="1:5" x14ac:dyDescent="0.2">
      <c r="A18" t="s">
        <v>30</v>
      </c>
      <c r="B18">
        <v>226</v>
      </c>
      <c r="D18" t="s">
        <v>22</v>
      </c>
      <c r="E18">
        <v>1467</v>
      </c>
    </row>
    <row r="19" spans="1:5" x14ac:dyDescent="0.2">
      <c r="A19" t="s">
        <v>30</v>
      </c>
      <c r="B19">
        <v>5419</v>
      </c>
      <c r="D19" t="s">
        <v>22</v>
      </c>
      <c r="E19">
        <v>75</v>
      </c>
    </row>
    <row r="20" spans="1:5" x14ac:dyDescent="0.2">
      <c r="A20" t="s">
        <v>30</v>
      </c>
      <c r="B20">
        <v>165</v>
      </c>
      <c r="D20" t="s">
        <v>22</v>
      </c>
      <c r="E20">
        <v>120</v>
      </c>
    </row>
    <row r="21" spans="1:5" x14ac:dyDescent="0.2">
      <c r="A21" t="s">
        <v>30</v>
      </c>
      <c r="B21">
        <v>1965</v>
      </c>
      <c r="D21" t="s">
        <v>22</v>
      </c>
      <c r="E21">
        <v>2253</v>
      </c>
    </row>
    <row r="22" spans="1:5" x14ac:dyDescent="0.2">
      <c r="A22" t="s">
        <v>30</v>
      </c>
      <c r="B22">
        <v>16</v>
      </c>
      <c r="D22" t="s">
        <v>22</v>
      </c>
      <c r="E22">
        <v>5</v>
      </c>
    </row>
    <row r="23" spans="1:5" x14ac:dyDescent="0.2">
      <c r="A23" t="s">
        <v>30</v>
      </c>
      <c r="B23">
        <v>107</v>
      </c>
      <c r="D23" t="s">
        <v>22</v>
      </c>
      <c r="E23">
        <v>38</v>
      </c>
    </row>
    <row r="24" spans="1:5" x14ac:dyDescent="0.2">
      <c r="A24" t="s">
        <v>30</v>
      </c>
      <c r="B24">
        <v>134</v>
      </c>
      <c r="D24" t="s">
        <v>22</v>
      </c>
      <c r="E24">
        <v>12</v>
      </c>
    </row>
    <row r="25" spans="1:5" x14ac:dyDescent="0.2">
      <c r="A25" t="s">
        <v>30</v>
      </c>
      <c r="B25">
        <v>198</v>
      </c>
      <c r="D25" t="s">
        <v>22</v>
      </c>
      <c r="E25">
        <v>1684</v>
      </c>
    </row>
    <row r="26" spans="1:5" x14ac:dyDescent="0.2">
      <c r="A26" t="s">
        <v>30</v>
      </c>
      <c r="B26">
        <v>111</v>
      </c>
      <c r="D26" t="s">
        <v>22</v>
      </c>
      <c r="E26">
        <v>56</v>
      </c>
    </row>
    <row r="27" spans="1:5" x14ac:dyDescent="0.2">
      <c r="A27" t="s">
        <v>30</v>
      </c>
      <c r="B27">
        <v>222</v>
      </c>
      <c r="D27" t="s">
        <v>22</v>
      </c>
      <c r="E27">
        <v>838</v>
      </c>
    </row>
    <row r="28" spans="1:5" x14ac:dyDescent="0.2">
      <c r="A28" t="s">
        <v>30</v>
      </c>
      <c r="B28">
        <v>6212</v>
      </c>
      <c r="D28" t="s">
        <v>22</v>
      </c>
      <c r="E28">
        <v>1000</v>
      </c>
    </row>
    <row r="29" spans="1:5" x14ac:dyDescent="0.2">
      <c r="A29" t="s">
        <v>30</v>
      </c>
      <c r="B29">
        <v>98</v>
      </c>
      <c r="D29" t="s">
        <v>22</v>
      </c>
      <c r="E29">
        <v>1482</v>
      </c>
    </row>
    <row r="30" spans="1:5" x14ac:dyDescent="0.2">
      <c r="A30" t="s">
        <v>30</v>
      </c>
      <c r="B30">
        <v>92</v>
      </c>
      <c r="D30" t="s">
        <v>22</v>
      </c>
      <c r="E30">
        <v>106</v>
      </c>
    </row>
    <row r="31" spans="1:5" x14ac:dyDescent="0.2">
      <c r="A31" t="s">
        <v>30</v>
      </c>
      <c r="B31">
        <v>149</v>
      </c>
      <c r="D31" t="s">
        <v>22</v>
      </c>
      <c r="E31">
        <v>679</v>
      </c>
    </row>
    <row r="32" spans="1:5" x14ac:dyDescent="0.2">
      <c r="A32" t="s">
        <v>30</v>
      </c>
      <c r="B32">
        <v>2431</v>
      </c>
      <c r="D32" t="s">
        <v>22</v>
      </c>
      <c r="E32">
        <v>1220</v>
      </c>
    </row>
    <row r="33" spans="1:5" x14ac:dyDescent="0.2">
      <c r="A33" t="s">
        <v>30</v>
      </c>
      <c r="B33">
        <v>303</v>
      </c>
      <c r="D33" t="s">
        <v>22</v>
      </c>
      <c r="E33">
        <v>1</v>
      </c>
    </row>
    <row r="34" spans="1:5" x14ac:dyDescent="0.2">
      <c r="A34" t="s">
        <v>30</v>
      </c>
      <c r="B34">
        <v>209</v>
      </c>
      <c r="D34" t="s">
        <v>22</v>
      </c>
      <c r="E34">
        <v>37</v>
      </c>
    </row>
    <row r="35" spans="1:5" x14ac:dyDescent="0.2">
      <c r="A35" t="s">
        <v>30</v>
      </c>
      <c r="B35">
        <v>131</v>
      </c>
      <c r="D35" t="s">
        <v>22</v>
      </c>
      <c r="E35">
        <v>60</v>
      </c>
    </row>
    <row r="36" spans="1:5" x14ac:dyDescent="0.2">
      <c r="A36" t="s">
        <v>30</v>
      </c>
      <c r="B36">
        <v>164</v>
      </c>
      <c r="D36" t="s">
        <v>22</v>
      </c>
      <c r="E36">
        <v>296</v>
      </c>
    </row>
    <row r="37" spans="1:5" x14ac:dyDescent="0.2">
      <c r="A37" t="s">
        <v>30</v>
      </c>
      <c r="B37">
        <v>201</v>
      </c>
      <c r="D37" t="s">
        <v>22</v>
      </c>
      <c r="E37">
        <v>3304</v>
      </c>
    </row>
    <row r="38" spans="1:5" x14ac:dyDescent="0.2">
      <c r="A38" t="s">
        <v>30</v>
      </c>
      <c r="B38">
        <v>211</v>
      </c>
      <c r="D38" t="s">
        <v>22</v>
      </c>
      <c r="E38">
        <v>73</v>
      </c>
    </row>
    <row r="39" spans="1:5" x14ac:dyDescent="0.2">
      <c r="A39" t="s">
        <v>30</v>
      </c>
      <c r="B39">
        <v>128</v>
      </c>
      <c r="D39" t="s">
        <v>22</v>
      </c>
      <c r="E39">
        <v>3387</v>
      </c>
    </row>
    <row r="40" spans="1:5" x14ac:dyDescent="0.2">
      <c r="A40" t="s">
        <v>30</v>
      </c>
      <c r="B40">
        <v>1600</v>
      </c>
      <c r="D40" t="s">
        <v>22</v>
      </c>
      <c r="E40">
        <v>662</v>
      </c>
    </row>
    <row r="41" spans="1:5" x14ac:dyDescent="0.2">
      <c r="A41" t="s">
        <v>30</v>
      </c>
      <c r="B41">
        <v>249</v>
      </c>
      <c r="D41" t="s">
        <v>22</v>
      </c>
      <c r="E41">
        <v>774</v>
      </c>
    </row>
    <row r="42" spans="1:5" x14ac:dyDescent="0.2">
      <c r="A42" t="s">
        <v>30</v>
      </c>
      <c r="B42">
        <v>236</v>
      </c>
      <c r="D42" t="s">
        <v>22</v>
      </c>
      <c r="E42">
        <v>672</v>
      </c>
    </row>
    <row r="43" spans="1:5" x14ac:dyDescent="0.2">
      <c r="A43" t="s">
        <v>30</v>
      </c>
      <c r="B43">
        <v>4065</v>
      </c>
      <c r="D43" t="s">
        <v>22</v>
      </c>
      <c r="E43">
        <v>940</v>
      </c>
    </row>
    <row r="44" spans="1:5" x14ac:dyDescent="0.2">
      <c r="A44" t="s">
        <v>30</v>
      </c>
      <c r="B44">
        <v>246</v>
      </c>
      <c r="D44" t="s">
        <v>22</v>
      </c>
      <c r="E44">
        <v>117</v>
      </c>
    </row>
    <row r="45" spans="1:5" x14ac:dyDescent="0.2">
      <c r="A45" t="s">
        <v>30</v>
      </c>
      <c r="B45">
        <v>2475</v>
      </c>
      <c r="D45" t="s">
        <v>22</v>
      </c>
      <c r="E45">
        <v>115</v>
      </c>
    </row>
    <row r="46" spans="1:5" x14ac:dyDescent="0.2">
      <c r="A46" t="s">
        <v>30</v>
      </c>
      <c r="B46">
        <v>76</v>
      </c>
      <c r="D46" t="s">
        <v>22</v>
      </c>
      <c r="E46">
        <v>326</v>
      </c>
    </row>
    <row r="47" spans="1:5" x14ac:dyDescent="0.2">
      <c r="A47" t="s">
        <v>30</v>
      </c>
      <c r="B47">
        <v>54</v>
      </c>
      <c r="D47" t="s">
        <v>22</v>
      </c>
      <c r="E47">
        <v>1</v>
      </c>
    </row>
    <row r="48" spans="1:5" x14ac:dyDescent="0.2">
      <c r="A48" t="s">
        <v>30</v>
      </c>
      <c r="B48">
        <v>88</v>
      </c>
      <c r="D48" t="s">
        <v>22</v>
      </c>
      <c r="E48">
        <v>1467</v>
      </c>
    </row>
    <row r="49" spans="1:5" x14ac:dyDescent="0.2">
      <c r="A49" t="s">
        <v>30</v>
      </c>
      <c r="B49">
        <v>85</v>
      </c>
      <c r="D49" t="s">
        <v>22</v>
      </c>
      <c r="E49">
        <v>5681</v>
      </c>
    </row>
    <row r="50" spans="1:5" x14ac:dyDescent="0.2">
      <c r="A50" t="s">
        <v>30</v>
      </c>
      <c r="B50">
        <v>170</v>
      </c>
      <c r="D50" t="s">
        <v>22</v>
      </c>
      <c r="E50">
        <v>1059</v>
      </c>
    </row>
    <row r="51" spans="1:5" x14ac:dyDescent="0.2">
      <c r="A51" t="s">
        <v>30</v>
      </c>
      <c r="B51">
        <v>330</v>
      </c>
      <c r="D51" t="s">
        <v>22</v>
      </c>
      <c r="E51">
        <v>1194</v>
      </c>
    </row>
    <row r="52" spans="1:5" x14ac:dyDescent="0.2">
      <c r="A52" t="s">
        <v>30</v>
      </c>
      <c r="B52">
        <v>127</v>
      </c>
      <c r="D52" t="s">
        <v>22</v>
      </c>
      <c r="E52">
        <v>30</v>
      </c>
    </row>
    <row r="53" spans="1:5" x14ac:dyDescent="0.2">
      <c r="A53" t="s">
        <v>30</v>
      </c>
      <c r="B53">
        <v>411</v>
      </c>
      <c r="D53" t="s">
        <v>22</v>
      </c>
      <c r="E53">
        <v>75</v>
      </c>
    </row>
    <row r="54" spans="1:5" x14ac:dyDescent="0.2">
      <c r="A54" t="s">
        <v>30</v>
      </c>
      <c r="B54">
        <v>180</v>
      </c>
      <c r="D54" t="s">
        <v>22</v>
      </c>
      <c r="E54">
        <v>955</v>
      </c>
    </row>
    <row r="55" spans="1:5" x14ac:dyDescent="0.2">
      <c r="A55" t="s">
        <v>30</v>
      </c>
      <c r="B55">
        <v>374</v>
      </c>
      <c r="D55" t="s">
        <v>22</v>
      </c>
      <c r="E55">
        <v>67</v>
      </c>
    </row>
    <row r="56" spans="1:5" x14ac:dyDescent="0.2">
      <c r="A56" t="s">
        <v>30</v>
      </c>
      <c r="B56">
        <v>71</v>
      </c>
      <c r="D56" t="s">
        <v>22</v>
      </c>
      <c r="E56">
        <v>5</v>
      </c>
    </row>
    <row r="57" spans="1:5" x14ac:dyDescent="0.2">
      <c r="A57" t="s">
        <v>30</v>
      </c>
      <c r="B57">
        <v>203</v>
      </c>
      <c r="D57" t="s">
        <v>22</v>
      </c>
      <c r="E57">
        <v>26</v>
      </c>
    </row>
    <row r="58" spans="1:5" x14ac:dyDescent="0.2">
      <c r="A58" t="s">
        <v>30</v>
      </c>
      <c r="B58">
        <v>113</v>
      </c>
      <c r="D58" t="s">
        <v>22</v>
      </c>
      <c r="E58">
        <v>1130</v>
      </c>
    </row>
    <row r="59" spans="1:5" x14ac:dyDescent="0.2">
      <c r="A59" t="s">
        <v>30</v>
      </c>
      <c r="B59">
        <v>96</v>
      </c>
      <c r="D59" t="s">
        <v>22</v>
      </c>
      <c r="E59">
        <v>782</v>
      </c>
    </row>
    <row r="60" spans="1:5" x14ac:dyDescent="0.2">
      <c r="A60" t="s">
        <v>30</v>
      </c>
      <c r="B60">
        <v>498</v>
      </c>
      <c r="D60" t="s">
        <v>22</v>
      </c>
      <c r="E60">
        <v>210</v>
      </c>
    </row>
    <row r="61" spans="1:5" x14ac:dyDescent="0.2">
      <c r="A61" t="s">
        <v>30</v>
      </c>
      <c r="B61">
        <v>180</v>
      </c>
      <c r="D61" t="s">
        <v>22</v>
      </c>
      <c r="E61">
        <v>136</v>
      </c>
    </row>
    <row r="62" spans="1:5" x14ac:dyDescent="0.2">
      <c r="A62" t="s">
        <v>30</v>
      </c>
      <c r="B62">
        <v>27</v>
      </c>
      <c r="D62" t="s">
        <v>22</v>
      </c>
      <c r="E62">
        <v>86</v>
      </c>
    </row>
    <row r="63" spans="1:5" x14ac:dyDescent="0.2">
      <c r="A63" t="s">
        <v>30</v>
      </c>
      <c r="B63">
        <v>2331</v>
      </c>
      <c r="D63" t="s">
        <v>22</v>
      </c>
      <c r="E63">
        <v>19</v>
      </c>
    </row>
    <row r="64" spans="1:5" x14ac:dyDescent="0.2">
      <c r="A64" t="s">
        <v>30</v>
      </c>
      <c r="B64">
        <v>113</v>
      </c>
      <c r="D64" t="s">
        <v>22</v>
      </c>
      <c r="E64">
        <v>886</v>
      </c>
    </row>
    <row r="65" spans="1:5" x14ac:dyDescent="0.2">
      <c r="A65" t="s">
        <v>30</v>
      </c>
      <c r="B65">
        <v>164</v>
      </c>
      <c r="D65" t="s">
        <v>22</v>
      </c>
      <c r="E65">
        <v>35</v>
      </c>
    </row>
    <row r="66" spans="1:5" x14ac:dyDescent="0.2">
      <c r="A66" t="s">
        <v>30</v>
      </c>
      <c r="B66">
        <v>164</v>
      </c>
      <c r="D66" t="s">
        <v>22</v>
      </c>
      <c r="E66">
        <v>24</v>
      </c>
    </row>
    <row r="67" spans="1:5" x14ac:dyDescent="0.2">
      <c r="A67" t="s">
        <v>30</v>
      </c>
      <c r="B67">
        <v>336</v>
      </c>
      <c r="D67" t="s">
        <v>22</v>
      </c>
      <c r="E67">
        <v>86</v>
      </c>
    </row>
    <row r="68" spans="1:5" x14ac:dyDescent="0.2">
      <c r="A68" t="s">
        <v>30</v>
      </c>
      <c r="B68">
        <v>1917</v>
      </c>
      <c r="D68" t="s">
        <v>22</v>
      </c>
      <c r="E68">
        <v>243</v>
      </c>
    </row>
    <row r="69" spans="1:5" x14ac:dyDescent="0.2">
      <c r="A69" t="s">
        <v>30</v>
      </c>
      <c r="B69">
        <v>95</v>
      </c>
      <c r="D69" t="s">
        <v>22</v>
      </c>
      <c r="E69">
        <v>65</v>
      </c>
    </row>
    <row r="70" spans="1:5" x14ac:dyDescent="0.2">
      <c r="A70" t="s">
        <v>30</v>
      </c>
      <c r="B70">
        <v>147</v>
      </c>
      <c r="D70" t="s">
        <v>22</v>
      </c>
      <c r="E70">
        <v>100</v>
      </c>
    </row>
    <row r="71" spans="1:5" x14ac:dyDescent="0.2">
      <c r="A71" t="s">
        <v>30</v>
      </c>
      <c r="B71">
        <v>86</v>
      </c>
      <c r="D71" t="s">
        <v>22</v>
      </c>
      <c r="E71">
        <v>168</v>
      </c>
    </row>
    <row r="72" spans="1:5" x14ac:dyDescent="0.2">
      <c r="A72" t="s">
        <v>30</v>
      </c>
      <c r="B72">
        <v>83</v>
      </c>
      <c r="D72" t="s">
        <v>22</v>
      </c>
      <c r="E72">
        <v>13</v>
      </c>
    </row>
    <row r="73" spans="1:5" x14ac:dyDescent="0.2">
      <c r="A73" t="s">
        <v>30</v>
      </c>
      <c r="B73">
        <v>676</v>
      </c>
      <c r="D73" t="s">
        <v>22</v>
      </c>
      <c r="E73">
        <v>1</v>
      </c>
    </row>
    <row r="74" spans="1:5" x14ac:dyDescent="0.2">
      <c r="A74" t="s">
        <v>30</v>
      </c>
      <c r="B74">
        <v>361</v>
      </c>
      <c r="D74" t="s">
        <v>22</v>
      </c>
      <c r="E74">
        <v>40</v>
      </c>
    </row>
    <row r="75" spans="1:5" x14ac:dyDescent="0.2">
      <c r="A75" t="s">
        <v>30</v>
      </c>
      <c r="B75">
        <v>131</v>
      </c>
      <c r="D75" t="s">
        <v>22</v>
      </c>
      <c r="E75">
        <v>226</v>
      </c>
    </row>
    <row r="76" spans="1:5" x14ac:dyDescent="0.2">
      <c r="A76" t="s">
        <v>30</v>
      </c>
      <c r="B76">
        <v>126</v>
      </c>
      <c r="D76" t="s">
        <v>22</v>
      </c>
      <c r="E76">
        <v>1625</v>
      </c>
    </row>
    <row r="77" spans="1:5" x14ac:dyDescent="0.2">
      <c r="A77" t="s">
        <v>30</v>
      </c>
      <c r="B77">
        <v>275</v>
      </c>
      <c r="D77" t="s">
        <v>22</v>
      </c>
      <c r="E77">
        <v>143</v>
      </c>
    </row>
    <row r="78" spans="1:5" x14ac:dyDescent="0.2">
      <c r="A78" t="s">
        <v>30</v>
      </c>
      <c r="B78">
        <v>67</v>
      </c>
      <c r="D78" t="s">
        <v>22</v>
      </c>
      <c r="E78">
        <v>934</v>
      </c>
    </row>
    <row r="79" spans="1:5" x14ac:dyDescent="0.2">
      <c r="A79" t="s">
        <v>30</v>
      </c>
      <c r="B79">
        <v>154</v>
      </c>
      <c r="D79" t="s">
        <v>22</v>
      </c>
      <c r="E79">
        <v>17</v>
      </c>
    </row>
    <row r="80" spans="1:5" x14ac:dyDescent="0.2">
      <c r="A80" t="s">
        <v>30</v>
      </c>
      <c r="B80">
        <v>1782</v>
      </c>
      <c r="D80" t="s">
        <v>22</v>
      </c>
      <c r="E80">
        <v>2179</v>
      </c>
    </row>
    <row r="81" spans="1:5" x14ac:dyDescent="0.2">
      <c r="A81" t="s">
        <v>30</v>
      </c>
      <c r="B81">
        <v>903</v>
      </c>
      <c r="D81" t="s">
        <v>22</v>
      </c>
      <c r="E81">
        <v>931</v>
      </c>
    </row>
    <row r="82" spans="1:5" x14ac:dyDescent="0.2">
      <c r="A82" t="s">
        <v>30</v>
      </c>
      <c r="B82">
        <v>94</v>
      </c>
      <c r="D82" t="s">
        <v>22</v>
      </c>
      <c r="E82">
        <v>92</v>
      </c>
    </row>
    <row r="83" spans="1:5" x14ac:dyDescent="0.2">
      <c r="A83" t="s">
        <v>30</v>
      </c>
      <c r="B83">
        <v>180</v>
      </c>
      <c r="D83" t="s">
        <v>22</v>
      </c>
      <c r="E83">
        <v>57</v>
      </c>
    </row>
    <row r="84" spans="1:5" x14ac:dyDescent="0.2">
      <c r="A84" t="s">
        <v>30</v>
      </c>
      <c r="B84">
        <v>533</v>
      </c>
      <c r="D84" t="s">
        <v>22</v>
      </c>
      <c r="E84">
        <v>41</v>
      </c>
    </row>
    <row r="85" spans="1:5" x14ac:dyDescent="0.2">
      <c r="A85" t="s">
        <v>30</v>
      </c>
      <c r="B85">
        <v>2443</v>
      </c>
      <c r="D85" t="s">
        <v>22</v>
      </c>
      <c r="E85">
        <v>1</v>
      </c>
    </row>
    <row r="86" spans="1:5" x14ac:dyDescent="0.2">
      <c r="A86" t="s">
        <v>30</v>
      </c>
      <c r="B86">
        <v>89</v>
      </c>
      <c r="D86" t="s">
        <v>22</v>
      </c>
      <c r="E86">
        <v>101</v>
      </c>
    </row>
    <row r="87" spans="1:5" x14ac:dyDescent="0.2">
      <c r="A87" t="s">
        <v>30</v>
      </c>
      <c r="B87">
        <v>159</v>
      </c>
      <c r="D87" t="s">
        <v>22</v>
      </c>
      <c r="E87">
        <v>1335</v>
      </c>
    </row>
    <row r="88" spans="1:5" x14ac:dyDescent="0.2">
      <c r="A88" t="s">
        <v>30</v>
      </c>
      <c r="B88">
        <v>50</v>
      </c>
      <c r="D88" t="s">
        <v>22</v>
      </c>
      <c r="E88">
        <v>15</v>
      </c>
    </row>
    <row r="89" spans="1:5" x14ac:dyDescent="0.2">
      <c r="A89" t="s">
        <v>30</v>
      </c>
      <c r="B89">
        <v>186</v>
      </c>
      <c r="D89" t="s">
        <v>22</v>
      </c>
      <c r="E89">
        <v>454</v>
      </c>
    </row>
    <row r="90" spans="1:5" x14ac:dyDescent="0.2">
      <c r="A90" t="s">
        <v>30</v>
      </c>
      <c r="B90">
        <v>1071</v>
      </c>
      <c r="D90" t="s">
        <v>22</v>
      </c>
      <c r="E90">
        <v>3182</v>
      </c>
    </row>
    <row r="91" spans="1:5" x14ac:dyDescent="0.2">
      <c r="A91" t="s">
        <v>30</v>
      </c>
      <c r="B91">
        <v>117</v>
      </c>
      <c r="D91" t="s">
        <v>22</v>
      </c>
      <c r="E91">
        <v>15</v>
      </c>
    </row>
    <row r="92" spans="1:5" x14ac:dyDescent="0.2">
      <c r="A92" t="s">
        <v>30</v>
      </c>
      <c r="B92">
        <v>70</v>
      </c>
      <c r="D92" t="s">
        <v>22</v>
      </c>
      <c r="E92">
        <v>133</v>
      </c>
    </row>
    <row r="93" spans="1:5" x14ac:dyDescent="0.2">
      <c r="A93" t="s">
        <v>30</v>
      </c>
      <c r="B93">
        <v>135</v>
      </c>
      <c r="D93" t="s">
        <v>22</v>
      </c>
      <c r="E93">
        <v>2062</v>
      </c>
    </row>
    <row r="94" spans="1:5" x14ac:dyDescent="0.2">
      <c r="A94" t="s">
        <v>30</v>
      </c>
      <c r="B94">
        <v>768</v>
      </c>
      <c r="D94" t="s">
        <v>22</v>
      </c>
      <c r="E94">
        <v>29</v>
      </c>
    </row>
    <row r="95" spans="1:5" x14ac:dyDescent="0.2">
      <c r="A95" t="s">
        <v>30</v>
      </c>
      <c r="B95">
        <v>199</v>
      </c>
      <c r="D95" t="s">
        <v>22</v>
      </c>
      <c r="E95">
        <v>132</v>
      </c>
    </row>
    <row r="96" spans="1:5" x14ac:dyDescent="0.2">
      <c r="A96" t="s">
        <v>30</v>
      </c>
      <c r="B96">
        <v>107</v>
      </c>
      <c r="D96" t="s">
        <v>22</v>
      </c>
      <c r="E96">
        <v>137</v>
      </c>
    </row>
    <row r="97" spans="1:5" x14ac:dyDescent="0.2">
      <c r="A97" t="s">
        <v>30</v>
      </c>
      <c r="B97">
        <v>195</v>
      </c>
      <c r="D97" t="s">
        <v>22</v>
      </c>
      <c r="E97">
        <v>908</v>
      </c>
    </row>
    <row r="98" spans="1:5" x14ac:dyDescent="0.2">
      <c r="A98" t="s">
        <v>30</v>
      </c>
      <c r="B98">
        <v>3376</v>
      </c>
      <c r="D98" t="s">
        <v>22</v>
      </c>
      <c r="E98">
        <v>10</v>
      </c>
    </row>
    <row r="99" spans="1:5" x14ac:dyDescent="0.2">
      <c r="A99" t="s">
        <v>30</v>
      </c>
      <c r="B99">
        <v>41</v>
      </c>
      <c r="D99" t="s">
        <v>22</v>
      </c>
      <c r="E99">
        <v>1910</v>
      </c>
    </row>
    <row r="100" spans="1:5" x14ac:dyDescent="0.2">
      <c r="A100" t="s">
        <v>30</v>
      </c>
      <c r="B100">
        <v>1821</v>
      </c>
      <c r="D100" t="s">
        <v>22</v>
      </c>
      <c r="E100">
        <v>38</v>
      </c>
    </row>
    <row r="101" spans="1:5" x14ac:dyDescent="0.2">
      <c r="A101" t="s">
        <v>30</v>
      </c>
      <c r="B101">
        <v>164</v>
      </c>
      <c r="D101" t="s">
        <v>22</v>
      </c>
      <c r="E101">
        <v>104</v>
      </c>
    </row>
    <row r="102" spans="1:5" x14ac:dyDescent="0.2">
      <c r="A102" t="s">
        <v>30</v>
      </c>
      <c r="B102">
        <v>157</v>
      </c>
      <c r="D102" t="s">
        <v>22</v>
      </c>
      <c r="E102">
        <v>49</v>
      </c>
    </row>
    <row r="103" spans="1:5" x14ac:dyDescent="0.2">
      <c r="A103" t="s">
        <v>30</v>
      </c>
      <c r="B103">
        <v>246</v>
      </c>
      <c r="D103" t="s">
        <v>22</v>
      </c>
      <c r="E103">
        <v>1</v>
      </c>
    </row>
    <row r="104" spans="1:5" x14ac:dyDescent="0.2">
      <c r="A104" t="s">
        <v>30</v>
      </c>
      <c r="B104">
        <v>1396</v>
      </c>
      <c r="D104" t="s">
        <v>22</v>
      </c>
      <c r="E104">
        <v>245</v>
      </c>
    </row>
    <row r="105" spans="1:5" x14ac:dyDescent="0.2">
      <c r="A105" t="s">
        <v>30</v>
      </c>
      <c r="B105">
        <v>2506</v>
      </c>
      <c r="D105" t="s">
        <v>22</v>
      </c>
      <c r="E105">
        <v>32</v>
      </c>
    </row>
    <row r="106" spans="1:5" x14ac:dyDescent="0.2">
      <c r="A106" t="s">
        <v>30</v>
      </c>
      <c r="B106">
        <v>244</v>
      </c>
      <c r="D106" t="s">
        <v>22</v>
      </c>
      <c r="E106">
        <v>7</v>
      </c>
    </row>
    <row r="107" spans="1:5" x14ac:dyDescent="0.2">
      <c r="A107" t="s">
        <v>30</v>
      </c>
      <c r="B107">
        <v>146</v>
      </c>
      <c r="D107" t="s">
        <v>22</v>
      </c>
      <c r="E107">
        <v>803</v>
      </c>
    </row>
    <row r="108" spans="1:5" x14ac:dyDescent="0.2">
      <c r="A108" t="s">
        <v>30</v>
      </c>
      <c r="B108">
        <v>1267</v>
      </c>
      <c r="D108" t="s">
        <v>22</v>
      </c>
      <c r="E108">
        <v>16</v>
      </c>
    </row>
    <row r="109" spans="1:5" x14ac:dyDescent="0.2">
      <c r="A109" t="s">
        <v>30</v>
      </c>
      <c r="B109">
        <v>1561</v>
      </c>
      <c r="D109" t="s">
        <v>22</v>
      </c>
      <c r="E109">
        <v>31</v>
      </c>
    </row>
    <row r="110" spans="1:5" x14ac:dyDescent="0.2">
      <c r="A110" t="s">
        <v>30</v>
      </c>
      <c r="B110">
        <v>48</v>
      </c>
      <c r="D110" t="s">
        <v>22</v>
      </c>
      <c r="E110">
        <v>108</v>
      </c>
    </row>
    <row r="111" spans="1:5" x14ac:dyDescent="0.2">
      <c r="A111" t="s">
        <v>30</v>
      </c>
      <c r="B111">
        <v>2739</v>
      </c>
      <c r="D111" t="s">
        <v>22</v>
      </c>
      <c r="E111">
        <v>30</v>
      </c>
    </row>
    <row r="112" spans="1:5" x14ac:dyDescent="0.2">
      <c r="A112" t="s">
        <v>30</v>
      </c>
      <c r="B112">
        <v>3537</v>
      </c>
      <c r="D112" t="s">
        <v>22</v>
      </c>
      <c r="E112">
        <v>17</v>
      </c>
    </row>
    <row r="113" spans="1:5" x14ac:dyDescent="0.2">
      <c r="A113" t="s">
        <v>30</v>
      </c>
      <c r="B113">
        <v>2107</v>
      </c>
      <c r="D113" t="s">
        <v>22</v>
      </c>
      <c r="E113">
        <v>80</v>
      </c>
    </row>
    <row r="114" spans="1:5" x14ac:dyDescent="0.2">
      <c r="A114" t="s">
        <v>30</v>
      </c>
      <c r="B114">
        <v>3318</v>
      </c>
      <c r="D114" t="s">
        <v>22</v>
      </c>
      <c r="E114">
        <v>2468</v>
      </c>
    </row>
    <row r="115" spans="1:5" x14ac:dyDescent="0.2">
      <c r="A115" t="s">
        <v>30</v>
      </c>
      <c r="B115">
        <v>340</v>
      </c>
      <c r="D115" t="s">
        <v>22</v>
      </c>
      <c r="E115">
        <v>26</v>
      </c>
    </row>
    <row r="116" spans="1:5" x14ac:dyDescent="0.2">
      <c r="A116" t="s">
        <v>30</v>
      </c>
      <c r="B116">
        <v>1442</v>
      </c>
      <c r="D116" t="s">
        <v>22</v>
      </c>
      <c r="E116">
        <v>73</v>
      </c>
    </row>
    <row r="117" spans="1:5" x14ac:dyDescent="0.2">
      <c r="A117" t="s">
        <v>30</v>
      </c>
      <c r="B117">
        <v>126</v>
      </c>
      <c r="D117" t="s">
        <v>22</v>
      </c>
      <c r="E117">
        <v>128</v>
      </c>
    </row>
    <row r="118" spans="1:5" x14ac:dyDescent="0.2">
      <c r="A118" t="s">
        <v>30</v>
      </c>
      <c r="B118">
        <v>524</v>
      </c>
      <c r="D118" t="s">
        <v>22</v>
      </c>
      <c r="E118">
        <v>33</v>
      </c>
    </row>
    <row r="119" spans="1:5" x14ac:dyDescent="0.2">
      <c r="A119" t="s">
        <v>30</v>
      </c>
      <c r="B119">
        <v>1989</v>
      </c>
      <c r="D119" t="s">
        <v>22</v>
      </c>
      <c r="E119">
        <v>1072</v>
      </c>
    </row>
    <row r="120" spans="1:5" x14ac:dyDescent="0.2">
      <c r="A120" t="s">
        <v>30</v>
      </c>
      <c r="B120">
        <v>157</v>
      </c>
      <c r="D120" t="s">
        <v>22</v>
      </c>
      <c r="E120">
        <v>393</v>
      </c>
    </row>
    <row r="121" spans="1:5" x14ac:dyDescent="0.2">
      <c r="A121" t="s">
        <v>30</v>
      </c>
      <c r="B121">
        <v>4498</v>
      </c>
      <c r="D121" t="s">
        <v>22</v>
      </c>
      <c r="E121">
        <v>1257</v>
      </c>
    </row>
    <row r="122" spans="1:5" x14ac:dyDescent="0.2">
      <c r="A122" t="s">
        <v>30</v>
      </c>
      <c r="B122">
        <v>80</v>
      </c>
      <c r="D122" t="s">
        <v>22</v>
      </c>
      <c r="E122">
        <v>328</v>
      </c>
    </row>
    <row r="123" spans="1:5" x14ac:dyDescent="0.2">
      <c r="A123" t="s">
        <v>30</v>
      </c>
      <c r="B123">
        <v>43</v>
      </c>
      <c r="D123" t="s">
        <v>22</v>
      </c>
      <c r="E123">
        <v>147</v>
      </c>
    </row>
    <row r="124" spans="1:5" x14ac:dyDescent="0.2">
      <c r="A124" t="s">
        <v>30</v>
      </c>
      <c r="B124">
        <v>2053</v>
      </c>
      <c r="D124" t="s">
        <v>22</v>
      </c>
      <c r="E124">
        <v>830</v>
      </c>
    </row>
    <row r="125" spans="1:5" x14ac:dyDescent="0.2">
      <c r="A125" t="s">
        <v>30</v>
      </c>
      <c r="B125">
        <v>168</v>
      </c>
      <c r="D125" t="s">
        <v>22</v>
      </c>
      <c r="E125">
        <v>331</v>
      </c>
    </row>
    <row r="126" spans="1:5" x14ac:dyDescent="0.2">
      <c r="A126" t="s">
        <v>30</v>
      </c>
      <c r="B126">
        <v>4289</v>
      </c>
      <c r="D126" t="s">
        <v>22</v>
      </c>
      <c r="E126">
        <v>25</v>
      </c>
    </row>
    <row r="127" spans="1:5" x14ac:dyDescent="0.2">
      <c r="A127" t="s">
        <v>30</v>
      </c>
      <c r="B127">
        <v>165</v>
      </c>
      <c r="D127" t="s">
        <v>22</v>
      </c>
      <c r="E127">
        <v>3483</v>
      </c>
    </row>
    <row r="128" spans="1:5" x14ac:dyDescent="0.2">
      <c r="A128" t="s">
        <v>30</v>
      </c>
      <c r="B128">
        <v>1815</v>
      </c>
      <c r="D128" t="s">
        <v>22</v>
      </c>
      <c r="E128">
        <v>923</v>
      </c>
    </row>
    <row r="129" spans="1:5" x14ac:dyDescent="0.2">
      <c r="A129" t="s">
        <v>30</v>
      </c>
      <c r="B129">
        <v>397</v>
      </c>
      <c r="D129" t="s">
        <v>22</v>
      </c>
      <c r="E129">
        <v>1</v>
      </c>
    </row>
    <row r="130" spans="1:5" x14ac:dyDescent="0.2">
      <c r="A130" t="s">
        <v>30</v>
      </c>
      <c r="B130">
        <v>1539</v>
      </c>
      <c r="D130" t="s">
        <v>22</v>
      </c>
      <c r="E130">
        <v>33</v>
      </c>
    </row>
    <row r="131" spans="1:5" x14ac:dyDescent="0.2">
      <c r="A131" t="s">
        <v>30</v>
      </c>
      <c r="B131">
        <v>138</v>
      </c>
      <c r="D131" t="s">
        <v>22</v>
      </c>
      <c r="E131">
        <v>40</v>
      </c>
    </row>
    <row r="132" spans="1:5" x14ac:dyDescent="0.2">
      <c r="A132" t="s">
        <v>30</v>
      </c>
      <c r="B132">
        <v>3594</v>
      </c>
      <c r="D132" t="s">
        <v>22</v>
      </c>
      <c r="E132">
        <v>23</v>
      </c>
    </row>
    <row r="133" spans="1:5" x14ac:dyDescent="0.2">
      <c r="A133" t="s">
        <v>30</v>
      </c>
      <c r="B133">
        <v>5880</v>
      </c>
      <c r="D133" t="s">
        <v>22</v>
      </c>
      <c r="E133">
        <v>75</v>
      </c>
    </row>
    <row r="134" spans="1:5" x14ac:dyDescent="0.2">
      <c r="A134" t="s">
        <v>30</v>
      </c>
      <c r="B134">
        <v>112</v>
      </c>
      <c r="D134" t="s">
        <v>22</v>
      </c>
      <c r="E134">
        <v>2176</v>
      </c>
    </row>
    <row r="135" spans="1:5" x14ac:dyDescent="0.2">
      <c r="A135" t="s">
        <v>30</v>
      </c>
      <c r="B135">
        <v>943</v>
      </c>
      <c r="D135" t="s">
        <v>22</v>
      </c>
      <c r="E135">
        <v>441</v>
      </c>
    </row>
    <row r="136" spans="1:5" x14ac:dyDescent="0.2">
      <c r="A136" t="s">
        <v>30</v>
      </c>
      <c r="B136">
        <v>2468</v>
      </c>
      <c r="D136" t="s">
        <v>22</v>
      </c>
      <c r="E136">
        <v>25</v>
      </c>
    </row>
    <row r="137" spans="1:5" x14ac:dyDescent="0.2">
      <c r="A137" t="s">
        <v>30</v>
      </c>
      <c r="B137">
        <v>2551</v>
      </c>
      <c r="D137" t="s">
        <v>22</v>
      </c>
      <c r="E137">
        <v>127</v>
      </c>
    </row>
    <row r="138" spans="1:5" x14ac:dyDescent="0.2">
      <c r="A138" t="s">
        <v>30</v>
      </c>
      <c r="B138">
        <v>101</v>
      </c>
      <c r="D138" t="s">
        <v>22</v>
      </c>
      <c r="E138">
        <v>355</v>
      </c>
    </row>
    <row r="139" spans="1:5" x14ac:dyDescent="0.2">
      <c r="A139" t="s">
        <v>30</v>
      </c>
      <c r="B139">
        <v>92</v>
      </c>
      <c r="D139" t="s">
        <v>22</v>
      </c>
      <c r="E139">
        <v>44</v>
      </c>
    </row>
    <row r="140" spans="1:5" x14ac:dyDescent="0.2">
      <c r="A140" t="s">
        <v>30</v>
      </c>
      <c r="B140">
        <v>62</v>
      </c>
      <c r="D140" t="s">
        <v>22</v>
      </c>
      <c r="E140">
        <v>67</v>
      </c>
    </row>
    <row r="141" spans="1:5" x14ac:dyDescent="0.2">
      <c r="A141" t="s">
        <v>30</v>
      </c>
      <c r="B141">
        <v>149</v>
      </c>
      <c r="D141" t="s">
        <v>22</v>
      </c>
      <c r="E141">
        <v>1068</v>
      </c>
    </row>
    <row r="142" spans="1:5" x14ac:dyDescent="0.2">
      <c r="A142" t="s">
        <v>30</v>
      </c>
      <c r="B142">
        <v>329</v>
      </c>
      <c r="D142" t="s">
        <v>22</v>
      </c>
      <c r="E142">
        <v>424</v>
      </c>
    </row>
    <row r="143" spans="1:5" x14ac:dyDescent="0.2">
      <c r="A143" t="s">
        <v>30</v>
      </c>
      <c r="B143">
        <v>97</v>
      </c>
      <c r="D143" t="s">
        <v>22</v>
      </c>
      <c r="E143">
        <v>151</v>
      </c>
    </row>
    <row r="144" spans="1:5" x14ac:dyDescent="0.2">
      <c r="A144" t="s">
        <v>30</v>
      </c>
      <c r="B144">
        <v>1784</v>
      </c>
      <c r="D144" t="s">
        <v>22</v>
      </c>
      <c r="E144">
        <v>1608</v>
      </c>
    </row>
    <row r="145" spans="1:5" x14ac:dyDescent="0.2">
      <c r="A145" t="s">
        <v>30</v>
      </c>
      <c r="B145">
        <v>1684</v>
      </c>
      <c r="D145" t="s">
        <v>22</v>
      </c>
      <c r="E145">
        <v>941</v>
      </c>
    </row>
    <row r="146" spans="1:5" x14ac:dyDescent="0.2">
      <c r="A146" t="s">
        <v>30</v>
      </c>
      <c r="B146">
        <v>250</v>
      </c>
      <c r="D146" t="s">
        <v>22</v>
      </c>
      <c r="E146">
        <v>1</v>
      </c>
    </row>
    <row r="147" spans="1:5" x14ac:dyDescent="0.2">
      <c r="A147" t="s">
        <v>30</v>
      </c>
      <c r="B147">
        <v>238</v>
      </c>
      <c r="D147" t="s">
        <v>22</v>
      </c>
      <c r="E147">
        <v>40</v>
      </c>
    </row>
    <row r="148" spans="1:5" x14ac:dyDescent="0.2">
      <c r="A148" t="s">
        <v>30</v>
      </c>
      <c r="B148">
        <v>53</v>
      </c>
      <c r="D148" t="s">
        <v>22</v>
      </c>
      <c r="E148">
        <v>3015</v>
      </c>
    </row>
    <row r="149" spans="1:5" x14ac:dyDescent="0.2">
      <c r="A149" t="s">
        <v>30</v>
      </c>
      <c r="B149">
        <v>214</v>
      </c>
      <c r="D149" t="s">
        <v>22</v>
      </c>
      <c r="E149">
        <v>435</v>
      </c>
    </row>
    <row r="150" spans="1:5" x14ac:dyDescent="0.2">
      <c r="A150" t="s">
        <v>30</v>
      </c>
      <c r="B150">
        <v>222</v>
      </c>
      <c r="D150" t="s">
        <v>22</v>
      </c>
      <c r="E150">
        <v>714</v>
      </c>
    </row>
    <row r="151" spans="1:5" x14ac:dyDescent="0.2">
      <c r="A151" t="s">
        <v>30</v>
      </c>
      <c r="B151">
        <v>1884</v>
      </c>
      <c r="D151" t="s">
        <v>22</v>
      </c>
      <c r="E151">
        <v>5497</v>
      </c>
    </row>
    <row r="152" spans="1:5" x14ac:dyDescent="0.2">
      <c r="A152" t="s">
        <v>30</v>
      </c>
      <c r="B152">
        <v>218</v>
      </c>
      <c r="D152" t="s">
        <v>22</v>
      </c>
      <c r="E152">
        <v>418</v>
      </c>
    </row>
    <row r="153" spans="1:5" x14ac:dyDescent="0.2">
      <c r="A153" t="s">
        <v>30</v>
      </c>
      <c r="B153">
        <v>6465</v>
      </c>
      <c r="D153" t="s">
        <v>22</v>
      </c>
      <c r="E153">
        <v>1439</v>
      </c>
    </row>
    <row r="154" spans="1:5" x14ac:dyDescent="0.2">
      <c r="A154" t="s">
        <v>30</v>
      </c>
      <c r="B154">
        <v>59</v>
      </c>
      <c r="D154" t="s">
        <v>22</v>
      </c>
      <c r="E154">
        <v>15</v>
      </c>
    </row>
    <row r="155" spans="1:5" x14ac:dyDescent="0.2">
      <c r="A155" t="s">
        <v>30</v>
      </c>
      <c r="B155">
        <v>88</v>
      </c>
      <c r="D155" t="s">
        <v>22</v>
      </c>
      <c r="E155">
        <v>1999</v>
      </c>
    </row>
    <row r="156" spans="1:5" x14ac:dyDescent="0.2">
      <c r="A156" t="s">
        <v>30</v>
      </c>
      <c r="B156">
        <v>1697</v>
      </c>
      <c r="D156" t="s">
        <v>22</v>
      </c>
      <c r="E156">
        <v>118</v>
      </c>
    </row>
    <row r="157" spans="1:5" x14ac:dyDescent="0.2">
      <c r="A157" t="s">
        <v>30</v>
      </c>
      <c r="B157">
        <v>92</v>
      </c>
      <c r="D157" t="s">
        <v>22</v>
      </c>
      <c r="E157">
        <v>162</v>
      </c>
    </row>
    <row r="158" spans="1:5" x14ac:dyDescent="0.2">
      <c r="A158" t="s">
        <v>30</v>
      </c>
      <c r="B158">
        <v>186</v>
      </c>
      <c r="D158" t="s">
        <v>22</v>
      </c>
      <c r="E158">
        <v>83</v>
      </c>
    </row>
    <row r="159" spans="1:5" x14ac:dyDescent="0.2">
      <c r="A159" t="s">
        <v>30</v>
      </c>
      <c r="B159">
        <v>138</v>
      </c>
      <c r="D159" t="s">
        <v>22</v>
      </c>
      <c r="E159">
        <v>747</v>
      </c>
    </row>
    <row r="160" spans="1:5" x14ac:dyDescent="0.2">
      <c r="A160" t="s">
        <v>30</v>
      </c>
      <c r="B160">
        <v>261</v>
      </c>
      <c r="D160" t="s">
        <v>22</v>
      </c>
      <c r="E160">
        <v>84</v>
      </c>
    </row>
    <row r="161" spans="1:5" x14ac:dyDescent="0.2">
      <c r="A161" t="s">
        <v>30</v>
      </c>
      <c r="B161">
        <v>107</v>
      </c>
      <c r="D161" t="s">
        <v>22</v>
      </c>
      <c r="E161">
        <v>91</v>
      </c>
    </row>
    <row r="162" spans="1:5" x14ac:dyDescent="0.2">
      <c r="A162" t="s">
        <v>30</v>
      </c>
      <c r="B162">
        <v>199</v>
      </c>
      <c r="D162" t="s">
        <v>22</v>
      </c>
      <c r="E162">
        <v>792</v>
      </c>
    </row>
    <row r="163" spans="1:5" x14ac:dyDescent="0.2">
      <c r="A163" t="s">
        <v>30</v>
      </c>
      <c r="B163">
        <v>5512</v>
      </c>
      <c r="D163" t="s">
        <v>22</v>
      </c>
      <c r="E163">
        <v>32</v>
      </c>
    </row>
    <row r="164" spans="1:5" x14ac:dyDescent="0.2">
      <c r="A164" t="s">
        <v>30</v>
      </c>
      <c r="B164">
        <v>86</v>
      </c>
      <c r="D164" t="s">
        <v>22</v>
      </c>
      <c r="E164">
        <v>186</v>
      </c>
    </row>
    <row r="165" spans="1:5" x14ac:dyDescent="0.2">
      <c r="A165" t="s">
        <v>30</v>
      </c>
      <c r="B165">
        <v>2768</v>
      </c>
      <c r="D165" t="s">
        <v>22</v>
      </c>
      <c r="E165">
        <v>605</v>
      </c>
    </row>
    <row r="166" spans="1:5" x14ac:dyDescent="0.2">
      <c r="A166" t="s">
        <v>30</v>
      </c>
      <c r="B166">
        <v>48</v>
      </c>
      <c r="D166" t="s">
        <v>22</v>
      </c>
      <c r="E166">
        <v>1</v>
      </c>
    </row>
    <row r="167" spans="1:5" x14ac:dyDescent="0.2">
      <c r="A167" t="s">
        <v>30</v>
      </c>
      <c r="B167">
        <v>87</v>
      </c>
      <c r="D167" t="s">
        <v>22</v>
      </c>
      <c r="E167">
        <v>31</v>
      </c>
    </row>
    <row r="168" spans="1:5" x14ac:dyDescent="0.2">
      <c r="A168" t="s">
        <v>30</v>
      </c>
      <c r="B168">
        <v>1894</v>
      </c>
      <c r="D168" t="s">
        <v>22</v>
      </c>
      <c r="E168">
        <v>1181</v>
      </c>
    </row>
    <row r="169" spans="1:5" x14ac:dyDescent="0.2">
      <c r="A169" t="s">
        <v>30</v>
      </c>
      <c r="B169">
        <v>282</v>
      </c>
      <c r="D169" t="s">
        <v>22</v>
      </c>
      <c r="E169">
        <v>39</v>
      </c>
    </row>
    <row r="170" spans="1:5" x14ac:dyDescent="0.2">
      <c r="A170" t="s">
        <v>30</v>
      </c>
      <c r="B170">
        <v>116</v>
      </c>
      <c r="D170" t="s">
        <v>22</v>
      </c>
      <c r="E170">
        <v>46</v>
      </c>
    </row>
    <row r="171" spans="1:5" x14ac:dyDescent="0.2">
      <c r="A171" t="s">
        <v>30</v>
      </c>
      <c r="B171">
        <v>83</v>
      </c>
      <c r="D171" t="s">
        <v>22</v>
      </c>
      <c r="E171">
        <v>105</v>
      </c>
    </row>
    <row r="172" spans="1:5" x14ac:dyDescent="0.2">
      <c r="A172" t="s">
        <v>30</v>
      </c>
      <c r="B172">
        <v>91</v>
      </c>
      <c r="D172" t="s">
        <v>22</v>
      </c>
      <c r="E172">
        <v>535</v>
      </c>
    </row>
    <row r="173" spans="1:5" x14ac:dyDescent="0.2">
      <c r="A173" t="s">
        <v>30</v>
      </c>
      <c r="B173">
        <v>546</v>
      </c>
      <c r="D173" t="s">
        <v>22</v>
      </c>
      <c r="E173">
        <v>16</v>
      </c>
    </row>
    <row r="174" spans="1:5" x14ac:dyDescent="0.2">
      <c r="A174" t="s">
        <v>30</v>
      </c>
      <c r="B174">
        <v>393</v>
      </c>
      <c r="D174" t="s">
        <v>22</v>
      </c>
      <c r="E174">
        <v>575</v>
      </c>
    </row>
    <row r="175" spans="1:5" x14ac:dyDescent="0.2">
      <c r="A175" t="s">
        <v>30</v>
      </c>
      <c r="B175">
        <v>133</v>
      </c>
      <c r="D175" t="s">
        <v>22</v>
      </c>
      <c r="E175">
        <v>1120</v>
      </c>
    </row>
    <row r="176" spans="1:5" x14ac:dyDescent="0.2">
      <c r="A176" t="s">
        <v>30</v>
      </c>
      <c r="B176">
        <v>254</v>
      </c>
      <c r="D176" t="s">
        <v>22</v>
      </c>
      <c r="E176">
        <v>113</v>
      </c>
    </row>
    <row r="177" spans="1:5" x14ac:dyDescent="0.2">
      <c r="A177" t="s">
        <v>30</v>
      </c>
      <c r="B177">
        <v>176</v>
      </c>
      <c r="D177" t="s">
        <v>22</v>
      </c>
      <c r="E177">
        <v>1538</v>
      </c>
    </row>
    <row r="178" spans="1:5" x14ac:dyDescent="0.2">
      <c r="A178" t="s">
        <v>30</v>
      </c>
      <c r="B178">
        <v>337</v>
      </c>
      <c r="D178" t="s">
        <v>22</v>
      </c>
      <c r="E178">
        <v>9</v>
      </c>
    </row>
    <row r="179" spans="1:5" x14ac:dyDescent="0.2">
      <c r="A179" t="s">
        <v>30</v>
      </c>
      <c r="B179">
        <v>107</v>
      </c>
      <c r="D179" t="s">
        <v>22</v>
      </c>
      <c r="E179">
        <v>554</v>
      </c>
    </row>
    <row r="180" spans="1:5" x14ac:dyDescent="0.2">
      <c r="A180" t="s">
        <v>30</v>
      </c>
      <c r="B180">
        <v>183</v>
      </c>
      <c r="D180" t="s">
        <v>22</v>
      </c>
      <c r="E180">
        <v>648</v>
      </c>
    </row>
    <row r="181" spans="1:5" x14ac:dyDescent="0.2">
      <c r="A181" t="s">
        <v>30</v>
      </c>
      <c r="B181">
        <v>72</v>
      </c>
      <c r="D181" t="s">
        <v>22</v>
      </c>
      <c r="E181">
        <v>21</v>
      </c>
    </row>
    <row r="182" spans="1:5" x14ac:dyDescent="0.2">
      <c r="A182" t="s">
        <v>30</v>
      </c>
      <c r="B182">
        <v>295</v>
      </c>
      <c r="D182" t="s">
        <v>22</v>
      </c>
      <c r="E182">
        <v>54</v>
      </c>
    </row>
    <row r="183" spans="1:5" x14ac:dyDescent="0.2">
      <c r="A183" t="s">
        <v>30</v>
      </c>
      <c r="B183">
        <v>142</v>
      </c>
      <c r="D183" t="s">
        <v>22</v>
      </c>
      <c r="E183">
        <v>120</v>
      </c>
    </row>
    <row r="184" spans="1:5" x14ac:dyDescent="0.2">
      <c r="A184" t="s">
        <v>30</v>
      </c>
      <c r="B184">
        <v>85</v>
      </c>
      <c r="D184" t="s">
        <v>22</v>
      </c>
      <c r="E184">
        <v>579</v>
      </c>
    </row>
    <row r="185" spans="1:5" x14ac:dyDescent="0.2">
      <c r="A185" t="s">
        <v>30</v>
      </c>
      <c r="B185">
        <v>659</v>
      </c>
      <c r="D185" t="s">
        <v>22</v>
      </c>
      <c r="E185">
        <v>2072</v>
      </c>
    </row>
    <row r="186" spans="1:5" x14ac:dyDescent="0.2">
      <c r="A186" t="s">
        <v>30</v>
      </c>
      <c r="B186">
        <v>121</v>
      </c>
      <c r="D186" t="s">
        <v>22</v>
      </c>
      <c r="E186">
        <v>0</v>
      </c>
    </row>
    <row r="187" spans="1:5" x14ac:dyDescent="0.2">
      <c r="A187" t="s">
        <v>30</v>
      </c>
      <c r="B187">
        <v>3742</v>
      </c>
      <c r="D187" t="s">
        <v>22</v>
      </c>
      <c r="E187">
        <v>1796</v>
      </c>
    </row>
    <row r="188" spans="1:5" x14ac:dyDescent="0.2">
      <c r="A188" t="s">
        <v>30</v>
      </c>
      <c r="B188">
        <v>223</v>
      </c>
      <c r="D188" t="s">
        <v>22</v>
      </c>
      <c r="E188">
        <v>62</v>
      </c>
    </row>
    <row r="189" spans="1:5" x14ac:dyDescent="0.2">
      <c r="A189" t="s">
        <v>30</v>
      </c>
      <c r="B189">
        <v>133</v>
      </c>
      <c r="D189" t="s">
        <v>22</v>
      </c>
      <c r="E189">
        <v>347</v>
      </c>
    </row>
    <row r="190" spans="1:5" x14ac:dyDescent="0.2">
      <c r="A190" t="s">
        <v>30</v>
      </c>
      <c r="B190">
        <v>5168</v>
      </c>
      <c r="D190" t="s">
        <v>22</v>
      </c>
      <c r="E190">
        <v>19</v>
      </c>
    </row>
    <row r="191" spans="1:5" x14ac:dyDescent="0.2">
      <c r="A191" t="s">
        <v>30</v>
      </c>
      <c r="B191">
        <v>307</v>
      </c>
      <c r="D191" t="s">
        <v>22</v>
      </c>
      <c r="E191">
        <v>1258</v>
      </c>
    </row>
    <row r="192" spans="1:5" x14ac:dyDescent="0.2">
      <c r="A192" t="s">
        <v>30</v>
      </c>
      <c r="B192">
        <v>2441</v>
      </c>
      <c r="D192" t="s">
        <v>22</v>
      </c>
      <c r="E192">
        <v>362</v>
      </c>
    </row>
    <row r="193" spans="1:5" x14ac:dyDescent="0.2">
      <c r="A193" t="s">
        <v>30</v>
      </c>
      <c r="B193">
        <v>1385</v>
      </c>
      <c r="D193" t="s">
        <v>22</v>
      </c>
      <c r="E193">
        <v>133</v>
      </c>
    </row>
    <row r="194" spans="1:5" x14ac:dyDescent="0.2">
      <c r="A194" t="s">
        <v>30</v>
      </c>
      <c r="B194">
        <v>190</v>
      </c>
      <c r="D194" t="s">
        <v>22</v>
      </c>
      <c r="E194">
        <v>846</v>
      </c>
    </row>
    <row r="195" spans="1:5" x14ac:dyDescent="0.2">
      <c r="A195" t="s">
        <v>30</v>
      </c>
      <c r="B195">
        <v>470</v>
      </c>
      <c r="D195" t="s">
        <v>22</v>
      </c>
      <c r="E195">
        <v>10</v>
      </c>
    </row>
    <row r="196" spans="1:5" x14ac:dyDescent="0.2">
      <c r="A196" t="s">
        <v>30</v>
      </c>
      <c r="B196">
        <v>253</v>
      </c>
      <c r="D196" t="s">
        <v>22</v>
      </c>
      <c r="E196">
        <v>191</v>
      </c>
    </row>
    <row r="197" spans="1:5" x14ac:dyDescent="0.2">
      <c r="A197" t="s">
        <v>30</v>
      </c>
      <c r="B197">
        <v>1113</v>
      </c>
      <c r="D197" t="s">
        <v>22</v>
      </c>
      <c r="E197">
        <v>1979</v>
      </c>
    </row>
    <row r="198" spans="1:5" x14ac:dyDescent="0.2">
      <c r="A198" t="s">
        <v>30</v>
      </c>
      <c r="B198">
        <v>2283</v>
      </c>
      <c r="D198" t="s">
        <v>22</v>
      </c>
      <c r="E198">
        <v>63</v>
      </c>
    </row>
    <row r="199" spans="1:5" x14ac:dyDescent="0.2">
      <c r="A199" t="s">
        <v>30</v>
      </c>
      <c r="B199">
        <v>1095</v>
      </c>
      <c r="D199" t="s">
        <v>22</v>
      </c>
      <c r="E199">
        <v>6080</v>
      </c>
    </row>
    <row r="200" spans="1:5" x14ac:dyDescent="0.2">
      <c r="A200" t="s">
        <v>30</v>
      </c>
      <c r="B200">
        <v>1690</v>
      </c>
      <c r="D200" t="s">
        <v>22</v>
      </c>
      <c r="E200">
        <v>80</v>
      </c>
    </row>
    <row r="201" spans="1:5" x14ac:dyDescent="0.2">
      <c r="A201" t="s">
        <v>30</v>
      </c>
      <c r="B201">
        <v>191</v>
      </c>
      <c r="D201" t="s">
        <v>22</v>
      </c>
      <c r="E201">
        <v>9</v>
      </c>
    </row>
    <row r="202" spans="1:5" x14ac:dyDescent="0.2">
      <c r="A202" t="s">
        <v>30</v>
      </c>
      <c r="B202">
        <v>2013</v>
      </c>
      <c r="D202" t="s">
        <v>22</v>
      </c>
      <c r="E202">
        <v>1784</v>
      </c>
    </row>
    <row r="203" spans="1:5" x14ac:dyDescent="0.2">
      <c r="A203" t="s">
        <v>30</v>
      </c>
      <c r="B203">
        <v>1703</v>
      </c>
      <c r="D203" t="s">
        <v>22</v>
      </c>
      <c r="E203">
        <v>243</v>
      </c>
    </row>
    <row r="204" spans="1:5" x14ac:dyDescent="0.2">
      <c r="A204" t="s">
        <v>30</v>
      </c>
      <c r="B204">
        <v>80</v>
      </c>
      <c r="D204" t="s">
        <v>22</v>
      </c>
      <c r="E204">
        <v>1296</v>
      </c>
    </row>
    <row r="205" spans="1:5" x14ac:dyDescent="0.2">
      <c r="A205" t="s">
        <v>30</v>
      </c>
      <c r="B205">
        <v>41</v>
      </c>
      <c r="D205" t="s">
        <v>22</v>
      </c>
      <c r="E205">
        <v>77</v>
      </c>
    </row>
    <row r="206" spans="1:5" x14ac:dyDescent="0.2">
      <c r="A206" t="s">
        <v>30</v>
      </c>
      <c r="B206">
        <v>187</v>
      </c>
      <c r="D206" t="s">
        <v>22</v>
      </c>
      <c r="E206">
        <v>395</v>
      </c>
    </row>
    <row r="207" spans="1:5" x14ac:dyDescent="0.2">
      <c r="A207" t="s">
        <v>30</v>
      </c>
      <c r="B207">
        <v>2875</v>
      </c>
      <c r="D207" t="s">
        <v>22</v>
      </c>
      <c r="E207">
        <v>49</v>
      </c>
    </row>
    <row r="208" spans="1:5" x14ac:dyDescent="0.2">
      <c r="A208" t="s">
        <v>30</v>
      </c>
      <c r="B208">
        <v>88</v>
      </c>
      <c r="D208" t="s">
        <v>22</v>
      </c>
      <c r="E208">
        <v>180</v>
      </c>
    </row>
    <row r="209" spans="1:5" x14ac:dyDescent="0.2">
      <c r="A209" t="s">
        <v>30</v>
      </c>
      <c r="B209">
        <v>191</v>
      </c>
      <c r="D209" t="s">
        <v>22</v>
      </c>
      <c r="E209">
        <v>2690</v>
      </c>
    </row>
    <row r="210" spans="1:5" x14ac:dyDescent="0.2">
      <c r="A210" t="s">
        <v>30</v>
      </c>
      <c r="B210">
        <v>139</v>
      </c>
      <c r="D210" t="s">
        <v>22</v>
      </c>
      <c r="E210">
        <v>2779</v>
      </c>
    </row>
    <row r="211" spans="1:5" x14ac:dyDescent="0.2">
      <c r="A211" t="s">
        <v>30</v>
      </c>
      <c r="B211">
        <v>186</v>
      </c>
      <c r="D211" t="s">
        <v>22</v>
      </c>
      <c r="E211">
        <v>92</v>
      </c>
    </row>
    <row r="212" spans="1:5" x14ac:dyDescent="0.2">
      <c r="A212" t="s">
        <v>30</v>
      </c>
      <c r="B212">
        <v>112</v>
      </c>
      <c r="D212" t="s">
        <v>22</v>
      </c>
      <c r="E212">
        <v>1028</v>
      </c>
    </row>
    <row r="213" spans="1:5" x14ac:dyDescent="0.2">
      <c r="A213" t="s">
        <v>30</v>
      </c>
      <c r="B213">
        <v>101</v>
      </c>
      <c r="D213" t="s">
        <v>22</v>
      </c>
      <c r="E213">
        <v>26</v>
      </c>
    </row>
    <row r="214" spans="1:5" x14ac:dyDescent="0.2">
      <c r="A214" t="s">
        <v>30</v>
      </c>
      <c r="B214">
        <v>206</v>
      </c>
      <c r="D214" t="s">
        <v>22</v>
      </c>
      <c r="E214">
        <v>1790</v>
      </c>
    </row>
    <row r="215" spans="1:5" x14ac:dyDescent="0.2">
      <c r="A215" t="s">
        <v>30</v>
      </c>
      <c r="B215">
        <v>154</v>
      </c>
      <c r="D215" t="s">
        <v>22</v>
      </c>
      <c r="E215">
        <v>37</v>
      </c>
    </row>
    <row r="216" spans="1:5" x14ac:dyDescent="0.2">
      <c r="A216" t="s">
        <v>30</v>
      </c>
      <c r="B216">
        <v>5966</v>
      </c>
      <c r="D216" t="s">
        <v>22</v>
      </c>
      <c r="E216">
        <v>35</v>
      </c>
    </row>
    <row r="217" spans="1:5" x14ac:dyDescent="0.2">
      <c r="A217" t="s">
        <v>30</v>
      </c>
      <c r="B217">
        <v>169</v>
      </c>
      <c r="D217" t="s">
        <v>22</v>
      </c>
      <c r="E217">
        <v>558</v>
      </c>
    </row>
    <row r="218" spans="1:5" x14ac:dyDescent="0.2">
      <c r="A218" t="s">
        <v>30</v>
      </c>
      <c r="B218">
        <v>2106</v>
      </c>
      <c r="D218" t="s">
        <v>22</v>
      </c>
      <c r="E218">
        <v>64</v>
      </c>
    </row>
    <row r="219" spans="1:5" x14ac:dyDescent="0.2">
      <c r="A219" t="s">
        <v>30</v>
      </c>
      <c r="B219">
        <v>131</v>
      </c>
      <c r="D219" t="s">
        <v>22</v>
      </c>
      <c r="E219">
        <v>245</v>
      </c>
    </row>
    <row r="220" spans="1:5" x14ac:dyDescent="0.2">
      <c r="A220" t="s">
        <v>30</v>
      </c>
      <c r="B220">
        <v>84</v>
      </c>
      <c r="D220" t="s">
        <v>22</v>
      </c>
      <c r="E220">
        <v>71</v>
      </c>
    </row>
    <row r="221" spans="1:5" x14ac:dyDescent="0.2">
      <c r="A221" t="s">
        <v>30</v>
      </c>
      <c r="B221">
        <v>155</v>
      </c>
      <c r="D221" t="s">
        <v>22</v>
      </c>
      <c r="E221">
        <v>42</v>
      </c>
    </row>
    <row r="222" spans="1:5" x14ac:dyDescent="0.2">
      <c r="A222" t="s">
        <v>30</v>
      </c>
      <c r="B222">
        <v>189</v>
      </c>
      <c r="D222" t="s">
        <v>22</v>
      </c>
      <c r="E222">
        <v>156</v>
      </c>
    </row>
    <row r="223" spans="1:5" x14ac:dyDescent="0.2">
      <c r="A223" t="s">
        <v>30</v>
      </c>
      <c r="B223">
        <v>4799</v>
      </c>
      <c r="D223" t="s">
        <v>22</v>
      </c>
      <c r="E223">
        <v>1368</v>
      </c>
    </row>
    <row r="224" spans="1:5" x14ac:dyDescent="0.2">
      <c r="A224" t="s">
        <v>30</v>
      </c>
      <c r="B224">
        <v>1137</v>
      </c>
      <c r="D224" t="s">
        <v>22</v>
      </c>
      <c r="E224">
        <v>102</v>
      </c>
    </row>
    <row r="225" spans="1:5" x14ac:dyDescent="0.2">
      <c r="A225" t="s">
        <v>30</v>
      </c>
      <c r="B225">
        <v>1152</v>
      </c>
      <c r="D225" t="s">
        <v>22</v>
      </c>
      <c r="E225">
        <v>86</v>
      </c>
    </row>
    <row r="226" spans="1:5" x14ac:dyDescent="0.2">
      <c r="A226" t="s">
        <v>30</v>
      </c>
      <c r="B226">
        <v>50</v>
      </c>
      <c r="D226" t="s">
        <v>22</v>
      </c>
      <c r="E226">
        <v>253</v>
      </c>
    </row>
    <row r="227" spans="1:5" x14ac:dyDescent="0.2">
      <c r="A227" t="s">
        <v>30</v>
      </c>
      <c r="B227">
        <v>3059</v>
      </c>
      <c r="D227" t="s">
        <v>22</v>
      </c>
      <c r="E227">
        <v>157</v>
      </c>
    </row>
    <row r="228" spans="1:5" x14ac:dyDescent="0.2">
      <c r="A228" t="s">
        <v>30</v>
      </c>
      <c r="B228">
        <v>34</v>
      </c>
      <c r="D228" t="s">
        <v>22</v>
      </c>
      <c r="E228">
        <v>183</v>
      </c>
    </row>
    <row r="229" spans="1:5" x14ac:dyDescent="0.2">
      <c r="A229" t="s">
        <v>30</v>
      </c>
      <c r="B229">
        <v>220</v>
      </c>
      <c r="D229" t="s">
        <v>22</v>
      </c>
      <c r="E229">
        <v>82</v>
      </c>
    </row>
    <row r="230" spans="1:5" x14ac:dyDescent="0.2">
      <c r="A230" t="s">
        <v>30</v>
      </c>
      <c r="B230">
        <v>1604</v>
      </c>
      <c r="D230" t="s">
        <v>22</v>
      </c>
      <c r="E230">
        <v>1</v>
      </c>
    </row>
    <row r="231" spans="1:5" x14ac:dyDescent="0.2">
      <c r="A231" t="s">
        <v>30</v>
      </c>
      <c r="B231">
        <v>454</v>
      </c>
      <c r="D231" t="s">
        <v>22</v>
      </c>
      <c r="E231">
        <v>1198</v>
      </c>
    </row>
    <row r="232" spans="1:5" x14ac:dyDescent="0.2">
      <c r="A232" t="s">
        <v>30</v>
      </c>
      <c r="B232">
        <v>123</v>
      </c>
      <c r="D232" t="s">
        <v>22</v>
      </c>
      <c r="E232">
        <v>648</v>
      </c>
    </row>
    <row r="233" spans="1:5" x14ac:dyDescent="0.2">
      <c r="A233" t="s">
        <v>30</v>
      </c>
      <c r="B233">
        <v>299</v>
      </c>
      <c r="D233" t="s">
        <v>22</v>
      </c>
      <c r="E233">
        <v>64</v>
      </c>
    </row>
    <row r="234" spans="1:5" x14ac:dyDescent="0.2">
      <c r="A234" t="s">
        <v>30</v>
      </c>
      <c r="B234">
        <v>2237</v>
      </c>
      <c r="D234" t="s">
        <v>22</v>
      </c>
      <c r="E234">
        <v>62</v>
      </c>
    </row>
    <row r="235" spans="1:5" x14ac:dyDescent="0.2">
      <c r="A235" t="s">
        <v>30</v>
      </c>
      <c r="B235">
        <v>645</v>
      </c>
      <c r="D235" t="s">
        <v>22</v>
      </c>
      <c r="E235">
        <v>750</v>
      </c>
    </row>
    <row r="236" spans="1:5" x14ac:dyDescent="0.2">
      <c r="A236" t="s">
        <v>30</v>
      </c>
      <c r="B236">
        <v>484</v>
      </c>
      <c r="D236" t="s">
        <v>22</v>
      </c>
      <c r="E236">
        <v>105</v>
      </c>
    </row>
    <row r="237" spans="1:5" x14ac:dyDescent="0.2">
      <c r="A237" t="s">
        <v>30</v>
      </c>
      <c r="B237">
        <v>154</v>
      </c>
      <c r="D237" t="s">
        <v>22</v>
      </c>
      <c r="E237">
        <v>2604</v>
      </c>
    </row>
    <row r="238" spans="1:5" x14ac:dyDescent="0.2">
      <c r="A238" t="s">
        <v>30</v>
      </c>
      <c r="B238">
        <v>82</v>
      </c>
      <c r="D238" t="s">
        <v>22</v>
      </c>
      <c r="E238">
        <v>65</v>
      </c>
    </row>
    <row r="239" spans="1:5" x14ac:dyDescent="0.2">
      <c r="A239" t="s">
        <v>30</v>
      </c>
      <c r="B239">
        <v>134</v>
      </c>
      <c r="D239" t="s">
        <v>22</v>
      </c>
      <c r="E239">
        <v>94</v>
      </c>
    </row>
    <row r="240" spans="1:5" x14ac:dyDescent="0.2">
      <c r="A240" t="s">
        <v>30</v>
      </c>
      <c r="B240">
        <v>5203</v>
      </c>
      <c r="D240" t="s">
        <v>22</v>
      </c>
      <c r="E240">
        <v>257</v>
      </c>
    </row>
    <row r="241" spans="1:5" x14ac:dyDescent="0.2">
      <c r="A241" t="s">
        <v>30</v>
      </c>
      <c r="B241">
        <v>94</v>
      </c>
      <c r="D241" t="s">
        <v>22</v>
      </c>
      <c r="E241">
        <v>2928</v>
      </c>
    </row>
    <row r="242" spans="1:5" x14ac:dyDescent="0.2">
      <c r="A242" t="s">
        <v>30</v>
      </c>
      <c r="B242">
        <v>205</v>
      </c>
      <c r="D242" t="s">
        <v>22</v>
      </c>
      <c r="E242">
        <v>4697</v>
      </c>
    </row>
    <row r="243" spans="1:5" x14ac:dyDescent="0.2">
      <c r="A243" t="s">
        <v>30</v>
      </c>
      <c r="B243">
        <v>92</v>
      </c>
      <c r="D243" t="s">
        <v>22</v>
      </c>
      <c r="E243">
        <v>2915</v>
      </c>
    </row>
    <row r="244" spans="1:5" x14ac:dyDescent="0.2">
      <c r="A244" t="s">
        <v>30</v>
      </c>
      <c r="B244">
        <v>219</v>
      </c>
      <c r="D244" t="s">
        <v>22</v>
      </c>
      <c r="E244">
        <v>18</v>
      </c>
    </row>
    <row r="245" spans="1:5" x14ac:dyDescent="0.2">
      <c r="A245" t="s">
        <v>30</v>
      </c>
      <c r="B245">
        <v>2526</v>
      </c>
      <c r="D245" t="s">
        <v>22</v>
      </c>
      <c r="E245">
        <v>602</v>
      </c>
    </row>
    <row r="246" spans="1:5" x14ac:dyDescent="0.2">
      <c r="A246" t="s">
        <v>30</v>
      </c>
      <c r="B246">
        <v>94</v>
      </c>
      <c r="D246" t="s">
        <v>22</v>
      </c>
      <c r="E246">
        <v>1</v>
      </c>
    </row>
    <row r="247" spans="1:5" x14ac:dyDescent="0.2">
      <c r="A247" t="s">
        <v>30</v>
      </c>
      <c r="B247">
        <v>1713</v>
      </c>
      <c r="D247" t="s">
        <v>22</v>
      </c>
      <c r="E247">
        <v>3868</v>
      </c>
    </row>
    <row r="248" spans="1:5" x14ac:dyDescent="0.2">
      <c r="A248" t="s">
        <v>30</v>
      </c>
      <c r="B248">
        <v>249</v>
      </c>
      <c r="D248" t="s">
        <v>22</v>
      </c>
      <c r="E248">
        <v>504</v>
      </c>
    </row>
    <row r="249" spans="1:5" x14ac:dyDescent="0.2">
      <c r="A249" t="s">
        <v>30</v>
      </c>
      <c r="B249">
        <v>192</v>
      </c>
      <c r="D249" t="s">
        <v>22</v>
      </c>
      <c r="E249">
        <v>14</v>
      </c>
    </row>
    <row r="250" spans="1:5" x14ac:dyDescent="0.2">
      <c r="A250" t="s">
        <v>30</v>
      </c>
      <c r="B250">
        <v>247</v>
      </c>
      <c r="D250" t="s">
        <v>22</v>
      </c>
      <c r="E250">
        <v>750</v>
      </c>
    </row>
    <row r="251" spans="1:5" x14ac:dyDescent="0.2">
      <c r="A251" t="s">
        <v>30</v>
      </c>
      <c r="B251">
        <v>2293</v>
      </c>
      <c r="D251" t="s">
        <v>22</v>
      </c>
      <c r="E251">
        <v>77</v>
      </c>
    </row>
    <row r="252" spans="1:5" x14ac:dyDescent="0.2">
      <c r="A252" t="s">
        <v>30</v>
      </c>
      <c r="B252">
        <v>3131</v>
      </c>
      <c r="D252" t="s">
        <v>22</v>
      </c>
      <c r="E252">
        <v>752</v>
      </c>
    </row>
    <row r="253" spans="1:5" x14ac:dyDescent="0.2">
      <c r="A253" t="s">
        <v>30</v>
      </c>
      <c r="B253">
        <v>143</v>
      </c>
      <c r="D253" t="s">
        <v>22</v>
      </c>
      <c r="E253">
        <v>131</v>
      </c>
    </row>
    <row r="254" spans="1:5" x14ac:dyDescent="0.2">
      <c r="A254" t="s">
        <v>30</v>
      </c>
      <c r="B254">
        <v>296</v>
      </c>
      <c r="D254" t="s">
        <v>22</v>
      </c>
      <c r="E254">
        <v>87</v>
      </c>
    </row>
    <row r="255" spans="1:5" x14ac:dyDescent="0.2">
      <c r="A255" t="s">
        <v>30</v>
      </c>
      <c r="B255">
        <v>170</v>
      </c>
      <c r="D255" t="s">
        <v>22</v>
      </c>
      <c r="E255">
        <v>1063</v>
      </c>
    </row>
    <row r="256" spans="1:5" x14ac:dyDescent="0.2">
      <c r="A256" t="s">
        <v>30</v>
      </c>
      <c r="B256">
        <v>86</v>
      </c>
      <c r="D256" t="s">
        <v>22</v>
      </c>
      <c r="E256">
        <v>76</v>
      </c>
    </row>
    <row r="257" spans="1:5" x14ac:dyDescent="0.2">
      <c r="A257" t="s">
        <v>30</v>
      </c>
      <c r="B257">
        <v>6286</v>
      </c>
      <c r="D257" t="s">
        <v>22</v>
      </c>
      <c r="E257">
        <v>4428</v>
      </c>
    </row>
    <row r="258" spans="1:5" x14ac:dyDescent="0.2">
      <c r="A258" t="s">
        <v>30</v>
      </c>
      <c r="B258">
        <v>3727</v>
      </c>
      <c r="D258" t="s">
        <v>22</v>
      </c>
      <c r="E258">
        <v>58</v>
      </c>
    </row>
    <row r="259" spans="1:5" x14ac:dyDescent="0.2">
      <c r="A259" t="s">
        <v>30</v>
      </c>
      <c r="B259">
        <v>1605</v>
      </c>
      <c r="D259" t="s">
        <v>22</v>
      </c>
      <c r="E259">
        <v>111</v>
      </c>
    </row>
    <row r="260" spans="1:5" x14ac:dyDescent="0.2">
      <c r="A260" t="s">
        <v>30</v>
      </c>
      <c r="B260">
        <v>2120</v>
      </c>
      <c r="D260" t="s">
        <v>22</v>
      </c>
      <c r="E260">
        <v>2955</v>
      </c>
    </row>
    <row r="261" spans="1:5" x14ac:dyDescent="0.2">
      <c r="A261" t="s">
        <v>30</v>
      </c>
      <c r="B261">
        <v>50</v>
      </c>
      <c r="D261" t="s">
        <v>22</v>
      </c>
      <c r="E261">
        <v>1657</v>
      </c>
    </row>
    <row r="262" spans="1:5" x14ac:dyDescent="0.2">
      <c r="A262" t="s">
        <v>30</v>
      </c>
      <c r="B262">
        <v>2080</v>
      </c>
      <c r="D262" t="s">
        <v>22</v>
      </c>
      <c r="E262">
        <v>926</v>
      </c>
    </row>
    <row r="263" spans="1:5" x14ac:dyDescent="0.2">
      <c r="A263" t="s">
        <v>30</v>
      </c>
      <c r="B263">
        <v>2105</v>
      </c>
      <c r="D263" t="s">
        <v>22</v>
      </c>
      <c r="E263">
        <v>77</v>
      </c>
    </row>
    <row r="264" spans="1:5" x14ac:dyDescent="0.2">
      <c r="A264" t="s">
        <v>30</v>
      </c>
      <c r="B264">
        <v>2436</v>
      </c>
      <c r="D264" t="s">
        <v>22</v>
      </c>
      <c r="E264">
        <v>1748</v>
      </c>
    </row>
    <row r="265" spans="1:5" x14ac:dyDescent="0.2">
      <c r="A265" t="s">
        <v>30</v>
      </c>
      <c r="B265">
        <v>80</v>
      </c>
      <c r="D265" t="s">
        <v>22</v>
      </c>
      <c r="E265">
        <v>79</v>
      </c>
    </row>
    <row r="266" spans="1:5" x14ac:dyDescent="0.2">
      <c r="A266" t="s">
        <v>30</v>
      </c>
      <c r="B266">
        <v>42</v>
      </c>
      <c r="D266" t="s">
        <v>22</v>
      </c>
      <c r="E266">
        <v>889</v>
      </c>
    </row>
    <row r="267" spans="1:5" x14ac:dyDescent="0.2">
      <c r="A267" t="s">
        <v>30</v>
      </c>
      <c r="B267">
        <v>139</v>
      </c>
      <c r="D267" t="s">
        <v>22</v>
      </c>
      <c r="E267">
        <v>56</v>
      </c>
    </row>
    <row r="268" spans="1:5" x14ac:dyDescent="0.2">
      <c r="A268" t="s">
        <v>30</v>
      </c>
      <c r="B268">
        <v>159</v>
      </c>
      <c r="D268" t="s">
        <v>22</v>
      </c>
      <c r="E268">
        <v>1</v>
      </c>
    </row>
    <row r="269" spans="1:5" x14ac:dyDescent="0.2">
      <c r="A269" t="s">
        <v>30</v>
      </c>
      <c r="B269">
        <v>381</v>
      </c>
      <c r="D269" t="s">
        <v>22</v>
      </c>
      <c r="E269">
        <v>83</v>
      </c>
    </row>
    <row r="270" spans="1:5" x14ac:dyDescent="0.2">
      <c r="A270" t="s">
        <v>30</v>
      </c>
      <c r="B270">
        <v>194</v>
      </c>
      <c r="D270" t="s">
        <v>22</v>
      </c>
      <c r="E270">
        <v>2025</v>
      </c>
    </row>
    <row r="271" spans="1:5" x14ac:dyDescent="0.2">
      <c r="A271" t="s">
        <v>30</v>
      </c>
      <c r="B271">
        <v>106</v>
      </c>
      <c r="D271" t="s">
        <v>22</v>
      </c>
      <c r="E271">
        <v>14</v>
      </c>
    </row>
    <row r="272" spans="1:5" x14ac:dyDescent="0.2">
      <c r="A272" t="s">
        <v>30</v>
      </c>
      <c r="B272">
        <v>142</v>
      </c>
      <c r="D272" t="s">
        <v>22</v>
      </c>
      <c r="E272">
        <v>656</v>
      </c>
    </row>
    <row r="273" spans="1:5" x14ac:dyDescent="0.2">
      <c r="A273" t="s">
        <v>30</v>
      </c>
      <c r="B273">
        <v>211</v>
      </c>
      <c r="D273" t="s">
        <v>22</v>
      </c>
      <c r="E273">
        <v>1596</v>
      </c>
    </row>
    <row r="274" spans="1:5" x14ac:dyDescent="0.2">
      <c r="A274" t="s">
        <v>30</v>
      </c>
      <c r="B274">
        <v>2756</v>
      </c>
      <c r="D274" t="s">
        <v>22</v>
      </c>
      <c r="E274">
        <v>10</v>
      </c>
    </row>
    <row r="275" spans="1:5" x14ac:dyDescent="0.2">
      <c r="A275" t="s">
        <v>30</v>
      </c>
      <c r="B275">
        <v>173</v>
      </c>
      <c r="D275" t="s">
        <v>22</v>
      </c>
      <c r="E275">
        <v>1121</v>
      </c>
    </row>
    <row r="276" spans="1:5" x14ac:dyDescent="0.2">
      <c r="A276" t="s">
        <v>30</v>
      </c>
      <c r="B276">
        <v>87</v>
      </c>
      <c r="D276" t="s">
        <v>22</v>
      </c>
      <c r="E276">
        <v>15</v>
      </c>
    </row>
    <row r="277" spans="1:5" x14ac:dyDescent="0.2">
      <c r="A277" t="s">
        <v>30</v>
      </c>
      <c r="B277">
        <v>1572</v>
      </c>
      <c r="D277" t="s">
        <v>22</v>
      </c>
      <c r="E277">
        <v>191</v>
      </c>
    </row>
    <row r="278" spans="1:5" x14ac:dyDescent="0.2">
      <c r="A278" t="s">
        <v>30</v>
      </c>
      <c r="B278">
        <v>2346</v>
      </c>
      <c r="D278" t="s">
        <v>22</v>
      </c>
      <c r="E278">
        <v>16</v>
      </c>
    </row>
    <row r="279" spans="1:5" x14ac:dyDescent="0.2">
      <c r="A279" t="s">
        <v>30</v>
      </c>
      <c r="B279">
        <v>115</v>
      </c>
      <c r="D279" t="s">
        <v>22</v>
      </c>
      <c r="E279">
        <v>17</v>
      </c>
    </row>
    <row r="280" spans="1:5" x14ac:dyDescent="0.2">
      <c r="A280" t="s">
        <v>30</v>
      </c>
      <c r="B280">
        <v>85</v>
      </c>
      <c r="D280" t="s">
        <v>22</v>
      </c>
      <c r="E280">
        <v>34</v>
      </c>
    </row>
    <row r="281" spans="1:5" x14ac:dyDescent="0.2">
      <c r="A281" t="s">
        <v>30</v>
      </c>
      <c r="B281">
        <v>144</v>
      </c>
      <c r="D281" t="s">
        <v>22</v>
      </c>
      <c r="E281">
        <v>1</v>
      </c>
    </row>
    <row r="282" spans="1:5" x14ac:dyDescent="0.2">
      <c r="A282" t="s">
        <v>30</v>
      </c>
      <c r="B282">
        <v>2443</v>
      </c>
      <c r="D282" t="s">
        <v>22</v>
      </c>
      <c r="E282">
        <v>1274</v>
      </c>
    </row>
    <row r="283" spans="1:5" x14ac:dyDescent="0.2">
      <c r="A283" t="s">
        <v>30</v>
      </c>
      <c r="B283">
        <v>64</v>
      </c>
      <c r="D283" t="s">
        <v>22</v>
      </c>
      <c r="E283">
        <v>210</v>
      </c>
    </row>
    <row r="284" spans="1:5" x14ac:dyDescent="0.2">
      <c r="A284" t="s">
        <v>30</v>
      </c>
      <c r="B284">
        <v>268</v>
      </c>
      <c r="D284" t="s">
        <v>22</v>
      </c>
      <c r="E284">
        <v>248</v>
      </c>
    </row>
    <row r="285" spans="1:5" x14ac:dyDescent="0.2">
      <c r="A285" t="s">
        <v>30</v>
      </c>
      <c r="B285">
        <v>195</v>
      </c>
      <c r="D285" t="s">
        <v>22</v>
      </c>
      <c r="E285">
        <v>513</v>
      </c>
    </row>
    <row r="286" spans="1:5" x14ac:dyDescent="0.2">
      <c r="A286" t="s">
        <v>30</v>
      </c>
      <c r="B286">
        <v>186</v>
      </c>
      <c r="D286" t="s">
        <v>22</v>
      </c>
      <c r="E286">
        <v>3410</v>
      </c>
    </row>
    <row r="287" spans="1:5" x14ac:dyDescent="0.2">
      <c r="A287" t="s">
        <v>30</v>
      </c>
      <c r="B287">
        <v>460</v>
      </c>
      <c r="D287" t="s">
        <v>22</v>
      </c>
      <c r="E287">
        <v>10</v>
      </c>
    </row>
    <row r="288" spans="1:5" x14ac:dyDescent="0.2">
      <c r="A288" t="s">
        <v>30</v>
      </c>
      <c r="B288">
        <v>2528</v>
      </c>
      <c r="D288" t="s">
        <v>22</v>
      </c>
      <c r="E288">
        <v>2201</v>
      </c>
    </row>
    <row r="289" spans="1:5" x14ac:dyDescent="0.2">
      <c r="A289" t="s">
        <v>30</v>
      </c>
      <c r="B289">
        <v>3657</v>
      </c>
      <c r="D289" t="s">
        <v>22</v>
      </c>
      <c r="E289">
        <v>676</v>
      </c>
    </row>
    <row r="290" spans="1:5" x14ac:dyDescent="0.2">
      <c r="A290" t="s">
        <v>30</v>
      </c>
      <c r="B290">
        <v>131</v>
      </c>
      <c r="D290" t="s">
        <v>22</v>
      </c>
      <c r="E290">
        <v>831</v>
      </c>
    </row>
    <row r="291" spans="1:5" x14ac:dyDescent="0.2">
      <c r="A291" t="s">
        <v>30</v>
      </c>
      <c r="B291">
        <v>239</v>
      </c>
      <c r="D291" t="s">
        <v>22</v>
      </c>
      <c r="E291">
        <v>859</v>
      </c>
    </row>
    <row r="292" spans="1:5" x14ac:dyDescent="0.2">
      <c r="A292" t="s">
        <v>30</v>
      </c>
      <c r="B292">
        <v>78</v>
      </c>
      <c r="D292" t="s">
        <v>22</v>
      </c>
      <c r="E292">
        <v>45</v>
      </c>
    </row>
    <row r="293" spans="1:5" x14ac:dyDescent="0.2">
      <c r="A293" t="s">
        <v>30</v>
      </c>
      <c r="B293">
        <v>1773</v>
      </c>
      <c r="D293" t="s">
        <v>22</v>
      </c>
      <c r="E293">
        <v>6</v>
      </c>
    </row>
    <row r="294" spans="1:5" x14ac:dyDescent="0.2">
      <c r="A294" t="s">
        <v>30</v>
      </c>
      <c r="B294">
        <v>32</v>
      </c>
      <c r="D294" t="s">
        <v>22</v>
      </c>
      <c r="E294">
        <v>7</v>
      </c>
    </row>
    <row r="295" spans="1:5" x14ac:dyDescent="0.2">
      <c r="A295" t="s">
        <v>30</v>
      </c>
      <c r="B295">
        <v>369</v>
      </c>
      <c r="D295" t="s">
        <v>22</v>
      </c>
      <c r="E295">
        <v>31</v>
      </c>
    </row>
    <row r="296" spans="1:5" x14ac:dyDescent="0.2">
      <c r="A296" t="s">
        <v>30</v>
      </c>
      <c r="B296">
        <v>89</v>
      </c>
      <c r="D296" t="s">
        <v>22</v>
      </c>
      <c r="E296">
        <v>78</v>
      </c>
    </row>
    <row r="297" spans="1:5" x14ac:dyDescent="0.2">
      <c r="A297" t="s">
        <v>30</v>
      </c>
      <c r="B297">
        <v>147</v>
      </c>
      <c r="D297" t="s">
        <v>22</v>
      </c>
      <c r="E297">
        <v>1225</v>
      </c>
    </row>
    <row r="298" spans="1:5" x14ac:dyDescent="0.2">
      <c r="A298" t="s">
        <v>30</v>
      </c>
      <c r="B298">
        <v>126</v>
      </c>
      <c r="D298" t="s">
        <v>22</v>
      </c>
      <c r="E298">
        <v>1</v>
      </c>
    </row>
    <row r="299" spans="1:5" x14ac:dyDescent="0.2">
      <c r="A299" t="s">
        <v>30</v>
      </c>
      <c r="B299">
        <v>2218</v>
      </c>
      <c r="D299" t="s">
        <v>22</v>
      </c>
      <c r="E299">
        <v>67</v>
      </c>
    </row>
    <row r="300" spans="1:5" x14ac:dyDescent="0.2">
      <c r="A300" t="s">
        <v>30</v>
      </c>
      <c r="B300">
        <v>202</v>
      </c>
      <c r="D300" t="s">
        <v>22</v>
      </c>
      <c r="E300">
        <v>19</v>
      </c>
    </row>
    <row r="301" spans="1:5" x14ac:dyDescent="0.2">
      <c r="A301" t="s">
        <v>30</v>
      </c>
      <c r="B301">
        <v>140</v>
      </c>
      <c r="D301" t="s">
        <v>22</v>
      </c>
      <c r="E301">
        <v>2108</v>
      </c>
    </row>
    <row r="302" spans="1:5" x14ac:dyDescent="0.2">
      <c r="A302" t="s">
        <v>30</v>
      </c>
      <c r="B302">
        <v>1052</v>
      </c>
      <c r="D302" t="s">
        <v>22</v>
      </c>
      <c r="E302">
        <v>679</v>
      </c>
    </row>
    <row r="303" spans="1:5" x14ac:dyDescent="0.2">
      <c r="A303" t="s">
        <v>30</v>
      </c>
      <c r="B303">
        <v>247</v>
      </c>
      <c r="D303" t="s">
        <v>22</v>
      </c>
      <c r="E303">
        <v>36</v>
      </c>
    </row>
    <row r="304" spans="1:5" x14ac:dyDescent="0.2">
      <c r="A304" t="s">
        <v>30</v>
      </c>
      <c r="B304">
        <v>84</v>
      </c>
      <c r="D304" t="s">
        <v>22</v>
      </c>
      <c r="E304">
        <v>47</v>
      </c>
    </row>
    <row r="305" spans="1:5" x14ac:dyDescent="0.2">
      <c r="A305" t="s">
        <v>30</v>
      </c>
      <c r="B305">
        <v>88</v>
      </c>
      <c r="D305" t="s">
        <v>22</v>
      </c>
      <c r="E305">
        <v>70</v>
      </c>
    </row>
    <row r="306" spans="1:5" x14ac:dyDescent="0.2">
      <c r="A306" t="s">
        <v>30</v>
      </c>
      <c r="B306">
        <v>156</v>
      </c>
      <c r="D306" t="s">
        <v>22</v>
      </c>
      <c r="E306">
        <v>154</v>
      </c>
    </row>
    <row r="307" spans="1:5" x14ac:dyDescent="0.2">
      <c r="A307" t="s">
        <v>30</v>
      </c>
      <c r="B307">
        <v>2985</v>
      </c>
      <c r="D307" t="s">
        <v>22</v>
      </c>
      <c r="E307">
        <v>22</v>
      </c>
    </row>
    <row r="308" spans="1:5" x14ac:dyDescent="0.2">
      <c r="A308" t="s">
        <v>30</v>
      </c>
      <c r="B308">
        <v>762</v>
      </c>
      <c r="D308" t="s">
        <v>22</v>
      </c>
      <c r="E308">
        <v>1758</v>
      </c>
    </row>
    <row r="309" spans="1:5" x14ac:dyDescent="0.2">
      <c r="A309" t="s">
        <v>30</v>
      </c>
      <c r="B309">
        <v>554</v>
      </c>
      <c r="D309" t="s">
        <v>22</v>
      </c>
      <c r="E309">
        <v>94</v>
      </c>
    </row>
    <row r="310" spans="1:5" x14ac:dyDescent="0.2">
      <c r="A310" t="s">
        <v>30</v>
      </c>
      <c r="B310">
        <v>135</v>
      </c>
      <c r="D310" t="s">
        <v>22</v>
      </c>
      <c r="E310">
        <v>33</v>
      </c>
    </row>
    <row r="311" spans="1:5" x14ac:dyDescent="0.2">
      <c r="A311" t="s">
        <v>30</v>
      </c>
      <c r="B311">
        <v>122</v>
      </c>
      <c r="D311" t="s">
        <v>22</v>
      </c>
      <c r="E311">
        <v>1</v>
      </c>
    </row>
    <row r="312" spans="1:5" x14ac:dyDescent="0.2">
      <c r="A312" t="s">
        <v>30</v>
      </c>
      <c r="B312">
        <v>221</v>
      </c>
      <c r="D312" t="s">
        <v>22</v>
      </c>
      <c r="E312">
        <v>31</v>
      </c>
    </row>
    <row r="313" spans="1:5" x14ac:dyDescent="0.2">
      <c r="A313" t="s">
        <v>30</v>
      </c>
      <c r="B313">
        <v>126</v>
      </c>
      <c r="D313" t="s">
        <v>22</v>
      </c>
      <c r="E313">
        <v>35</v>
      </c>
    </row>
    <row r="314" spans="1:5" x14ac:dyDescent="0.2">
      <c r="A314" t="s">
        <v>30</v>
      </c>
      <c r="B314">
        <v>1022</v>
      </c>
      <c r="D314" t="s">
        <v>22</v>
      </c>
      <c r="E314">
        <v>63</v>
      </c>
    </row>
    <row r="315" spans="1:5" x14ac:dyDescent="0.2">
      <c r="A315" t="s">
        <v>30</v>
      </c>
      <c r="B315">
        <v>3177</v>
      </c>
      <c r="D315" t="s">
        <v>22</v>
      </c>
      <c r="E315">
        <v>526</v>
      </c>
    </row>
    <row r="316" spans="1:5" x14ac:dyDescent="0.2">
      <c r="A316" t="s">
        <v>30</v>
      </c>
      <c r="B316">
        <v>198</v>
      </c>
      <c r="D316" t="s">
        <v>22</v>
      </c>
      <c r="E316">
        <v>121</v>
      </c>
    </row>
    <row r="317" spans="1:5" x14ac:dyDescent="0.2">
      <c r="A317" t="s">
        <v>30</v>
      </c>
      <c r="B317">
        <v>85</v>
      </c>
      <c r="D317" t="s">
        <v>22</v>
      </c>
      <c r="E317">
        <v>67</v>
      </c>
    </row>
    <row r="318" spans="1:5" x14ac:dyDescent="0.2">
      <c r="A318" t="s">
        <v>30</v>
      </c>
      <c r="B318">
        <v>3596</v>
      </c>
      <c r="D318" t="s">
        <v>22</v>
      </c>
      <c r="E318">
        <v>57</v>
      </c>
    </row>
    <row r="319" spans="1:5" x14ac:dyDescent="0.2">
      <c r="A319" t="s">
        <v>30</v>
      </c>
      <c r="B319">
        <v>244</v>
      </c>
      <c r="D319" t="s">
        <v>22</v>
      </c>
      <c r="E319">
        <v>1229</v>
      </c>
    </row>
    <row r="320" spans="1:5" x14ac:dyDescent="0.2">
      <c r="A320" t="s">
        <v>30</v>
      </c>
      <c r="B320">
        <v>5180</v>
      </c>
      <c r="D320" t="s">
        <v>22</v>
      </c>
      <c r="E320">
        <v>12</v>
      </c>
    </row>
    <row r="321" spans="1:5" x14ac:dyDescent="0.2">
      <c r="A321" t="s">
        <v>30</v>
      </c>
      <c r="B321">
        <v>589</v>
      </c>
      <c r="D321" t="s">
        <v>22</v>
      </c>
      <c r="E321">
        <v>452</v>
      </c>
    </row>
    <row r="322" spans="1:5" x14ac:dyDescent="0.2">
      <c r="A322" t="s">
        <v>30</v>
      </c>
      <c r="B322">
        <v>2725</v>
      </c>
      <c r="D322" t="s">
        <v>22</v>
      </c>
      <c r="E322">
        <v>1886</v>
      </c>
    </row>
    <row r="323" spans="1:5" x14ac:dyDescent="0.2">
      <c r="A323" t="s">
        <v>30</v>
      </c>
      <c r="B323">
        <v>300</v>
      </c>
      <c r="D323" t="s">
        <v>22</v>
      </c>
      <c r="E323">
        <v>1825</v>
      </c>
    </row>
    <row r="324" spans="1:5" x14ac:dyDescent="0.2">
      <c r="A324" t="s">
        <v>30</v>
      </c>
      <c r="B324">
        <v>144</v>
      </c>
      <c r="D324" t="s">
        <v>22</v>
      </c>
      <c r="E324">
        <v>31</v>
      </c>
    </row>
    <row r="325" spans="1:5" x14ac:dyDescent="0.2">
      <c r="A325" t="s">
        <v>30</v>
      </c>
      <c r="B325">
        <v>87</v>
      </c>
      <c r="D325" t="s">
        <v>22</v>
      </c>
      <c r="E325">
        <v>107</v>
      </c>
    </row>
    <row r="326" spans="1:5" x14ac:dyDescent="0.2">
      <c r="A326" t="s">
        <v>30</v>
      </c>
      <c r="B326">
        <v>3116</v>
      </c>
      <c r="D326" t="s">
        <v>22</v>
      </c>
      <c r="E326">
        <v>27</v>
      </c>
    </row>
    <row r="327" spans="1:5" x14ac:dyDescent="0.2">
      <c r="A327" t="s">
        <v>30</v>
      </c>
      <c r="B327">
        <v>909</v>
      </c>
      <c r="D327" t="s">
        <v>22</v>
      </c>
      <c r="E327">
        <v>1221</v>
      </c>
    </row>
    <row r="328" spans="1:5" x14ac:dyDescent="0.2">
      <c r="A328" t="s">
        <v>30</v>
      </c>
      <c r="B328">
        <v>1613</v>
      </c>
      <c r="D328" t="s">
        <v>22</v>
      </c>
      <c r="E328">
        <v>1</v>
      </c>
    </row>
    <row r="329" spans="1:5" x14ac:dyDescent="0.2">
      <c r="A329" t="s">
        <v>30</v>
      </c>
      <c r="B329">
        <v>136</v>
      </c>
      <c r="D329" t="s">
        <v>22</v>
      </c>
      <c r="E329">
        <v>16</v>
      </c>
    </row>
    <row r="330" spans="1:5" x14ac:dyDescent="0.2">
      <c r="A330" t="s">
        <v>30</v>
      </c>
      <c r="B330">
        <v>130</v>
      </c>
      <c r="D330" t="s">
        <v>22</v>
      </c>
      <c r="E330">
        <v>41</v>
      </c>
    </row>
    <row r="331" spans="1:5" x14ac:dyDescent="0.2">
      <c r="A331" t="s">
        <v>30</v>
      </c>
      <c r="B331">
        <v>102</v>
      </c>
      <c r="D331" t="s">
        <v>22</v>
      </c>
      <c r="E331">
        <v>523</v>
      </c>
    </row>
    <row r="332" spans="1:5" x14ac:dyDescent="0.2">
      <c r="A332" t="s">
        <v>30</v>
      </c>
      <c r="B332">
        <v>4006</v>
      </c>
      <c r="D332" t="s">
        <v>22</v>
      </c>
      <c r="E332">
        <v>141</v>
      </c>
    </row>
    <row r="333" spans="1:5" x14ac:dyDescent="0.2">
      <c r="A333" t="s">
        <v>30</v>
      </c>
      <c r="B333">
        <v>1629</v>
      </c>
      <c r="D333" t="s">
        <v>22</v>
      </c>
      <c r="E333">
        <v>52</v>
      </c>
    </row>
    <row r="334" spans="1:5" x14ac:dyDescent="0.2">
      <c r="A334" t="s">
        <v>30</v>
      </c>
      <c r="B334">
        <v>2188</v>
      </c>
      <c r="D334" t="s">
        <v>22</v>
      </c>
      <c r="E334">
        <v>225</v>
      </c>
    </row>
    <row r="335" spans="1:5" x14ac:dyDescent="0.2">
      <c r="A335" t="s">
        <v>30</v>
      </c>
      <c r="B335">
        <v>2409</v>
      </c>
      <c r="D335" t="s">
        <v>22</v>
      </c>
      <c r="E335">
        <v>38</v>
      </c>
    </row>
    <row r="336" spans="1:5" x14ac:dyDescent="0.2">
      <c r="A336" t="s">
        <v>30</v>
      </c>
      <c r="B336">
        <v>194</v>
      </c>
      <c r="D336" t="s">
        <v>22</v>
      </c>
      <c r="E336">
        <v>15</v>
      </c>
    </row>
    <row r="337" spans="1:5" x14ac:dyDescent="0.2">
      <c r="A337" t="s">
        <v>30</v>
      </c>
      <c r="B337">
        <v>1140</v>
      </c>
      <c r="D337" t="s">
        <v>22</v>
      </c>
      <c r="E337">
        <v>37</v>
      </c>
    </row>
    <row r="338" spans="1:5" x14ac:dyDescent="0.2">
      <c r="A338" t="s">
        <v>30</v>
      </c>
      <c r="B338">
        <v>102</v>
      </c>
      <c r="D338" t="s">
        <v>22</v>
      </c>
      <c r="E338">
        <v>112</v>
      </c>
    </row>
    <row r="339" spans="1:5" x14ac:dyDescent="0.2">
      <c r="A339" t="s">
        <v>30</v>
      </c>
      <c r="B339">
        <v>2857</v>
      </c>
      <c r="D339" t="s">
        <v>22</v>
      </c>
      <c r="E339">
        <v>21</v>
      </c>
    </row>
    <row r="340" spans="1:5" x14ac:dyDescent="0.2">
      <c r="A340" t="s">
        <v>30</v>
      </c>
      <c r="B340">
        <v>107</v>
      </c>
      <c r="D340" t="s">
        <v>22</v>
      </c>
      <c r="E340">
        <v>67</v>
      </c>
    </row>
    <row r="341" spans="1:5" x14ac:dyDescent="0.2">
      <c r="A341" t="s">
        <v>30</v>
      </c>
      <c r="B341">
        <v>160</v>
      </c>
      <c r="D341" t="s">
        <v>22</v>
      </c>
      <c r="E341">
        <v>78</v>
      </c>
    </row>
    <row r="342" spans="1:5" x14ac:dyDescent="0.2">
      <c r="A342" t="s">
        <v>30</v>
      </c>
      <c r="B342">
        <v>2230</v>
      </c>
      <c r="D342" t="s">
        <v>22</v>
      </c>
      <c r="E342">
        <v>67</v>
      </c>
    </row>
    <row r="343" spans="1:5" x14ac:dyDescent="0.2">
      <c r="A343" t="s">
        <v>30</v>
      </c>
      <c r="B343">
        <v>316</v>
      </c>
      <c r="D343" t="s">
        <v>22</v>
      </c>
      <c r="E343">
        <v>263</v>
      </c>
    </row>
    <row r="344" spans="1:5" x14ac:dyDescent="0.2">
      <c r="A344" t="s">
        <v>30</v>
      </c>
      <c r="B344">
        <v>117</v>
      </c>
      <c r="D344" t="s">
        <v>22</v>
      </c>
      <c r="E344">
        <v>1691</v>
      </c>
    </row>
    <row r="345" spans="1:5" x14ac:dyDescent="0.2">
      <c r="A345" t="s">
        <v>30</v>
      </c>
      <c r="B345">
        <v>6406</v>
      </c>
      <c r="D345" t="s">
        <v>22</v>
      </c>
      <c r="E345">
        <v>181</v>
      </c>
    </row>
    <row r="346" spans="1:5" x14ac:dyDescent="0.2">
      <c r="A346" t="s">
        <v>30</v>
      </c>
      <c r="B346">
        <v>192</v>
      </c>
      <c r="D346" t="s">
        <v>22</v>
      </c>
      <c r="E346">
        <v>13</v>
      </c>
    </row>
    <row r="347" spans="1:5" x14ac:dyDescent="0.2">
      <c r="A347" t="s">
        <v>30</v>
      </c>
      <c r="B347">
        <v>26</v>
      </c>
      <c r="D347" t="s">
        <v>22</v>
      </c>
      <c r="E347">
        <v>1</v>
      </c>
    </row>
    <row r="348" spans="1:5" x14ac:dyDescent="0.2">
      <c r="A348" t="s">
        <v>30</v>
      </c>
      <c r="B348">
        <v>723</v>
      </c>
      <c r="D348" t="s">
        <v>22</v>
      </c>
      <c r="E348">
        <v>21</v>
      </c>
    </row>
    <row r="349" spans="1:5" x14ac:dyDescent="0.2">
      <c r="A349" t="s">
        <v>30</v>
      </c>
      <c r="B349">
        <v>170</v>
      </c>
      <c r="D349" t="s">
        <v>22</v>
      </c>
      <c r="E349">
        <v>830</v>
      </c>
    </row>
    <row r="350" spans="1:5" x14ac:dyDescent="0.2">
      <c r="A350" t="s">
        <v>30</v>
      </c>
      <c r="B350">
        <v>238</v>
      </c>
      <c r="D350" t="s">
        <v>22</v>
      </c>
      <c r="E350">
        <v>130</v>
      </c>
    </row>
    <row r="351" spans="1:5" x14ac:dyDescent="0.2">
      <c r="A351" t="s">
        <v>30</v>
      </c>
      <c r="B351">
        <v>55</v>
      </c>
      <c r="D351" t="s">
        <v>22</v>
      </c>
      <c r="E351">
        <v>55</v>
      </c>
    </row>
    <row r="352" spans="1:5" x14ac:dyDescent="0.2">
      <c r="A352" t="s">
        <v>30</v>
      </c>
      <c r="B352">
        <v>128</v>
      </c>
      <c r="D352" t="s">
        <v>22</v>
      </c>
      <c r="E352">
        <v>114</v>
      </c>
    </row>
    <row r="353" spans="1:5" x14ac:dyDescent="0.2">
      <c r="A353" t="s">
        <v>30</v>
      </c>
      <c r="B353">
        <v>2144</v>
      </c>
      <c r="D353" t="s">
        <v>22</v>
      </c>
      <c r="E353">
        <v>594</v>
      </c>
    </row>
    <row r="354" spans="1:5" x14ac:dyDescent="0.2">
      <c r="A354" t="s">
        <v>30</v>
      </c>
      <c r="B354">
        <v>2693</v>
      </c>
      <c r="D354" t="s">
        <v>22</v>
      </c>
      <c r="E354">
        <v>24</v>
      </c>
    </row>
    <row r="355" spans="1:5" x14ac:dyDescent="0.2">
      <c r="A355" t="s">
        <v>30</v>
      </c>
      <c r="B355">
        <v>432</v>
      </c>
      <c r="D355" t="s">
        <v>22</v>
      </c>
      <c r="E355">
        <v>252</v>
      </c>
    </row>
    <row r="356" spans="1:5" x14ac:dyDescent="0.2">
      <c r="A356" t="s">
        <v>30</v>
      </c>
      <c r="B356">
        <v>189</v>
      </c>
      <c r="D356" t="s">
        <v>22</v>
      </c>
      <c r="E356">
        <v>67</v>
      </c>
    </row>
    <row r="357" spans="1:5" x14ac:dyDescent="0.2">
      <c r="A357" t="s">
        <v>30</v>
      </c>
      <c r="B357">
        <v>154</v>
      </c>
      <c r="D357" t="s">
        <v>22</v>
      </c>
      <c r="E357">
        <v>742</v>
      </c>
    </row>
    <row r="358" spans="1:5" x14ac:dyDescent="0.2">
      <c r="A358" t="s">
        <v>30</v>
      </c>
      <c r="B358">
        <v>96</v>
      </c>
      <c r="D358" t="s">
        <v>22</v>
      </c>
      <c r="E358">
        <v>75</v>
      </c>
    </row>
    <row r="359" spans="1:5" x14ac:dyDescent="0.2">
      <c r="A359" t="s">
        <v>30</v>
      </c>
      <c r="B359">
        <v>3063</v>
      </c>
      <c r="D359" t="s">
        <v>22</v>
      </c>
      <c r="E359">
        <v>4405</v>
      </c>
    </row>
    <row r="360" spans="1:5" x14ac:dyDescent="0.2">
      <c r="A360" t="s">
        <v>30</v>
      </c>
      <c r="B360">
        <v>2266</v>
      </c>
      <c r="D360" t="s">
        <v>22</v>
      </c>
      <c r="E360">
        <v>92</v>
      </c>
    </row>
    <row r="361" spans="1:5" x14ac:dyDescent="0.2">
      <c r="A361" t="s">
        <v>30</v>
      </c>
      <c r="B361">
        <v>194</v>
      </c>
      <c r="D361" t="s">
        <v>22</v>
      </c>
      <c r="E361">
        <v>64</v>
      </c>
    </row>
    <row r="362" spans="1:5" x14ac:dyDescent="0.2">
      <c r="A362" t="s">
        <v>30</v>
      </c>
      <c r="B362">
        <v>129</v>
      </c>
      <c r="D362" t="s">
        <v>22</v>
      </c>
      <c r="E362">
        <v>64</v>
      </c>
    </row>
    <row r="363" spans="1:5" x14ac:dyDescent="0.2">
      <c r="A363" t="s">
        <v>30</v>
      </c>
      <c r="B363">
        <v>375</v>
      </c>
      <c r="D363" t="s">
        <v>22</v>
      </c>
      <c r="E363">
        <v>842</v>
      </c>
    </row>
    <row r="364" spans="1:5" x14ac:dyDescent="0.2">
      <c r="A364" t="s">
        <v>30</v>
      </c>
      <c r="B364">
        <v>409</v>
      </c>
      <c r="D364" t="s">
        <v>22</v>
      </c>
      <c r="E364">
        <v>112</v>
      </c>
    </row>
    <row r="365" spans="1:5" x14ac:dyDescent="0.2">
      <c r="A365" t="s">
        <v>30</v>
      </c>
      <c r="B365">
        <v>234</v>
      </c>
      <c r="D365" t="s">
        <v>22</v>
      </c>
      <c r="E365">
        <v>374</v>
      </c>
    </row>
    <row r="366" spans="1:5" x14ac:dyDescent="0.2">
      <c r="A366" t="s">
        <v>30</v>
      </c>
      <c r="B366">
        <v>3016</v>
      </c>
    </row>
    <row r="367" spans="1:5" x14ac:dyDescent="0.2">
      <c r="A367" t="s">
        <v>30</v>
      </c>
      <c r="B367">
        <v>264</v>
      </c>
    </row>
    <row r="368" spans="1:5" x14ac:dyDescent="0.2">
      <c r="A368" t="s">
        <v>30</v>
      </c>
      <c r="B368">
        <v>272</v>
      </c>
    </row>
    <row r="369" spans="1:2" x14ac:dyDescent="0.2">
      <c r="A369" t="s">
        <v>30</v>
      </c>
      <c r="B369">
        <v>419</v>
      </c>
    </row>
    <row r="370" spans="1:2" x14ac:dyDescent="0.2">
      <c r="A370" t="s">
        <v>30</v>
      </c>
      <c r="B370">
        <v>1621</v>
      </c>
    </row>
    <row r="371" spans="1:2" x14ac:dyDescent="0.2">
      <c r="A371" t="s">
        <v>30</v>
      </c>
      <c r="B371">
        <v>1101</v>
      </c>
    </row>
    <row r="372" spans="1:2" x14ac:dyDescent="0.2">
      <c r="A372" t="s">
        <v>30</v>
      </c>
      <c r="B372">
        <v>1073</v>
      </c>
    </row>
    <row r="373" spans="1:2" x14ac:dyDescent="0.2">
      <c r="A373" t="s">
        <v>30</v>
      </c>
      <c r="B373">
        <v>331</v>
      </c>
    </row>
    <row r="374" spans="1:2" x14ac:dyDescent="0.2">
      <c r="A374" t="s">
        <v>30</v>
      </c>
      <c r="B374">
        <v>1170</v>
      </c>
    </row>
    <row r="375" spans="1:2" x14ac:dyDescent="0.2">
      <c r="A375" t="s">
        <v>30</v>
      </c>
      <c r="B375">
        <v>363</v>
      </c>
    </row>
    <row r="376" spans="1:2" x14ac:dyDescent="0.2">
      <c r="A376" t="s">
        <v>30</v>
      </c>
      <c r="B376">
        <v>103</v>
      </c>
    </row>
    <row r="377" spans="1:2" x14ac:dyDescent="0.2">
      <c r="A377" t="s">
        <v>30</v>
      </c>
      <c r="B377">
        <v>147</v>
      </c>
    </row>
    <row r="378" spans="1:2" x14ac:dyDescent="0.2">
      <c r="A378" t="s">
        <v>30</v>
      </c>
      <c r="B378">
        <v>110</v>
      </c>
    </row>
    <row r="379" spans="1:2" x14ac:dyDescent="0.2">
      <c r="A379" t="s">
        <v>30</v>
      </c>
      <c r="B379">
        <v>134</v>
      </c>
    </row>
    <row r="380" spans="1:2" x14ac:dyDescent="0.2">
      <c r="A380" t="s">
        <v>30</v>
      </c>
      <c r="B380">
        <v>269</v>
      </c>
    </row>
    <row r="381" spans="1:2" x14ac:dyDescent="0.2">
      <c r="A381" t="s">
        <v>30</v>
      </c>
      <c r="B381">
        <v>175</v>
      </c>
    </row>
    <row r="382" spans="1:2" x14ac:dyDescent="0.2">
      <c r="A382" t="s">
        <v>30</v>
      </c>
      <c r="B382">
        <v>69</v>
      </c>
    </row>
    <row r="383" spans="1:2" x14ac:dyDescent="0.2">
      <c r="A383" t="s">
        <v>30</v>
      </c>
      <c r="B383">
        <v>190</v>
      </c>
    </row>
    <row r="384" spans="1:2" x14ac:dyDescent="0.2">
      <c r="A384" t="s">
        <v>30</v>
      </c>
      <c r="B384">
        <v>237</v>
      </c>
    </row>
    <row r="385" spans="1:2" x14ac:dyDescent="0.2">
      <c r="A385" t="s">
        <v>30</v>
      </c>
      <c r="B385">
        <v>196</v>
      </c>
    </row>
    <row r="386" spans="1:2" x14ac:dyDescent="0.2">
      <c r="A386" t="s">
        <v>30</v>
      </c>
      <c r="B386">
        <v>7295</v>
      </c>
    </row>
    <row r="387" spans="1:2" x14ac:dyDescent="0.2">
      <c r="A387" t="s">
        <v>30</v>
      </c>
      <c r="B387">
        <v>2893</v>
      </c>
    </row>
    <row r="388" spans="1:2" x14ac:dyDescent="0.2">
      <c r="A388" t="s">
        <v>30</v>
      </c>
      <c r="B388">
        <v>820</v>
      </c>
    </row>
    <row r="389" spans="1:2" x14ac:dyDescent="0.2">
      <c r="A389" t="s">
        <v>30</v>
      </c>
      <c r="B389">
        <v>2038</v>
      </c>
    </row>
    <row r="390" spans="1:2" x14ac:dyDescent="0.2">
      <c r="A390" t="s">
        <v>30</v>
      </c>
      <c r="B390">
        <v>116</v>
      </c>
    </row>
    <row r="391" spans="1:2" x14ac:dyDescent="0.2">
      <c r="A391" t="s">
        <v>30</v>
      </c>
      <c r="B391">
        <v>1345</v>
      </c>
    </row>
    <row r="392" spans="1:2" x14ac:dyDescent="0.2">
      <c r="A392" t="s">
        <v>30</v>
      </c>
      <c r="B392">
        <v>168</v>
      </c>
    </row>
    <row r="393" spans="1:2" x14ac:dyDescent="0.2">
      <c r="A393" t="s">
        <v>30</v>
      </c>
      <c r="B393">
        <v>137</v>
      </c>
    </row>
    <row r="394" spans="1:2" x14ac:dyDescent="0.2">
      <c r="A394" t="s">
        <v>30</v>
      </c>
      <c r="B394">
        <v>186</v>
      </c>
    </row>
    <row r="395" spans="1:2" x14ac:dyDescent="0.2">
      <c r="A395" t="s">
        <v>30</v>
      </c>
      <c r="B395">
        <v>125</v>
      </c>
    </row>
    <row r="396" spans="1:2" x14ac:dyDescent="0.2">
      <c r="A396" t="s">
        <v>30</v>
      </c>
      <c r="B396">
        <v>202</v>
      </c>
    </row>
    <row r="397" spans="1:2" x14ac:dyDescent="0.2">
      <c r="A397" t="s">
        <v>30</v>
      </c>
      <c r="B397">
        <v>103</v>
      </c>
    </row>
    <row r="398" spans="1:2" x14ac:dyDescent="0.2">
      <c r="A398" t="s">
        <v>30</v>
      </c>
      <c r="B398">
        <v>1785</v>
      </c>
    </row>
    <row r="399" spans="1:2" x14ac:dyDescent="0.2">
      <c r="A399" t="s">
        <v>30</v>
      </c>
      <c r="B399">
        <v>157</v>
      </c>
    </row>
    <row r="400" spans="1:2" x14ac:dyDescent="0.2">
      <c r="A400" t="s">
        <v>30</v>
      </c>
      <c r="B400">
        <v>555</v>
      </c>
    </row>
    <row r="401" spans="1:2" x14ac:dyDescent="0.2">
      <c r="A401" t="s">
        <v>30</v>
      </c>
      <c r="B401">
        <v>297</v>
      </c>
    </row>
    <row r="402" spans="1:2" x14ac:dyDescent="0.2">
      <c r="A402" t="s">
        <v>30</v>
      </c>
      <c r="B402">
        <v>123</v>
      </c>
    </row>
    <row r="403" spans="1:2" x14ac:dyDescent="0.2">
      <c r="A403" t="s">
        <v>30</v>
      </c>
      <c r="B403">
        <v>3036</v>
      </c>
    </row>
    <row r="404" spans="1:2" x14ac:dyDescent="0.2">
      <c r="A404" t="s">
        <v>30</v>
      </c>
      <c r="B404">
        <v>144</v>
      </c>
    </row>
    <row r="405" spans="1:2" x14ac:dyDescent="0.2">
      <c r="A405" t="s">
        <v>30</v>
      </c>
      <c r="B405">
        <v>121</v>
      </c>
    </row>
    <row r="406" spans="1:2" x14ac:dyDescent="0.2">
      <c r="A406" t="s">
        <v>30</v>
      </c>
      <c r="B406">
        <v>181</v>
      </c>
    </row>
    <row r="407" spans="1:2" x14ac:dyDescent="0.2">
      <c r="A407" t="s">
        <v>30</v>
      </c>
      <c r="B407">
        <v>122</v>
      </c>
    </row>
    <row r="408" spans="1:2" x14ac:dyDescent="0.2">
      <c r="A408" t="s">
        <v>30</v>
      </c>
      <c r="B408">
        <v>1071</v>
      </c>
    </row>
    <row r="409" spans="1:2" x14ac:dyDescent="0.2">
      <c r="A409" t="s">
        <v>30</v>
      </c>
      <c r="B409">
        <v>980</v>
      </c>
    </row>
    <row r="410" spans="1:2" x14ac:dyDescent="0.2">
      <c r="A410" t="s">
        <v>30</v>
      </c>
      <c r="B410">
        <v>536</v>
      </c>
    </row>
    <row r="411" spans="1:2" x14ac:dyDescent="0.2">
      <c r="A411" t="s">
        <v>30</v>
      </c>
      <c r="B411">
        <v>1991</v>
      </c>
    </row>
    <row r="412" spans="1:2" x14ac:dyDescent="0.2">
      <c r="A412" t="s">
        <v>30</v>
      </c>
      <c r="B412">
        <v>180</v>
      </c>
    </row>
    <row r="413" spans="1:2" x14ac:dyDescent="0.2">
      <c r="A413" t="s">
        <v>30</v>
      </c>
      <c r="B413">
        <v>130</v>
      </c>
    </row>
    <row r="414" spans="1:2" x14ac:dyDescent="0.2">
      <c r="A414" t="s">
        <v>30</v>
      </c>
      <c r="B414">
        <v>122</v>
      </c>
    </row>
    <row r="415" spans="1:2" x14ac:dyDescent="0.2">
      <c r="A415" t="s">
        <v>30</v>
      </c>
      <c r="B415">
        <v>140</v>
      </c>
    </row>
    <row r="416" spans="1:2" x14ac:dyDescent="0.2">
      <c r="A416" t="s">
        <v>30</v>
      </c>
      <c r="B416">
        <v>3388</v>
      </c>
    </row>
    <row r="417" spans="1:2" x14ac:dyDescent="0.2">
      <c r="A417" t="s">
        <v>30</v>
      </c>
      <c r="B417">
        <v>280</v>
      </c>
    </row>
    <row r="418" spans="1:2" x14ac:dyDescent="0.2">
      <c r="A418" t="s">
        <v>30</v>
      </c>
      <c r="B418">
        <v>366</v>
      </c>
    </row>
    <row r="419" spans="1:2" x14ac:dyDescent="0.2">
      <c r="A419" t="s">
        <v>30</v>
      </c>
      <c r="B419">
        <v>270</v>
      </c>
    </row>
    <row r="420" spans="1:2" x14ac:dyDescent="0.2">
      <c r="A420" t="s">
        <v>30</v>
      </c>
      <c r="B420">
        <v>137</v>
      </c>
    </row>
    <row r="421" spans="1:2" x14ac:dyDescent="0.2">
      <c r="A421" t="s">
        <v>30</v>
      </c>
      <c r="B421">
        <v>3205</v>
      </c>
    </row>
    <row r="422" spans="1:2" x14ac:dyDescent="0.2">
      <c r="A422" t="s">
        <v>30</v>
      </c>
      <c r="B422">
        <v>288</v>
      </c>
    </row>
    <row r="423" spans="1:2" x14ac:dyDescent="0.2">
      <c r="A423" t="s">
        <v>30</v>
      </c>
      <c r="B423">
        <v>148</v>
      </c>
    </row>
    <row r="424" spans="1:2" x14ac:dyDescent="0.2">
      <c r="A424" t="s">
        <v>30</v>
      </c>
      <c r="B424">
        <v>114</v>
      </c>
    </row>
    <row r="425" spans="1:2" x14ac:dyDescent="0.2">
      <c r="A425" t="s">
        <v>30</v>
      </c>
      <c r="B425">
        <v>1518</v>
      </c>
    </row>
    <row r="426" spans="1:2" x14ac:dyDescent="0.2">
      <c r="A426" t="s">
        <v>30</v>
      </c>
      <c r="B426">
        <v>166</v>
      </c>
    </row>
    <row r="427" spans="1:2" x14ac:dyDescent="0.2">
      <c r="A427" t="s">
        <v>30</v>
      </c>
      <c r="B427">
        <v>100</v>
      </c>
    </row>
    <row r="428" spans="1:2" x14ac:dyDescent="0.2">
      <c r="A428" t="s">
        <v>30</v>
      </c>
      <c r="B428">
        <v>235</v>
      </c>
    </row>
    <row r="429" spans="1:2" x14ac:dyDescent="0.2">
      <c r="A429" t="s">
        <v>30</v>
      </c>
      <c r="B429">
        <v>148</v>
      </c>
    </row>
    <row r="430" spans="1:2" x14ac:dyDescent="0.2">
      <c r="A430" t="s">
        <v>30</v>
      </c>
      <c r="B430">
        <v>198</v>
      </c>
    </row>
    <row r="431" spans="1:2" x14ac:dyDescent="0.2">
      <c r="A431" t="s">
        <v>30</v>
      </c>
      <c r="B431">
        <v>150</v>
      </c>
    </row>
    <row r="432" spans="1:2" x14ac:dyDescent="0.2">
      <c r="A432" t="s">
        <v>30</v>
      </c>
      <c r="B432">
        <v>216</v>
      </c>
    </row>
    <row r="433" spans="1:2" x14ac:dyDescent="0.2">
      <c r="A433" t="s">
        <v>30</v>
      </c>
      <c r="B433">
        <v>5139</v>
      </c>
    </row>
    <row r="434" spans="1:2" x14ac:dyDescent="0.2">
      <c r="A434" t="s">
        <v>30</v>
      </c>
      <c r="B434">
        <v>2353</v>
      </c>
    </row>
    <row r="435" spans="1:2" x14ac:dyDescent="0.2">
      <c r="A435" t="s">
        <v>30</v>
      </c>
      <c r="B435">
        <v>78</v>
      </c>
    </row>
    <row r="436" spans="1:2" x14ac:dyDescent="0.2">
      <c r="A436" t="s">
        <v>30</v>
      </c>
      <c r="B436">
        <v>174</v>
      </c>
    </row>
    <row r="437" spans="1:2" x14ac:dyDescent="0.2">
      <c r="A437" t="s">
        <v>30</v>
      </c>
      <c r="B437">
        <v>164</v>
      </c>
    </row>
    <row r="438" spans="1:2" x14ac:dyDescent="0.2">
      <c r="A438" t="s">
        <v>30</v>
      </c>
      <c r="B438">
        <v>161</v>
      </c>
    </row>
    <row r="439" spans="1:2" x14ac:dyDescent="0.2">
      <c r="A439" t="s">
        <v>30</v>
      </c>
      <c r="B439">
        <v>138</v>
      </c>
    </row>
    <row r="440" spans="1:2" x14ac:dyDescent="0.2">
      <c r="A440" t="s">
        <v>30</v>
      </c>
      <c r="B440">
        <v>3308</v>
      </c>
    </row>
    <row r="441" spans="1:2" x14ac:dyDescent="0.2">
      <c r="A441" t="s">
        <v>30</v>
      </c>
      <c r="B441">
        <v>127</v>
      </c>
    </row>
    <row r="442" spans="1:2" x14ac:dyDescent="0.2">
      <c r="A442" t="s">
        <v>30</v>
      </c>
      <c r="B442">
        <v>207</v>
      </c>
    </row>
    <row r="443" spans="1:2" x14ac:dyDescent="0.2">
      <c r="A443" t="s">
        <v>30</v>
      </c>
      <c r="B443">
        <v>181</v>
      </c>
    </row>
    <row r="444" spans="1:2" x14ac:dyDescent="0.2">
      <c r="A444" t="s">
        <v>30</v>
      </c>
      <c r="B444">
        <v>110</v>
      </c>
    </row>
    <row r="445" spans="1:2" x14ac:dyDescent="0.2">
      <c r="A445" t="s">
        <v>30</v>
      </c>
      <c r="B445">
        <v>185</v>
      </c>
    </row>
    <row r="446" spans="1:2" x14ac:dyDescent="0.2">
      <c r="A446" t="s">
        <v>30</v>
      </c>
      <c r="B446">
        <v>121</v>
      </c>
    </row>
    <row r="447" spans="1:2" x14ac:dyDescent="0.2">
      <c r="A447" t="s">
        <v>30</v>
      </c>
      <c r="B447">
        <v>106</v>
      </c>
    </row>
    <row r="448" spans="1:2" x14ac:dyDescent="0.2">
      <c r="A448" t="s">
        <v>30</v>
      </c>
      <c r="B448">
        <v>142</v>
      </c>
    </row>
    <row r="449" spans="1:2" x14ac:dyDescent="0.2">
      <c r="A449" t="s">
        <v>30</v>
      </c>
      <c r="B449">
        <v>233</v>
      </c>
    </row>
    <row r="450" spans="1:2" x14ac:dyDescent="0.2">
      <c r="A450" t="s">
        <v>30</v>
      </c>
      <c r="B450">
        <v>218</v>
      </c>
    </row>
    <row r="451" spans="1:2" x14ac:dyDescent="0.2">
      <c r="A451" t="s">
        <v>30</v>
      </c>
      <c r="B451">
        <v>76</v>
      </c>
    </row>
    <row r="452" spans="1:2" x14ac:dyDescent="0.2">
      <c r="A452" t="s">
        <v>30</v>
      </c>
      <c r="B452">
        <v>43</v>
      </c>
    </row>
    <row r="453" spans="1:2" x14ac:dyDescent="0.2">
      <c r="A453" t="s">
        <v>30</v>
      </c>
      <c r="B453">
        <v>221</v>
      </c>
    </row>
    <row r="454" spans="1:2" x14ac:dyDescent="0.2">
      <c r="A454" t="s">
        <v>30</v>
      </c>
      <c r="B454">
        <v>2805</v>
      </c>
    </row>
    <row r="455" spans="1:2" x14ac:dyDescent="0.2">
      <c r="A455" t="s">
        <v>30</v>
      </c>
      <c r="B455">
        <v>68</v>
      </c>
    </row>
    <row r="456" spans="1:2" x14ac:dyDescent="0.2">
      <c r="A456" t="s">
        <v>30</v>
      </c>
      <c r="B456">
        <v>183</v>
      </c>
    </row>
    <row r="457" spans="1:2" x14ac:dyDescent="0.2">
      <c r="A457" t="s">
        <v>30</v>
      </c>
      <c r="B457">
        <v>133</v>
      </c>
    </row>
    <row r="458" spans="1:2" x14ac:dyDescent="0.2">
      <c r="A458" t="s">
        <v>30</v>
      </c>
      <c r="B458">
        <v>2489</v>
      </c>
    </row>
    <row r="459" spans="1:2" x14ac:dyDescent="0.2">
      <c r="A459" t="s">
        <v>30</v>
      </c>
      <c r="B459">
        <v>69</v>
      </c>
    </row>
    <row r="460" spans="1:2" x14ac:dyDescent="0.2">
      <c r="A460" t="s">
        <v>30</v>
      </c>
      <c r="B460">
        <v>279</v>
      </c>
    </row>
    <row r="461" spans="1:2" x14ac:dyDescent="0.2">
      <c r="A461" t="s">
        <v>30</v>
      </c>
      <c r="B461">
        <v>210</v>
      </c>
    </row>
    <row r="462" spans="1:2" x14ac:dyDescent="0.2">
      <c r="A462" t="s">
        <v>30</v>
      </c>
      <c r="B462">
        <v>2100</v>
      </c>
    </row>
    <row r="463" spans="1:2" x14ac:dyDescent="0.2">
      <c r="A463" t="s">
        <v>30</v>
      </c>
      <c r="B463">
        <v>252</v>
      </c>
    </row>
    <row r="464" spans="1:2" x14ac:dyDescent="0.2">
      <c r="A464" t="s">
        <v>30</v>
      </c>
      <c r="B464">
        <v>1280</v>
      </c>
    </row>
    <row r="465" spans="1:2" x14ac:dyDescent="0.2">
      <c r="A465" t="s">
        <v>30</v>
      </c>
      <c r="B465">
        <v>157</v>
      </c>
    </row>
    <row r="466" spans="1:2" x14ac:dyDescent="0.2">
      <c r="A466" t="s">
        <v>30</v>
      </c>
      <c r="B466">
        <v>194</v>
      </c>
    </row>
    <row r="467" spans="1:2" x14ac:dyDescent="0.2">
      <c r="A467" t="s">
        <v>30</v>
      </c>
      <c r="B467">
        <v>82</v>
      </c>
    </row>
    <row r="468" spans="1:2" x14ac:dyDescent="0.2">
      <c r="A468" t="s">
        <v>30</v>
      </c>
      <c r="B468">
        <v>4233</v>
      </c>
    </row>
    <row r="469" spans="1:2" x14ac:dyDescent="0.2">
      <c r="A469" t="s">
        <v>30</v>
      </c>
      <c r="B469">
        <v>1297</v>
      </c>
    </row>
    <row r="470" spans="1:2" x14ac:dyDescent="0.2">
      <c r="A470" t="s">
        <v>30</v>
      </c>
      <c r="B470">
        <v>165</v>
      </c>
    </row>
    <row r="471" spans="1:2" x14ac:dyDescent="0.2">
      <c r="A471" t="s">
        <v>30</v>
      </c>
      <c r="B471">
        <v>119</v>
      </c>
    </row>
    <row r="472" spans="1:2" x14ac:dyDescent="0.2">
      <c r="A472" t="s">
        <v>30</v>
      </c>
      <c r="B472">
        <v>1797</v>
      </c>
    </row>
    <row r="473" spans="1:2" x14ac:dyDescent="0.2">
      <c r="A473" t="s">
        <v>30</v>
      </c>
      <c r="B473">
        <v>261</v>
      </c>
    </row>
    <row r="474" spans="1:2" x14ac:dyDescent="0.2">
      <c r="A474" t="s">
        <v>30</v>
      </c>
      <c r="B474">
        <v>157</v>
      </c>
    </row>
    <row r="475" spans="1:2" x14ac:dyDescent="0.2">
      <c r="A475" t="s">
        <v>30</v>
      </c>
      <c r="B475">
        <v>3533</v>
      </c>
    </row>
    <row r="476" spans="1:2" x14ac:dyDescent="0.2">
      <c r="A476" t="s">
        <v>30</v>
      </c>
      <c r="B476">
        <v>155</v>
      </c>
    </row>
    <row r="477" spans="1:2" x14ac:dyDescent="0.2">
      <c r="A477" t="s">
        <v>30</v>
      </c>
      <c r="B477">
        <v>132</v>
      </c>
    </row>
    <row r="478" spans="1:2" x14ac:dyDescent="0.2">
      <c r="A478" t="s">
        <v>30</v>
      </c>
      <c r="B478">
        <v>1354</v>
      </c>
    </row>
    <row r="479" spans="1:2" x14ac:dyDescent="0.2">
      <c r="A479" t="s">
        <v>30</v>
      </c>
      <c r="B479">
        <v>48</v>
      </c>
    </row>
    <row r="480" spans="1:2" x14ac:dyDescent="0.2">
      <c r="A480" t="s">
        <v>30</v>
      </c>
      <c r="B480">
        <v>110</v>
      </c>
    </row>
    <row r="481" spans="1:2" x14ac:dyDescent="0.2">
      <c r="A481" t="s">
        <v>30</v>
      </c>
      <c r="B481">
        <v>172</v>
      </c>
    </row>
    <row r="482" spans="1:2" x14ac:dyDescent="0.2">
      <c r="A482" t="s">
        <v>30</v>
      </c>
      <c r="B482">
        <v>307</v>
      </c>
    </row>
    <row r="483" spans="1:2" x14ac:dyDescent="0.2">
      <c r="A483" t="s">
        <v>30</v>
      </c>
      <c r="B483">
        <v>160</v>
      </c>
    </row>
    <row r="484" spans="1:2" x14ac:dyDescent="0.2">
      <c r="A484" t="s">
        <v>30</v>
      </c>
      <c r="B484">
        <v>1467</v>
      </c>
    </row>
    <row r="485" spans="1:2" x14ac:dyDescent="0.2">
      <c r="A485" t="s">
        <v>30</v>
      </c>
      <c r="B485">
        <v>2662</v>
      </c>
    </row>
    <row r="486" spans="1:2" x14ac:dyDescent="0.2">
      <c r="A486" t="s">
        <v>30</v>
      </c>
      <c r="B486">
        <v>452</v>
      </c>
    </row>
    <row r="487" spans="1:2" x14ac:dyDescent="0.2">
      <c r="A487" t="s">
        <v>30</v>
      </c>
      <c r="B487">
        <v>158</v>
      </c>
    </row>
    <row r="488" spans="1:2" x14ac:dyDescent="0.2">
      <c r="A488" t="s">
        <v>30</v>
      </c>
      <c r="B488">
        <v>225</v>
      </c>
    </row>
    <row r="489" spans="1:2" x14ac:dyDescent="0.2">
      <c r="A489" t="s">
        <v>30</v>
      </c>
      <c r="B489">
        <v>65</v>
      </c>
    </row>
    <row r="490" spans="1:2" x14ac:dyDescent="0.2">
      <c r="A490" t="s">
        <v>30</v>
      </c>
      <c r="B490">
        <v>163</v>
      </c>
    </row>
    <row r="491" spans="1:2" x14ac:dyDescent="0.2">
      <c r="A491" t="s">
        <v>30</v>
      </c>
      <c r="B491">
        <v>85</v>
      </c>
    </row>
    <row r="492" spans="1:2" x14ac:dyDescent="0.2">
      <c r="A492" t="s">
        <v>30</v>
      </c>
      <c r="B492">
        <v>217</v>
      </c>
    </row>
    <row r="493" spans="1:2" x14ac:dyDescent="0.2">
      <c r="A493" t="s">
        <v>30</v>
      </c>
      <c r="B493">
        <v>150</v>
      </c>
    </row>
    <row r="494" spans="1:2" x14ac:dyDescent="0.2">
      <c r="A494" t="s">
        <v>30</v>
      </c>
      <c r="B494">
        <v>3272</v>
      </c>
    </row>
    <row r="495" spans="1:2" x14ac:dyDescent="0.2">
      <c r="A495" t="s">
        <v>30</v>
      </c>
      <c r="B495">
        <v>300</v>
      </c>
    </row>
    <row r="496" spans="1:2" x14ac:dyDescent="0.2">
      <c r="A496" t="s">
        <v>30</v>
      </c>
      <c r="B496">
        <v>126</v>
      </c>
    </row>
    <row r="497" spans="1:2" x14ac:dyDescent="0.2">
      <c r="A497" t="s">
        <v>30</v>
      </c>
      <c r="B497">
        <v>2320</v>
      </c>
    </row>
    <row r="498" spans="1:2" x14ac:dyDescent="0.2">
      <c r="A498" t="s">
        <v>30</v>
      </c>
      <c r="B498">
        <v>81</v>
      </c>
    </row>
    <row r="499" spans="1:2" x14ac:dyDescent="0.2">
      <c r="A499" t="s">
        <v>30</v>
      </c>
      <c r="B499">
        <v>1887</v>
      </c>
    </row>
    <row r="500" spans="1:2" x14ac:dyDescent="0.2">
      <c r="A500" t="s">
        <v>30</v>
      </c>
      <c r="B500">
        <v>4358</v>
      </c>
    </row>
    <row r="501" spans="1:2" x14ac:dyDescent="0.2">
      <c r="A501" t="s">
        <v>30</v>
      </c>
      <c r="B501">
        <v>53</v>
      </c>
    </row>
    <row r="502" spans="1:2" x14ac:dyDescent="0.2">
      <c r="A502" t="s">
        <v>30</v>
      </c>
      <c r="B502">
        <v>2414</v>
      </c>
    </row>
    <row r="503" spans="1:2" x14ac:dyDescent="0.2">
      <c r="A503" t="s">
        <v>30</v>
      </c>
      <c r="B503">
        <v>80</v>
      </c>
    </row>
    <row r="504" spans="1:2" x14ac:dyDescent="0.2">
      <c r="A504" t="s">
        <v>30</v>
      </c>
      <c r="B504">
        <v>193</v>
      </c>
    </row>
    <row r="505" spans="1:2" x14ac:dyDescent="0.2">
      <c r="A505" t="s">
        <v>30</v>
      </c>
      <c r="B505">
        <v>52</v>
      </c>
    </row>
    <row r="506" spans="1:2" x14ac:dyDescent="0.2">
      <c r="A506" t="s">
        <v>30</v>
      </c>
      <c r="B506">
        <v>290</v>
      </c>
    </row>
    <row r="507" spans="1:2" x14ac:dyDescent="0.2">
      <c r="A507" t="s">
        <v>30</v>
      </c>
      <c r="B507">
        <v>122</v>
      </c>
    </row>
    <row r="508" spans="1:2" x14ac:dyDescent="0.2">
      <c r="A508" t="s">
        <v>30</v>
      </c>
      <c r="B508">
        <v>1470</v>
      </c>
    </row>
    <row r="509" spans="1:2" x14ac:dyDescent="0.2">
      <c r="A509" t="s">
        <v>30</v>
      </c>
      <c r="B509">
        <v>165</v>
      </c>
    </row>
    <row r="510" spans="1:2" x14ac:dyDescent="0.2">
      <c r="A510" t="s">
        <v>30</v>
      </c>
      <c r="B510">
        <v>182</v>
      </c>
    </row>
    <row r="511" spans="1:2" x14ac:dyDescent="0.2">
      <c r="A511" t="s">
        <v>30</v>
      </c>
      <c r="B511">
        <v>199</v>
      </c>
    </row>
    <row r="512" spans="1:2" x14ac:dyDescent="0.2">
      <c r="A512" t="s">
        <v>30</v>
      </c>
      <c r="B512">
        <v>56</v>
      </c>
    </row>
    <row r="513" spans="1:2" x14ac:dyDescent="0.2">
      <c r="A513" t="s">
        <v>30</v>
      </c>
      <c r="B513">
        <v>1460</v>
      </c>
    </row>
    <row r="514" spans="1:2" x14ac:dyDescent="0.2">
      <c r="A514" t="s">
        <v>30</v>
      </c>
      <c r="B514">
        <v>123</v>
      </c>
    </row>
    <row r="515" spans="1:2" x14ac:dyDescent="0.2">
      <c r="A515" t="s">
        <v>30</v>
      </c>
      <c r="B515">
        <v>159</v>
      </c>
    </row>
    <row r="516" spans="1:2" x14ac:dyDescent="0.2">
      <c r="A516" t="s">
        <v>30</v>
      </c>
      <c r="B516">
        <v>110</v>
      </c>
    </row>
    <row r="517" spans="1:2" x14ac:dyDescent="0.2">
      <c r="A517" t="s">
        <v>30</v>
      </c>
      <c r="B517">
        <v>236</v>
      </c>
    </row>
    <row r="518" spans="1:2" x14ac:dyDescent="0.2">
      <c r="A518" t="s">
        <v>30</v>
      </c>
      <c r="B518">
        <v>191</v>
      </c>
    </row>
    <row r="519" spans="1:2" x14ac:dyDescent="0.2">
      <c r="A519" t="s">
        <v>30</v>
      </c>
      <c r="B519">
        <v>3934</v>
      </c>
    </row>
    <row r="520" spans="1:2" x14ac:dyDescent="0.2">
      <c r="A520" t="s">
        <v>30</v>
      </c>
      <c r="B520">
        <v>80</v>
      </c>
    </row>
    <row r="521" spans="1:2" x14ac:dyDescent="0.2">
      <c r="A521" t="s">
        <v>30</v>
      </c>
      <c r="B521">
        <v>462</v>
      </c>
    </row>
    <row r="522" spans="1:2" x14ac:dyDescent="0.2">
      <c r="A522" t="s">
        <v>30</v>
      </c>
      <c r="B522">
        <v>179</v>
      </c>
    </row>
    <row r="523" spans="1:2" x14ac:dyDescent="0.2">
      <c r="A523" t="s">
        <v>30</v>
      </c>
      <c r="B523">
        <v>1866</v>
      </c>
    </row>
    <row r="524" spans="1:2" x14ac:dyDescent="0.2">
      <c r="A524" t="s">
        <v>30</v>
      </c>
      <c r="B524">
        <v>156</v>
      </c>
    </row>
    <row r="525" spans="1:2" x14ac:dyDescent="0.2">
      <c r="A525" t="s">
        <v>30</v>
      </c>
      <c r="B525">
        <v>255</v>
      </c>
    </row>
    <row r="526" spans="1:2" x14ac:dyDescent="0.2">
      <c r="A526" t="s">
        <v>30</v>
      </c>
      <c r="B526">
        <v>2261</v>
      </c>
    </row>
    <row r="527" spans="1:2" x14ac:dyDescent="0.2">
      <c r="A527" t="s">
        <v>30</v>
      </c>
      <c r="B527">
        <v>40</v>
      </c>
    </row>
    <row r="528" spans="1:2" x14ac:dyDescent="0.2">
      <c r="A528" t="s">
        <v>30</v>
      </c>
      <c r="B528">
        <v>2289</v>
      </c>
    </row>
    <row r="529" spans="1:2" x14ac:dyDescent="0.2">
      <c r="A529" t="s">
        <v>30</v>
      </c>
      <c r="B529">
        <v>65</v>
      </c>
    </row>
    <row r="530" spans="1:2" x14ac:dyDescent="0.2">
      <c r="A530" t="s">
        <v>30</v>
      </c>
      <c r="B530">
        <v>3777</v>
      </c>
    </row>
    <row r="531" spans="1:2" x14ac:dyDescent="0.2">
      <c r="A531" t="s">
        <v>30</v>
      </c>
      <c r="B531">
        <v>184</v>
      </c>
    </row>
    <row r="532" spans="1:2" x14ac:dyDescent="0.2">
      <c r="A532" t="s">
        <v>30</v>
      </c>
      <c r="B532">
        <v>85</v>
      </c>
    </row>
    <row r="533" spans="1:2" x14ac:dyDescent="0.2">
      <c r="A533" t="s">
        <v>30</v>
      </c>
      <c r="B533">
        <v>144</v>
      </c>
    </row>
    <row r="534" spans="1:2" x14ac:dyDescent="0.2">
      <c r="A534" t="s">
        <v>30</v>
      </c>
      <c r="B534">
        <v>1902</v>
      </c>
    </row>
    <row r="535" spans="1:2" x14ac:dyDescent="0.2">
      <c r="A535" t="s">
        <v>30</v>
      </c>
      <c r="B535">
        <v>105</v>
      </c>
    </row>
    <row r="536" spans="1:2" x14ac:dyDescent="0.2">
      <c r="A536" t="s">
        <v>30</v>
      </c>
      <c r="B536">
        <v>132</v>
      </c>
    </row>
    <row r="537" spans="1:2" x14ac:dyDescent="0.2">
      <c r="A537" t="s">
        <v>30</v>
      </c>
      <c r="B537">
        <v>96</v>
      </c>
    </row>
    <row r="538" spans="1:2" x14ac:dyDescent="0.2">
      <c r="A538" t="s">
        <v>30</v>
      </c>
      <c r="B538">
        <v>114</v>
      </c>
    </row>
    <row r="539" spans="1:2" x14ac:dyDescent="0.2">
      <c r="A539" t="s">
        <v>30</v>
      </c>
      <c r="B539">
        <v>203</v>
      </c>
    </row>
    <row r="540" spans="1:2" x14ac:dyDescent="0.2">
      <c r="A540" t="s">
        <v>30</v>
      </c>
      <c r="B540">
        <v>1559</v>
      </c>
    </row>
    <row r="541" spans="1:2" x14ac:dyDescent="0.2">
      <c r="A541" t="s">
        <v>30</v>
      </c>
      <c r="B541">
        <v>1548</v>
      </c>
    </row>
    <row r="542" spans="1:2" x14ac:dyDescent="0.2">
      <c r="A542" t="s">
        <v>30</v>
      </c>
      <c r="B542">
        <v>80</v>
      </c>
    </row>
    <row r="543" spans="1:2" x14ac:dyDescent="0.2">
      <c r="A543" t="s">
        <v>30</v>
      </c>
      <c r="B543">
        <v>131</v>
      </c>
    </row>
    <row r="544" spans="1:2" x14ac:dyDescent="0.2">
      <c r="A544" t="s">
        <v>30</v>
      </c>
      <c r="B544">
        <v>112</v>
      </c>
    </row>
    <row r="545" spans="1:2" x14ac:dyDescent="0.2">
      <c r="A545" t="s">
        <v>30</v>
      </c>
      <c r="B545">
        <v>155</v>
      </c>
    </row>
    <row r="546" spans="1:2" x14ac:dyDescent="0.2">
      <c r="A546" t="s">
        <v>30</v>
      </c>
      <c r="B546">
        <v>266</v>
      </c>
    </row>
    <row r="547" spans="1:2" x14ac:dyDescent="0.2">
      <c r="A547" t="s">
        <v>30</v>
      </c>
      <c r="B547">
        <v>155</v>
      </c>
    </row>
    <row r="548" spans="1:2" x14ac:dyDescent="0.2">
      <c r="A548" t="s">
        <v>30</v>
      </c>
      <c r="B548">
        <v>207</v>
      </c>
    </row>
    <row r="549" spans="1:2" x14ac:dyDescent="0.2">
      <c r="A549" t="s">
        <v>30</v>
      </c>
      <c r="B549">
        <v>245</v>
      </c>
    </row>
    <row r="550" spans="1:2" x14ac:dyDescent="0.2">
      <c r="A550" t="s">
        <v>30</v>
      </c>
      <c r="B550">
        <v>1573</v>
      </c>
    </row>
    <row r="551" spans="1:2" x14ac:dyDescent="0.2">
      <c r="A551" t="s">
        <v>30</v>
      </c>
      <c r="B551">
        <v>114</v>
      </c>
    </row>
    <row r="552" spans="1:2" x14ac:dyDescent="0.2">
      <c r="A552" t="s">
        <v>30</v>
      </c>
      <c r="B552">
        <v>93</v>
      </c>
    </row>
    <row r="553" spans="1:2" x14ac:dyDescent="0.2">
      <c r="A553" t="s">
        <v>30</v>
      </c>
      <c r="B553">
        <v>1681</v>
      </c>
    </row>
    <row r="554" spans="1:2" x14ac:dyDescent="0.2">
      <c r="A554" t="s">
        <v>30</v>
      </c>
      <c r="B554">
        <v>32</v>
      </c>
    </row>
    <row r="555" spans="1:2" x14ac:dyDescent="0.2">
      <c r="A555" t="s">
        <v>30</v>
      </c>
      <c r="B555">
        <v>135</v>
      </c>
    </row>
    <row r="556" spans="1:2" x14ac:dyDescent="0.2">
      <c r="A556" t="s">
        <v>30</v>
      </c>
      <c r="B556">
        <v>140</v>
      </c>
    </row>
    <row r="557" spans="1:2" x14ac:dyDescent="0.2">
      <c r="A557" t="s">
        <v>30</v>
      </c>
      <c r="B557">
        <v>92</v>
      </c>
    </row>
    <row r="558" spans="1:2" x14ac:dyDescent="0.2">
      <c r="A558" t="s">
        <v>30</v>
      </c>
      <c r="B558">
        <v>1015</v>
      </c>
    </row>
    <row r="559" spans="1:2" x14ac:dyDescent="0.2">
      <c r="A559" t="s">
        <v>30</v>
      </c>
      <c r="B559">
        <v>323</v>
      </c>
    </row>
    <row r="560" spans="1:2" x14ac:dyDescent="0.2">
      <c r="A560" t="s">
        <v>30</v>
      </c>
      <c r="B560">
        <v>2326</v>
      </c>
    </row>
    <row r="561" spans="1:2" x14ac:dyDescent="0.2">
      <c r="A561" t="s">
        <v>30</v>
      </c>
      <c r="B561">
        <v>381</v>
      </c>
    </row>
    <row r="562" spans="1:2" x14ac:dyDescent="0.2">
      <c r="A562" t="s">
        <v>30</v>
      </c>
      <c r="B562">
        <v>480</v>
      </c>
    </row>
    <row r="563" spans="1:2" x14ac:dyDescent="0.2">
      <c r="A563" t="s">
        <v>30</v>
      </c>
      <c r="B563">
        <v>226</v>
      </c>
    </row>
    <row r="564" spans="1:2" x14ac:dyDescent="0.2">
      <c r="A564" t="s">
        <v>30</v>
      </c>
      <c r="B564">
        <v>241</v>
      </c>
    </row>
    <row r="565" spans="1:2" x14ac:dyDescent="0.2">
      <c r="A565" t="s">
        <v>30</v>
      </c>
      <c r="B565">
        <v>132</v>
      </c>
    </row>
    <row r="566" spans="1:2" x14ac:dyDescent="0.2">
      <c r="A566" t="s">
        <v>30</v>
      </c>
      <c r="B566">
        <v>2043</v>
      </c>
    </row>
  </sheetData>
  <conditionalFormatting sqref="A2:A566">
    <cfRule type="containsText" dxfId="9" priority="6" operator="containsText" text="canceled">
      <formula>NOT(ISERROR(SEARCH("canceled",A2)))</formula>
    </cfRule>
    <cfRule type="containsText" dxfId="8" priority="7" operator="containsText" text="canceled">
      <formula>NOT(ISERROR(SEARCH("canceled",A2)))</formula>
    </cfRule>
    <cfRule type="containsText" dxfId="7" priority="8" operator="containsText" text="live">
      <formula>NOT(ISERROR(SEARCH("live",A2)))</formula>
    </cfRule>
    <cfRule type="containsText" dxfId="6" priority="9" operator="containsText" text="successful">
      <formula>NOT(ISERROR(SEARCH("successful",A2)))</formula>
    </cfRule>
    <cfRule type="containsText" dxfId="5" priority="10" operator="containsText" text="failed">
      <formula>NOT(ISERROR(SEARCH("failed",A2)))</formula>
    </cfRule>
  </conditionalFormatting>
  <conditionalFormatting sqref="D2:D365">
    <cfRule type="containsText" dxfId="4" priority="1" operator="containsText" text="canceled">
      <formula>NOT(ISERROR(SEARCH("canceled",D2)))</formula>
    </cfRule>
    <cfRule type="containsText" dxfId="3" priority="2" operator="containsText" text="canceled">
      <formula>NOT(ISERROR(SEARCH("canceled",D2)))</formula>
    </cfRule>
    <cfRule type="containsText" dxfId="2" priority="3" operator="containsText" text="live">
      <formula>NOT(ISERROR(SEARCH("live",D2)))</formula>
    </cfRule>
    <cfRule type="containsText" dxfId="1" priority="4" operator="containsText" text="successful">
      <formula>NOT(ISERROR(SEARCH("successful",D2)))</formula>
    </cfRule>
    <cfRule type="containsText" dxfId="0" priority="5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Data Sheet</vt:lpstr>
      <vt:lpstr>Sheet2</vt:lpstr>
      <vt:lpstr>Sheet3</vt:lpstr>
      <vt:lpstr>Sheet4</vt:lpstr>
      <vt:lpstr>BONUS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Aneek  Rodrigues</dc:creator>
  <cp:lastModifiedBy>Aneek  Rodrigues</cp:lastModifiedBy>
  <dcterms:created xsi:type="dcterms:W3CDTF">2022-08-08T02:54:31Z</dcterms:created>
  <dcterms:modified xsi:type="dcterms:W3CDTF">2022-08-08T03:09:18Z</dcterms:modified>
</cp:coreProperties>
</file>