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8_{6B223972-588F-40FF-9034-67F57DB81B57}" xr6:coauthVersionLast="47" xr6:coauthVersionMax="47" xr10:uidLastSave="{00000000-0000-0000-0000-000000000000}"/>
  <bookViews>
    <workbookView xWindow="-114" yWindow="-114" windowWidth="18478" windowHeight="9895" xr2:uid="{00000000-000D-0000-FFFF-FFFF00000000}"/>
  </bookViews>
  <sheets>
    <sheet name="ProjectSchedule" sheetId="11" r:id="rId1"/>
    <sheet name="About" sheetId="12" r:id="rId2"/>
  </sheets>
  <definedNames>
    <definedName name="Display_Week">ProjectSchedule!$E$3</definedName>
    <definedName name="_xlnm.Print_Titles" localSheetId="0">ProjectSchedule!$3:$5</definedName>
    <definedName name="Project_Start">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11" l="1"/>
  <c r="E2" i="11"/>
  <c r="E8" i="11" s="1"/>
  <c r="E9" i="11"/>
  <c r="H6" i="11"/>
  <c r="E20" i="11" l="1"/>
  <c r="I4" i="11"/>
  <c r="H32" i="11"/>
  <c r="H31" i="11"/>
  <c r="H30" i="11"/>
  <c r="H29" i="11"/>
  <c r="H28" i="11"/>
  <c r="H27" i="11"/>
  <c r="H25" i="11"/>
  <c r="H19" i="11"/>
  <c r="H13" i="11"/>
  <c r="H7" i="11"/>
  <c r="F20" i="11" l="1"/>
  <c r="E21" i="11" s="1"/>
  <c r="F9" i="11"/>
  <c r="I5" i="11"/>
  <c r="H8" i="11" l="1"/>
  <c r="H20" i="11"/>
  <c r="E12" i="11"/>
  <c r="E14" i="11" s="1"/>
  <c r="E15" i="11" s="1"/>
  <c r="F15" i="11" s="1"/>
  <c r="F21" i="11"/>
  <c r="H21" i="11" s="1"/>
  <c r="E22" i="11"/>
  <c r="H26" i="11"/>
  <c r="H9" i="11"/>
  <c r="F10" i="11"/>
  <c r="E11" i="11" s="1"/>
  <c r="J4" i="11"/>
  <c r="K4" i="11" s="1"/>
  <c r="L4" i="11" s="1"/>
  <c r="M4" i="11" s="1"/>
  <c r="N4" i="11" s="1"/>
  <c r="O4" i="11" s="1"/>
  <c r="P4" i="11" s="1"/>
  <c r="I3" i="11"/>
  <c r="F12" i="11" l="1"/>
  <c r="H12" i="11" s="1"/>
  <c r="F14" i="11"/>
  <c r="H14" i="11" s="1"/>
  <c r="F22" i="11"/>
  <c r="E24" i="11"/>
  <c r="F24" i="11" s="1"/>
  <c r="H24" i="11" s="1"/>
  <c r="H15" i="11"/>
  <c r="E16" i="11"/>
  <c r="E17" i="11" s="1"/>
  <c r="E18" i="11" s="1"/>
  <c r="H10" i="11"/>
  <c r="F11" i="11"/>
  <c r="H11" i="11" s="1"/>
  <c r="P3" i="11"/>
  <c r="Q4" i="11"/>
  <c r="R4" i="11" s="1"/>
  <c r="S4" i="11" s="1"/>
  <c r="T4" i="11" s="1"/>
  <c r="U4" i="11" s="1"/>
  <c r="V4" i="11" s="1"/>
  <c r="W4" i="11" s="1"/>
  <c r="J5" i="11"/>
  <c r="E23" i="11" l="1"/>
  <c r="F23" i="11" s="1"/>
  <c r="H23" i="11" s="1"/>
  <c r="H22" i="11"/>
  <c r="F18" i="11"/>
  <c r="H18" i="11" s="1"/>
  <c r="F17" i="11"/>
  <c r="H17" i="11" s="1"/>
  <c r="F16" i="11"/>
  <c r="H16" i="11" s="1"/>
  <c r="W3" i="11"/>
  <c r="X4" i="11"/>
  <c r="Y4" i="11" s="1"/>
  <c r="Z4" i="11" s="1"/>
  <c r="AA4" i="11" s="1"/>
  <c r="AB4" i="11" s="1"/>
  <c r="AC4" i="11" s="1"/>
  <c r="AD4" i="11" s="1"/>
  <c r="K5" i="11"/>
  <c r="AE4" i="11" l="1"/>
  <c r="AF4" i="11" s="1"/>
  <c r="AG4" i="11" s="1"/>
  <c r="AH4" i="11" s="1"/>
  <c r="AI4" i="11" s="1"/>
  <c r="AJ4" i="11" s="1"/>
  <c r="AD3" i="11"/>
  <c r="L5" i="11"/>
  <c r="AK4" i="11" l="1"/>
  <c r="AL4" i="11" s="1"/>
  <c r="AM4" i="11" s="1"/>
  <c r="AN4" i="11" s="1"/>
  <c r="AO4" i="11" s="1"/>
  <c r="AP4" i="11" s="1"/>
  <c r="AQ4" i="11" s="1"/>
  <c r="M5" i="11"/>
  <c r="AR4" i="11" l="1"/>
  <c r="AS4" i="11" s="1"/>
  <c r="AK3" i="11"/>
  <c r="N5" i="11"/>
  <c r="AT4" i="11" l="1"/>
  <c r="AS5" i="11"/>
  <c r="AR3" i="11"/>
  <c r="O5" i="11"/>
  <c r="AU4" i="11" l="1"/>
  <c r="AT5" i="11"/>
  <c r="AV4" i="11" l="1"/>
  <c r="AU5" i="11"/>
  <c r="P5" i="11"/>
  <c r="Q5" i="11"/>
  <c r="AW4" i="11" l="1"/>
  <c r="AV5" i="11"/>
  <c r="R5" i="11"/>
  <c r="AX4" i="11" l="1"/>
  <c r="AY4" i="11" s="1"/>
  <c r="AW5" i="11"/>
  <c r="S5" i="11"/>
  <c r="AY5" i="11" l="1"/>
  <c r="AZ4" i="11"/>
  <c r="AY3" i="11"/>
  <c r="AX5" i="11"/>
  <c r="T5" i="11"/>
  <c r="BA4" i="11" l="1"/>
  <c r="AZ5" i="11"/>
  <c r="U5" i="11"/>
  <c r="BA5" i="11" l="1"/>
  <c r="BB4" i="11"/>
  <c r="V5" i="11"/>
  <c r="BB5" i="11" l="1"/>
  <c r="BC4" i="11"/>
  <c r="W5" i="11"/>
  <c r="BC5" i="11" l="1"/>
  <c r="BD4" i="11"/>
  <c r="X5" i="11"/>
  <c r="BE4" i="11" l="1"/>
  <c r="BD5" i="11"/>
  <c r="Y5" i="11"/>
  <c r="BE5" i="11" l="1"/>
  <c r="BF4" i="11"/>
  <c r="Z5" i="11"/>
  <c r="BF5" i="11" l="1"/>
  <c r="BG4" i="11"/>
  <c r="BF3" i="11"/>
  <c r="AA5" i="11"/>
  <c r="BG5" i="11" l="1"/>
  <c r="BH4" i="11"/>
  <c r="AB5" i="11"/>
  <c r="BI4" i="11" l="1"/>
  <c r="BH5" i="11"/>
  <c r="AC5" i="11"/>
  <c r="BJ4" i="11" l="1"/>
  <c r="BI5" i="11"/>
  <c r="AD5" i="11"/>
  <c r="BK4" i="11" l="1"/>
  <c r="BJ5" i="11"/>
  <c r="AE5" i="11"/>
  <c r="BL4" i="11" l="1"/>
  <c r="BK5" i="11"/>
  <c r="AF5" i="11"/>
  <c r="BL5" i="11" l="1"/>
  <c r="AG5" i="11"/>
  <c r="AH5" i="11" l="1"/>
  <c r="AI5" i="11" l="1"/>
  <c r="AJ5" i="11" l="1"/>
  <c r="AK5" i="11" l="1"/>
  <c r="AL5" i="11" l="1"/>
  <c r="AM5" i="11" l="1"/>
  <c r="AN5" i="11" l="1"/>
  <c r="AO5" i="11" l="1"/>
  <c r="AP5" i="11" l="1"/>
  <c r="AQ5" i="11" l="1"/>
  <c r="AR5" i="11" l="1"/>
</calcChain>
</file>

<file path=xl/sharedStrings.xml><?xml version="1.0" encoding="utf-8"?>
<sst xmlns="http://schemas.openxmlformats.org/spreadsheetml/2006/main" count="93" uniqueCount="82">
  <si>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</si>
  <si>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</si>
  <si>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</si>
  <si>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</si>
  <si>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</si>
  <si>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</si>
  <si>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</si>
  <si>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</si>
  <si>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</si>
  <si>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</si>
  <si>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</si>
  <si>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</si>
  <si>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</si>
  <si>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</si>
  <si>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</si>
  <si>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</si>
  <si>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</si>
  <si>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</si>
  <si>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</si>
  <si>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</si>
  <si>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</si>
  <si>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</si>
  <si>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</si>
  <si>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</si>
  <si>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</si>
  <si>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</si>
  <si>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</si>
  <si>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</si>
  <si>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</si>
  <si>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</si>
  <si>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</si>
  <si>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</si>
  <si>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</si>
  <si>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</si>
  <si>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</si>
  <si>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</si>
  <si>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</si>
  <si>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</si>
  <si>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</si>
  <si>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PEDESTRAINS PROTECTION AND TRAFFIC MANAGEMENT SAFETY SYSTEM</t>
  </si>
  <si>
    <t xml:space="preserve">Research + Discovery </t>
  </si>
  <si>
    <t xml:space="preserve">Define project scope </t>
  </si>
  <si>
    <t>Design</t>
  </si>
  <si>
    <t>High-level design / flow charts</t>
  </si>
  <si>
    <t>Design check-in</t>
  </si>
  <si>
    <t>LORO</t>
  </si>
  <si>
    <t>Design period</t>
  </si>
  <si>
    <t>AGANY</t>
  </si>
  <si>
    <t>Deliver final design</t>
  </si>
  <si>
    <t>KAUTA</t>
  </si>
  <si>
    <t>Environment Setup</t>
  </si>
  <si>
    <t>BOB</t>
  </si>
  <si>
    <t>Sprint 1</t>
  </si>
  <si>
    <t>Sprint planning</t>
  </si>
  <si>
    <t>JOVANS</t>
  </si>
  <si>
    <t>Sprint 1 startÂ </t>
  </si>
  <si>
    <t>NATHAN</t>
  </si>
  <si>
    <t>Sprint period</t>
  </si>
  <si>
    <t>GRAY</t>
  </si>
  <si>
    <t>Testing</t>
  </si>
  <si>
    <t>MARIA</t>
  </si>
  <si>
    <t xml:space="preserve">Stakeholder </t>
  </si>
  <si>
    <t>MARY</t>
  </si>
  <si>
    <t>Sprint 2</t>
  </si>
  <si>
    <t>Backlog grooming</t>
  </si>
  <si>
    <t>GENG</t>
  </si>
  <si>
    <t>Sprint 1 retrospective</t>
  </si>
  <si>
    <t>JOHN</t>
  </si>
  <si>
    <t>KENT</t>
  </si>
  <si>
    <t>Sprint 2 start</t>
  </si>
  <si>
    <t>MARTIN</t>
  </si>
  <si>
    <t>Deploy / Sprint 2 end</t>
  </si>
  <si>
    <t>THEM</t>
  </si>
  <si>
    <t>Conduct stakeholder</t>
  </si>
  <si>
    <t>ANEI</t>
  </si>
  <si>
    <t>JESH</t>
  </si>
  <si>
    <t>Scope finalized</t>
  </si>
  <si>
    <t>PAUL</t>
  </si>
  <si>
    <t>Gather requirements</t>
  </si>
  <si>
    <t>DENIS</t>
  </si>
  <si>
    <t>Requirements finalized</t>
  </si>
  <si>
    <t>JORDAN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</si>
</sst>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1"/>
      <color rgb="FF00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0" borderId="2" xfId="12">
      <alignment horizontal="left" vertical="center" indent="2"/>
    </xf>
    <xf numFmtId="0" fontId="0" fillId="0" borderId="10" xfId="0" applyBorder="1"/>
    <xf numFmtId="0" fontId="22" fillId="0" borderId="0" xfId="0" applyFont="1"/>
    <xf numFmtId="0" fontId="4" fillId="0" borderId="0" xfId="0" applyFont="1" applyAlignment="1">
      <alignment vertical="top"/>
    </xf>
    <xf numFmtId="0" fontId="8" fillId="0" borderId="0" xfId="8">
      <alignment horizontal="right" indent="1"/>
    </xf>
    <xf numFmtId="0" fontId="8"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xf numFmtId="0" fontId="12" fillId="0" borderId="0" xfId="5" applyAlignment="1">
      <alignment horizontal="center"/>
    </xf>
    <xf numFmtId="0" fontId="23" fillId="0" borderId="0" xfId="0" applyFont="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5" topLeftCell="A6" activePane="bottomLeft" state="frozen"/>
      <selection pane="bottomLeft" activeCell="E12" sqref="E12"/>
    </sheetView>
  </sheetViews>
  <sheetFormatPr defaultRowHeight="29.95" customHeight="1" x14ac:dyDescent="0.25"/>
  <cols>
    <col min="1" max="1" width="2.7109375" style="53" customWidth="1"/>
    <col min="2" max="2" width="19.85546875" customWidth="1"/>
    <col min="3" max="3" width="30.7109375" customWidth="1"/>
    <col min="4" max="4" width="10.710937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29.95" customHeight="1" x14ac:dyDescent="0.45">
      <c r="A1" s="54" t="s">
        <v>29</v>
      </c>
      <c r="B1" s="84" t="s">
        <v>39</v>
      </c>
      <c r="C1" s="84"/>
      <c r="D1" s="84"/>
      <c r="E1" s="84"/>
      <c r="F1" s="84"/>
      <c r="H1" s="1"/>
      <c r="I1" s="76"/>
    </row>
    <row r="2" spans="1:64" ht="29.95" customHeight="1" x14ac:dyDescent="0.25">
      <c r="A2" s="53" t="s">
        <v>36</v>
      </c>
      <c r="B2" s="57" t="s">
        <v>22</v>
      </c>
      <c r="C2" s="78" t="s">
        <v>1</v>
      </c>
      <c r="D2" s="79"/>
      <c r="E2" s="83">
        <f>DATE(2022,9,11)</f>
        <v>44815</v>
      </c>
      <c r="F2" s="83"/>
    </row>
    <row r="3" spans="1:64" ht="29.95" customHeight="1" x14ac:dyDescent="0.25">
      <c r="A3" s="54" t="s">
        <v>30</v>
      </c>
      <c r="C3" s="78" t="s">
        <v>8</v>
      </c>
      <c r="D3" s="79"/>
      <c r="E3" s="5">
        <v>1</v>
      </c>
      <c r="I3" s="80">
        <f>I4</f>
        <v>44816</v>
      </c>
      <c r="J3" s="81"/>
      <c r="K3" s="81"/>
      <c r="L3" s="81"/>
      <c r="M3" s="81"/>
      <c r="N3" s="81"/>
      <c r="O3" s="82"/>
      <c r="P3" s="80">
        <f>P4</f>
        <v>44823</v>
      </c>
      <c r="Q3" s="81"/>
      <c r="R3" s="81"/>
      <c r="S3" s="81"/>
      <c r="T3" s="81"/>
      <c r="U3" s="81"/>
      <c r="V3" s="82"/>
      <c r="W3" s="80">
        <f>W4</f>
        <v>44830</v>
      </c>
      <c r="X3" s="81"/>
      <c r="Y3" s="81"/>
      <c r="Z3" s="81"/>
      <c r="AA3" s="81"/>
      <c r="AB3" s="81"/>
      <c r="AC3" s="82"/>
      <c r="AD3" s="80">
        <f>AD4</f>
        <v>44837</v>
      </c>
      <c r="AE3" s="81"/>
      <c r="AF3" s="81"/>
      <c r="AG3" s="81"/>
      <c r="AH3" s="81"/>
      <c r="AI3" s="81"/>
      <c r="AJ3" s="82"/>
      <c r="AK3" s="80">
        <f>AK4</f>
        <v>44844</v>
      </c>
      <c r="AL3" s="81"/>
      <c r="AM3" s="81"/>
      <c r="AN3" s="81"/>
      <c r="AO3" s="81"/>
      <c r="AP3" s="81"/>
      <c r="AQ3" s="82"/>
      <c r="AR3" s="80">
        <f>AR4</f>
        <v>44851</v>
      </c>
      <c r="AS3" s="81"/>
      <c r="AT3" s="81"/>
      <c r="AU3" s="81"/>
      <c r="AV3" s="81"/>
      <c r="AW3" s="81"/>
      <c r="AX3" s="82"/>
      <c r="AY3" s="80">
        <f>AY4</f>
        <v>44858</v>
      </c>
      <c r="AZ3" s="81"/>
      <c r="BA3" s="81"/>
      <c r="BB3" s="81"/>
      <c r="BC3" s="81"/>
      <c r="BD3" s="81"/>
      <c r="BE3" s="82"/>
      <c r="BF3" s="80">
        <f>BF4</f>
        <v>44865</v>
      </c>
      <c r="BG3" s="81"/>
      <c r="BH3" s="81"/>
      <c r="BI3" s="81"/>
      <c r="BJ3" s="81"/>
      <c r="BK3" s="81"/>
      <c r="BL3" s="82"/>
    </row>
    <row r="4" spans="1:64" ht="15" customHeight="1" x14ac:dyDescent="0.25">
      <c r="A4" s="54" t="s">
        <v>31</v>
      </c>
      <c r="B4" s="75"/>
      <c r="C4" s="75"/>
      <c r="D4" s="75"/>
      <c r="E4" s="75"/>
      <c r="F4" s="75"/>
      <c r="G4" s="75"/>
      <c r="I4" s="9">
        <f>Project_Start-WEEKDAY(Project_Start,1)+2+7*(Display_Week-1)</f>
        <v>44816</v>
      </c>
      <c r="J4" s="8">
        <f>I4+1</f>
        <v>44817</v>
      </c>
      <c r="K4" s="8">
        <f t="shared" ref="K4:AX4" si="0">J4+1</f>
        <v>44818</v>
      </c>
      <c r="L4" s="8">
        <f t="shared" si="0"/>
        <v>44819</v>
      </c>
      <c r="M4" s="8">
        <f t="shared" si="0"/>
        <v>44820</v>
      </c>
      <c r="N4" s="8">
        <f t="shared" si="0"/>
        <v>44821</v>
      </c>
      <c r="O4" s="10">
        <f t="shared" si="0"/>
        <v>44822</v>
      </c>
      <c r="P4" s="9">
        <f>O4+1</f>
        <v>44823</v>
      </c>
      <c r="Q4" s="8">
        <f>P4+1</f>
        <v>44824</v>
      </c>
      <c r="R4" s="8">
        <f t="shared" si="0"/>
        <v>44825</v>
      </c>
      <c r="S4" s="8">
        <f t="shared" si="0"/>
        <v>44826</v>
      </c>
      <c r="T4" s="8">
        <f t="shared" si="0"/>
        <v>44827</v>
      </c>
      <c r="U4" s="8">
        <f t="shared" si="0"/>
        <v>44828</v>
      </c>
      <c r="V4" s="10">
        <f t="shared" si="0"/>
        <v>44829</v>
      </c>
      <c r="W4" s="9">
        <f>V4+1</f>
        <v>44830</v>
      </c>
      <c r="X4" s="8">
        <f>W4+1</f>
        <v>44831</v>
      </c>
      <c r="Y4" s="8">
        <f t="shared" si="0"/>
        <v>44832</v>
      </c>
      <c r="Z4" s="8">
        <f t="shared" si="0"/>
        <v>44833</v>
      </c>
      <c r="AA4" s="8">
        <f t="shared" si="0"/>
        <v>44834</v>
      </c>
      <c r="AB4" s="8">
        <f t="shared" si="0"/>
        <v>44835</v>
      </c>
      <c r="AC4" s="10">
        <f t="shared" si="0"/>
        <v>44836</v>
      </c>
      <c r="AD4" s="9">
        <f>AC4+1</f>
        <v>44837</v>
      </c>
      <c r="AE4" s="8">
        <f>AD4+1</f>
        <v>44838</v>
      </c>
      <c r="AF4" s="8">
        <f t="shared" si="0"/>
        <v>44839</v>
      </c>
      <c r="AG4" s="8">
        <f t="shared" si="0"/>
        <v>44840</v>
      </c>
      <c r="AH4" s="8">
        <f t="shared" si="0"/>
        <v>44841</v>
      </c>
      <c r="AI4" s="8">
        <f t="shared" si="0"/>
        <v>44842</v>
      </c>
      <c r="AJ4" s="10">
        <f t="shared" si="0"/>
        <v>44843</v>
      </c>
      <c r="AK4" s="9">
        <f>AJ4+1</f>
        <v>44844</v>
      </c>
      <c r="AL4" s="8">
        <f>AK4+1</f>
        <v>44845</v>
      </c>
      <c r="AM4" s="8">
        <f t="shared" si="0"/>
        <v>44846</v>
      </c>
      <c r="AN4" s="8">
        <f t="shared" si="0"/>
        <v>44847</v>
      </c>
      <c r="AO4" s="8">
        <f t="shared" si="0"/>
        <v>44848</v>
      </c>
      <c r="AP4" s="8">
        <f t="shared" si="0"/>
        <v>44849</v>
      </c>
      <c r="AQ4" s="10">
        <f t="shared" si="0"/>
        <v>44850</v>
      </c>
      <c r="AR4" s="9">
        <f>AQ4+1</f>
        <v>44851</v>
      </c>
      <c r="AS4" s="8">
        <f>AR4+1</f>
        <v>44852</v>
      </c>
      <c r="AT4" s="8">
        <f t="shared" si="0"/>
        <v>44853</v>
      </c>
      <c r="AU4" s="8">
        <f t="shared" si="0"/>
        <v>44854</v>
      </c>
      <c r="AV4" s="8">
        <f t="shared" si="0"/>
        <v>44855</v>
      </c>
      <c r="AW4" s="8">
        <f t="shared" si="0"/>
        <v>44856</v>
      </c>
      <c r="AX4" s="10">
        <f t="shared" si="0"/>
        <v>44857</v>
      </c>
      <c r="AY4" s="9">
        <f>AX4+1</f>
        <v>44858</v>
      </c>
      <c r="AZ4" s="8">
        <f>AY4+1</f>
        <v>44859</v>
      </c>
      <c r="BA4" s="8">
        <f t="shared" ref="BA4:BE4" si="1">AZ4+1</f>
        <v>44860</v>
      </c>
      <c r="BB4" s="8">
        <f t="shared" si="1"/>
        <v>44861</v>
      </c>
      <c r="BC4" s="8">
        <f t="shared" si="1"/>
        <v>44862</v>
      </c>
      <c r="BD4" s="8">
        <f t="shared" si="1"/>
        <v>44863</v>
      </c>
      <c r="BE4" s="10">
        <f t="shared" si="1"/>
        <v>44864</v>
      </c>
      <c r="BF4" s="9">
        <f>BE4+1</f>
        <v>44865</v>
      </c>
      <c r="BG4" s="8">
        <f>BF4+1</f>
        <v>44866</v>
      </c>
      <c r="BH4" s="8">
        <f t="shared" ref="BH4:BL4" si="2">BG4+1</f>
        <v>44867</v>
      </c>
      <c r="BI4" s="8">
        <f t="shared" si="2"/>
        <v>44868</v>
      </c>
      <c r="BJ4" s="8">
        <f t="shared" si="2"/>
        <v>44869</v>
      </c>
      <c r="BK4" s="8">
        <f t="shared" si="2"/>
        <v>44870</v>
      </c>
      <c r="BL4" s="10">
        <f t="shared" si="2"/>
        <v>44871</v>
      </c>
    </row>
    <row r="5" spans="1:64" ht="29.95" customHeight="1" thickBot="1" x14ac:dyDescent="0.3">
      <c r="A5" s="54" t="s">
        <v>32</v>
      </c>
      <c r="B5" s="6" t="s">
        <v>9</v>
      </c>
      <c r="C5" s="7" t="s">
        <v>3</v>
      </c>
      <c r="D5" s="7" t="s">
        <v>2</v>
      </c>
      <c r="E5" s="7" t="s">
        <v>5</v>
      </c>
      <c r="F5" s="7" t="s">
        <v>6</v>
      </c>
      <c r="G5" s="7"/>
      <c r="H5" s="7" t="s">
        <v>7</v>
      </c>
      <c r="I5" s="11" t="str">
        <f t="shared" ref="I5" si="3">LEFT(TEXT(I4,"ddd"),1)</f>
        <v>M</v>
      </c>
      <c r="J5" s="11" t="str">
        <f t="shared" ref="J5:AR5" si="4">LEFT(TEXT(J4,"ddd"),1)</f>
        <v>T</v>
      </c>
      <c r="K5" s="11" t="str">
        <f t="shared" si="4"/>
        <v>W</v>
      </c>
      <c r="L5" s="11" t="str">
        <f t="shared" si="4"/>
        <v>T</v>
      </c>
      <c r="M5" s="11" t="str">
        <f t="shared" si="4"/>
        <v>F</v>
      </c>
      <c r="N5" s="11" t="str">
        <f t="shared" si="4"/>
        <v>S</v>
      </c>
      <c r="O5" s="11" t="str">
        <f t="shared" si="4"/>
        <v>S</v>
      </c>
      <c r="P5" s="11" t="str">
        <f t="shared" si="4"/>
        <v>M</v>
      </c>
      <c r="Q5" s="11" t="str">
        <f t="shared" si="4"/>
        <v>T</v>
      </c>
      <c r="R5" s="11" t="str">
        <f t="shared" si="4"/>
        <v>W</v>
      </c>
      <c r="S5" s="11" t="str">
        <f t="shared" si="4"/>
        <v>T</v>
      </c>
      <c r="T5" s="11" t="str">
        <f t="shared" si="4"/>
        <v>F</v>
      </c>
      <c r="U5" s="11" t="str">
        <f t="shared" si="4"/>
        <v>S</v>
      </c>
      <c r="V5" s="11" t="str">
        <f t="shared" si="4"/>
        <v>S</v>
      </c>
      <c r="W5" s="11" t="str">
        <f t="shared" si="4"/>
        <v>M</v>
      </c>
      <c r="X5" s="11" t="str">
        <f t="shared" si="4"/>
        <v>T</v>
      </c>
      <c r="Y5" s="11" t="str">
        <f t="shared" si="4"/>
        <v>W</v>
      </c>
      <c r="Z5" s="11" t="str">
        <f t="shared" si="4"/>
        <v>T</v>
      </c>
      <c r="AA5" s="11" t="str">
        <f t="shared" si="4"/>
        <v>F</v>
      </c>
      <c r="AB5" s="11" t="str">
        <f t="shared" si="4"/>
        <v>S</v>
      </c>
      <c r="AC5" s="11" t="str">
        <f t="shared" si="4"/>
        <v>S</v>
      </c>
      <c r="AD5" s="11" t="str">
        <f t="shared" si="4"/>
        <v>M</v>
      </c>
      <c r="AE5" s="11" t="str">
        <f t="shared" si="4"/>
        <v>T</v>
      </c>
      <c r="AF5" s="11" t="str">
        <f t="shared" si="4"/>
        <v>W</v>
      </c>
      <c r="AG5" s="11" t="str">
        <f t="shared" si="4"/>
        <v>T</v>
      </c>
      <c r="AH5" s="11" t="str">
        <f t="shared" si="4"/>
        <v>F</v>
      </c>
      <c r="AI5" s="11" t="str">
        <f t="shared" si="4"/>
        <v>S</v>
      </c>
      <c r="AJ5" s="11" t="str">
        <f t="shared" si="4"/>
        <v>S</v>
      </c>
      <c r="AK5" s="11" t="str">
        <f t="shared" si="4"/>
        <v>M</v>
      </c>
      <c r="AL5" s="11" t="str">
        <f t="shared" si="4"/>
        <v>T</v>
      </c>
      <c r="AM5" s="11" t="str">
        <f t="shared" si="4"/>
        <v>W</v>
      </c>
      <c r="AN5" s="11" t="str">
        <f t="shared" si="4"/>
        <v>T</v>
      </c>
      <c r="AO5" s="11" t="str">
        <f t="shared" si="4"/>
        <v>F</v>
      </c>
      <c r="AP5" s="11" t="str">
        <f t="shared" si="4"/>
        <v>S</v>
      </c>
      <c r="AQ5" s="11" t="str">
        <f t="shared" si="4"/>
        <v>S</v>
      </c>
      <c r="AR5" s="11" t="str">
        <f t="shared" si="4"/>
        <v>M</v>
      </c>
      <c r="AS5" s="11" t="str">
        <f t="shared" ref="AS5:BL5" si="5">LEFT(TEXT(AS4,"ddd"),1)</f>
        <v>T</v>
      </c>
      <c r="AT5" s="11" t="str">
        <f t="shared" si="5"/>
        <v>W</v>
      </c>
      <c r="AU5" s="11" t="str">
        <f t="shared" si="5"/>
        <v>T</v>
      </c>
      <c r="AV5" s="11" t="str">
        <f t="shared" si="5"/>
        <v>F</v>
      </c>
      <c r="AW5" s="11" t="str">
        <f t="shared" si="5"/>
        <v>S</v>
      </c>
      <c r="AX5" s="11" t="str">
        <f t="shared" si="5"/>
        <v>S</v>
      </c>
      <c r="AY5" s="11" t="str">
        <f t="shared" si="5"/>
        <v>M</v>
      </c>
      <c r="AZ5" s="11" t="str">
        <f t="shared" si="5"/>
        <v>T</v>
      </c>
      <c r="BA5" s="11" t="str">
        <f t="shared" si="5"/>
        <v>W</v>
      </c>
      <c r="BB5" s="11" t="str">
        <f t="shared" si="5"/>
        <v>T</v>
      </c>
      <c r="BC5" s="11" t="str">
        <f t="shared" si="5"/>
        <v>F</v>
      </c>
      <c r="BD5" s="11" t="str">
        <f t="shared" si="5"/>
        <v>S</v>
      </c>
      <c r="BE5" s="11" t="str">
        <f t="shared" si="5"/>
        <v>S</v>
      </c>
      <c r="BF5" s="11" t="str">
        <f t="shared" si="5"/>
        <v>M</v>
      </c>
      <c r="BG5" s="11" t="str">
        <f t="shared" si="5"/>
        <v>T</v>
      </c>
      <c r="BH5" s="11" t="str">
        <f t="shared" si="5"/>
        <v>W</v>
      </c>
      <c r="BI5" s="11" t="str">
        <f t="shared" si="5"/>
        <v>T</v>
      </c>
      <c r="BJ5" s="11" t="str">
        <f t="shared" si="5"/>
        <v>F</v>
      </c>
      <c r="BK5" s="11" t="str">
        <f t="shared" si="5"/>
        <v>S</v>
      </c>
      <c r="BL5" s="11" t="str">
        <f t="shared" si="5"/>
        <v>S</v>
      </c>
    </row>
    <row r="6" spans="1:64" ht="29.95" hidden="1" customHeight="1" thickBot="1" x14ac:dyDescent="0.3">
      <c r="A6" s="53" t="s">
        <v>37</v>
      </c>
      <c r="C6" s="56"/>
      <c r="E6"/>
      <c r="H6" t="str">
        <f>IF(OR(ISBLANK(task_start),ISBLANK(task_end)),"",task_end-task_start+1)</f>
        <v/>
      </c>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row>
    <row r="7" spans="1:64" s="2" customFormat="1" ht="29.95" customHeight="1" thickBot="1" x14ac:dyDescent="0.3">
      <c r="A7" s="54" t="s">
        <v>33</v>
      </c>
      <c r="B7" s="16" t="s">
        <v>40</v>
      </c>
      <c r="C7" s="63"/>
      <c r="D7" s="17"/>
      <c r="E7" s="18"/>
      <c r="F7" s="19"/>
      <c r="G7" s="15"/>
      <c r="H7" s="15" t="str">
        <f t="shared" ref="H7:H32" si="6">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2" customFormat="1" ht="29.95" customHeight="1" thickBot="1" x14ac:dyDescent="0.3">
      <c r="A8" s="54" t="s">
        <v>38</v>
      </c>
      <c r="B8" s="72" t="s">
        <v>41</v>
      </c>
      <c r="C8" s="64" t="s">
        <v>74</v>
      </c>
      <c r="D8" s="20">
        <v>1</v>
      </c>
      <c r="E8" s="58">
        <f>Project_Start</f>
        <v>44815</v>
      </c>
      <c r="F8" s="58">
        <v>44942</v>
      </c>
      <c r="G8" s="15"/>
      <c r="H8" s="15">
        <f t="shared" si="6"/>
        <v>128</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2" customFormat="1" ht="29.95" customHeight="1" thickBot="1" x14ac:dyDescent="0.3">
      <c r="A9" s="54" t="s">
        <v>34</v>
      </c>
      <c r="B9" s="85" t="s">
        <v>73</v>
      </c>
      <c r="C9" s="64" t="s">
        <v>75</v>
      </c>
      <c r="D9" s="20">
        <v>0.8</v>
      </c>
      <c r="E9" s="58">
        <f>F8</f>
        <v>44942</v>
      </c>
      <c r="F9" s="58">
        <f>E9+2</f>
        <v>44944</v>
      </c>
      <c r="G9" s="15"/>
      <c r="H9" s="15">
        <f t="shared" si="6"/>
        <v>3</v>
      </c>
      <c r="I9" s="40"/>
      <c r="J9" s="40"/>
      <c r="K9" s="40"/>
      <c r="L9" s="40"/>
      <c r="M9" s="40"/>
      <c r="N9" s="40"/>
      <c r="O9" s="40"/>
      <c r="P9" s="40"/>
      <c r="Q9" s="40"/>
      <c r="R9" s="40"/>
      <c r="S9" s="40"/>
      <c r="T9" s="40"/>
      <c r="U9" s="41"/>
      <c r="V9" s="41"/>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2" customFormat="1" ht="29.95" customHeight="1" thickBot="1" x14ac:dyDescent="0.3">
      <c r="A10" s="53"/>
      <c r="B10" t="s">
        <v>76</v>
      </c>
      <c r="C10" s="64" t="s">
        <v>77</v>
      </c>
      <c r="D10" s="20">
        <v>0.74</v>
      </c>
      <c r="E10" s="58">
        <f>F9</f>
        <v>44944</v>
      </c>
      <c r="F10" s="58">
        <f>E10+4</f>
        <v>44948</v>
      </c>
      <c r="G10" s="15"/>
      <c r="H10" s="15">
        <f t="shared" si="6"/>
        <v>5</v>
      </c>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2" customFormat="1" ht="29.95" customHeight="1" thickBot="1" x14ac:dyDescent="0.3">
      <c r="A11" s="53"/>
      <c r="B11" t="s">
        <v>78</v>
      </c>
      <c r="C11" s="64" t="s">
        <v>79</v>
      </c>
      <c r="D11" s="20">
        <v>0.82</v>
      </c>
      <c r="E11" s="58">
        <f>F10</f>
        <v>44948</v>
      </c>
      <c r="F11" s="58">
        <f>E11+5</f>
        <v>44953</v>
      </c>
      <c r="G11" s="15"/>
      <c r="H11" s="15">
        <f t="shared" si="6"/>
        <v>6</v>
      </c>
      <c r="I11" s="40"/>
      <c r="J11" s="40"/>
      <c r="K11" s="40"/>
      <c r="L11" s="40"/>
      <c r="M11" s="40"/>
      <c r="N11" s="40"/>
      <c r="O11" s="40"/>
      <c r="P11" s="40"/>
      <c r="Q11" s="40"/>
      <c r="R11" s="40"/>
      <c r="S11" s="40"/>
      <c r="T11" s="40"/>
      <c r="U11" s="40"/>
      <c r="V11" s="40"/>
      <c r="W11" s="40"/>
      <c r="X11" s="40"/>
      <c r="Y11" s="41"/>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2" customFormat="1" ht="29.95" customHeight="1" thickBot="1" x14ac:dyDescent="0.3">
      <c r="A12" s="53"/>
      <c r="B12" t="s">
        <v>80</v>
      </c>
      <c r="C12" s="64" t="s">
        <v>81</v>
      </c>
      <c r="D12" s="20">
        <v>0.76</v>
      </c>
      <c r="E12" s="58">
        <f>E9+1</f>
        <v>44943</v>
      </c>
      <c r="F12" s="58">
        <f>E12+2</f>
        <v>44945</v>
      </c>
      <c r="G12" s="15"/>
      <c r="H12" s="15">
        <f t="shared" si="6"/>
        <v>3</v>
      </c>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2" customFormat="1" ht="29.95" customHeight="1" thickBot="1" x14ac:dyDescent="0.3">
      <c r="A13" s="54" t="s">
        <v>35</v>
      </c>
      <c r="B13" s="21" t="s">
        <v>42</v>
      </c>
      <c r="C13" s="65"/>
      <c r="D13" s="22"/>
      <c r="E13" s="23"/>
      <c r="F13" s="24"/>
      <c r="G13" s="15"/>
      <c r="H13" s="15" t="str">
        <f t="shared" si="6"/>
        <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2" customFormat="1" ht="29.95" customHeight="1" thickBot="1" x14ac:dyDescent="0.3">
      <c r="A14" s="54"/>
      <c r="B14" s="73" t="s">
        <v>43</v>
      </c>
      <c r="C14" s="66"/>
      <c r="D14" s="25">
        <v>0.7</v>
      </c>
      <c r="E14" s="59">
        <f>E12+1</f>
        <v>44944</v>
      </c>
      <c r="F14" s="59">
        <f>E14+4</f>
        <v>44948</v>
      </c>
      <c r="G14" s="15"/>
      <c r="H14" s="15">
        <f t="shared" si="6"/>
        <v>5</v>
      </c>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2" customFormat="1" ht="29.95" customHeight="1" thickBot="1" x14ac:dyDescent="0.3">
      <c r="A15" s="53"/>
      <c r="B15" t="s">
        <v>44</v>
      </c>
      <c r="C15" s="66" t="s">
        <v>45</v>
      </c>
      <c r="D15" s="25">
        <v>0.89</v>
      </c>
      <c r="E15" s="59">
        <f>E14+2</f>
        <v>44946</v>
      </c>
      <c r="F15" s="59">
        <f>E15+5</f>
        <v>44951</v>
      </c>
      <c r="G15" s="15"/>
      <c r="H15" s="15">
        <f t="shared" si="6"/>
        <v>6</v>
      </c>
      <c r="I15" s="40"/>
      <c r="J15" s="40"/>
      <c r="K15" s="40"/>
      <c r="L15" s="40"/>
      <c r="M15" s="40"/>
      <c r="N15" s="40"/>
      <c r="O15" s="40"/>
      <c r="P15" s="40"/>
      <c r="Q15" s="40"/>
      <c r="R15" s="40"/>
      <c r="S15" s="40"/>
      <c r="T15" s="40"/>
      <c r="U15" s="41"/>
      <c r="V15" s="41"/>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2" customFormat="1" ht="29.95" customHeight="1" thickBot="1" x14ac:dyDescent="0.3">
      <c r="A16" s="53"/>
      <c r="B16" t="s">
        <v>46</v>
      </c>
      <c r="C16" s="66" t="s">
        <v>47</v>
      </c>
      <c r="D16" s="25">
        <v>0.76</v>
      </c>
      <c r="E16" s="59">
        <f>F15</f>
        <v>44951</v>
      </c>
      <c r="F16" s="59">
        <f>E16+3</f>
        <v>44954</v>
      </c>
      <c r="G16" s="15"/>
      <c r="H16" s="15">
        <f t="shared" si="6"/>
        <v>4</v>
      </c>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2" customFormat="1" ht="29.95" customHeight="1" thickBot="1" x14ac:dyDescent="0.3">
      <c r="A17" s="53"/>
      <c r="B17" t="s">
        <v>48</v>
      </c>
      <c r="C17" s="66" t="s">
        <v>49</v>
      </c>
      <c r="D17" s="25">
        <v>0.67</v>
      </c>
      <c r="E17" s="59">
        <f>E16</f>
        <v>44951</v>
      </c>
      <c r="F17" s="59">
        <f>E17+2</f>
        <v>44953</v>
      </c>
      <c r="G17" s="15"/>
      <c r="H17" s="15">
        <f t="shared" si="6"/>
        <v>3</v>
      </c>
      <c r="I17" s="40"/>
      <c r="J17" s="40"/>
      <c r="K17" s="40"/>
      <c r="L17" s="40"/>
      <c r="M17" s="40"/>
      <c r="N17" s="40"/>
      <c r="O17" s="40"/>
      <c r="P17" s="40"/>
      <c r="Q17" s="40"/>
      <c r="R17" s="40"/>
      <c r="S17" s="40"/>
      <c r="T17" s="40"/>
      <c r="U17" s="40"/>
      <c r="V17" s="40"/>
      <c r="W17" s="40"/>
      <c r="X17" s="40"/>
      <c r="Y17" s="41"/>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2" customFormat="1" ht="29.95" customHeight="1" thickBot="1" x14ac:dyDescent="0.3">
      <c r="A18" s="53"/>
      <c r="B18" t="s">
        <v>50</v>
      </c>
      <c r="C18" s="66" t="s">
        <v>51</v>
      </c>
      <c r="D18" s="25">
        <v>0.8</v>
      </c>
      <c r="E18" s="59">
        <f>E17</f>
        <v>44951</v>
      </c>
      <c r="F18" s="59">
        <f>E18+3</f>
        <v>44954</v>
      </c>
      <c r="G18" s="15"/>
      <c r="H18" s="15">
        <f t="shared" si="6"/>
        <v>4</v>
      </c>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2" customFormat="1" ht="29.95" customHeight="1" thickBot="1" x14ac:dyDescent="0.3">
      <c r="A19" s="53" t="s">
        <v>26</v>
      </c>
      <c r="B19" t="s">
        <v>52</v>
      </c>
      <c r="C19" s="67"/>
      <c r="D19" s="26"/>
      <c r="E19" s="27"/>
      <c r="F19" s="28"/>
      <c r="G19" s="15"/>
      <c r="H19" s="15" t="str">
        <f t="shared" si="6"/>
        <v/>
      </c>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2" customFormat="1" ht="29.95" customHeight="1" thickBot="1" x14ac:dyDescent="0.3">
      <c r="A20" s="53"/>
      <c r="B20" t="s">
        <v>53</v>
      </c>
      <c r="C20" s="68" t="s">
        <v>54</v>
      </c>
      <c r="D20" s="29">
        <v>0.6</v>
      </c>
      <c r="E20" s="60">
        <f>E8+15</f>
        <v>44830</v>
      </c>
      <c r="F20" s="60">
        <f>E20+5</f>
        <v>44835</v>
      </c>
      <c r="G20" s="15"/>
      <c r="H20" s="15">
        <f t="shared" si="6"/>
        <v>6</v>
      </c>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2" customFormat="1" ht="29.95" customHeight="1" thickBot="1" x14ac:dyDescent="0.3">
      <c r="A21" s="53"/>
      <c r="B21" t="s">
        <v>55</v>
      </c>
      <c r="C21" s="68" t="s">
        <v>56</v>
      </c>
      <c r="D21" s="29">
        <v>0.65</v>
      </c>
      <c r="E21" s="60">
        <f>F20+1</f>
        <v>44836</v>
      </c>
      <c r="F21" s="60">
        <f>E21+4</f>
        <v>44840</v>
      </c>
      <c r="G21" s="15"/>
      <c r="H21" s="15">
        <f t="shared" si="6"/>
        <v>5</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2" customFormat="1" ht="29.95" customHeight="1" thickBot="1" x14ac:dyDescent="0.3">
      <c r="A22" s="53"/>
      <c r="B22" t="s">
        <v>57</v>
      </c>
      <c r="C22" s="68" t="s">
        <v>58</v>
      </c>
      <c r="D22" s="29">
        <v>0.77</v>
      </c>
      <c r="E22" s="60">
        <f>E21+5</f>
        <v>44841</v>
      </c>
      <c r="F22" s="60">
        <f>E22+5</f>
        <v>44846</v>
      </c>
      <c r="G22" s="15"/>
      <c r="H22" s="15">
        <f t="shared" si="6"/>
        <v>6</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2" customFormat="1" ht="29.95" customHeight="1" thickBot="1" x14ac:dyDescent="0.3">
      <c r="A23" s="53"/>
      <c r="B23" t="s">
        <v>59</v>
      </c>
      <c r="C23" s="68" t="s">
        <v>60</v>
      </c>
      <c r="D23" s="29">
        <v>0.66</v>
      </c>
      <c r="E23" s="60">
        <f>F22+1</f>
        <v>44847</v>
      </c>
      <c r="F23" s="60">
        <f>E23+4</f>
        <v>44851</v>
      </c>
      <c r="G23" s="15"/>
      <c r="H23" s="15">
        <f t="shared" si="6"/>
        <v>5</v>
      </c>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2" customFormat="1" ht="29.95" customHeight="1" thickBot="1" x14ac:dyDescent="0.3">
      <c r="A24" s="53"/>
      <c r="B24" s="85" t="s">
        <v>61</v>
      </c>
      <c r="C24" s="68" t="s">
        <v>62</v>
      </c>
      <c r="D24" s="29">
        <v>1</v>
      </c>
      <c r="E24" s="60">
        <f>E22</f>
        <v>44841</v>
      </c>
      <c r="F24" s="60">
        <f>E24+4</f>
        <v>44845</v>
      </c>
      <c r="G24" s="15"/>
      <c r="H24" s="15">
        <f t="shared" si="6"/>
        <v>5</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2" customFormat="1" ht="29.95" customHeight="1" thickBot="1" x14ac:dyDescent="0.3">
      <c r="A25" s="53" t="s">
        <v>26</v>
      </c>
      <c r="B25" t="s">
        <v>63</v>
      </c>
      <c r="C25" s="69"/>
      <c r="D25" s="30"/>
      <c r="E25" s="31"/>
      <c r="F25" s="32"/>
      <c r="G25" s="15"/>
      <c r="H25" s="15" t="str">
        <f t="shared" si="6"/>
        <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2" customFormat="1" ht="29.95" customHeight="1" thickBot="1" x14ac:dyDescent="0.3">
      <c r="A26" s="53"/>
      <c r="B26" t="s">
        <v>64</v>
      </c>
      <c r="C26" s="70" t="s">
        <v>65</v>
      </c>
      <c r="D26" s="33">
        <v>1</v>
      </c>
      <c r="E26" s="61" t="s">
        <v>25</v>
      </c>
      <c r="F26" s="61" t="s">
        <v>25</v>
      </c>
      <c r="G26" s="15"/>
      <c r="H26" s="15" t="e">
        <f t="shared" si="6"/>
        <v>#VALUE!</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2" customFormat="1" ht="29.95" customHeight="1" thickBot="1" x14ac:dyDescent="0.3">
      <c r="A27" s="53"/>
      <c r="B27" t="s">
        <v>66</v>
      </c>
      <c r="C27" s="70" t="s">
        <v>67</v>
      </c>
      <c r="D27" s="33">
        <v>0.78</v>
      </c>
      <c r="E27" s="61" t="s">
        <v>25</v>
      </c>
      <c r="F27" s="61" t="s">
        <v>25</v>
      </c>
      <c r="G27" s="15"/>
      <c r="H27" s="15" t="e">
        <f t="shared" si="6"/>
        <v>#VALUE!</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2" customFormat="1" ht="29.95" customHeight="1" thickBot="1" x14ac:dyDescent="0.3">
      <c r="A28" s="53"/>
      <c r="B28" t="s">
        <v>53</v>
      </c>
      <c r="C28" s="70" t="s">
        <v>68</v>
      </c>
      <c r="D28" s="33">
        <v>0.74</v>
      </c>
      <c r="E28" s="61" t="s">
        <v>25</v>
      </c>
      <c r="F28" s="61" t="s">
        <v>25</v>
      </c>
      <c r="G28" s="15"/>
      <c r="H28" s="15" t="e">
        <f t="shared" si="6"/>
        <v>#VALUE!</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2" customFormat="1" ht="29.95" customHeight="1" thickBot="1" x14ac:dyDescent="0.3">
      <c r="A29" s="53"/>
      <c r="B29" t="s">
        <v>69</v>
      </c>
      <c r="C29" s="70" t="s">
        <v>70</v>
      </c>
      <c r="D29" s="33">
        <v>1</v>
      </c>
      <c r="E29" s="61" t="s">
        <v>25</v>
      </c>
      <c r="F29" s="61" t="s">
        <v>25</v>
      </c>
      <c r="G29" s="15"/>
      <c r="H29" s="15" t="e">
        <f t="shared" si="6"/>
        <v>#VALUE!</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2" customFormat="1" ht="29.95" customHeight="1" thickBot="1" x14ac:dyDescent="0.3">
      <c r="A30" s="53"/>
      <c r="B30" t="s">
        <v>71</v>
      </c>
      <c r="C30" s="70" t="s">
        <v>72</v>
      </c>
      <c r="D30" s="33">
        <v>0.79</v>
      </c>
      <c r="E30" s="61" t="s">
        <v>25</v>
      </c>
      <c r="F30" s="61" t="s">
        <v>25</v>
      </c>
      <c r="G30" s="15"/>
      <c r="H30" s="15" t="e">
        <f t="shared" si="6"/>
        <v>#VALUE!</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2" customFormat="1" ht="29.95" customHeight="1" thickBot="1" x14ac:dyDescent="0.3">
      <c r="A31" s="53" t="s">
        <v>28</v>
      </c>
      <c r="B31" s="74"/>
      <c r="C31" s="71"/>
      <c r="D31" s="14"/>
      <c r="E31" s="62"/>
      <c r="F31" s="62"/>
      <c r="G31" s="15"/>
      <c r="H31" s="15" t="str">
        <f t="shared" si="6"/>
        <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2" customFormat="1" ht="29.95" customHeight="1" thickBot="1" x14ac:dyDescent="0.3">
      <c r="A32" s="54" t="s">
        <v>27</v>
      </c>
      <c r="B32" s="34" t="s">
        <v>0</v>
      </c>
      <c r="C32" s="35"/>
      <c r="D32" s="36"/>
      <c r="E32" s="37"/>
      <c r="F32" s="38"/>
      <c r="G32" s="39"/>
      <c r="H32" s="39" t="str">
        <f t="shared" si="6"/>
        <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3:7" ht="29.95" customHeight="1" x14ac:dyDescent="0.25">
      <c r="G33" s="4"/>
    </row>
    <row r="34" spans="3:7" ht="29.95" customHeight="1" x14ac:dyDescent="0.25">
      <c r="C34" s="12"/>
      <c r="F34" s="55"/>
    </row>
    <row r="35" spans="3:7" ht="29.95" customHeight="1" x14ac:dyDescent="0.25">
      <c r="C35" s="13"/>
    </row>
  </sheetData>
  <mergeCells count="12">
    <mergeCell ref="B1:F1"/>
    <mergeCell ref="BF3:BL3"/>
    <mergeCell ref="E2:F2"/>
    <mergeCell ref="I3:O3"/>
    <mergeCell ref="P3:V3"/>
    <mergeCell ref="W3:AC3"/>
    <mergeCell ref="AD3:AJ3"/>
    <mergeCell ref="C2:D2"/>
    <mergeCell ref="C3:D3"/>
    <mergeCell ref="AK3:AQ3"/>
    <mergeCell ref="AR3:AX3"/>
    <mergeCell ref="AY3:BE3"/>
  </mergeCells>
  <conditionalFormatting sqref="D6: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BL32">
    <cfRule type="expression" dxfId="2" priority="33">
      <formula>AND(TODAY()&gt;=I$4,TODAY()&lt;J$4)</formula>
    </cfRule>
  </conditionalFormatting>
  <conditionalFormatting sqref="I6:BL32">
    <cfRule type="expression" dxfId="1" priority="27">
      <formula>AND(task_start&lt;=I$4,ROUNDDOWN((task_end-task_start+1)*task_progress,0)+task_start-1&gt;=I$4)</formula>
    </cfRule>
    <cfRule type="expression" dxfId="0" priority="28" stopIfTrue="1">
      <formula>AND(task_end&gt;=I$4,task_start&lt;J$4)</formula>
    </cfRule>
  </conditionalFormatting>
  <dataValidations count="1">
    <dataValidation type="whole" operator="greaterThanOrEqual" allowBlank="1" showInputMessage="1" promptTitle="Display Week" prompt="Changing this number will scroll the Gantt Chart view." sqref="E3"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7 F21: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55" x14ac:dyDescent="0.25"/>
  <cols>
    <col min="1" max="1" width="87.140625" style="43" customWidth="1"/>
    <col min="2" max="16384" width="9.140625" style="1"/>
  </cols>
  <sheetData>
    <row r="1" spans="1:2" ht="46.55" customHeight="1" x14ac:dyDescent="0.25"/>
    <row r="2" spans="1:2" s="45" customFormat="1" ht="16.399999999999999" x14ac:dyDescent="0.25">
      <c r="A2" s="44" t="s">
        <v>12</v>
      </c>
      <c r="B2" s="44"/>
    </row>
    <row r="3" spans="1:2" s="49" customFormat="1" ht="27.1" customHeight="1" x14ac:dyDescent="0.25">
      <c r="A3" s="77" t="s">
        <v>17</v>
      </c>
      <c r="B3" s="50"/>
    </row>
    <row r="4" spans="1:2" s="46" customFormat="1" ht="26.4" x14ac:dyDescent="0.45">
      <c r="A4" s="47" t="s">
        <v>11</v>
      </c>
    </row>
    <row r="5" spans="1:2" ht="74.150000000000006" customHeight="1" x14ac:dyDescent="0.25">
      <c r="A5" s="48" t="s">
        <v>20</v>
      </c>
    </row>
    <row r="6" spans="1:2" ht="26.2" customHeight="1" x14ac:dyDescent="0.25">
      <c r="A6" s="47" t="s">
        <v>24</v>
      </c>
    </row>
    <row r="7" spans="1:2" s="43" customFormat="1" ht="204.95" customHeight="1" x14ac:dyDescent="0.25">
      <c r="A7" s="52" t="s">
        <v>23</v>
      </c>
    </row>
    <row r="8" spans="1:2" s="46" customFormat="1" ht="26.4" x14ac:dyDescent="0.45">
      <c r="A8" s="47" t="s">
        <v>13</v>
      </c>
    </row>
    <row r="9" spans="1:2" ht="57.05" x14ac:dyDescent="0.25">
      <c r="A9" s="48" t="s">
        <v>21</v>
      </c>
    </row>
    <row r="10" spans="1:2" s="43" customFormat="1" ht="28" customHeight="1" x14ac:dyDescent="0.25">
      <c r="A10" s="51" t="s">
        <v>19</v>
      </c>
    </row>
    <row r="11" spans="1:2" s="46" customFormat="1" ht="26.4" x14ac:dyDescent="0.45">
      <c r="A11" s="47" t="s">
        <v>10</v>
      </c>
    </row>
    <row r="12" spans="1:2" ht="28.55" x14ac:dyDescent="0.25">
      <c r="A12" s="48" t="s">
        <v>18</v>
      </c>
    </row>
    <row r="13" spans="1:2" s="43" customFormat="1" ht="28" customHeight="1" x14ac:dyDescent="0.25">
      <c r="A13" s="51" t="s">
        <v>4</v>
      </c>
    </row>
    <row r="14" spans="1:2" s="46" customFormat="1" ht="26.4" x14ac:dyDescent="0.45">
      <c r="A14" s="47" t="s">
        <v>14</v>
      </c>
    </row>
    <row r="15" spans="1:2" ht="75.05" customHeight="1" x14ac:dyDescent="0.25">
      <c r="A15" s="48" t="s">
        <v>15</v>
      </c>
    </row>
    <row r="16" spans="1:2" ht="71.3" x14ac:dyDescent="0.25">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2022-11-10T17:34:36Z</dcterms:modified>
</cp:coreProperties>
</file>