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ndow 10\Desktop\final-Year BSCS3\Business And Entrepreneurship\"/>
    </mc:Choice>
  </mc:AlternateContent>
  <xr:revisionPtr revIDLastSave="0" documentId="13_ncr:1_{E4C4B86E-9CC5-4A1B-8829-0763D271B391}" xr6:coauthVersionLast="47" xr6:coauthVersionMax="47" xr10:uidLastSave="{00000000-0000-0000-0000-000000000000}"/>
  <bookViews>
    <workbookView xWindow="-114" yWindow="-114" windowWidth="18478" windowHeight="9895" xr2:uid="{5A2200C1-4759-4936-B303-DF3AFF3E7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41" i="1"/>
  <c r="D25" i="1"/>
  <c r="D28" i="1" s="1"/>
  <c r="B25" i="1"/>
  <c r="B26" i="1" s="1"/>
  <c r="B21" i="1"/>
  <c r="C37" i="1" s="1"/>
  <c r="D16" i="1"/>
  <c r="C16" i="1"/>
  <c r="C25" i="1" s="1"/>
  <c r="B16" i="1"/>
  <c r="D15" i="1"/>
  <c r="C15" i="1"/>
  <c r="B15" i="1"/>
  <c r="C27" i="1" l="1"/>
  <c r="C28" i="1"/>
  <c r="C26" i="1"/>
  <c r="B30" i="1"/>
  <c r="B31" i="1" s="1"/>
  <c r="C38" i="1"/>
  <c r="C39" i="1"/>
  <c r="D27" i="1"/>
  <c r="D37" i="1"/>
  <c r="B24" i="1"/>
  <c r="D26" i="1"/>
  <c r="B28" i="1"/>
  <c r="C24" i="1"/>
  <c r="B27" i="1"/>
  <c r="B37" i="1"/>
  <c r="D24" i="1"/>
  <c r="D38" i="1" l="1"/>
  <c r="D39" i="1"/>
  <c r="B38" i="1"/>
  <c r="B39" i="1"/>
</calcChain>
</file>

<file path=xl/sharedStrings.xml><?xml version="1.0" encoding="utf-8"?>
<sst xmlns="http://schemas.openxmlformats.org/spreadsheetml/2006/main" count="65" uniqueCount="53">
  <si>
    <t>Valuation -- Venture Capital Method</t>
  </si>
  <si>
    <t>Assumptions</t>
  </si>
  <si>
    <t>Ref</t>
  </si>
  <si>
    <t>Calculation</t>
  </si>
  <si>
    <t>Month of IPO</t>
  </si>
  <si>
    <t>A</t>
  </si>
  <si>
    <t>Forecast annualized earnings at IPO</t>
  </si>
  <si>
    <t>B</t>
  </si>
  <si>
    <t>P/E ratio at IPO</t>
  </si>
  <si>
    <t>C</t>
  </si>
  <si>
    <t>Investment Round</t>
  </si>
  <si>
    <t>First</t>
  </si>
  <si>
    <t>Second</t>
  </si>
  <si>
    <t xml:space="preserve">Third </t>
  </si>
  <si>
    <t>Month of Investment</t>
  </si>
  <si>
    <t>Investor required IRR</t>
  </si>
  <si>
    <t>D</t>
  </si>
  <si>
    <t>Amount of Investment</t>
  </si>
  <si>
    <t>E</t>
  </si>
  <si>
    <t>Required Monthly IRR</t>
  </si>
  <si>
    <t>F</t>
  </si>
  <si>
    <t>D/12</t>
  </si>
  <si>
    <t>Duration of Investment</t>
  </si>
  <si>
    <t>G</t>
  </si>
  <si>
    <t>A-C</t>
  </si>
  <si>
    <t>Calculations</t>
  </si>
  <si>
    <t>Market Capitalization at IPO</t>
  </si>
  <si>
    <t>H</t>
  </si>
  <si>
    <t>B*C</t>
  </si>
  <si>
    <t>Firm Value at Time of Investment</t>
  </si>
  <si>
    <t>H/(1+F)^G</t>
  </si>
  <si>
    <t>Required FV for Investor at IPO</t>
  </si>
  <si>
    <t>I</t>
  </si>
  <si>
    <t>E*(1+F)^G</t>
  </si>
  <si>
    <t>Individual Investor's Share</t>
  </si>
  <si>
    <t>J</t>
  </si>
  <si>
    <t>I/H</t>
  </si>
  <si>
    <t>Individual Investor's ROI</t>
  </si>
  <si>
    <t>K</t>
  </si>
  <si>
    <t>I/E</t>
  </si>
  <si>
    <t>Individual Investor's IRR</t>
  </si>
  <si>
    <t>L</t>
  </si>
  <si>
    <t>(I/E)^(12/G)-1</t>
  </si>
  <si>
    <t>Investors' Share</t>
  </si>
  <si>
    <t>M</t>
  </si>
  <si>
    <t>sum(J)</t>
  </si>
  <si>
    <t>Founders' Share</t>
  </si>
  <si>
    <t>N</t>
  </si>
  <si>
    <t>1-M</t>
  </si>
  <si>
    <t>Negotiations</t>
  </si>
  <si>
    <t>FV for Investor at IPO</t>
  </si>
  <si>
    <t>Company - Anei investments</t>
  </si>
  <si>
    <t>ANEI AGANY/IS19B00/023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</si>
</sst>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USh&quot;* #,##0.00_-;\-&quot;USh&quot;* #,##0.00_-;_-&quot;USh&quot;* &quot;-&quot;??_-;_-@_-"/>
    <numFmt numFmtId="165" formatCode="_(&quot;$&quot;* #,##0_);_(&quot;$&quot;* \(#,##0\);_(&quot;$&quot;* &quot;-&quot;??_);_(@_)"/>
    <numFmt numFmtId="166" formatCode="&quot;$&quot;#,##0_);[Red]\(&quot;$&quot;#,##0\)"/>
    <numFmt numFmtId="167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Geneva"/>
    </font>
    <font>
      <sz val="10"/>
      <color theme="1"/>
      <name val="Geneva"/>
    </font>
    <font>
      <b/>
      <i/>
      <sz val="10"/>
      <color theme="1"/>
      <name val="Geneva"/>
    </font>
    <font>
      <i/>
      <sz val="10"/>
      <color theme="1"/>
      <name val="Arial"/>
      <family val="2"/>
    </font>
    <font>
      <b/>
      <sz val="10"/>
      <color theme="1"/>
      <name val="Geneva"/>
    </font>
    <font>
      <i/>
      <sz val="10"/>
      <color theme="1"/>
      <name val="Genev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0" fontId="0" fillId="0" borderId="0" xfId="2" applyNumberFormat="1" applyFont="1" applyFill="1" applyAlignment="1">
      <alignment horizontal="center"/>
    </xf>
    <xf numFmtId="1" fontId="0" fillId="0" borderId="0" xfId="2" applyNumberFormat="1" applyFont="1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9" fontId="0" fillId="0" borderId="0" xfId="2" applyFont="1" applyFill="1" applyAlignment="1">
      <alignment horizontal="center"/>
    </xf>
    <xf numFmtId="167" fontId="2" fillId="0" borderId="0" xfId="2" applyNumberFormat="1" applyFont="1" applyFill="1" applyAlignment="1">
      <alignment horizontal="center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" fillId="2" borderId="0" xfId="0" applyFont="1" applyFill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65" fontId="2" fillId="2" borderId="0" xfId="1" applyNumberFormat="1" applyFont="1" applyFill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right"/>
    </xf>
    <xf numFmtId="37" fontId="0" fillId="0" borderId="0" xfId="0" applyNumberFormat="1" applyFont="1" applyAlignment="1">
      <alignment horizontal="center"/>
    </xf>
    <xf numFmtId="37" fontId="0" fillId="0" borderId="0" xfId="0" applyNumberFormat="1" applyFont="1"/>
    <xf numFmtId="9" fontId="2" fillId="2" borderId="0" xfId="2" applyFont="1" applyFill="1" applyAlignment="1" applyProtection="1">
      <alignment horizontal="center"/>
      <protection locked="0"/>
    </xf>
    <xf numFmtId="166" fontId="2" fillId="2" borderId="0" xfId="1" applyNumberFormat="1" applyFont="1" applyFill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67" fontId="2" fillId="0" borderId="0" xfId="1" applyNumberFormat="1" applyFont="1" applyFill="1" applyAlignment="1">
      <alignment horizontal="center"/>
    </xf>
    <xf numFmtId="167" fontId="2" fillId="2" borderId="0" xfId="2" applyNumberFormat="1" applyFont="1" applyFill="1" applyAlignment="1" applyProtection="1">
      <alignment horizontal="center"/>
      <protection locked="0"/>
    </xf>
    <xf numFmtId="166" fontId="2" fillId="4" borderId="3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09836-A9F5-446F-95A1-C92A3EC01536}">
  <dimension ref="A1:O42"/>
  <sheetViews>
    <sheetView tabSelected="1" topLeftCell="A15" workbookViewId="0">
      <selection activeCell="A5" sqref="A5"/>
    </sheetView>
  </sheetViews>
  <sheetFormatPr defaultRowHeight="14.3"/>
  <cols>
    <col min="1" max="1" width="37.28515625" style="10" customWidth="1"/>
    <col min="2" max="2" width="17.140625" style="17" customWidth="1"/>
    <col min="3" max="3" width="15.28515625" style="10" bestFit="1" customWidth="1"/>
    <col min="4" max="4" width="16.42578125" style="10" bestFit="1" customWidth="1"/>
    <col min="5" max="5" width="6.140625" style="17" customWidth="1"/>
    <col min="6" max="6" width="15.85546875" style="10" customWidth="1"/>
    <col min="7" max="8" width="14.5703125" style="10" customWidth="1"/>
    <col min="9" max="9" width="13.42578125" style="17" customWidth="1"/>
    <col min="10" max="11" width="14.5703125" style="10" hidden="1" customWidth="1"/>
    <col min="12" max="12" width="12.28515625" style="10" hidden="1" customWidth="1"/>
    <col min="13" max="15" width="13.42578125" style="10" hidden="1" customWidth="1"/>
    <col min="16" max="256" width="9.140625" style="10"/>
    <col min="257" max="257" width="37.28515625" style="10" customWidth="1"/>
    <col min="258" max="258" width="17.140625" style="10" customWidth="1"/>
    <col min="259" max="259" width="15.28515625" style="10" bestFit="1" customWidth="1"/>
    <col min="260" max="260" width="16.42578125" style="10" bestFit="1" customWidth="1"/>
    <col min="261" max="261" width="6.140625" style="10" customWidth="1"/>
    <col min="262" max="262" width="15.85546875" style="10" customWidth="1"/>
    <col min="263" max="264" width="14.5703125" style="10" customWidth="1"/>
    <col min="265" max="265" width="13.42578125" style="10" customWidth="1"/>
    <col min="266" max="271" width="0" style="10" hidden="1" customWidth="1"/>
    <col min="272" max="512" width="9.140625" style="10"/>
    <col min="513" max="513" width="37.28515625" style="10" customWidth="1"/>
    <col min="514" max="514" width="17.140625" style="10" customWidth="1"/>
    <col min="515" max="515" width="15.28515625" style="10" bestFit="1" customWidth="1"/>
    <col min="516" max="516" width="16.42578125" style="10" bestFit="1" customWidth="1"/>
    <col min="517" max="517" width="6.140625" style="10" customWidth="1"/>
    <col min="518" max="518" width="15.85546875" style="10" customWidth="1"/>
    <col min="519" max="520" width="14.5703125" style="10" customWidth="1"/>
    <col min="521" max="521" width="13.42578125" style="10" customWidth="1"/>
    <col min="522" max="527" width="0" style="10" hidden="1" customWidth="1"/>
    <col min="528" max="768" width="9.140625" style="10"/>
    <col min="769" max="769" width="37.28515625" style="10" customWidth="1"/>
    <col min="770" max="770" width="17.140625" style="10" customWidth="1"/>
    <col min="771" max="771" width="15.28515625" style="10" bestFit="1" customWidth="1"/>
    <col min="772" max="772" width="16.42578125" style="10" bestFit="1" customWidth="1"/>
    <col min="773" max="773" width="6.140625" style="10" customWidth="1"/>
    <col min="774" max="774" width="15.85546875" style="10" customWidth="1"/>
    <col min="775" max="776" width="14.5703125" style="10" customWidth="1"/>
    <col min="777" max="777" width="13.42578125" style="10" customWidth="1"/>
    <col min="778" max="783" width="0" style="10" hidden="1" customWidth="1"/>
    <col min="784" max="1024" width="9.140625" style="10"/>
    <col min="1025" max="1025" width="37.28515625" style="10" customWidth="1"/>
    <col min="1026" max="1026" width="17.140625" style="10" customWidth="1"/>
    <col min="1027" max="1027" width="15.28515625" style="10" bestFit="1" customWidth="1"/>
    <col min="1028" max="1028" width="16.42578125" style="10" bestFit="1" customWidth="1"/>
    <col min="1029" max="1029" width="6.140625" style="10" customWidth="1"/>
    <col min="1030" max="1030" width="15.85546875" style="10" customWidth="1"/>
    <col min="1031" max="1032" width="14.5703125" style="10" customWidth="1"/>
    <col min="1033" max="1033" width="13.42578125" style="10" customWidth="1"/>
    <col min="1034" max="1039" width="0" style="10" hidden="1" customWidth="1"/>
    <col min="1040" max="1280" width="9.140625" style="10"/>
    <col min="1281" max="1281" width="37.28515625" style="10" customWidth="1"/>
    <col min="1282" max="1282" width="17.140625" style="10" customWidth="1"/>
    <col min="1283" max="1283" width="15.28515625" style="10" bestFit="1" customWidth="1"/>
    <col min="1284" max="1284" width="16.42578125" style="10" bestFit="1" customWidth="1"/>
    <col min="1285" max="1285" width="6.140625" style="10" customWidth="1"/>
    <col min="1286" max="1286" width="15.85546875" style="10" customWidth="1"/>
    <col min="1287" max="1288" width="14.5703125" style="10" customWidth="1"/>
    <col min="1289" max="1289" width="13.42578125" style="10" customWidth="1"/>
    <col min="1290" max="1295" width="0" style="10" hidden="1" customWidth="1"/>
    <col min="1296" max="1536" width="9.140625" style="10"/>
    <col min="1537" max="1537" width="37.28515625" style="10" customWidth="1"/>
    <col min="1538" max="1538" width="17.140625" style="10" customWidth="1"/>
    <col min="1539" max="1539" width="15.28515625" style="10" bestFit="1" customWidth="1"/>
    <col min="1540" max="1540" width="16.42578125" style="10" bestFit="1" customWidth="1"/>
    <col min="1541" max="1541" width="6.140625" style="10" customWidth="1"/>
    <col min="1542" max="1542" width="15.85546875" style="10" customWidth="1"/>
    <col min="1543" max="1544" width="14.5703125" style="10" customWidth="1"/>
    <col min="1545" max="1545" width="13.42578125" style="10" customWidth="1"/>
    <col min="1546" max="1551" width="0" style="10" hidden="1" customWidth="1"/>
    <col min="1552" max="1792" width="9.140625" style="10"/>
    <col min="1793" max="1793" width="37.28515625" style="10" customWidth="1"/>
    <col min="1794" max="1794" width="17.140625" style="10" customWidth="1"/>
    <col min="1795" max="1795" width="15.28515625" style="10" bestFit="1" customWidth="1"/>
    <col min="1796" max="1796" width="16.42578125" style="10" bestFit="1" customWidth="1"/>
    <col min="1797" max="1797" width="6.140625" style="10" customWidth="1"/>
    <col min="1798" max="1798" width="15.85546875" style="10" customWidth="1"/>
    <col min="1799" max="1800" width="14.5703125" style="10" customWidth="1"/>
    <col min="1801" max="1801" width="13.42578125" style="10" customWidth="1"/>
    <col min="1802" max="1807" width="0" style="10" hidden="1" customWidth="1"/>
    <col min="1808" max="2048" width="9.140625" style="10"/>
    <col min="2049" max="2049" width="37.28515625" style="10" customWidth="1"/>
    <col min="2050" max="2050" width="17.140625" style="10" customWidth="1"/>
    <col min="2051" max="2051" width="15.28515625" style="10" bestFit="1" customWidth="1"/>
    <col min="2052" max="2052" width="16.42578125" style="10" bestFit="1" customWidth="1"/>
    <col min="2053" max="2053" width="6.140625" style="10" customWidth="1"/>
    <col min="2054" max="2054" width="15.85546875" style="10" customWidth="1"/>
    <col min="2055" max="2056" width="14.5703125" style="10" customWidth="1"/>
    <col min="2057" max="2057" width="13.42578125" style="10" customWidth="1"/>
    <col min="2058" max="2063" width="0" style="10" hidden="1" customWidth="1"/>
    <col min="2064" max="2304" width="9.140625" style="10"/>
    <col min="2305" max="2305" width="37.28515625" style="10" customWidth="1"/>
    <col min="2306" max="2306" width="17.140625" style="10" customWidth="1"/>
    <col min="2307" max="2307" width="15.28515625" style="10" bestFit="1" customWidth="1"/>
    <col min="2308" max="2308" width="16.42578125" style="10" bestFit="1" customWidth="1"/>
    <col min="2309" max="2309" width="6.140625" style="10" customWidth="1"/>
    <col min="2310" max="2310" width="15.85546875" style="10" customWidth="1"/>
    <col min="2311" max="2312" width="14.5703125" style="10" customWidth="1"/>
    <col min="2313" max="2313" width="13.42578125" style="10" customWidth="1"/>
    <col min="2314" max="2319" width="0" style="10" hidden="1" customWidth="1"/>
    <col min="2320" max="2560" width="9.140625" style="10"/>
    <col min="2561" max="2561" width="37.28515625" style="10" customWidth="1"/>
    <col min="2562" max="2562" width="17.140625" style="10" customWidth="1"/>
    <col min="2563" max="2563" width="15.28515625" style="10" bestFit="1" customWidth="1"/>
    <col min="2564" max="2564" width="16.42578125" style="10" bestFit="1" customWidth="1"/>
    <col min="2565" max="2565" width="6.140625" style="10" customWidth="1"/>
    <col min="2566" max="2566" width="15.85546875" style="10" customWidth="1"/>
    <col min="2567" max="2568" width="14.5703125" style="10" customWidth="1"/>
    <col min="2569" max="2569" width="13.42578125" style="10" customWidth="1"/>
    <col min="2570" max="2575" width="0" style="10" hidden="1" customWidth="1"/>
    <col min="2576" max="2816" width="9.140625" style="10"/>
    <col min="2817" max="2817" width="37.28515625" style="10" customWidth="1"/>
    <col min="2818" max="2818" width="17.140625" style="10" customWidth="1"/>
    <col min="2819" max="2819" width="15.28515625" style="10" bestFit="1" customWidth="1"/>
    <col min="2820" max="2820" width="16.42578125" style="10" bestFit="1" customWidth="1"/>
    <col min="2821" max="2821" width="6.140625" style="10" customWidth="1"/>
    <col min="2822" max="2822" width="15.85546875" style="10" customWidth="1"/>
    <col min="2823" max="2824" width="14.5703125" style="10" customWidth="1"/>
    <col min="2825" max="2825" width="13.42578125" style="10" customWidth="1"/>
    <col min="2826" max="2831" width="0" style="10" hidden="1" customWidth="1"/>
    <col min="2832" max="3072" width="9.140625" style="10"/>
    <col min="3073" max="3073" width="37.28515625" style="10" customWidth="1"/>
    <col min="3074" max="3074" width="17.140625" style="10" customWidth="1"/>
    <col min="3075" max="3075" width="15.28515625" style="10" bestFit="1" customWidth="1"/>
    <col min="3076" max="3076" width="16.42578125" style="10" bestFit="1" customWidth="1"/>
    <col min="3077" max="3077" width="6.140625" style="10" customWidth="1"/>
    <col min="3078" max="3078" width="15.85546875" style="10" customWidth="1"/>
    <col min="3079" max="3080" width="14.5703125" style="10" customWidth="1"/>
    <col min="3081" max="3081" width="13.42578125" style="10" customWidth="1"/>
    <col min="3082" max="3087" width="0" style="10" hidden="1" customWidth="1"/>
    <col min="3088" max="3328" width="9.140625" style="10"/>
    <col min="3329" max="3329" width="37.28515625" style="10" customWidth="1"/>
    <col min="3330" max="3330" width="17.140625" style="10" customWidth="1"/>
    <col min="3331" max="3331" width="15.28515625" style="10" bestFit="1" customWidth="1"/>
    <col min="3332" max="3332" width="16.42578125" style="10" bestFit="1" customWidth="1"/>
    <col min="3333" max="3333" width="6.140625" style="10" customWidth="1"/>
    <col min="3334" max="3334" width="15.85546875" style="10" customWidth="1"/>
    <col min="3335" max="3336" width="14.5703125" style="10" customWidth="1"/>
    <col min="3337" max="3337" width="13.42578125" style="10" customWidth="1"/>
    <col min="3338" max="3343" width="0" style="10" hidden="1" customWidth="1"/>
    <col min="3344" max="3584" width="9.140625" style="10"/>
    <col min="3585" max="3585" width="37.28515625" style="10" customWidth="1"/>
    <col min="3586" max="3586" width="17.140625" style="10" customWidth="1"/>
    <col min="3587" max="3587" width="15.28515625" style="10" bestFit="1" customWidth="1"/>
    <col min="3588" max="3588" width="16.42578125" style="10" bestFit="1" customWidth="1"/>
    <col min="3589" max="3589" width="6.140625" style="10" customWidth="1"/>
    <col min="3590" max="3590" width="15.85546875" style="10" customWidth="1"/>
    <col min="3591" max="3592" width="14.5703125" style="10" customWidth="1"/>
    <col min="3593" max="3593" width="13.42578125" style="10" customWidth="1"/>
    <col min="3594" max="3599" width="0" style="10" hidden="1" customWidth="1"/>
    <col min="3600" max="3840" width="9.140625" style="10"/>
    <col min="3841" max="3841" width="37.28515625" style="10" customWidth="1"/>
    <col min="3842" max="3842" width="17.140625" style="10" customWidth="1"/>
    <col min="3843" max="3843" width="15.28515625" style="10" bestFit="1" customWidth="1"/>
    <col min="3844" max="3844" width="16.42578125" style="10" bestFit="1" customWidth="1"/>
    <col min="3845" max="3845" width="6.140625" style="10" customWidth="1"/>
    <col min="3846" max="3846" width="15.85546875" style="10" customWidth="1"/>
    <col min="3847" max="3848" width="14.5703125" style="10" customWidth="1"/>
    <col min="3849" max="3849" width="13.42578125" style="10" customWidth="1"/>
    <col min="3850" max="3855" width="0" style="10" hidden="1" customWidth="1"/>
    <col min="3856" max="4096" width="9.140625" style="10"/>
    <col min="4097" max="4097" width="37.28515625" style="10" customWidth="1"/>
    <col min="4098" max="4098" width="17.140625" style="10" customWidth="1"/>
    <col min="4099" max="4099" width="15.28515625" style="10" bestFit="1" customWidth="1"/>
    <col min="4100" max="4100" width="16.42578125" style="10" bestFit="1" customWidth="1"/>
    <col min="4101" max="4101" width="6.140625" style="10" customWidth="1"/>
    <col min="4102" max="4102" width="15.85546875" style="10" customWidth="1"/>
    <col min="4103" max="4104" width="14.5703125" style="10" customWidth="1"/>
    <col min="4105" max="4105" width="13.42578125" style="10" customWidth="1"/>
    <col min="4106" max="4111" width="0" style="10" hidden="1" customWidth="1"/>
    <col min="4112" max="4352" width="9.140625" style="10"/>
    <col min="4353" max="4353" width="37.28515625" style="10" customWidth="1"/>
    <col min="4354" max="4354" width="17.140625" style="10" customWidth="1"/>
    <col min="4355" max="4355" width="15.28515625" style="10" bestFit="1" customWidth="1"/>
    <col min="4356" max="4356" width="16.42578125" style="10" bestFit="1" customWidth="1"/>
    <col min="4357" max="4357" width="6.140625" style="10" customWidth="1"/>
    <col min="4358" max="4358" width="15.85546875" style="10" customWidth="1"/>
    <col min="4359" max="4360" width="14.5703125" style="10" customWidth="1"/>
    <col min="4361" max="4361" width="13.42578125" style="10" customWidth="1"/>
    <col min="4362" max="4367" width="0" style="10" hidden="1" customWidth="1"/>
    <col min="4368" max="4608" width="9.140625" style="10"/>
    <col min="4609" max="4609" width="37.28515625" style="10" customWidth="1"/>
    <col min="4610" max="4610" width="17.140625" style="10" customWidth="1"/>
    <col min="4611" max="4611" width="15.28515625" style="10" bestFit="1" customWidth="1"/>
    <col min="4612" max="4612" width="16.42578125" style="10" bestFit="1" customWidth="1"/>
    <col min="4613" max="4613" width="6.140625" style="10" customWidth="1"/>
    <col min="4614" max="4614" width="15.85546875" style="10" customWidth="1"/>
    <col min="4615" max="4616" width="14.5703125" style="10" customWidth="1"/>
    <col min="4617" max="4617" width="13.42578125" style="10" customWidth="1"/>
    <col min="4618" max="4623" width="0" style="10" hidden="1" customWidth="1"/>
    <col min="4624" max="4864" width="9.140625" style="10"/>
    <col min="4865" max="4865" width="37.28515625" style="10" customWidth="1"/>
    <col min="4866" max="4866" width="17.140625" style="10" customWidth="1"/>
    <col min="4867" max="4867" width="15.28515625" style="10" bestFit="1" customWidth="1"/>
    <col min="4868" max="4868" width="16.42578125" style="10" bestFit="1" customWidth="1"/>
    <col min="4869" max="4869" width="6.140625" style="10" customWidth="1"/>
    <col min="4870" max="4870" width="15.85546875" style="10" customWidth="1"/>
    <col min="4871" max="4872" width="14.5703125" style="10" customWidth="1"/>
    <col min="4873" max="4873" width="13.42578125" style="10" customWidth="1"/>
    <col min="4874" max="4879" width="0" style="10" hidden="1" customWidth="1"/>
    <col min="4880" max="5120" width="9.140625" style="10"/>
    <col min="5121" max="5121" width="37.28515625" style="10" customWidth="1"/>
    <col min="5122" max="5122" width="17.140625" style="10" customWidth="1"/>
    <col min="5123" max="5123" width="15.28515625" style="10" bestFit="1" customWidth="1"/>
    <col min="5124" max="5124" width="16.42578125" style="10" bestFit="1" customWidth="1"/>
    <col min="5125" max="5125" width="6.140625" style="10" customWidth="1"/>
    <col min="5126" max="5126" width="15.85546875" style="10" customWidth="1"/>
    <col min="5127" max="5128" width="14.5703125" style="10" customWidth="1"/>
    <col min="5129" max="5129" width="13.42578125" style="10" customWidth="1"/>
    <col min="5130" max="5135" width="0" style="10" hidden="1" customWidth="1"/>
    <col min="5136" max="5376" width="9.140625" style="10"/>
    <col min="5377" max="5377" width="37.28515625" style="10" customWidth="1"/>
    <col min="5378" max="5378" width="17.140625" style="10" customWidth="1"/>
    <col min="5379" max="5379" width="15.28515625" style="10" bestFit="1" customWidth="1"/>
    <col min="5380" max="5380" width="16.42578125" style="10" bestFit="1" customWidth="1"/>
    <col min="5381" max="5381" width="6.140625" style="10" customWidth="1"/>
    <col min="5382" max="5382" width="15.85546875" style="10" customWidth="1"/>
    <col min="5383" max="5384" width="14.5703125" style="10" customWidth="1"/>
    <col min="5385" max="5385" width="13.42578125" style="10" customWidth="1"/>
    <col min="5386" max="5391" width="0" style="10" hidden="1" customWidth="1"/>
    <col min="5392" max="5632" width="9.140625" style="10"/>
    <col min="5633" max="5633" width="37.28515625" style="10" customWidth="1"/>
    <col min="5634" max="5634" width="17.140625" style="10" customWidth="1"/>
    <col min="5635" max="5635" width="15.28515625" style="10" bestFit="1" customWidth="1"/>
    <col min="5636" max="5636" width="16.42578125" style="10" bestFit="1" customWidth="1"/>
    <col min="5637" max="5637" width="6.140625" style="10" customWidth="1"/>
    <col min="5638" max="5638" width="15.85546875" style="10" customWidth="1"/>
    <col min="5639" max="5640" width="14.5703125" style="10" customWidth="1"/>
    <col min="5641" max="5641" width="13.42578125" style="10" customWidth="1"/>
    <col min="5642" max="5647" width="0" style="10" hidden="1" customWidth="1"/>
    <col min="5648" max="5888" width="9.140625" style="10"/>
    <col min="5889" max="5889" width="37.28515625" style="10" customWidth="1"/>
    <col min="5890" max="5890" width="17.140625" style="10" customWidth="1"/>
    <col min="5891" max="5891" width="15.28515625" style="10" bestFit="1" customWidth="1"/>
    <col min="5892" max="5892" width="16.42578125" style="10" bestFit="1" customWidth="1"/>
    <col min="5893" max="5893" width="6.140625" style="10" customWidth="1"/>
    <col min="5894" max="5894" width="15.85546875" style="10" customWidth="1"/>
    <col min="5895" max="5896" width="14.5703125" style="10" customWidth="1"/>
    <col min="5897" max="5897" width="13.42578125" style="10" customWidth="1"/>
    <col min="5898" max="5903" width="0" style="10" hidden="1" customWidth="1"/>
    <col min="5904" max="6144" width="9.140625" style="10"/>
    <col min="6145" max="6145" width="37.28515625" style="10" customWidth="1"/>
    <col min="6146" max="6146" width="17.140625" style="10" customWidth="1"/>
    <col min="6147" max="6147" width="15.28515625" style="10" bestFit="1" customWidth="1"/>
    <col min="6148" max="6148" width="16.42578125" style="10" bestFit="1" customWidth="1"/>
    <col min="6149" max="6149" width="6.140625" style="10" customWidth="1"/>
    <col min="6150" max="6150" width="15.85546875" style="10" customWidth="1"/>
    <col min="6151" max="6152" width="14.5703125" style="10" customWidth="1"/>
    <col min="6153" max="6153" width="13.42578125" style="10" customWidth="1"/>
    <col min="6154" max="6159" width="0" style="10" hidden="1" customWidth="1"/>
    <col min="6160" max="6400" width="9.140625" style="10"/>
    <col min="6401" max="6401" width="37.28515625" style="10" customWidth="1"/>
    <col min="6402" max="6402" width="17.140625" style="10" customWidth="1"/>
    <col min="6403" max="6403" width="15.28515625" style="10" bestFit="1" customWidth="1"/>
    <col min="6404" max="6404" width="16.42578125" style="10" bestFit="1" customWidth="1"/>
    <col min="6405" max="6405" width="6.140625" style="10" customWidth="1"/>
    <col min="6406" max="6406" width="15.85546875" style="10" customWidth="1"/>
    <col min="6407" max="6408" width="14.5703125" style="10" customWidth="1"/>
    <col min="6409" max="6409" width="13.42578125" style="10" customWidth="1"/>
    <col min="6410" max="6415" width="0" style="10" hidden="1" customWidth="1"/>
    <col min="6416" max="6656" width="9.140625" style="10"/>
    <col min="6657" max="6657" width="37.28515625" style="10" customWidth="1"/>
    <col min="6658" max="6658" width="17.140625" style="10" customWidth="1"/>
    <col min="6659" max="6659" width="15.28515625" style="10" bestFit="1" customWidth="1"/>
    <col min="6660" max="6660" width="16.42578125" style="10" bestFit="1" customWidth="1"/>
    <col min="6661" max="6661" width="6.140625" style="10" customWidth="1"/>
    <col min="6662" max="6662" width="15.85546875" style="10" customWidth="1"/>
    <col min="6663" max="6664" width="14.5703125" style="10" customWidth="1"/>
    <col min="6665" max="6665" width="13.42578125" style="10" customWidth="1"/>
    <col min="6666" max="6671" width="0" style="10" hidden="1" customWidth="1"/>
    <col min="6672" max="6912" width="9.140625" style="10"/>
    <col min="6913" max="6913" width="37.28515625" style="10" customWidth="1"/>
    <col min="6914" max="6914" width="17.140625" style="10" customWidth="1"/>
    <col min="6915" max="6915" width="15.28515625" style="10" bestFit="1" customWidth="1"/>
    <col min="6916" max="6916" width="16.42578125" style="10" bestFit="1" customWidth="1"/>
    <col min="6917" max="6917" width="6.140625" style="10" customWidth="1"/>
    <col min="6918" max="6918" width="15.85546875" style="10" customWidth="1"/>
    <col min="6919" max="6920" width="14.5703125" style="10" customWidth="1"/>
    <col min="6921" max="6921" width="13.42578125" style="10" customWidth="1"/>
    <col min="6922" max="6927" width="0" style="10" hidden="1" customWidth="1"/>
    <col min="6928" max="7168" width="9.140625" style="10"/>
    <col min="7169" max="7169" width="37.28515625" style="10" customWidth="1"/>
    <col min="7170" max="7170" width="17.140625" style="10" customWidth="1"/>
    <col min="7171" max="7171" width="15.28515625" style="10" bestFit="1" customWidth="1"/>
    <col min="7172" max="7172" width="16.42578125" style="10" bestFit="1" customWidth="1"/>
    <col min="7173" max="7173" width="6.140625" style="10" customWidth="1"/>
    <col min="7174" max="7174" width="15.85546875" style="10" customWidth="1"/>
    <col min="7175" max="7176" width="14.5703125" style="10" customWidth="1"/>
    <col min="7177" max="7177" width="13.42578125" style="10" customWidth="1"/>
    <col min="7178" max="7183" width="0" style="10" hidden="1" customWidth="1"/>
    <col min="7184" max="7424" width="9.140625" style="10"/>
    <col min="7425" max="7425" width="37.28515625" style="10" customWidth="1"/>
    <col min="7426" max="7426" width="17.140625" style="10" customWidth="1"/>
    <col min="7427" max="7427" width="15.28515625" style="10" bestFit="1" customWidth="1"/>
    <col min="7428" max="7428" width="16.42578125" style="10" bestFit="1" customWidth="1"/>
    <col min="7429" max="7429" width="6.140625" style="10" customWidth="1"/>
    <col min="7430" max="7430" width="15.85546875" style="10" customWidth="1"/>
    <col min="7431" max="7432" width="14.5703125" style="10" customWidth="1"/>
    <col min="7433" max="7433" width="13.42578125" style="10" customWidth="1"/>
    <col min="7434" max="7439" width="0" style="10" hidden="1" customWidth="1"/>
    <col min="7440" max="7680" width="9.140625" style="10"/>
    <col min="7681" max="7681" width="37.28515625" style="10" customWidth="1"/>
    <col min="7682" max="7682" width="17.140625" style="10" customWidth="1"/>
    <col min="7683" max="7683" width="15.28515625" style="10" bestFit="1" customWidth="1"/>
    <col min="7684" max="7684" width="16.42578125" style="10" bestFit="1" customWidth="1"/>
    <col min="7685" max="7685" width="6.140625" style="10" customWidth="1"/>
    <col min="7686" max="7686" width="15.85546875" style="10" customWidth="1"/>
    <col min="7687" max="7688" width="14.5703125" style="10" customWidth="1"/>
    <col min="7689" max="7689" width="13.42578125" style="10" customWidth="1"/>
    <col min="7690" max="7695" width="0" style="10" hidden="1" customWidth="1"/>
    <col min="7696" max="7936" width="9.140625" style="10"/>
    <col min="7937" max="7937" width="37.28515625" style="10" customWidth="1"/>
    <col min="7938" max="7938" width="17.140625" style="10" customWidth="1"/>
    <col min="7939" max="7939" width="15.28515625" style="10" bestFit="1" customWidth="1"/>
    <col min="7940" max="7940" width="16.42578125" style="10" bestFit="1" customWidth="1"/>
    <col min="7941" max="7941" width="6.140625" style="10" customWidth="1"/>
    <col min="7942" max="7942" width="15.85546875" style="10" customWidth="1"/>
    <col min="7943" max="7944" width="14.5703125" style="10" customWidth="1"/>
    <col min="7945" max="7945" width="13.42578125" style="10" customWidth="1"/>
    <col min="7946" max="7951" width="0" style="10" hidden="1" customWidth="1"/>
    <col min="7952" max="8192" width="9.140625" style="10"/>
    <col min="8193" max="8193" width="37.28515625" style="10" customWidth="1"/>
    <col min="8194" max="8194" width="17.140625" style="10" customWidth="1"/>
    <col min="8195" max="8195" width="15.28515625" style="10" bestFit="1" customWidth="1"/>
    <col min="8196" max="8196" width="16.42578125" style="10" bestFit="1" customWidth="1"/>
    <col min="8197" max="8197" width="6.140625" style="10" customWidth="1"/>
    <col min="8198" max="8198" width="15.85546875" style="10" customWidth="1"/>
    <col min="8199" max="8200" width="14.5703125" style="10" customWidth="1"/>
    <col min="8201" max="8201" width="13.42578125" style="10" customWidth="1"/>
    <col min="8202" max="8207" width="0" style="10" hidden="1" customWidth="1"/>
    <col min="8208" max="8448" width="9.140625" style="10"/>
    <col min="8449" max="8449" width="37.28515625" style="10" customWidth="1"/>
    <col min="8450" max="8450" width="17.140625" style="10" customWidth="1"/>
    <col min="8451" max="8451" width="15.28515625" style="10" bestFit="1" customWidth="1"/>
    <col min="8452" max="8452" width="16.42578125" style="10" bestFit="1" customWidth="1"/>
    <col min="8453" max="8453" width="6.140625" style="10" customWidth="1"/>
    <col min="8454" max="8454" width="15.85546875" style="10" customWidth="1"/>
    <col min="8455" max="8456" width="14.5703125" style="10" customWidth="1"/>
    <col min="8457" max="8457" width="13.42578125" style="10" customWidth="1"/>
    <col min="8458" max="8463" width="0" style="10" hidden="1" customWidth="1"/>
    <col min="8464" max="8704" width="9.140625" style="10"/>
    <col min="8705" max="8705" width="37.28515625" style="10" customWidth="1"/>
    <col min="8706" max="8706" width="17.140625" style="10" customWidth="1"/>
    <col min="8707" max="8707" width="15.28515625" style="10" bestFit="1" customWidth="1"/>
    <col min="8708" max="8708" width="16.42578125" style="10" bestFit="1" customWidth="1"/>
    <col min="8709" max="8709" width="6.140625" style="10" customWidth="1"/>
    <col min="8710" max="8710" width="15.85546875" style="10" customWidth="1"/>
    <col min="8711" max="8712" width="14.5703125" style="10" customWidth="1"/>
    <col min="8713" max="8713" width="13.42578125" style="10" customWidth="1"/>
    <col min="8714" max="8719" width="0" style="10" hidden="1" customWidth="1"/>
    <col min="8720" max="8960" width="9.140625" style="10"/>
    <col min="8961" max="8961" width="37.28515625" style="10" customWidth="1"/>
    <col min="8962" max="8962" width="17.140625" style="10" customWidth="1"/>
    <col min="8963" max="8963" width="15.28515625" style="10" bestFit="1" customWidth="1"/>
    <col min="8964" max="8964" width="16.42578125" style="10" bestFit="1" customWidth="1"/>
    <col min="8965" max="8965" width="6.140625" style="10" customWidth="1"/>
    <col min="8966" max="8966" width="15.85546875" style="10" customWidth="1"/>
    <col min="8967" max="8968" width="14.5703125" style="10" customWidth="1"/>
    <col min="8969" max="8969" width="13.42578125" style="10" customWidth="1"/>
    <col min="8970" max="8975" width="0" style="10" hidden="1" customWidth="1"/>
    <col min="8976" max="9216" width="9.140625" style="10"/>
    <col min="9217" max="9217" width="37.28515625" style="10" customWidth="1"/>
    <col min="9218" max="9218" width="17.140625" style="10" customWidth="1"/>
    <col min="9219" max="9219" width="15.28515625" style="10" bestFit="1" customWidth="1"/>
    <col min="9220" max="9220" width="16.42578125" style="10" bestFit="1" customWidth="1"/>
    <col min="9221" max="9221" width="6.140625" style="10" customWidth="1"/>
    <col min="9222" max="9222" width="15.85546875" style="10" customWidth="1"/>
    <col min="9223" max="9224" width="14.5703125" style="10" customWidth="1"/>
    <col min="9225" max="9225" width="13.42578125" style="10" customWidth="1"/>
    <col min="9226" max="9231" width="0" style="10" hidden="1" customWidth="1"/>
    <col min="9232" max="9472" width="9.140625" style="10"/>
    <col min="9473" max="9473" width="37.28515625" style="10" customWidth="1"/>
    <col min="9474" max="9474" width="17.140625" style="10" customWidth="1"/>
    <col min="9475" max="9475" width="15.28515625" style="10" bestFit="1" customWidth="1"/>
    <col min="9476" max="9476" width="16.42578125" style="10" bestFit="1" customWidth="1"/>
    <col min="9477" max="9477" width="6.140625" style="10" customWidth="1"/>
    <col min="9478" max="9478" width="15.85546875" style="10" customWidth="1"/>
    <col min="9479" max="9480" width="14.5703125" style="10" customWidth="1"/>
    <col min="9481" max="9481" width="13.42578125" style="10" customWidth="1"/>
    <col min="9482" max="9487" width="0" style="10" hidden="1" customWidth="1"/>
    <col min="9488" max="9728" width="9.140625" style="10"/>
    <col min="9729" max="9729" width="37.28515625" style="10" customWidth="1"/>
    <col min="9730" max="9730" width="17.140625" style="10" customWidth="1"/>
    <col min="9731" max="9731" width="15.28515625" style="10" bestFit="1" customWidth="1"/>
    <col min="9732" max="9732" width="16.42578125" style="10" bestFit="1" customWidth="1"/>
    <col min="9733" max="9733" width="6.140625" style="10" customWidth="1"/>
    <col min="9734" max="9734" width="15.85546875" style="10" customWidth="1"/>
    <col min="9735" max="9736" width="14.5703125" style="10" customWidth="1"/>
    <col min="9737" max="9737" width="13.42578125" style="10" customWidth="1"/>
    <col min="9738" max="9743" width="0" style="10" hidden="1" customWidth="1"/>
    <col min="9744" max="9984" width="9.140625" style="10"/>
    <col min="9985" max="9985" width="37.28515625" style="10" customWidth="1"/>
    <col min="9986" max="9986" width="17.140625" style="10" customWidth="1"/>
    <col min="9987" max="9987" width="15.28515625" style="10" bestFit="1" customWidth="1"/>
    <col min="9988" max="9988" width="16.42578125" style="10" bestFit="1" customWidth="1"/>
    <col min="9989" max="9989" width="6.140625" style="10" customWidth="1"/>
    <col min="9990" max="9990" width="15.85546875" style="10" customWidth="1"/>
    <col min="9991" max="9992" width="14.5703125" style="10" customWidth="1"/>
    <col min="9993" max="9993" width="13.42578125" style="10" customWidth="1"/>
    <col min="9994" max="9999" width="0" style="10" hidden="1" customWidth="1"/>
    <col min="10000" max="10240" width="9.140625" style="10"/>
    <col min="10241" max="10241" width="37.28515625" style="10" customWidth="1"/>
    <col min="10242" max="10242" width="17.140625" style="10" customWidth="1"/>
    <col min="10243" max="10243" width="15.28515625" style="10" bestFit="1" customWidth="1"/>
    <col min="10244" max="10244" width="16.42578125" style="10" bestFit="1" customWidth="1"/>
    <col min="10245" max="10245" width="6.140625" style="10" customWidth="1"/>
    <col min="10246" max="10246" width="15.85546875" style="10" customWidth="1"/>
    <col min="10247" max="10248" width="14.5703125" style="10" customWidth="1"/>
    <col min="10249" max="10249" width="13.42578125" style="10" customWidth="1"/>
    <col min="10250" max="10255" width="0" style="10" hidden="1" customWidth="1"/>
    <col min="10256" max="10496" width="9.140625" style="10"/>
    <col min="10497" max="10497" width="37.28515625" style="10" customWidth="1"/>
    <col min="10498" max="10498" width="17.140625" style="10" customWidth="1"/>
    <col min="10499" max="10499" width="15.28515625" style="10" bestFit="1" customWidth="1"/>
    <col min="10500" max="10500" width="16.42578125" style="10" bestFit="1" customWidth="1"/>
    <col min="10501" max="10501" width="6.140625" style="10" customWidth="1"/>
    <col min="10502" max="10502" width="15.85546875" style="10" customWidth="1"/>
    <col min="10503" max="10504" width="14.5703125" style="10" customWidth="1"/>
    <col min="10505" max="10505" width="13.42578125" style="10" customWidth="1"/>
    <col min="10506" max="10511" width="0" style="10" hidden="1" customWidth="1"/>
    <col min="10512" max="10752" width="9.140625" style="10"/>
    <col min="10753" max="10753" width="37.28515625" style="10" customWidth="1"/>
    <col min="10754" max="10754" width="17.140625" style="10" customWidth="1"/>
    <col min="10755" max="10755" width="15.28515625" style="10" bestFit="1" customWidth="1"/>
    <col min="10756" max="10756" width="16.42578125" style="10" bestFit="1" customWidth="1"/>
    <col min="10757" max="10757" width="6.140625" style="10" customWidth="1"/>
    <col min="10758" max="10758" width="15.85546875" style="10" customWidth="1"/>
    <col min="10759" max="10760" width="14.5703125" style="10" customWidth="1"/>
    <col min="10761" max="10761" width="13.42578125" style="10" customWidth="1"/>
    <col min="10762" max="10767" width="0" style="10" hidden="1" customWidth="1"/>
    <col min="10768" max="11008" width="9.140625" style="10"/>
    <col min="11009" max="11009" width="37.28515625" style="10" customWidth="1"/>
    <col min="11010" max="11010" width="17.140625" style="10" customWidth="1"/>
    <col min="11011" max="11011" width="15.28515625" style="10" bestFit="1" customWidth="1"/>
    <col min="11012" max="11012" width="16.42578125" style="10" bestFit="1" customWidth="1"/>
    <col min="11013" max="11013" width="6.140625" style="10" customWidth="1"/>
    <col min="11014" max="11014" width="15.85546875" style="10" customWidth="1"/>
    <col min="11015" max="11016" width="14.5703125" style="10" customWidth="1"/>
    <col min="11017" max="11017" width="13.42578125" style="10" customWidth="1"/>
    <col min="11018" max="11023" width="0" style="10" hidden="1" customWidth="1"/>
    <col min="11024" max="11264" width="9.140625" style="10"/>
    <col min="11265" max="11265" width="37.28515625" style="10" customWidth="1"/>
    <col min="11266" max="11266" width="17.140625" style="10" customWidth="1"/>
    <col min="11267" max="11267" width="15.28515625" style="10" bestFit="1" customWidth="1"/>
    <col min="11268" max="11268" width="16.42578125" style="10" bestFit="1" customWidth="1"/>
    <col min="11269" max="11269" width="6.140625" style="10" customWidth="1"/>
    <col min="11270" max="11270" width="15.85546875" style="10" customWidth="1"/>
    <col min="11271" max="11272" width="14.5703125" style="10" customWidth="1"/>
    <col min="11273" max="11273" width="13.42578125" style="10" customWidth="1"/>
    <col min="11274" max="11279" width="0" style="10" hidden="1" customWidth="1"/>
    <col min="11280" max="11520" width="9.140625" style="10"/>
    <col min="11521" max="11521" width="37.28515625" style="10" customWidth="1"/>
    <col min="11522" max="11522" width="17.140625" style="10" customWidth="1"/>
    <col min="11523" max="11523" width="15.28515625" style="10" bestFit="1" customWidth="1"/>
    <col min="11524" max="11524" width="16.42578125" style="10" bestFit="1" customWidth="1"/>
    <col min="11525" max="11525" width="6.140625" style="10" customWidth="1"/>
    <col min="11526" max="11526" width="15.85546875" style="10" customWidth="1"/>
    <col min="11527" max="11528" width="14.5703125" style="10" customWidth="1"/>
    <col min="11529" max="11529" width="13.42578125" style="10" customWidth="1"/>
    <col min="11530" max="11535" width="0" style="10" hidden="1" customWidth="1"/>
    <col min="11536" max="11776" width="9.140625" style="10"/>
    <col min="11777" max="11777" width="37.28515625" style="10" customWidth="1"/>
    <col min="11778" max="11778" width="17.140625" style="10" customWidth="1"/>
    <col min="11779" max="11779" width="15.28515625" style="10" bestFit="1" customWidth="1"/>
    <col min="11780" max="11780" width="16.42578125" style="10" bestFit="1" customWidth="1"/>
    <col min="11781" max="11781" width="6.140625" style="10" customWidth="1"/>
    <col min="11782" max="11782" width="15.85546875" style="10" customWidth="1"/>
    <col min="11783" max="11784" width="14.5703125" style="10" customWidth="1"/>
    <col min="11785" max="11785" width="13.42578125" style="10" customWidth="1"/>
    <col min="11786" max="11791" width="0" style="10" hidden="1" customWidth="1"/>
    <col min="11792" max="12032" width="9.140625" style="10"/>
    <col min="12033" max="12033" width="37.28515625" style="10" customWidth="1"/>
    <col min="12034" max="12034" width="17.140625" style="10" customWidth="1"/>
    <col min="12035" max="12035" width="15.28515625" style="10" bestFit="1" customWidth="1"/>
    <col min="12036" max="12036" width="16.42578125" style="10" bestFit="1" customWidth="1"/>
    <col min="12037" max="12037" width="6.140625" style="10" customWidth="1"/>
    <col min="12038" max="12038" width="15.85546875" style="10" customWidth="1"/>
    <col min="12039" max="12040" width="14.5703125" style="10" customWidth="1"/>
    <col min="12041" max="12041" width="13.42578125" style="10" customWidth="1"/>
    <col min="12042" max="12047" width="0" style="10" hidden="1" customWidth="1"/>
    <col min="12048" max="12288" width="9.140625" style="10"/>
    <col min="12289" max="12289" width="37.28515625" style="10" customWidth="1"/>
    <col min="12290" max="12290" width="17.140625" style="10" customWidth="1"/>
    <col min="12291" max="12291" width="15.28515625" style="10" bestFit="1" customWidth="1"/>
    <col min="12292" max="12292" width="16.42578125" style="10" bestFit="1" customWidth="1"/>
    <col min="12293" max="12293" width="6.140625" style="10" customWidth="1"/>
    <col min="12294" max="12294" width="15.85546875" style="10" customWidth="1"/>
    <col min="12295" max="12296" width="14.5703125" style="10" customWidth="1"/>
    <col min="12297" max="12297" width="13.42578125" style="10" customWidth="1"/>
    <col min="12298" max="12303" width="0" style="10" hidden="1" customWidth="1"/>
    <col min="12304" max="12544" width="9.140625" style="10"/>
    <col min="12545" max="12545" width="37.28515625" style="10" customWidth="1"/>
    <col min="12546" max="12546" width="17.140625" style="10" customWidth="1"/>
    <col min="12547" max="12547" width="15.28515625" style="10" bestFit="1" customWidth="1"/>
    <col min="12548" max="12548" width="16.42578125" style="10" bestFit="1" customWidth="1"/>
    <col min="12549" max="12549" width="6.140625" style="10" customWidth="1"/>
    <col min="12550" max="12550" width="15.85546875" style="10" customWidth="1"/>
    <col min="12551" max="12552" width="14.5703125" style="10" customWidth="1"/>
    <col min="12553" max="12553" width="13.42578125" style="10" customWidth="1"/>
    <col min="12554" max="12559" width="0" style="10" hidden="1" customWidth="1"/>
    <col min="12560" max="12800" width="9.140625" style="10"/>
    <col min="12801" max="12801" width="37.28515625" style="10" customWidth="1"/>
    <col min="12802" max="12802" width="17.140625" style="10" customWidth="1"/>
    <col min="12803" max="12803" width="15.28515625" style="10" bestFit="1" customWidth="1"/>
    <col min="12804" max="12804" width="16.42578125" style="10" bestFit="1" customWidth="1"/>
    <col min="12805" max="12805" width="6.140625" style="10" customWidth="1"/>
    <col min="12806" max="12806" width="15.85546875" style="10" customWidth="1"/>
    <col min="12807" max="12808" width="14.5703125" style="10" customWidth="1"/>
    <col min="12809" max="12809" width="13.42578125" style="10" customWidth="1"/>
    <col min="12810" max="12815" width="0" style="10" hidden="1" customWidth="1"/>
    <col min="12816" max="13056" width="9.140625" style="10"/>
    <col min="13057" max="13057" width="37.28515625" style="10" customWidth="1"/>
    <col min="13058" max="13058" width="17.140625" style="10" customWidth="1"/>
    <col min="13059" max="13059" width="15.28515625" style="10" bestFit="1" customWidth="1"/>
    <col min="13060" max="13060" width="16.42578125" style="10" bestFit="1" customWidth="1"/>
    <col min="13061" max="13061" width="6.140625" style="10" customWidth="1"/>
    <col min="13062" max="13062" width="15.85546875" style="10" customWidth="1"/>
    <col min="13063" max="13064" width="14.5703125" style="10" customWidth="1"/>
    <col min="13065" max="13065" width="13.42578125" style="10" customWidth="1"/>
    <col min="13066" max="13071" width="0" style="10" hidden="1" customWidth="1"/>
    <col min="13072" max="13312" width="9.140625" style="10"/>
    <col min="13313" max="13313" width="37.28515625" style="10" customWidth="1"/>
    <col min="13314" max="13314" width="17.140625" style="10" customWidth="1"/>
    <col min="13315" max="13315" width="15.28515625" style="10" bestFit="1" customWidth="1"/>
    <col min="13316" max="13316" width="16.42578125" style="10" bestFit="1" customWidth="1"/>
    <col min="13317" max="13317" width="6.140625" style="10" customWidth="1"/>
    <col min="13318" max="13318" width="15.85546875" style="10" customWidth="1"/>
    <col min="13319" max="13320" width="14.5703125" style="10" customWidth="1"/>
    <col min="13321" max="13321" width="13.42578125" style="10" customWidth="1"/>
    <col min="13322" max="13327" width="0" style="10" hidden="1" customWidth="1"/>
    <col min="13328" max="13568" width="9.140625" style="10"/>
    <col min="13569" max="13569" width="37.28515625" style="10" customWidth="1"/>
    <col min="13570" max="13570" width="17.140625" style="10" customWidth="1"/>
    <col min="13571" max="13571" width="15.28515625" style="10" bestFit="1" customWidth="1"/>
    <col min="13572" max="13572" width="16.42578125" style="10" bestFit="1" customWidth="1"/>
    <col min="13573" max="13573" width="6.140625" style="10" customWidth="1"/>
    <col min="13574" max="13574" width="15.85546875" style="10" customWidth="1"/>
    <col min="13575" max="13576" width="14.5703125" style="10" customWidth="1"/>
    <col min="13577" max="13577" width="13.42578125" style="10" customWidth="1"/>
    <col min="13578" max="13583" width="0" style="10" hidden="1" customWidth="1"/>
    <col min="13584" max="13824" width="9.140625" style="10"/>
    <col min="13825" max="13825" width="37.28515625" style="10" customWidth="1"/>
    <col min="13826" max="13826" width="17.140625" style="10" customWidth="1"/>
    <col min="13827" max="13827" width="15.28515625" style="10" bestFit="1" customWidth="1"/>
    <col min="13828" max="13828" width="16.42578125" style="10" bestFit="1" customWidth="1"/>
    <col min="13829" max="13829" width="6.140625" style="10" customWidth="1"/>
    <col min="13830" max="13830" width="15.85546875" style="10" customWidth="1"/>
    <col min="13831" max="13832" width="14.5703125" style="10" customWidth="1"/>
    <col min="13833" max="13833" width="13.42578125" style="10" customWidth="1"/>
    <col min="13834" max="13839" width="0" style="10" hidden="1" customWidth="1"/>
    <col min="13840" max="14080" width="9.140625" style="10"/>
    <col min="14081" max="14081" width="37.28515625" style="10" customWidth="1"/>
    <col min="14082" max="14082" width="17.140625" style="10" customWidth="1"/>
    <col min="14083" max="14083" width="15.28515625" style="10" bestFit="1" customWidth="1"/>
    <col min="14084" max="14084" width="16.42578125" style="10" bestFit="1" customWidth="1"/>
    <col min="14085" max="14085" width="6.140625" style="10" customWidth="1"/>
    <col min="14086" max="14086" width="15.85546875" style="10" customWidth="1"/>
    <col min="14087" max="14088" width="14.5703125" style="10" customWidth="1"/>
    <col min="14089" max="14089" width="13.42578125" style="10" customWidth="1"/>
    <col min="14090" max="14095" width="0" style="10" hidden="1" customWidth="1"/>
    <col min="14096" max="14336" width="9.140625" style="10"/>
    <col min="14337" max="14337" width="37.28515625" style="10" customWidth="1"/>
    <col min="14338" max="14338" width="17.140625" style="10" customWidth="1"/>
    <col min="14339" max="14339" width="15.28515625" style="10" bestFit="1" customWidth="1"/>
    <col min="14340" max="14340" width="16.42578125" style="10" bestFit="1" customWidth="1"/>
    <col min="14341" max="14341" width="6.140625" style="10" customWidth="1"/>
    <col min="14342" max="14342" width="15.85546875" style="10" customWidth="1"/>
    <col min="14343" max="14344" width="14.5703125" style="10" customWidth="1"/>
    <col min="14345" max="14345" width="13.42578125" style="10" customWidth="1"/>
    <col min="14346" max="14351" width="0" style="10" hidden="1" customWidth="1"/>
    <col min="14352" max="14592" width="9.140625" style="10"/>
    <col min="14593" max="14593" width="37.28515625" style="10" customWidth="1"/>
    <col min="14594" max="14594" width="17.140625" style="10" customWidth="1"/>
    <col min="14595" max="14595" width="15.28515625" style="10" bestFit="1" customWidth="1"/>
    <col min="14596" max="14596" width="16.42578125" style="10" bestFit="1" customWidth="1"/>
    <col min="14597" max="14597" width="6.140625" style="10" customWidth="1"/>
    <col min="14598" max="14598" width="15.85546875" style="10" customWidth="1"/>
    <col min="14599" max="14600" width="14.5703125" style="10" customWidth="1"/>
    <col min="14601" max="14601" width="13.42578125" style="10" customWidth="1"/>
    <col min="14602" max="14607" width="0" style="10" hidden="1" customWidth="1"/>
    <col min="14608" max="14848" width="9.140625" style="10"/>
    <col min="14849" max="14849" width="37.28515625" style="10" customWidth="1"/>
    <col min="14850" max="14850" width="17.140625" style="10" customWidth="1"/>
    <col min="14851" max="14851" width="15.28515625" style="10" bestFit="1" customWidth="1"/>
    <col min="14852" max="14852" width="16.42578125" style="10" bestFit="1" customWidth="1"/>
    <col min="14853" max="14853" width="6.140625" style="10" customWidth="1"/>
    <col min="14854" max="14854" width="15.85546875" style="10" customWidth="1"/>
    <col min="14855" max="14856" width="14.5703125" style="10" customWidth="1"/>
    <col min="14857" max="14857" width="13.42578125" style="10" customWidth="1"/>
    <col min="14858" max="14863" width="0" style="10" hidden="1" customWidth="1"/>
    <col min="14864" max="15104" width="9.140625" style="10"/>
    <col min="15105" max="15105" width="37.28515625" style="10" customWidth="1"/>
    <col min="15106" max="15106" width="17.140625" style="10" customWidth="1"/>
    <col min="15107" max="15107" width="15.28515625" style="10" bestFit="1" customWidth="1"/>
    <col min="15108" max="15108" width="16.42578125" style="10" bestFit="1" customWidth="1"/>
    <col min="15109" max="15109" width="6.140625" style="10" customWidth="1"/>
    <col min="15110" max="15110" width="15.85546875" style="10" customWidth="1"/>
    <col min="15111" max="15112" width="14.5703125" style="10" customWidth="1"/>
    <col min="15113" max="15113" width="13.42578125" style="10" customWidth="1"/>
    <col min="15114" max="15119" width="0" style="10" hidden="1" customWidth="1"/>
    <col min="15120" max="15360" width="9.140625" style="10"/>
    <col min="15361" max="15361" width="37.28515625" style="10" customWidth="1"/>
    <col min="15362" max="15362" width="17.140625" style="10" customWidth="1"/>
    <col min="15363" max="15363" width="15.28515625" style="10" bestFit="1" customWidth="1"/>
    <col min="15364" max="15364" width="16.42578125" style="10" bestFit="1" customWidth="1"/>
    <col min="15365" max="15365" width="6.140625" style="10" customWidth="1"/>
    <col min="15366" max="15366" width="15.85546875" style="10" customWidth="1"/>
    <col min="15367" max="15368" width="14.5703125" style="10" customWidth="1"/>
    <col min="15369" max="15369" width="13.42578125" style="10" customWidth="1"/>
    <col min="15370" max="15375" width="0" style="10" hidden="1" customWidth="1"/>
    <col min="15376" max="15616" width="9.140625" style="10"/>
    <col min="15617" max="15617" width="37.28515625" style="10" customWidth="1"/>
    <col min="15618" max="15618" width="17.140625" style="10" customWidth="1"/>
    <col min="15619" max="15619" width="15.28515625" style="10" bestFit="1" customWidth="1"/>
    <col min="15620" max="15620" width="16.42578125" style="10" bestFit="1" customWidth="1"/>
    <col min="15621" max="15621" width="6.140625" style="10" customWidth="1"/>
    <col min="15622" max="15622" width="15.85546875" style="10" customWidth="1"/>
    <col min="15623" max="15624" width="14.5703125" style="10" customWidth="1"/>
    <col min="15625" max="15625" width="13.42578125" style="10" customWidth="1"/>
    <col min="15626" max="15631" width="0" style="10" hidden="1" customWidth="1"/>
    <col min="15632" max="15872" width="9.140625" style="10"/>
    <col min="15873" max="15873" width="37.28515625" style="10" customWidth="1"/>
    <col min="15874" max="15874" width="17.140625" style="10" customWidth="1"/>
    <col min="15875" max="15875" width="15.28515625" style="10" bestFit="1" customWidth="1"/>
    <col min="15876" max="15876" width="16.42578125" style="10" bestFit="1" customWidth="1"/>
    <col min="15877" max="15877" width="6.140625" style="10" customWidth="1"/>
    <col min="15878" max="15878" width="15.85546875" style="10" customWidth="1"/>
    <col min="15879" max="15880" width="14.5703125" style="10" customWidth="1"/>
    <col min="15881" max="15881" width="13.42578125" style="10" customWidth="1"/>
    <col min="15882" max="15887" width="0" style="10" hidden="1" customWidth="1"/>
    <col min="15888" max="16128" width="9.140625" style="10"/>
    <col min="16129" max="16129" width="37.28515625" style="10" customWidth="1"/>
    <col min="16130" max="16130" width="17.140625" style="10" customWidth="1"/>
    <col min="16131" max="16131" width="15.28515625" style="10" bestFit="1" customWidth="1"/>
    <col min="16132" max="16132" width="16.42578125" style="10" bestFit="1" customWidth="1"/>
    <col min="16133" max="16133" width="6.140625" style="10" customWidth="1"/>
    <col min="16134" max="16134" width="15.85546875" style="10" customWidth="1"/>
    <col min="16135" max="16136" width="14.5703125" style="10" customWidth="1"/>
    <col min="16137" max="16137" width="13.42578125" style="10" customWidth="1"/>
    <col min="16138" max="16143" width="0" style="10" hidden="1" customWidth="1"/>
    <col min="16144" max="16384" width="9.140625" style="10"/>
  </cols>
  <sheetData>
    <row r="1" spans="1:9" ht="20">
      <c r="A1" s="6" t="s">
        <v>51</v>
      </c>
      <c r="B1" s="7"/>
      <c r="C1" s="8"/>
      <c r="D1" s="8"/>
      <c r="E1" s="9"/>
      <c r="F1" s="8"/>
      <c r="G1" s="8"/>
      <c r="H1" s="8"/>
      <c r="I1" s="9"/>
    </row>
    <row r="2" spans="1:9" s="14" customFormat="1" ht="15.7">
      <c r="A2" s="11" t="s">
        <v>0</v>
      </c>
      <c r="B2" s="12"/>
      <c r="C2" s="13" t="s">
        <v>52</v>
      </c>
      <c r="D2" s="13"/>
      <c r="E2" s="12"/>
      <c r="F2" s="13"/>
      <c r="G2" s="13"/>
      <c r="H2" s="13"/>
      <c r="I2" s="12"/>
    </row>
    <row r="4" spans="1:9" s="15" customFormat="1" ht="12.85">
      <c r="A4" s="8"/>
      <c r="B4" s="9"/>
      <c r="C4" s="8"/>
      <c r="D4" s="8"/>
      <c r="I4" s="9"/>
    </row>
    <row r="5" spans="1:9" ht="15" thickBot="1">
      <c r="A5" s="16" t="s">
        <v>1</v>
      </c>
      <c r="E5" s="18" t="s">
        <v>2</v>
      </c>
      <c r="F5" s="18" t="s">
        <v>3</v>
      </c>
    </row>
    <row r="6" spans="1:9">
      <c r="A6" s="19"/>
    </row>
    <row r="7" spans="1:9">
      <c r="A7" s="20" t="s">
        <v>4</v>
      </c>
      <c r="B7" s="21">
        <v>60</v>
      </c>
      <c r="E7" s="22" t="s">
        <v>5</v>
      </c>
      <c r="F7" s="17"/>
    </row>
    <row r="8" spans="1:9">
      <c r="A8" s="20" t="s">
        <v>6</v>
      </c>
      <c r="B8" s="23">
        <v>5927400</v>
      </c>
      <c r="E8" s="22" t="s">
        <v>7</v>
      </c>
      <c r="F8" s="17"/>
    </row>
    <row r="9" spans="1:9">
      <c r="A9" s="20" t="s">
        <v>8</v>
      </c>
      <c r="B9" s="21">
        <v>15</v>
      </c>
      <c r="E9" s="22" t="s">
        <v>9</v>
      </c>
      <c r="F9" s="17"/>
    </row>
    <row r="10" spans="1:9">
      <c r="A10" s="20"/>
      <c r="B10" s="24"/>
      <c r="C10" s="22"/>
      <c r="F10" s="17"/>
    </row>
    <row r="11" spans="1:9">
      <c r="A11" s="25" t="s">
        <v>10</v>
      </c>
      <c r="B11" s="26" t="s">
        <v>11</v>
      </c>
      <c r="C11" s="27" t="s">
        <v>12</v>
      </c>
      <c r="D11" s="26" t="s">
        <v>13</v>
      </c>
      <c r="F11" s="17"/>
    </row>
    <row r="12" spans="1:9">
      <c r="A12" s="28" t="s">
        <v>14</v>
      </c>
      <c r="B12" s="21">
        <v>0</v>
      </c>
      <c r="C12" s="21">
        <v>12</v>
      </c>
      <c r="D12" s="21">
        <v>24</v>
      </c>
      <c r="E12" s="29" t="s">
        <v>9</v>
      </c>
      <c r="F12" s="29"/>
      <c r="G12" s="30"/>
      <c r="H12" s="30"/>
    </row>
    <row r="13" spans="1:9">
      <c r="A13" s="20" t="s">
        <v>15</v>
      </c>
      <c r="B13" s="31">
        <v>0.25</v>
      </c>
      <c r="C13" s="31">
        <v>0.2</v>
      </c>
      <c r="D13" s="31">
        <v>0.15</v>
      </c>
      <c r="E13" s="22" t="s">
        <v>16</v>
      </c>
      <c r="F13" s="17"/>
    </row>
    <row r="14" spans="1:9">
      <c r="A14" s="28" t="s">
        <v>17</v>
      </c>
      <c r="B14" s="32">
        <v>1000000</v>
      </c>
      <c r="C14" s="32">
        <v>1000000</v>
      </c>
      <c r="D14" s="32">
        <v>1000000</v>
      </c>
      <c r="E14" s="22" t="s">
        <v>18</v>
      </c>
      <c r="F14" s="29"/>
      <c r="G14" s="30"/>
      <c r="H14" s="30"/>
    </row>
    <row r="15" spans="1:9">
      <c r="A15" s="28" t="s">
        <v>19</v>
      </c>
      <c r="B15" s="1">
        <f>B13/12</f>
        <v>2.0833333333333332E-2</v>
      </c>
      <c r="C15" s="1">
        <f>C13/12</f>
        <v>1.6666666666666666E-2</v>
      </c>
      <c r="D15" s="1">
        <f>D13/12</f>
        <v>1.2499999999999999E-2</v>
      </c>
      <c r="E15" s="29" t="s">
        <v>20</v>
      </c>
      <c r="F15" s="29" t="s">
        <v>21</v>
      </c>
      <c r="G15" s="30"/>
      <c r="H15" s="30"/>
    </row>
    <row r="16" spans="1:9">
      <c r="A16" s="28" t="s">
        <v>22</v>
      </c>
      <c r="B16" s="2">
        <f>$B$7-B12</f>
        <v>60</v>
      </c>
      <c r="C16" s="2">
        <f>$B$7-C12</f>
        <v>48</v>
      </c>
      <c r="D16" s="2">
        <f>$B$7-D12</f>
        <v>36</v>
      </c>
      <c r="E16" s="29" t="s">
        <v>23</v>
      </c>
      <c r="F16" s="29" t="s">
        <v>24</v>
      </c>
      <c r="G16" s="30"/>
      <c r="H16" s="30"/>
    </row>
    <row r="17" spans="1:8">
      <c r="A17" s="33"/>
      <c r="B17" s="3"/>
      <c r="E17" s="29"/>
      <c r="F17" s="29"/>
      <c r="G17" s="30"/>
      <c r="H17" s="30"/>
    </row>
    <row r="18" spans="1:8">
      <c r="A18" s="33"/>
      <c r="B18" s="3"/>
      <c r="E18" s="29"/>
      <c r="F18" s="29"/>
      <c r="G18" s="30"/>
      <c r="H18" s="30"/>
    </row>
    <row r="19" spans="1:8" ht="15" thickBot="1">
      <c r="A19" s="16" t="s">
        <v>25</v>
      </c>
      <c r="B19" s="3"/>
      <c r="E19" s="29"/>
      <c r="F19" s="29"/>
      <c r="G19" s="30"/>
      <c r="H19" s="30"/>
    </row>
    <row r="20" spans="1:8" ht="15" thickBot="1">
      <c r="A20" s="33"/>
      <c r="B20" s="3"/>
      <c r="E20" s="29"/>
      <c r="F20" s="29"/>
      <c r="G20" s="30"/>
      <c r="H20" s="30"/>
    </row>
    <row r="21" spans="1:8" ht="15" thickBot="1">
      <c r="A21" s="28" t="s">
        <v>26</v>
      </c>
      <c r="B21" s="37">
        <f>B9*B8</f>
        <v>88911000</v>
      </c>
      <c r="E21" s="29" t="s">
        <v>27</v>
      </c>
      <c r="F21" s="29" t="s">
        <v>28</v>
      </c>
      <c r="G21" s="30"/>
      <c r="H21" s="30"/>
    </row>
    <row r="22" spans="1:8">
      <c r="A22" s="28"/>
      <c r="B22" s="3"/>
      <c r="E22" s="29"/>
      <c r="F22" s="29"/>
      <c r="G22" s="30"/>
      <c r="H22" s="30"/>
    </row>
    <row r="23" spans="1:8">
      <c r="A23" s="28"/>
      <c r="B23" s="26" t="s">
        <v>11</v>
      </c>
      <c r="C23" s="27" t="s">
        <v>12</v>
      </c>
      <c r="D23" s="26" t="s">
        <v>13</v>
      </c>
      <c r="E23" s="29"/>
      <c r="F23" s="29"/>
      <c r="G23" s="30"/>
      <c r="H23" s="30"/>
    </row>
    <row r="24" spans="1:8">
      <c r="A24" s="28" t="s">
        <v>29</v>
      </c>
      <c r="B24" s="3">
        <f>B21/((1+B13)^(B16/12))</f>
        <v>29134356.48</v>
      </c>
      <c r="C24" s="3">
        <f>B21/((1+C13)^(C16/12))</f>
        <v>42877604.166666672</v>
      </c>
      <c r="D24" s="3">
        <f>B21/((1+D13)^(D16/12))</f>
        <v>58460425.741760515</v>
      </c>
      <c r="E24" s="29"/>
      <c r="F24" s="29" t="s">
        <v>30</v>
      </c>
      <c r="G24" s="30"/>
      <c r="H24" s="30"/>
    </row>
    <row r="25" spans="1:8">
      <c r="A25" s="28" t="s">
        <v>31</v>
      </c>
      <c r="B25" s="3">
        <f>B14*(1+B13)^(B16/12)</f>
        <v>3051757.8125</v>
      </c>
      <c r="C25" s="3">
        <f>C14*(1+C13)^(C16/12)</f>
        <v>2073600</v>
      </c>
      <c r="D25" s="3">
        <f>D14*(1+D13)^(D16/12)</f>
        <v>1520874.9999999995</v>
      </c>
      <c r="E25" s="29" t="s">
        <v>32</v>
      </c>
      <c r="F25" s="29" t="s">
        <v>33</v>
      </c>
      <c r="G25" s="30"/>
      <c r="H25" s="30"/>
    </row>
    <row r="26" spans="1:8">
      <c r="A26" s="28" t="s">
        <v>34</v>
      </c>
      <c r="B26" s="5">
        <f>B25/$B$21</f>
        <v>3.4323737360956459E-2</v>
      </c>
      <c r="C26" s="5">
        <f>C25/$B$21</f>
        <v>2.3322198603097481E-2</v>
      </c>
      <c r="D26" s="5">
        <f>D25/$B$21</f>
        <v>1.7105588734802214E-2</v>
      </c>
      <c r="E26" s="29" t="s">
        <v>35</v>
      </c>
      <c r="F26" s="29" t="s">
        <v>36</v>
      </c>
      <c r="G26" s="30"/>
      <c r="H26" s="30"/>
    </row>
    <row r="27" spans="1:8">
      <c r="A27" s="28" t="s">
        <v>37</v>
      </c>
      <c r="B27" s="4">
        <f>B25/B14</f>
        <v>3.0517578125</v>
      </c>
      <c r="C27" s="4">
        <f>C25/C14</f>
        <v>2.0735999999999999</v>
      </c>
      <c r="D27" s="4">
        <f>D25/D14</f>
        <v>1.5208749999999995</v>
      </c>
      <c r="E27" s="29" t="s">
        <v>38</v>
      </c>
      <c r="F27" s="29" t="s">
        <v>39</v>
      </c>
      <c r="G27" s="30"/>
      <c r="H27" s="30"/>
    </row>
    <row r="28" spans="1:8">
      <c r="A28" s="28" t="s">
        <v>40</v>
      </c>
      <c r="B28" s="4">
        <f>(B25/B14)^(12/B16)-1</f>
        <v>0.25</v>
      </c>
      <c r="C28" s="4">
        <f>(C25/C14)^(12/C16)-1</f>
        <v>0.19999999999999996</v>
      </c>
      <c r="D28" s="4">
        <f>(D25/D14)^(12/D16)-1</f>
        <v>0.14999999999999991</v>
      </c>
      <c r="E28" s="29" t="s">
        <v>41</v>
      </c>
      <c r="F28" s="29" t="s">
        <v>42</v>
      </c>
      <c r="G28" s="30"/>
      <c r="H28" s="30"/>
    </row>
    <row r="29" spans="1:8">
      <c r="A29" s="33"/>
      <c r="B29" s="3"/>
      <c r="E29" s="29"/>
      <c r="F29" s="29"/>
      <c r="G29" s="30"/>
      <c r="H29" s="30"/>
    </row>
    <row r="30" spans="1:8">
      <c r="A30" s="34" t="s">
        <v>43</v>
      </c>
      <c r="B30" s="35">
        <f>SUM(B26:D26)</f>
        <v>7.4751524698856153E-2</v>
      </c>
      <c r="E30" s="29" t="s">
        <v>44</v>
      </c>
      <c r="F30" s="29" t="s">
        <v>45</v>
      </c>
      <c r="G30" s="30"/>
      <c r="H30" s="30"/>
    </row>
    <row r="31" spans="1:8">
      <c r="A31" s="34" t="s">
        <v>46</v>
      </c>
      <c r="B31" s="35">
        <f>1-B30</f>
        <v>0.92524847530114385</v>
      </c>
      <c r="E31" s="29" t="s">
        <v>47</v>
      </c>
      <c r="F31" s="29" t="s">
        <v>48</v>
      </c>
      <c r="G31" s="30"/>
      <c r="H31" s="30"/>
    </row>
    <row r="32" spans="1:8">
      <c r="A32" s="33"/>
      <c r="B32" s="3"/>
      <c r="E32" s="29"/>
      <c r="F32" s="30"/>
      <c r="G32" s="30"/>
      <c r="H32" s="30"/>
    </row>
    <row r="33" spans="1:8" ht="15" thickBot="1">
      <c r="A33" s="16" t="s">
        <v>49</v>
      </c>
      <c r="B33" s="3"/>
      <c r="E33" s="29"/>
      <c r="F33" s="29"/>
      <c r="G33" s="30"/>
      <c r="H33" s="30"/>
    </row>
    <row r="34" spans="1:8">
      <c r="A34" s="33"/>
      <c r="B34" s="3"/>
      <c r="E34" s="29"/>
      <c r="F34" s="29"/>
    </row>
    <row r="35" spans="1:8">
      <c r="A35" s="28"/>
      <c r="B35" s="26" t="s">
        <v>11</v>
      </c>
      <c r="C35" s="27" t="s">
        <v>12</v>
      </c>
      <c r="D35" s="26" t="s">
        <v>13</v>
      </c>
      <c r="E35" s="29"/>
      <c r="F35" s="29"/>
    </row>
    <row r="36" spans="1:8">
      <c r="A36" s="28" t="s">
        <v>34</v>
      </c>
      <c r="B36" s="36">
        <v>0.15</v>
      </c>
      <c r="C36" s="36">
        <v>0.05</v>
      </c>
      <c r="D36" s="36">
        <v>0.03</v>
      </c>
      <c r="E36" s="29"/>
      <c r="F36" s="29"/>
    </row>
    <row r="37" spans="1:8">
      <c r="A37" s="28" t="s">
        <v>50</v>
      </c>
      <c r="B37" s="3">
        <f>B36*$B$21</f>
        <v>13336650</v>
      </c>
      <c r="C37" s="3">
        <f>C36*$B$21</f>
        <v>4445550</v>
      </c>
      <c r="D37" s="3">
        <f>D36*$B$21</f>
        <v>2667330</v>
      </c>
      <c r="E37" s="29"/>
      <c r="F37" s="29"/>
    </row>
    <row r="38" spans="1:8">
      <c r="A38" s="28" t="s">
        <v>37</v>
      </c>
      <c r="B38" s="4">
        <f>B37/B14</f>
        <v>13.336650000000001</v>
      </c>
      <c r="C38" s="4">
        <f>C37/C14</f>
        <v>4.4455499999999999</v>
      </c>
      <c r="D38" s="4">
        <f>D37/D14</f>
        <v>2.6673300000000002</v>
      </c>
      <c r="E38" s="29"/>
      <c r="F38" s="29"/>
    </row>
    <row r="39" spans="1:8">
      <c r="A39" s="28" t="s">
        <v>40</v>
      </c>
      <c r="B39" s="4">
        <f>(B37/B14)^(12/B16)-1</f>
        <v>0.67884016480554465</v>
      </c>
      <c r="C39" s="4">
        <f>(C37/C14)^(12/C16)-1</f>
        <v>0.45204934351340031</v>
      </c>
      <c r="D39" s="4">
        <f>(D37/D14)^(12/D16)-1</f>
        <v>0.38683752157995821</v>
      </c>
      <c r="E39" s="29"/>
      <c r="F39" s="29"/>
    </row>
    <row r="40" spans="1:8">
      <c r="A40" s="33"/>
      <c r="B40" s="3"/>
      <c r="E40" s="29"/>
      <c r="F40" s="29"/>
    </row>
    <row r="41" spans="1:8">
      <c r="A41" s="34" t="s">
        <v>43</v>
      </c>
      <c r="B41" s="35">
        <f>SUM(B36:D36)</f>
        <v>0.23</v>
      </c>
      <c r="E41" s="29"/>
      <c r="F41" s="29"/>
    </row>
    <row r="42" spans="1:8">
      <c r="A42" s="34" t="s">
        <v>46</v>
      </c>
      <c r="B42" s="35">
        <f>1-B41</f>
        <v>0.77</v>
      </c>
      <c r="E42" s="29"/>
      <c r="F4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swindow 10</dc:creator>
  <cp:lastModifiedBy>swindow 10</cp:lastModifiedBy>
  <dcterms:created xsi:type="dcterms:W3CDTF">2023-02-14T13:51:51Z</dcterms:created>
  <dcterms:modified xsi:type="dcterms:W3CDTF">2023-02-14T13:59:11Z</dcterms:modified>
</cp:coreProperties>
</file>