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5651\Desktop\2020硕士毕业论文-徐文远\FIGs\chapter4\"/>
    </mc:Choice>
  </mc:AlternateContent>
  <xr:revisionPtr revIDLastSave="0" documentId="13_ncr:1_{B53F02B2-B62C-4D6C-BAA5-C9AA45FA22F8}" xr6:coauthVersionLast="36" xr6:coauthVersionMax="36" xr10:uidLastSave="{00000000-0000-0000-0000-000000000000}"/>
  <bookViews>
    <workbookView xWindow="0" yWindow="0" windowWidth="19170" windowHeight="12105" activeTab="4" xr2:uid="{8C4E138F-D031-43EA-A9EC-5086CA1E1E9A}"/>
  </bookViews>
  <sheets>
    <sheet name="env" sheetId="1" r:id="rId1"/>
    <sheet name="matrix" sheetId="2" r:id="rId2"/>
    <sheet name="dataset" sheetId="3" r:id="rId3"/>
    <sheet name="rq1" sheetId="4" r:id="rId4"/>
    <sheet name="rq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H6" i="5"/>
  <c r="I6" i="5"/>
  <c r="F6" i="5"/>
  <c r="J11" i="4"/>
  <c r="K11" i="4"/>
  <c r="L11" i="4"/>
  <c r="I11" i="4"/>
  <c r="J5" i="4"/>
  <c r="K5" i="4"/>
  <c r="L5" i="4"/>
  <c r="I5" i="4"/>
  <c r="E4" i="3"/>
  <c r="F4" i="3"/>
  <c r="G3" i="3"/>
  <c r="G2" i="3"/>
  <c r="D2" i="3"/>
  <c r="G4" i="3" l="1"/>
</calcChain>
</file>

<file path=xl/sharedStrings.xml><?xml version="1.0" encoding="utf-8"?>
<sst xmlns="http://schemas.openxmlformats.org/spreadsheetml/2006/main" count="52" uniqueCount="39">
  <si>
    <t>设备与软件</t>
  </si>
  <si>
    <t>备注信息</t>
  </si>
  <si>
    <t>客户端</t>
    <phoneticPr fontId="1" type="noConversion"/>
  </si>
  <si>
    <t>CPU</t>
    <phoneticPr fontId="1" type="noConversion"/>
  </si>
  <si>
    <t>内存</t>
    <phoneticPr fontId="1" type="noConversion"/>
  </si>
  <si>
    <t>Java</t>
    <phoneticPr fontId="1" type="noConversion"/>
  </si>
  <si>
    <t>服务端</t>
    <phoneticPr fontId="1" type="noConversion"/>
  </si>
  <si>
    <t>Pytorch</t>
    <phoneticPr fontId="1" type="noConversion"/>
  </si>
  <si>
    <t>型号为 Intel(R) Xeon(R) CPU E5-2630 v3 @ 2.40GHz</t>
  </si>
  <si>
    <t>大小为 32G</t>
  </si>
  <si>
    <t>JVM 参数为“-Xmx8g -Xss500m</t>
  </si>
  <si>
    <t>版本为 1.3.1</t>
    <phoneticPr fontId="1" type="noConversion"/>
  </si>
  <si>
    <t>扫描结果</t>
    <phoneticPr fontId="2" type="noConversion"/>
  </si>
  <si>
    <t>存在漏洞</t>
    <phoneticPr fontId="2" type="noConversion"/>
  </si>
  <si>
    <t>无漏洞</t>
  </si>
  <si>
    <t>真实</t>
    <phoneticPr fontId="2" type="noConversion"/>
  </si>
  <si>
    <t>TP</t>
    <phoneticPr fontId="2" type="noConversion"/>
  </si>
  <si>
    <t>FN</t>
    <phoneticPr fontId="2" type="noConversion"/>
  </si>
  <si>
    <t>FP</t>
    <phoneticPr fontId="2" type="noConversion"/>
  </si>
  <si>
    <t>TN</t>
    <phoneticPr fontId="2" type="noConversion"/>
  </si>
  <si>
    <t>OWASP Benchmark v1.1</t>
  </si>
  <si>
    <t xml:space="preserve"> Juliet Test Suite for Java v1.3</t>
  </si>
  <si>
    <t>真实漏洞数</t>
    <phoneticPr fontId="1" type="noConversion"/>
  </si>
  <si>
    <t>无漏洞用例数</t>
    <phoneticPr fontId="1" type="noConversion"/>
  </si>
  <si>
    <t>/</t>
    <phoneticPr fontId="1" type="noConversion"/>
  </si>
  <si>
    <t>用于切片预测实验的数据</t>
    <phoneticPr fontId="1" type="noConversion"/>
  </si>
  <si>
    <t>测试用例总数目</t>
    <phoneticPr fontId="1" type="noConversion"/>
  </si>
  <si>
    <t>不安全污染流</t>
    <phoneticPr fontId="1" type="noConversion"/>
  </si>
  <si>
    <t>安全污染流</t>
    <phoneticPr fontId="1" type="noConversion"/>
  </si>
  <si>
    <t>污染流总数</t>
    <phoneticPr fontId="1" type="noConversion"/>
  </si>
  <si>
    <t>FindSecBugs</t>
    <phoneticPr fontId="1" type="noConversion"/>
  </si>
  <si>
    <t>本系统</t>
    <phoneticPr fontId="1" type="noConversion"/>
  </si>
  <si>
    <t>准确率</t>
    <phoneticPr fontId="1" type="noConversion"/>
  </si>
  <si>
    <t>精确率</t>
    <phoneticPr fontId="1" type="noConversion"/>
  </si>
  <si>
    <t>召回率</t>
    <phoneticPr fontId="1" type="noConversion"/>
  </si>
  <si>
    <t>F1</t>
    <phoneticPr fontId="1" type="noConversion"/>
  </si>
  <si>
    <t>危险污染流</t>
    <phoneticPr fontId="1" type="noConversion"/>
  </si>
  <si>
    <t>污点分析结果</t>
    <phoneticPr fontId="1" type="noConversion"/>
  </si>
  <si>
    <t>预测结果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</si>
</sst>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0" fontId="0" fillId="0" borderId="0" xfId="0" applyNumberFormat="1" applyBorder="1">
      <alignment vertical="center"/>
    </xf>
    <xf numFmtId="10" fontId="0" fillId="0" borderId="1" xfId="0" applyNumberFormat="1" applyBorder="1">
      <alignment vertical="center"/>
    </xf>
    <xf numFmtId="10" fontId="3" fillId="0" borderId="1" xfId="0" applyNumberFormat="1" applyFont="1" applyBorder="1">
      <alignment vertical="center"/>
    </xf>
    <xf numFmtId="10" fontId="3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4CDF-45B2-4E12-939E-3C39743BFB7A}">
  <dimension ref="A1:C7"/>
  <sheetViews>
    <sheetView zoomScale="175" zoomScaleNormal="175" workbookViewId="0">
      <selection activeCell="B2" sqref="B2"/>
    </sheetView>
  </sheetViews>
  <sheetFormatPr defaultRowHeight="14.25" x14ac:dyDescent="0.2"/>
  <cols>
    <col min="2" max="2" width="13.375" customWidth="1"/>
    <col min="3" max="3" width="53.75" customWidth="1"/>
  </cols>
  <sheetData>
    <row r="1" spans="1:3" x14ac:dyDescent="0.2">
      <c r="A1" s="4" t="s">
        <v>0</v>
      </c>
      <c r="B1" s="4"/>
      <c r="C1" s="3" t="s">
        <v>1</v>
      </c>
    </row>
    <row r="2" spans="1:3" x14ac:dyDescent="0.2">
      <c r="A2" s="5" t="s">
        <v>2</v>
      </c>
      <c r="B2" s="2" t="s">
        <v>3</v>
      </c>
      <c r="C2" s="2" t="s">
        <v>8</v>
      </c>
    </row>
    <row r="3" spans="1:3" x14ac:dyDescent="0.2">
      <c r="A3" s="5"/>
      <c r="B3" s="2" t="s">
        <v>4</v>
      </c>
      <c r="C3" s="2" t="s">
        <v>9</v>
      </c>
    </row>
    <row r="4" spans="1:3" x14ac:dyDescent="0.2">
      <c r="A4" s="6"/>
      <c r="B4" s="1" t="s">
        <v>5</v>
      </c>
      <c r="C4" s="1" t="s">
        <v>10</v>
      </c>
    </row>
    <row r="5" spans="1:3" x14ac:dyDescent="0.2">
      <c r="A5" s="5" t="s">
        <v>6</v>
      </c>
      <c r="B5" s="2" t="s">
        <v>3</v>
      </c>
      <c r="C5" s="2" t="s">
        <v>8</v>
      </c>
    </row>
    <row r="6" spans="1:3" x14ac:dyDescent="0.2">
      <c r="A6" s="5"/>
      <c r="B6" s="2" t="s">
        <v>4</v>
      </c>
      <c r="C6" s="2" t="s">
        <v>9</v>
      </c>
    </row>
    <row r="7" spans="1:3" x14ac:dyDescent="0.2">
      <c r="A7" s="6"/>
      <c r="B7" s="1" t="s">
        <v>7</v>
      </c>
      <c r="C7" s="1" t="s">
        <v>11</v>
      </c>
    </row>
  </sheetData>
  <mergeCells count="3">
    <mergeCell ref="A1:B1"/>
    <mergeCell ref="A2:A4"/>
    <mergeCell ref="A5:A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1D4F-EAB9-46BC-A9F7-E64ADD997D0B}">
  <dimension ref="A1:D4"/>
  <sheetViews>
    <sheetView workbookViewId="0">
      <selection activeCell="D6" sqref="D6"/>
    </sheetView>
  </sheetViews>
  <sheetFormatPr defaultRowHeight="14.25" x14ac:dyDescent="0.2"/>
  <sheetData>
    <row r="1" spans="1:4" x14ac:dyDescent="0.2">
      <c r="A1" s="7"/>
      <c r="B1" s="7"/>
      <c r="C1" s="8" t="s">
        <v>12</v>
      </c>
      <c r="D1" s="8"/>
    </row>
    <row r="2" spans="1:4" x14ac:dyDescent="0.2">
      <c r="A2" s="9"/>
      <c r="B2" s="9"/>
      <c r="C2" s="10" t="s">
        <v>13</v>
      </c>
      <c r="D2" s="10" t="s">
        <v>14</v>
      </c>
    </row>
    <row r="3" spans="1:4" x14ac:dyDescent="0.2">
      <c r="A3" s="5" t="s">
        <v>15</v>
      </c>
      <c r="B3" s="11" t="s">
        <v>13</v>
      </c>
      <c r="C3" s="11" t="s">
        <v>16</v>
      </c>
      <c r="D3" s="11" t="s">
        <v>17</v>
      </c>
    </row>
    <row r="4" spans="1:4" x14ac:dyDescent="0.2">
      <c r="A4" s="6"/>
      <c r="B4" s="10" t="s">
        <v>14</v>
      </c>
      <c r="C4" s="10" t="s">
        <v>18</v>
      </c>
      <c r="D4" s="10" t="s">
        <v>19</v>
      </c>
    </row>
  </sheetData>
  <mergeCells count="3">
    <mergeCell ref="A1:B2"/>
    <mergeCell ref="C1:D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561C-F877-4B81-A23C-562E66ED39C0}">
  <dimension ref="A1:G4"/>
  <sheetViews>
    <sheetView zoomScale="145" zoomScaleNormal="145" workbookViewId="0">
      <selection activeCell="G4" sqref="A1:G4"/>
    </sheetView>
  </sheetViews>
  <sheetFormatPr defaultRowHeight="14.25" x14ac:dyDescent="0.2"/>
  <cols>
    <col min="1" max="1" width="24.375" customWidth="1"/>
    <col min="2" max="2" width="13.5" customWidth="1"/>
    <col min="3" max="3" width="11.125" customWidth="1"/>
    <col min="4" max="4" width="11.875" customWidth="1"/>
    <col min="5" max="5" width="10.375" customWidth="1"/>
    <col min="6" max="6" width="13.5" customWidth="1"/>
    <col min="7" max="7" width="10.375" customWidth="1"/>
  </cols>
  <sheetData>
    <row r="1" spans="1:7" x14ac:dyDescent="0.2">
      <c r="A1" s="3"/>
      <c r="B1" s="14" t="s">
        <v>26</v>
      </c>
      <c r="C1" s="14" t="s">
        <v>22</v>
      </c>
      <c r="D1" s="14" t="s">
        <v>23</v>
      </c>
      <c r="E1" s="14" t="s">
        <v>28</v>
      </c>
      <c r="F1" s="14" t="s">
        <v>27</v>
      </c>
      <c r="G1" s="14" t="s">
        <v>29</v>
      </c>
    </row>
    <row r="2" spans="1:7" x14ac:dyDescent="0.2">
      <c r="A2" s="2" t="s">
        <v>20</v>
      </c>
      <c r="B2" s="12">
        <v>10769</v>
      </c>
      <c r="C2" s="12">
        <v>6377</v>
      </c>
      <c r="D2" s="12">
        <f>B2-C2</f>
        <v>4392</v>
      </c>
      <c r="E2" s="12">
        <v>3501</v>
      </c>
      <c r="F2" s="12">
        <v>6377</v>
      </c>
      <c r="G2" s="12">
        <f>SUM(F2:F2)</f>
        <v>6377</v>
      </c>
    </row>
    <row r="3" spans="1:7" x14ac:dyDescent="0.2">
      <c r="A3" s="2" t="s">
        <v>21</v>
      </c>
      <c r="B3" s="12">
        <v>5217</v>
      </c>
      <c r="C3" s="12" t="s">
        <v>24</v>
      </c>
      <c r="D3" s="12" t="s">
        <v>24</v>
      </c>
      <c r="E3" s="12">
        <v>550</v>
      </c>
      <c r="F3" s="12">
        <v>3823</v>
      </c>
      <c r="G3" s="12">
        <f>SUM(E3:F3)</f>
        <v>4373</v>
      </c>
    </row>
    <row r="4" spans="1:7" x14ac:dyDescent="0.2">
      <c r="A4" s="1" t="s">
        <v>25</v>
      </c>
      <c r="B4" s="13" t="s">
        <v>24</v>
      </c>
      <c r="C4" s="13" t="s">
        <v>24</v>
      </c>
      <c r="D4" s="13" t="s">
        <v>24</v>
      </c>
      <c r="E4" s="13">
        <f>SUM(E2:E3)</f>
        <v>4051</v>
      </c>
      <c r="F4" s="13">
        <f>F2+E3</f>
        <v>6927</v>
      </c>
      <c r="G4" s="13">
        <f>SUM(E4:F4)</f>
        <v>10978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E35F-CC95-486D-A08F-C30A9EEDDFCD}">
  <dimension ref="A1:L11"/>
  <sheetViews>
    <sheetView topLeftCell="A13" workbookViewId="0">
      <selection activeCell="E3" sqref="A1:E3"/>
    </sheetView>
  </sheetViews>
  <sheetFormatPr defaultRowHeight="14.25" x14ac:dyDescent="0.2"/>
  <cols>
    <col min="1" max="1" width="13.375" customWidth="1"/>
  </cols>
  <sheetData>
    <row r="1" spans="1:12" x14ac:dyDescent="0.2">
      <c r="A1" s="3"/>
      <c r="B1" s="3" t="s">
        <v>32</v>
      </c>
      <c r="C1" s="3" t="s">
        <v>33</v>
      </c>
      <c r="D1" s="3" t="s">
        <v>34</v>
      </c>
      <c r="E1" s="3" t="s">
        <v>35</v>
      </c>
    </row>
    <row r="2" spans="1:12" x14ac:dyDescent="0.2">
      <c r="A2" s="2" t="s">
        <v>30</v>
      </c>
      <c r="B2" s="15">
        <v>0.68400000000000005</v>
      </c>
      <c r="C2" s="15">
        <v>0.65090000000000003</v>
      </c>
      <c r="D2" s="18">
        <v>1</v>
      </c>
      <c r="E2" s="15">
        <v>0.78510000000000002</v>
      </c>
      <c r="I2">
        <v>0.69081000000000004</v>
      </c>
      <c r="J2">
        <v>0.66193000000000002</v>
      </c>
      <c r="K2">
        <v>1</v>
      </c>
      <c r="L2">
        <v>0.79657999999999995</v>
      </c>
    </row>
    <row r="3" spans="1:12" x14ac:dyDescent="0.2">
      <c r="A3" s="1" t="s">
        <v>31</v>
      </c>
      <c r="B3" s="17">
        <v>0.87839999999999996</v>
      </c>
      <c r="C3" s="17">
        <v>0.90529999999999999</v>
      </c>
      <c r="D3" s="16">
        <v>0.88649999999999995</v>
      </c>
      <c r="E3" s="17">
        <v>0.89580000000000004</v>
      </c>
      <c r="I3">
        <v>0.67501999999999995</v>
      </c>
      <c r="J3">
        <v>0.64249000000000001</v>
      </c>
      <c r="K3">
        <v>1</v>
      </c>
      <c r="L3">
        <v>0.78234000000000004</v>
      </c>
    </row>
    <row r="4" spans="1:12" x14ac:dyDescent="0.2">
      <c r="I4">
        <v>0.68616999999999995</v>
      </c>
      <c r="J4">
        <v>0.64827999999999997</v>
      </c>
      <c r="K4">
        <v>1</v>
      </c>
      <c r="L4">
        <v>0.78661999999999999</v>
      </c>
    </row>
    <row r="5" spans="1:12" x14ac:dyDescent="0.2">
      <c r="I5">
        <f>AVERAGE(I2:I4)*100</f>
        <v>68.399999999999977</v>
      </c>
      <c r="J5">
        <f t="shared" ref="J5:L5" si="0">AVERAGE(J2:J4)*100</f>
        <v>65.089999999999989</v>
      </c>
      <c r="K5">
        <f t="shared" si="0"/>
        <v>100</v>
      </c>
      <c r="L5">
        <f t="shared" si="0"/>
        <v>78.851333333333343</v>
      </c>
    </row>
    <row r="8" spans="1:12" x14ac:dyDescent="0.2">
      <c r="I8">
        <v>0.87465000000000004</v>
      </c>
      <c r="J8">
        <v>0.90454000000000001</v>
      </c>
      <c r="K8">
        <v>0.88649999999999995</v>
      </c>
      <c r="L8">
        <v>0.89542999999999995</v>
      </c>
    </row>
    <row r="9" spans="1:12" x14ac:dyDescent="0.2">
      <c r="I9">
        <v>0.87278999999999995</v>
      </c>
      <c r="J9">
        <v>0.89297000000000004</v>
      </c>
      <c r="K9">
        <v>0.88871</v>
      </c>
      <c r="L9">
        <v>0.89083999999999997</v>
      </c>
    </row>
    <row r="10" spans="1:12" x14ac:dyDescent="0.2">
      <c r="I10">
        <v>0.88765000000000005</v>
      </c>
      <c r="J10">
        <v>0.91832999999999998</v>
      </c>
      <c r="K10">
        <v>0.88443000000000005</v>
      </c>
      <c r="L10">
        <v>0.90105999999999997</v>
      </c>
    </row>
    <row r="11" spans="1:12" x14ac:dyDescent="0.2">
      <c r="I11">
        <f>AVERAGE(I8:I10)*100</f>
        <v>87.836333333333329</v>
      </c>
      <c r="J11">
        <f t="shared" ref="J11:L11" si="1">AVERAGE(J8:J10)*100</f>
        <v>90.527999999999992</v>
      </c>
      <c r="K11">
        <f t="shared" si="1"/>
        <v>88.654666666666671</v>
      </c>
      <c r="L11">
        <f t="shared" si="1"/>
        <v>89.577666666666673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3D5E-1337-43F2-8C80-CA8A1BFCE674}">
  <dimension ref="A1:I6"/>
  <sheetViews>
    <sheetView tabSelected="1" zoomScale="175" zoomScaleNormal="175" workbookViewId="0">
      <selection activeCell="D14" sqref="D14"/>
    </sheetView>
  </sheetViews>
  <sheetFormatPr defaultRowHeight="14.25" x14ac:dyDescent="0.2"/>
  <cols>
    <col min="1" max="1" width="11.75" customWidth="1"/>
    <col min="2" max="2" width="10.5" customWidth="1"/>
    <col min="3" max="3" width="9.75" customWidth="1"/>
    <col min="4" max="4" width="10.125" customWidth="1"/>
  </cols>
  <sheetData>
    <row r="1" spans="1:9" x14ac:dyDescent="0.2">
      <c r="A1" s="19"/>
      <c r="B1" s="19"/>
      <c r="C1" s="4" t="s">
        <v>38</v>
      </c>
      <c r="D1" s="4"/>
    </row>
    <row r="2" spans="1:9" x14ac:dyDescent="0.2">
      <c r="A2" s="6"/>
      <c r="B2" s="6"/>
      <c r="C2" s="1" t="s">
        <v>28</v>
      </c>
      <c r="D2" s="1" t="s">
        <v>36</v>
      </c>
    </row>
    <row r="3" spans="1:9" x14ac:dyDescent="0.2">
      <c r="A3" s="5" t="s">
        <v>37</v>
      </c>
      <c r="B3" s="2" t="s">
        <v>28</v>
      </c>
      <c r="C3" s="2">
        <v>243</v>
      </c>
      <c r="D3" s="2">
        <v>92</v>
      </c>
      <c r="F3">
        <v>629</v>
      </c>
      <c r="G3">
        <v>60</v>
      </c>
      <c r="H3">
        <v>80</v>
      </c>
      <c r="I3">
        <v>320</v>
      </c>
    </row>
    <row r="4" spans="1:9" x14ac:dyDescent="0.2">
      <c r="A4" s="6"/>
      <c r="B4" s="1" t="s">
        <v>36</v>
      </c>
      <c r="C4" s="1">
        <v>32</v>
      </c>
      <c r="D4" s="1">
        <v>655</v>
      </c>
      <c r="F4">
        <v>673</v>
      </c>
      <c r="G4">
        <v>20</v>
      </c>
      <c r="H4">
        <v>111</v>
      </c>
      <c r="I4">
        <v>85</v>
      </c>
    </row>
    <row r="5" spans="1:9" x14ac:dyDescent="0.2">
      <c r="F5">
        <v>664</v>
      </c>
      <c r="G5">
        <v>15</v>
      </c>
      <c r="H5">
        <v>86</v>
      </c>
      <c r="I5">
        <v>324</v>
      </c>
    </row>
    <row r="6" spans="1:9" x14ac:dyDescent="0.2">
      <c r="F6">
        <f>AVERAGE(F3:F5)</f>
        <v>655.33333333333337</v>
      </c>
      <c r="G6">
        <f t="shared" ref="G6:I6" si="0">AVERAGE(G3:G5)</f>
        <v>31.666666666666668</v>
      </c>
      <c r="H6">
        <f t="shared" si="0"/>
        <v>92.333333333333329</v>
      </c>
      <c r="I6">
        <f t="shared" si="0"/>
        <v>243</v>
      </c>
    </row>
  </sheetData>
  <mergeCells count="3">
    <mergeCell ref="C1:D1"/>
    <mergeCell ref="A3:A4"/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env</vt:lpstr>
      <vt:lpstr>matrix</vt:lpstr>
      <vt:lpstr>dataset</vt:lpstr>
      <vt:lpstr>rq1</vt:lpstr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Wenyuan Xu</dc:creator>
  <cp:lastModifiedBy>Wenyuan Xu</cp:lastModifiedBy>
  <dcterms:created xsi:type="dcterms:W3CDTF">2020-02-27T02:33:46Z</dcterms:created>
  <dcterms:modified xsi:type="dcterms:W3CDTF">2020-03-01T14:07:58Z</dcterms:modified>
</cp:coreProperties>
</file>