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P PC\Downloads\"/>
    </mc:Choice>
  </mc:AlternateContent>
  <xr:revisionPtr revIDLastSave="0" documentId="8_{BFFF7AB8-B8C6-4773-A2B0-8CC91521E8AE}" xr6:coauthVersionLast="47" xr6:coauthVersionMax="47" xr10:uidLastSave="{00000000-0000-0000-0000-000000000000}"/>
  <bookViews>
    <workbookView xWindow="-120" yWindow="-120" windowWidth="20730" windowHeight="11160" firstSheet="1" activeTab="4" xr2:uid="{AB9AC419-C7D7-460E-A014-5C80432773FA}"/>
  </bookViews>
  <sheets>
    <sheet name="Raw Data" sheetId="12" r:id="rId1"/>
    <sheet name="Cleaned Data" sheetId="1" r:id="rId2"/>
    <sheet name="PivotTables and PivotCharts" sheetId="2" r:id="rId3"/>
    <sheet name="Dashboard" sheetId="5" r:id="rId4"/>
    <sheet name="Analysis Summary &amp; Report" sheetId="9" r:id="rId5"/>
  </sheets>
  <definedNames>
    <definedName name="_xlnm._FilterDatabase" localSheetId="1" hidden="1">'Cleaned Data'!$J$1:$J$1005</definedName>
    <definedName name="_xlnm._FilterDatabase" localSheetId="2" hidden="1">'PivotTables and PivotCharts'!#REF!</definedName>
    <definedName name="Slicer_Product_Category">#N/A</definedName>
    <definedName name="Slicer_Product_Category1">#N/A</definedName>
    <definedName name="Slicer_Region">#N/A</definedName>
    <definedName name="Slicer_Region1">#N/A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N570" i="1" l="1"/>
  <c r="X570" i="1" s="1"/>
  <c r="N569" i="1"/>
  <c r="X569" i="1" s="1"/>
  <c r="N568" i="1"/>
  <c r="N567" i="1"/>
  <c r="X567" i="1" s="1"/>
  <c r="N566" i="1"/>
  <c r="X566" i="1" s="1"/>
  <c r="N565" i="1"/>
  <c r="X565" i="1" s="1"/>
  <c r="N564" i="1"/>
  <c r="X564" i="1" s="1"/>
  <c r="N563" i="1"/>
  <c r="N562" i="1"/>
  <c r="N561" i="1"/>
  <c r="N560" i="1"/>
  <c r="N559" i="1"/>
  <c r="N558" i="1"/>
  <c r="X558" i="1" s="1"/>
  <c r="N541" i="1"/>
  <c r="X541" i="1" s="1"/>
  <c r="N540" i="1"/>
  <c r="X540" i="1" s="1"/>
  <c r="N539" i="1"/>
  <c r="N538" i="1"/>
  <c r="X538" i="1" s="1"/>
  <c r="N537" i="1"/>
  <c r="X537" i="1" s="1"/>
  <c r="N536" i="1"/>
  <c r="X536" i="1" s="1"/>
  <c r="N535" i="1"/>
  <c r="X535" i="1" s="1"/>
  <c r="N534" i="1"/>
  <c r="X534" i="1" s="1"/>
  <c r="N533" i="1"/>
  <c r="X533" i="1" s="1"/>
  <c r="N532" i="1"/>
  <c r="X532" i="1" s="1"/>
  <c r="N531" i="1"/>
  <c r="X531" i="1" s="1"/>
  <c r="N530" i="1"/>
  <c r="N515" i="1"/>
  <c r="N514" i="1"/>
  <c r="X514" i="1" s="1"/>
  <c r="N513" i="1"/>
  <c r="N512" i="1"/>
  <c r="N511" i="1"/>
  <c r="X511" i="1" s="1"/>
  <c r="N510" i="1"/>
  <c r="X510" i="1" s="1"/>
  <c r="N509" i="1"/>
  <c r="N508" i="1"/>
  <c r="X508" i="1" s="1"/>
  <c r="N507" i="1"/>
  <c r="X507" i="1" s="1"/>
  <c r="N506" i="1"/>
  <c r="X506" i="1" s="1"/>
  <c r="N505" i="1"/>
  <c r="N504" i="1"/>
  <c r="N503" i="1"/>
  <c r="X503" i="1" s="1"/>
  <c r="N492" i="1"/>
  <c r="N491" i="1"/>
  <c r="X491" i="1" s="1"/>
  <c r="N490" i="1"/>
  <c r="X490" i="1" s="1"/>
  <c r="N489" i="1"/>
  <c r="X489" i="1" s="1"/>
  <c r="N488" i="1"/>
  <c r="X488" i="1" s="1"/>
  <c r="N487" i="1"/>
  <c r="X487" i="1" s="1"/>
  <c r="N486" i="1"/>
  <c r="X486" i="1" s="1"/>
  <c r="N485" i="1"/>
  <c r="X485" i="1" s="1"/>
  <c r="N484" i="1"/>
  <c r="X484" i="1" s="1"/>
  <c r="N483" i="1"/>
  <c r="X483" i="1" s="1"/>
  <c r="N482" i="1"/>
  <c r="N481" i="1"/>
  <c r="N480" i="1"/>
  <c r="N479" i="1"/>
  <c r="X479" i="1" s="1"/>
  <c r="N461" i="1"/>
  <c r="X461" i="1" s="1"/>
  <c r="N460" i="1"/>
  <c r="X460" i="1" s="1"/>
  <c r="N459" i="1"/>
  <c r="X459" i="1" s="1"/>
  <c r="N458" i="1"/>
  <c r="X458" i="1" s="1"/>
  <c r="N457" i="1"/>
  <c r="X457" i="1" s="1"/>
  <c r="N456" i="1"/>
  <c r="N455" i="1"/>
  <c r="X455" i="1" s="1"/>
  <c r="N454" i="1"/>
  <c r="X454" i="1" s="1"/>
  <c r="N453" i="1"/>
  <c r="N444" i="1"/>
  <c r="N443" i="1"/>
  <c r="X443" i="1" s="1"/>
  <c r="N442" i="1"/>
  <c r="X442" i="1" s="1"/>
  <c r="N441" i="1"/>
  <c r="X441" i="1" s="1"/>
  <c r="N440" i="1"/>
  <c r="X440" i="1" s="1"/>
  <c r="N439" i="1"/>
  <c r="N438" i="1"/>
  <c r="X438" i="1" s="1"/>
  <c r="N437" i="1"/>
  <c r="X437" i="1" s="1"/>
  <c r="N436" i="1"/>
  <c r="X436" i="1" s="1"/>
  <c r="N435" i="1"/>
  <c r="X435" i="1" s="1"/>
  <c r="N434" i="1"/>
  <c r="N433" i="1"/>
  <c r="X433" i="1" s="1"/>
  <c r="N419" i="1"/>
  <c r="X419" i="1" s="1"/>
  <c r="N418" i="1"/>
  <c r="X418" i="1" s="1"/>
  <c r="N417" i="1"/>
  <c r="N416" i="1"/>
  <c r="N415" i="1"/>
  <c r="N414" i="1"/>
  <c r="N413" i="1"/>
  <c r="X413" i="1" s="1"/>
  <c r="N412" i="1"/>
  <c r="X412" i="1" s="1"/>
  <c r="N411" i="1"/>
  <c r="X411" i="1" s="1"/>
  <c r="N410" i="1"/>
  <c r="X410" i="1" s="1"/>
  <c r="N409" i="1"/>
  <c r="X409" i="1" s="1"/>
  <c r="N386" i="1"/>
  <c r="X386" i="1" s="1"/>
  <c r="N385" i="1"/>
  <c r="X385" i="1" s="1"/>
  <c r="N384" i="1"/>
  <c r="X384" i="1" s="1"/>
  <c r="N383" i="1"/>
  <c r="X383" i="1" s="1"/>
  <c r="N382" i="1"/>
  <c r="X382" i="1" s="1"/>
  <c r="N381" i="1"/>
  <c r="X381" i="1" s="1"/>
  <c r="N380" i="1"/>
  <c r="X380" i="1" s="1"/>
  <c r="N379" i="1"/>
  <c r="X379" i="1" s="1"/>
  <c r="N378" i="1"/>
  <c r="N374" i="1"/>
  <c r="N373" i="1"/>
  <c r="X373" i="1" s="1"/>
  <c r="N372" i="1"/>
  <c r="X372" i="1" s="1"/>
  <c r="N371" i="1"/>
  <c r="X371" i="1" s="1"/>
  <c r="N370" i="1"/>
  <c r="X370" i="1" s="1"/>
  <c r="N369" i="1"/>
  <c r="X369" i="1" s="1"/>
  <c r="N368" i="1"/>
  <c r="X368" i="1" s="1"/>
  <c r="N367" i="1"/>
  <c r="X367" i="1" s="1"/>
  <c r="N366" i="1"/>
  <c r="X366" i="1" s="1"/>
  <c r="N365" i="1"/>
  <c r="X365" i="1" s="1"/>
  <c r="N364" i="1"/>
  <c r="X364" i="1" s="1"/>
  <c r="N363" i="1"/>
  <c r="X363" i="1" s="1"/>
  <c r="N362" i="1"/>
  <c r="X362" i="1" s="1"/>
  <c r="N344" i="1"/>
  <c r="X344" i="1" s="1"/>
  <c r="N343" i="1"/>
  <c r="X343" i="1" s="1"/>
  <c r="N342" i="1"/>
  <c r="N341" i="1"/>
  <c r="X341" i="1" s="1"/>
  <c r="N340" i="1"/>
  <c r="X340" i="1" s="1"/>
  <c r="N339" i="1"/>
  <c r="N338" i="1"/>
  <c r="X338" i="1" s="1"/>
  <c r="N337" i="1"/>
  <c r="N327" i="1"/>
  <c r="X327" i="1" s="1"/>
  <c r="N326" i="1"/>
  <c r="N325" i="1"/>
  <c r="X325" i="1" s="1"/>
  <c r="N324" i="1"/>
  <c r="X324" i="1" s="1"/>
  <c r="N323" i="1"/>
  <c r="X323" i="1" s="1"/>
  <c r="N322" i="1"/>
  <c r="N321" i="1"/>
  <c r="X321" i="1" s="1"/>
  <c r="N320" i="1"/>
  <c r="X320" i="1" s="1"/>
  <c r="N319" i="1"/>
  <c r="X319" i="1" s="1"/>
  <c r="N318" i="1"/>
  <c r="N317" i="1"/>
  <c r="N316" i="1"/>
  <c r="X316" i="1" s="1"/>
  <c r="N304" i="1"/>
  <c r="X304" i="1" s="1"/>
  <c r="N303" i="1"/>
  <c r="X303" i="1" s="1"/>
  <c r="N302" i="1"/>
  <c r="X302" i="1" s="1"/>
  <c r="N301" i="1"/>
  <c r="X301" i="1" s="1"/>
  <c r="N300" i="1"/>
  <c r="X300" i="1" s="1"/>
  <c r="N299" i="1"/>
  <c r="X299" i="1" s="1"/>
  <c r="N298" i="1"/>
  <c r="X298" i="1" s="1"/>
  <c r="N297" i="1"/>
  <c r="N296" i="1"/>
  <c r="X296" i="1" s="1"/>
  <c r="N295" i="1"/>
  <c r="N287" i="1"/>
  <c r="N286" i="1"/>
  <c r="N285" i="1"/>
  <c r="X285" i="1" s="1"/>
  <c r="N284" i="1"/>
  <c r="X284" i="1" s="1"/>
  <c r="N283" i="1"/>
  <c r="X283" i="1" s="1"/>
  <c r="N282" i="1"/>
  <c r="N281" i="1"/>
  <c r="X281" i="1" s="1"/>
  <c r="N280" i="1"/>
  <c r="X280" i="1" s="1"/>
  <c r="N268" i="1"/>
  <c r="X268" i="1" s="1"/>
  <c r="N267" i="1"/>
  <c r="X267" i="1" s="1"/>
  <c r="N266" i="1"/>
  <c r="X266" i="1" s="1"/>
  <c r="N265" i="1"/>
  <c r="X265" i="1" s="1"/>
  <c r="N264" i="1"/>
  <c r="X264" i="1" s="1"/>
  <c r="N263" i="1"/>
  <c r="X263" i="1" s="1"/>
  <c r="N262" i="1"/>
  <c r="X262" i="1" s="1"/>
  <c r="N261" i="1"/>
  <c r="X261" i="1" s="1"/>
  <c r="N260" i="1"/>
  <c r="N259" i="1"/>
  <c r="X259" i="1" s="1"/>
  <c r="N249" i="1"/>
  <c r="X249" i="1" s="1"/>
  <c r="N248" i="1"/>
  <c r="X248" i="1" s="1"/>
  <c r="N247" i="1"/>
  <c r="X512" i="1" s="1"/>
  <c r="N246" i="1"/>
  <c r="X246" i="1" s="1"/>
  <c r="N245" i="1"/>
  <c r="X245" i="1" s="1"/>
  <c r="N244" i="1"/>
  <c r="X244" i="1" s="1"/>
  <c r="N243" i="1"/>
  <c r="X243" i="1" s="1"/>
  <c r="N242" i="1"/>
  <c r="X242" i="1" s="1"/>
  <c r="N241" i="1"/>
  <c r="X241" i="1" s="1"/>
  <c r="N240" i="1"/>
  <c r="X240" i="1" s="1"/>
  <c r="N239" i="1"/>
  <c r="X504" i="1" s="1"/>
  <c r="N238" i="1"/>
  <c r="X238" i="1" s="1"/>
  <c r="N237" i="1"/>
  <c r="X237" i="1" s="1"/>
  <c r="N223" i="1"/>
  <c r="N222" i="1"/>
  <c r="X222" i="1" s="1"/>
  <c r="N221" i="1"/>
  <c r="X221" i="1" s="1"/>
  <c r="N220" i="1"/>
  <c r="N219" i="1"/>
  <c r="N218" i="1"/>
  <c r="N217" i="1"/>
  <c r="X217" i="1" s="1"/>
  <c r="N216" i="1"/>
  <c r="N215" i="1"/>
  <c r="X215" i="1" s="1"/>
  <c r="N204" i="1"/>
  <c r="X204" i="1" s="1"/>
  <c r="N203" i="1"/>
  <c r="X203" i="1" s="1"/>
  <c r="N202" i="1"/>
  <c r="X202" i="1" s="1"/>
  <c r="N201" i="1"/>
  <c r="X201" i="1" s="1"/>
  <c r="N200" i="1"/>
  <c r="X200" i="1" s="1"/>
  <c r="N199" i="1"/>
  <c r="X199" i="1" s="1"/>
  <c r="N198" i="1"/>
  <c r="X198" i="1" s="1"/>
  <c r="N197" i="1"/>
  <c r="X197" i="1" s="1"/>
  <c r="N177" i="1"/>
  <c r="X177" i="1" s="1"/>
  <c r="N176" i="1"/>
  <c r="N175" i="1"/>
  <c r="X175" i="1" s="1"/>
  <c r="N174" i="1"/>
  <c r="X174" i="1" s="1"/>
  <c r="N173" i="1"/>
  <c r="X173" i="1" s="1"/>
  <c r="N172" i="1"/>
  <c r="N171" i="1"/>
  <c r="X171" i="1" s="1"/>
  <c r="N170" i="1"/>
  <c r="X170" i="1" s="1"/>
  <c r="N164" i="1"/>
  <c r="X164" i="1" s="1"/>
  <c r="N163" i="1"/>
  <c r="N162" i="1"/>
  <c r="X162" i="1" s="1"/>
  <c r="N161" i="1"/>
  <c r="X161" i="1" s="1"/>
  <c r="N160" i="1"/>
  <c r="X160" i="1" s="1"/>
  <c r="N159" i="1"/>
  <c r="N158" i="1"/>
  <c r="X158" i="1" s="1"/>
  <c r="N157" i="1"/>
  <c r="X157" i="1" s="1"/>
  <c r="N156" i="1"/>
  <c r="X156" i="1" s="1"/>
  <c r="N155" i="1"/>
  <c r="X155" i="1" s="1"/>
  <c r="N154" i="1"/>
  <c r="X154" i="1" s="1"/>
  <c r="N153" i="1"/>
  <c r="X153" i="1" s="1"/>
  <c r="N152" i="1"/>
  <c r="X152" i="1" s="1"/>
  <c r="N142" i="1"/>
  <c r="X142" i="1" s="1"/>
  <c r="N141" i="1"/>
  <c r="X141" i="1" s="1"/>
  <c r="N140" i="1"/>
  <c r="X140" i="1" s="1"/>
  <c r="N139" i="1"/>
  <c r="X139" i="1" s="1"/>
  <c r="N138" i="1"/>
  <c r="X138" i="1" s="1"/>
  <c r="N137" i="1"/>
  <c r="X137" i="1" s="1"/>
  <c r="N136" i="1"/>
  <c r="X136" i="1" s="1"/>
  <c r="N135" i="1"/>
  <c r="X135" i="1" s="1"/>
  <c r="N134" i="1"/>
  <c r="X134" i="1" s="1"/>
  <c r="N114" i="1"/>
  <c r="X114" i="1" s="1"/>
  <c r="N113" i="1"/>
  <c r="X113" i="1" s="1"/>
  <c r="N112" i="1"/>
  <c r="X112" i="1" s="1"/>
  <c r="N111" i="1"/>
  <c r="X111" i="1" s="1"/>
  <c r="N110" i="1"/>
  <c r="X110" i="1" s="1"/>
  <c r="N109" i="1"/>
  <c r="N108" i="1"/>
  <c r="N107" i="1"/>
  <c r="X107" i="1" s="1"/>
  <c r="N106" i="1"/>
  <c r="X106" i="1" s="1"/>
  <c r="N105" i="1"/>
  <c r="N104" i="1"/>
  <c r="N103" i="1"/>
  <c r="X103" i="1" s="1"/>
  <c r="N92" i="1"/>
  <c r="X92" i="1" s="1"/>
  <c r="N91" i="1"/>
  <c r="X91" i="1" s="1"/>
  <c r="N90" i="1"/>
  <c r="X90" i="1" s="1"/>
  <c r="N89" i="1"/>
  <c r="N88" i="1"/>
  <c r="X88" i="1" s="1"/>
  <c r="N87" i="1"/>
  <c r="X87" i="1" s="1"/>
  <c r="N86" i="1"/>
  <c r="X86" i="1" s="1"/>
  <c r="N85" i="1"/>
  <c r="X85" i="1" s="1"/>
  <c r="N84" i="1"/>
  <c r="X84" i="1" s="1"/>
  <c r="N83" i="1"/>
  <c r="X83" i="1" s="1"/>
  <c r="N82" i="1"/>
  <c r="X82" i="1" s="1"/>
  <c r="N81" i="1"/>
  <c r="X81" i="1" s="1"/>
  <c r="N80" i="1"/>
  <c r="N79" i="1"/>
  <c r="X79" i="1" s="1"/>
  <c r="N78" i="1"/>
  <c r="X78" i="1" s="1"/>
  <c r="N58" i="1"/>
  <c r="X58" i="1" s="1"/>
  <c r="N57" i="1"/>
  <c r="X57" i="1" s="1"/>
  <c r="N56" i="1"/>
  <c r="X56" i="1" s="1"/>
  <c r="N55" i="1"/>
  <c r="X55" i="1" s="1"/>
  <c r="N54" i="1"/>
  <c r="X54" i="1" s="1"/>
  <c r="N53" i="1"/>
  <c r="X53" i="1" s="1"/>
  <c r="N52" i="1"/>
  <c r="X52" i="1" s="1"/>
  <c r="N51" i="1"/>
  <c r="X51" i="1" s="1"/>
  <c r="N50" i="1"/>
  <c r="X50" i="1" s="1"/>
  <c r="N49" i="1"/>
  <c r="X49" i="1" s="1"/>
  <c r="N38" i="1"/>
  <c r="X38" i="1" s="1"/>
  <c r="N37" i="1"/>
  <c r="N36" i="1"/>
  <c r="X36" i="1" s="1"/>
  <c r="N35" i="1"/>
  <c r="X35" i="1" s="1"/>
  <c r="N34" i="1"/>
  <c r="X34" i="1" s="1"/>
  <c r="N33" i="1"/>
  <c r="N32" i="1"/>
  <c r="X32" i="1" s="1"/>
  <c r="N17" i="1"/>
  <c r="X17" i="1" s="1"/>
  <c r="N16" i="1"/>
  <c r="X16" i="1" s="1"/>
  <c r="N15" i="1"/>
  <c r="X15" i="1" s="1"/>
  <c r="N14" i="1"/>
  <c r="X14" i="1" s="1"/>
  <c r="N13" i="1"/>
  <c r="X13" i="1" s="1"/>
  <c r="N12" i="1"/>
  <c r="X12" i="1" s="1"/>
  <c r="N11" i="1"/>
  <c r="X11" i="1" s="1"/>
  <c r="N10" i="1"/>
  <c r="X10" i="1" s="1"/>
  <c r="N9" i="1"/>
  <c r="X9" i="1" s="1"/>
  <c r="N8" i="1"/>
  <c r="X8" i="1" s="1"/>
  <c r="N7" i="1"/>
  <c r="X7" i="1" s="1"/>
  <c r="N6" i="1"/>
  <c r="X6" i="1" s="1"/>
  <c r="N5" i="1"/>
  <c r="X5" i="1" s="1"/>
  <c r="N4" i="1"/>
  <c r="X4" i="1" s="1"/>
  <c r="N3" i="1"/>
  <c r="X3" i="1" s="1"/>
  <c r="N2" i="1"/>
  <c r="X2" i="1" s="1"/>
  <c r="X568" i="1"/>
  <c r="X562" i="1"/>
  <c r="X561" i="1"/>
  <c r="X560" i="1"/>
  <c r="X530" i="1"/>
  <c r="X515" i="1"/>
  <c r="X492" i="1"/>
  <c r="X482" i="1"/>
  <c r="X481" i="1"/>
  <c r="X480" i="1"/>
  <c r="X453" i="1"/>
  <c r="X444" i="1"/>
  <c r="X439" i="1"/>
  <c r="X416" i="1"/>
  <c r="X415" i="1"/>
  <c r="X414" i="1"/>
  <c r="X378" i="1"/>
  <c r="X374" i="1"/>
  <c r="X342" i="1"/>
  <c r="X337" i="1"/>
  <c r="X317" i="1"/>
  <c r="X287" i="1"/>
  <c r="X260" i="1"/>
  <c r="X220" i="1"/>
  <c r="X216" i="1"/>
  <c r="X89" i="1"/>
  <c r="X33" i="1"/>
  <c r="W570" i="1"/>
  <c r="W569" i="1"/>
  <c r="W568" i="1"/>
  <c r="W567" i="1"/>
  <c r="W566" i="1"/>
  <c r="W565" i="1"/>
  <c r="W564" i="1"/>
  <c r="W563" i="1"/>
  <c r="W562" i="1"/>
  <c r="W561" i="1"/>
  <c r="W560" i="1"/>
  <c r="W559" i="1"/>
  <c r="W558" i="1"/>
  <c r="W541" i="1"/>
  <c r="W540" i="1"/>
  <c r="W539" i="1"/>
  <c r="W538" i="1"/>
  <c r="W537" i="1"/>
  <c r="W536" i="1"/>
  <c r="W535" i="1"/>
  <c r="W534" i="1"/>
  <c r="W533" i="1"/>
  <c r="W532" i="1"/>
  <c r="W531" i="1"/>
  <c r="W530" i="1"/>
  <c r="W515" i="1"/>
  <c r="W514" i="1"/>
  <c r="W513" i="1"/>
  <c r="W512" i="1"/>
  <c r="W511" i="1"/>
  <c r="W510" i="1"/>
  <c r="W509" i="1"/>
  <c r="W508" i="1"/>
  <c r="W507" i="1"/>
  <c r="W506" i="1"/>
  <c r="W505" i="1"/>
  <c r="W504" i="1"/>
  <c r="W503" i="1"/>
  <c r="W492" i="1"/>
  <c r="W491" i="1"/>
  <c r="W490" i="1"/>
  <c r="W489" i="1"/>
  <c r="W488" i="1"/>
  <c r="W487" i="1"/>
  <c r="W486" i="1"/>
  <c r="W485" i="1"/>
  <c r="W484" i="1"/>
  <c r="W483" i="1"/>
  <c r="W482" i="1"/>
  <c r="W481" i="1"/>
  <c r="W480" i="1"/>
  <c r="W479" i="1"/>
  <c r="W461" i="1"/>
  <c r="W460" i="1"/>
  <c r="W459" i="1"/>
  <c r="W458" i="1"/>
  <c r="W457" i="1"/>
  <c r="W456" i="1"/>
  <c r="W455" i="1"/>
  <c r="W454" i="1"/>
  <c r="W453" i="1"/>
  <c r="W444" i="1"/>
  <c r="W443" i="1"/>
  <c r="W442" i="1"/>
  <c r="W441" i="1"/>
  <c r="W440" i="1"/>
  <c r="W439" i="1"/>
  <c r="W438" i="1"/>
  <c r="W437" i="1"/>
  <c r="W436" i="1"/>
  <c r="W435" i="1"/>
  <c r="W434" i="1"/>
  <c r="W433" i="1"/>
  <c r="W419" i="1"/>
  <c r="W418" i="1"/>
  <c r="W417" i="1"/>
  <c r="W416" i="1"/>
  <c r="W415" i="1"/>
  <c r="W414" i="1"/>
  <c r="W413" i="1"/>
  <c r="W412" i="1"/>
  <c r="W411" i="1"/>
  <c r="W410" i="1"/>
  <c r="W409" i="1"/>
  <c r="W386" i="1"/>
  <c r="W385" i="1"/>
  <c r="W384" i="1"/>
  <c r="W383" i="1"/>
  <c r="W382" i="1"/>
  <c r="W381" i="1"/>
  <c r="W380" i="1"/>
  <c r="W379" i="1"/>
  <c r="W378" i="1"/>
  <c r="W374" i="1"/>
  <c r="W373" i="1"/>
  <c r="W372" i="1"/>
  <c r="W371" i="1"/>
  <c r="W370" i="1"/>
  <c r="W369" i="1"/>
  <c r="W368" i="1"/>
  <c r="W367" i="1"/>
  <c r="W366" i="1"/>
  <c r="W365" i="1"/>
  <c r="W364" i="1"/>
  <c r="W363" i="1"/>
  <c r="W362" i="1"/>
  <c r="W344" i="1"/>
  <c r="W343" i="1"/>
  <c r="W342" i="1"/>
  <c r="W341" i="1"/>
  <c r="W340" i="1"/>
  <c r="W339" i="1"/>
  <c r="W338" i="1"/>
  <c r="W337" i="1"/>
  <c r="W327" i="1"/>
  <c r="W326" i="1"/>
  <c r="W325" i="1"/>
  <c r="W324" i="1"/>
  <c r="W323" i="1"/>
  <c r="W322" i="1"/>
  <c r="W321" i="1"/>
  <c r="W320" i="1"/>
  <c r="W319" i="1"/>
  <c r="W318" i="1"/>
  <c r="W317" i="1"/>
  <c r="W316" i="1"/>
  <c r="W304" i="1"/>
  <c r="W303" i="1"/>
  <c r="W302" i="1"/>
  <c r="W301" i="1"/>
  <c r="W300" i="1"/>
  <c r="W299" i="1"/>
  <c r="W298" i="1"/>
  <c r="W297" i="1"/>
  <c r="W296" i="1"/>
  <c r="W295" i="1"/>
  <c r="W287" i="1"/>
  <c r="W286" i="1"/>
  <c r="W285" i="1"/>
  <c r="W284" i="1"/>
  <c r="W283" i="1"/>
  <c r="W282" i="1"/>
  <c r="W281" i="1"/>
  <c r="W280" i="1"/>
  <c r="W268" i="1"/>
  <c r="W267" i="1"/>
  <c r="W266" i="1"/>
  <c r="W265" i="1"/>
  <c r="W264" i="1"/>
  <c r="W263" i="1"/>
  <c r="W262" i="1"/>
  <c r="W261" i="1"/>
  <c r="W260" i="1"/>
  <c r="W259" i="1"/>
  <c r="W249" i="1"/>
  <c r="W248" i="1"/>
  <c r="W247" i="1"/>
  <c r="W246" i="1"/>
  <c r="W245" i="1"/>
  <c r="W244" i="1"/>
  <c r="W243" i="1"/>
  <c r="W242" i="1"/>
  <c r="W241" i="1"/>
  <c r="W240" i="1"/>
  <c r="W239" i="1"/>
  <c r="W238" i="1"/>
  <c r="W237" i="1"/>
  <c r="W223" i="1"/>
  <c r="W222" i="1"/>
  <c r="W221" i="1"/>
  <c r="W220" i="1"/>
  <c r="W219" i="1"/>
  <c r="W218" i="1"/>
  <c r="W217" i="1"/>
  <c r="W216" i="1"/>
  <c r="W215" i="1"/>
  <c r="W204" i="1"/>
  <c r="W203" i="1"/>
  <c r="W202" i="1"/>
  <c r="W201" i="1"/>
  <c r="W200" i="1"/>
  <c r="W199" i="1"/>
  <c r="W198" i="1"/>
  <c r="W197" i="1"/>
  <c r="W177" i="1"/>
  <c r="W176" i="1"/>
  <c r="W175" i="1"/>
  <c r="W174" i="1"/>
  <c r="W173" i="1"/>
  <c r="W172" i="1"/>
  <c r="W171" i="1"/>
  <c r="W170" i="1"/>
  <c r="W164" i="1"/>
  <c r="W163" i="1"/>
  <c r="W162" i="1"/>
  <c r="W161" i="1"/>
  <c r="W160" i="1"/>
  <c r="W159" i="1"/>
  <c r="W158" i="1"/>
  <c r="W157" i="1"/>
  <c r="W156" i="1"/>
  <c r="W155" i="1"/>
  <c r="W154" i="1"/>
  <c r="W153" i="1"/>
  <c r="W152" i="1"/>
  <c r="W142" i="1"/>
  <c r="W141" i="1"/>
  <c r="W140" i="1"/>
  <c r="W139" i="1"/>
  <c r="W138" i="1"/>
  <c r="W137" i="1"/>
  <c r="W136" i="1"/>
  <c r="W135" i="1"/>
  <c r="W134" i="1"/>
  <c r="W114" i="1"/>
  <c r="W113" i="1"/>
  <c r="W112" i="1"/>
  <c r="W111" i="1"/>
  <c r="W110" i="1"/>
  <c r="W109" i="1"/>
  <c r="W108" i="1"/>
  <c r="W107" i="1"/>
  <c r="W106" i="1"/>
  <c r="W105" i="1"/>
  <c r="W104" i="1"/>
  <c r="W103" i="1"/>
  <c r="W92" i="1"/>
  <c r="W91" i="1"/>
  <c r="W90" i="1"/>
  <c r="W89" i="1"/>
  <c r="W88" i="1"/>
  <c r="W87" i="1"/>
  <c r="W86" i="1"/>
  <c r="W85" i="1"/>
  <c r="W84" i="1"/>
  <c r="W83" i="1"/>
  <c r="W82" i="1"/>
  <c r="W81" i="1"/>
  <c r="W80" i="1"/>
  <c r="W79" i="1"/>
  <c r="W78" i="1"/>
  <c r="W58" i="1"/>
  <c r="W57" i="1"/>
  <c r="W56" i="1"/>
  <c r="W55" i="1"/>
  <c r="W54" i="1"/>
  <c r="W53" i="1"/>
  <c r="W52" i="1"/>
  <c r="W51" i="1"/>
  <c r="W50" i="1"/>
  <c r="W49" i="1"/>
  <c r="W38" i="1"/>
  <c r="W37" i="1"/>
  <c r="W36" i="1"/>
  <c r="W35" i="1"/>
  <c r="W34" i="1"/>
  <c r="W33" i="1"/>
  <c r="W32" i="1"/>
  <c r="W17" i="1"/>
  <c r="W16" i="1"/>
  <c r="W15" i="1"/>
  <c r="W14" i="1"/>
  <c r="W13" i="1"/>
  <c r="W12" i="1"/>
  <c r="W11" i="1"/>
  <c r="W10" i="1"/>
  <c r="W9" i="1"/>
  <c r="W8" i="1"/>
  <c r="W7" i="1"/>
  <c r="W6" i="1"/>
  <c r="W5" i="1"/>
  <c r="W4" i="1"/>
  <c r="W3" i="1"/>
  <c r="W2" i="1"/>
  <c r="V570" i="1"/>
  <c r="V569" i="1"/>
  <c r="V568" i="1"/>
  <c r="V567" i="1"/>
  <c r="V566" i="1"/>
  <c r="V565" i="1"/>
  <c r="V564" i="1"/>
  <c r="V563" i="1"/>
  <c r="V562" i="1"/>
  <c r="V561" i="1"/>
  <c r="V560" i="1"/>
  <c r="V559" i="1"/>
  <c r="V558" i="1"/>
  <c r="V541" i="1"/>
  <c r="V540" i="1"/>
  <c r="V539" i="1"/>
  <c r="V538" i="1"/>
  <c r="V537" i="1"/>
  <c r="V536" i="1"/>
  <c r="V535" i="1"/>
  <c r="V534" i="1"/>
  <c r="V533" i="1"/>
  <c r="V532" i="1"/>
  <c r="V531" i="1"/>
  <c r="V530" i="1"/>
  <c r="V515" i="1"/>
  <c r="V514" i="1"/>
  <c r="V513" i="1"/>
  <c r="V512" i="1"/>
  <c r="V511" i="1"/>
  <c r="V510" i="1"/>
  <c r="V509" i="1"/>
  <c r="V508" i="1"/>
  <c r="V507" i="1"/>
  <c r="V506" i="1"/>
  <c r="V505" i="1"/>
  <c r="V504" i="1"/>
  <c r="V503" i="1"/>
  <c r="V492" i="1"/>
  <c r="V491" i="1"/>
  <c r="V490" i="1"/>
  <c r="V489" i="1"/>
  <c r="V488" i="1"/>
  <c r="V487" i="1"/>
  <c r="V486" i="1"/>
  <c r="V485" i="1"/>
  <c r="V484" i="1"/>
  <c r="V483" i="1"/>
  <c r="V482" i="1"/>
  <c r="V481" i="1"/>
  <c r="V480" i="1"/>
  <c r="V479" i="1"/>
  <c r="V461" i="1"/>
  <c r="V460" i="1"/>
  <c r="V459" i="1"/>
  <c r="V458" i="1"/>
  <c r="V457" i="1"/>
  <c r="V456" i="1"/>
  <c r="V455" i="1"/>
  <c r="V454" i="1"/>
  <c r="V453" i="1"/>
  <c r="V444" i="1"/>
  <c r="V443" i="1"/>
  <c r="V442" i="1"/>
  <c r="V441" i="1"/>
  <c r="V440" i="1"/>
  <c r="V439" i="1"/>
  <c r="V438" i="1"/>
  <c r="V437" i="1"/>
  <c r="V436" i="1"/>
  <c r="V435" i="1"/>
  <c r="V434" i="1"/>
  <c r="V433" i="1"/>
  <c r="V419" i="1"/>
  <c r="V418" i="1"/>
  <c r="V417" i="1"/>
  <c r="V416" i="1"/>
  <c r="V415" i="1"/>
  <c r="V414" i="1"/>
  <c r="V413" i="1"/>
  <c r="V412" i="1"/>
  <c r="V411" i="1"/>
  <c r="V410" i="1"/>
  <c r="V409" i="1"/>
  <c r="V386" i="1"/>
  <c r="V385" i="1"/>
  <c r="V384" i="1"/>
  <c r="V383" i="1"/>
  <c r="V382" i="1"/>
  <c r="V381" i="1"/>
  <c r="V380" i="1"/>
  <c r="V379" i="1"/>
  <c r="V378" i="1"/>
  <c r="V374" i="1"/>
  <c r="V373" i="1"/>
  <c r="V372" i="1"/>
  <c r="V371" i="1"/>
  <c r="V370" i="1"/>
  <c r="V369" i="1"/>
  <c r="V368" i="1"/>
  <c r="V367" i="1"/>
  <c r="V366" i="1"/>
  <c r="V365" i="1"/>
  <c r="V364" i="1"/>
  <c r="V363" i="1"/>
  <c r="V362" i="1"/>
  <c r="V344" i="1"/>
  <c r="V343" i="1"/>
  <c r="V342" i="1"/>
  <c r="V341" i="1"/>
  <c r="V340" i="1"/>
  <c r="V339" i="1"/>
  <c r="V338" i="1"/>
  <c r="V337" i="1"/>
  <c r="V327" i="1"/>
  <c r="V326" i="1"/>
  <c r="V325" i="1"/>
  <c r="V324" i="1"/>
  <c r="V323" i="1"/>
  <c r="V322" i="1"/>
  <c r="V321" i="1"/>
  <c r="V320" i="1"/>
  <c r="V319" i="1"/>
  <c r="V318" i="1"/>
  <c r="V317" i="1"/>
  <c r="V316" i="1"/>
  <c r="V304" i="1"/>
  <c r="V303" i="1"/>
  <c r="V302" i="1"/>
  <c r="V301" i="1"/>
  <c r="V300" i="1"/>
  <c r="V299" i="1"/>
  <c r="V298" i="1"/>
  <c r="V297" i="1"/>
  <c r="V296" i="1"/>
  <c r="V295" i="1"/>
  <c r="V287" i="1"/>
  <c r="V286" i="1"/>
  <c r="V285" i="1"/>
  <c r="V284" i="1"/>
  <c r="V283" i="1"/>
  <c r="V282" i="1"/>
  <c r="V281" i="1"/>
  <c r="V280" i="1"/>
  <c r="V268" i="1"/>
  <c r="V267" i="1"/>
  <c r="V266" i="1"/>
  <c r="V265" i="1"/>
  <c r="V264" i="1"/>
  <c r="V263" i="1"/>
  <c r="V262" i="1"/>
  <c r="V261" i="1"/>
  <c r="V260" i="1"/>
  <c r="V259" i="1"/>
  <c r="V249" i="1"/>
  <c r="V248" i="1"/>
  <c r="V247" i="1"/>
  <c r="V246" i="1"/>
  <c r="V245" i="1"/>
  <c r="V244" i="1"/>
  <c r="V243" i="1"/>
  <c r="V242" i="1"/>
  <c r="V241" i="1"/>
  <c r="V240" i="1"/>
  <c r="V239" i="1"/>
  <c r="V238" i="1"/>
  <c r="V237" i="1"/>
  <c r="V223" i="1"/>
  <c r="V222" i="1"/>
  <c r="V221" i="1"/>
  <c r="V220" i="1"/>
  <c r="V219" i="1"/>
  <c r="V218" i="1"/>
  <c r="V217" i="1"/>
  <c r="V216" i="1"/>
  <c r="V215" i="1"/>
  <c r="V204" i="1"/>
  <c r="V203" i="1"/>
  <c r="V202" i="1"/>
  <c r="V201" i="1"/>
  <c r="V200" i="1"/>
  <c r="V199" i="1"/>
  <c r="V198" i="1"/>
  <c r="V197" i="1"/>
  <c r="V177" i="1"/>
  <c r="V176" i="1"/>
  <c r="V175" i="1"/>
  <c r="V174" i="1"/>
  <c r="V173" i="1"/>
  <c r="V172" i="1"/>
  <c r="V171" i="1"/>
  <c r="V170" i="1"/>
  <c r="V164" i="1"/>
  <c r="V163" i="1"/>
  <c r="V162" i="1"/>
  <c r="V161" i="1"/>
  <c r="V160" i="1"/>
  <c r="V159" i="1"/>
  <c r="V158" i="1"/>
  <c r="V157" i="1"/>
  <c r="V156" i="1"/>
  <c r="V155" i="1"/>
  <c r="V154" i="1"/>
  <c r="V153" i="1"/>
  <c r="V152" i="1"/>
  <c r="V142" i="1"/>
  <c r="V141" i="1"/>
  <c r="V140" i="1"/>
  <c r="V139" i="1"/>
  <c r="V138" i="1"/>
  <c r="V137" i="1"/>
  <c r="V136" i="1"/>
  <c r="V135" i="1"/>
  <c r="V134" i="1"/>
  <c r="V114" i="1"/>
  <c r="V113" i="1"/>
  <c r="V112" i="1"/>
  <c r="V111" i="1"/>
  <c r="V110" i="1"/>
  <c r="V109" i="1"/>
  <c r="V108" i="1"/>
  <c r="V107" i="1"/>
  <c r="V106" i="1"/>
  <c r="V105" i="1"/>
  <c r="V104" i="1"/>
  <c r="V103" i="1"/>
  <c r="V92" i="1"/>
  <c r="V91" i="1"/>
  <c r="V90" i="1"/>
  <c r="V89" i="1"/>
  <c r="V88" i="1"/>
  <c r="V87" i="1"/>
  <c r="V86" i="1"/>
  <c r="V85" i="1"/>
  <c r="V84" i="1"/>
  <c r="V83" i="1"/>
  <c r="V82" i="1"/>
  <c r="V81" i="1"/>
  <c r="V80" i="1"/>
  <c r="V79" i="1"/>
  <c r="V78" i="1"/>
  <c r="V58" i="1"/>
  <c r="V57" i="1"/>
  <c r="V56" i="1"/>
  <c r="V55" i="1"/>
  <c r="V54" i="1"/>
  <c r="V53" i="1"/>
  <c r="V52" i="1"/>
  <c r="V51" i="1"/>
  <c r="V50" i="1"/>
  <c r="V49" i="1"/>
  <c r="V38" i="1"/>
  <c r="V37" i="1"/>
  <c r="V36" i="1"/>
  <c r="V35" i="1"/>
  <c r="V34" i="1"/>
  <c r="V33" i="1"/>
  <c r="V32" i="1"/>
  <c r="V17" i="1"/>
  <c r="V16" i="1"/>
  <c r="V15" i="1"/>
  <c r="V14" i="1"/>
  <c r="V13" i="1"/>
  <c r="V12" i="1"/>
  <c r="V11" i="1"/>
  <c r="V10" i="1"/>
  <c r="V9" i="1"/>
  <c r="V8" i="1"/>
  <c r="V7" i="1"/>
  <c r="V6" i="1"/>
  <c r="V5" i="1"/>
  <c r="V4" i="1"/>
  <c r="V3" i="1"/>
  <c r="V2" i="1"/>
  <c r="U570" i="1"/>
  <c r="U569" i="1"/>
  <c r="U568" i="1"/>
  <c r="U567" i="1"/>
  <c r="U566" i="1"/>
  <c r="U565" i="1"/>
  <c r="U564" i="1"/>
  <c r="U563" i="1"/>
  <c r="U562" i="1"/>
  <c r="U561" i="1"/>
  <c r="U560" i="1"/>
  <c r="U559" i="1"/>
  <c r="U558" i="1"/>
  <c r="U541" i="1"/>
  <c r="U540" i="1"/>
  <c r="U539" i="1"/>
  <c r="U538" i="1"/>
  <c r="U537" i="1"/>
  <c r="U536" i="1"/>
  <c r="U535" i="1"/>
  <c r="U534" i="1"/>
  <c r="U533" i="1"/>
  <c r="U532" i="1"/>
  <c r="U531" i="1"/>
  <c r="U530" i="1"/>
  <c r="U515" i="1"/>
  <c r="U514" i="1"/>
  <c r="U513" i="1"/>
  <c r="U512" i="1"/>
  <c r="U511" i="1"/>
  <c r="U510" i="1"/>
  <c r="U509" i="1"/>
  <c r="U508" i="1"/>
  <c r="U507" i="1"/>
  <c r="U506" i="1"/>
  <c r="U505" i="1"/>
  <c r="U504" i="1"/>
  <c r="U503" i="1"/>
  <c r="U492" i="1"/>
  <c r="U491" i="1"/>
  <c r="U490" i="1"/>
  <c r="U489" i="1"/>
  <c r="U488" i="1"/>
  <c r="U487" i="1"/>
  <c r="U486" i="1"/>
  <c r="U485" i="1"/>
  <c r="U484" i="1"/>
  <c r="U483" i="1"/>
  <c r="U482" i="1"/>
  <c r="U481" i="1"/>
  <c r="U480" i="1"/>
  <c r="U479" i="1"/>
  <c r="U461" i="1"/>
  <c r="U460" i="1"/>
  <c r="U459" i="1"/>
  <c r="U458" i="1"/>
  <c r="U457" i="1"/>
  <c r="U456" i="1"/>
  <c r="U455" i="1"/>
  <c r="U454" i="1"/>
  <c r="U453" i="1"/>
  <c r="U444" i="1"/>
  <c r="U443" i="1"/>
  <c r="U442" i="1"/>
  <c r="U441" i="1"/>
  <c r="U440" i="1"/>
  <c r="U439" i="1"/>
  <c r="U438" i="1"/>
  <c r="U437" i="1"/>
  <c r="U436" i="1"/>
  <c r="U435" i="1"/>
  <c r="U434" i="1"/>
  <c r="U433" i="1"/>
  <c r="U419" i="1"/>
  <c r="U418" i="1"/>
  <c r="U417" i="1"/>
  <c r="U416" i="1"/>
  <c r="U415" i="1"/>
  <c r="U414" i="1"/>
  <c r="U413" i="1"/>
  <c r="U412" i="1"/>
  <c r="U411" i="1"/>
  <c r="U410" i="1"/>
  <c r="U409" i="1"/>
  <c r="U386" i="1"/>
  <c r="U385" i="1"/>
  <c r="U384" i="1"/>
  <c r="U383" i="1"/>
  <c r="U382" i="1"/>
  <c r="U381" i="1"/>
  <c r="U380" i="1"/>
  <c r="U379" i="1"/>
  <c r="U378" i="1"/>
  <c r="U374" i="1"/>
  <c r="U373" i="1"/>
  <c r="U372" i="1"/>
  <c r="U371" i="1"/>
  <c r="U370" i="1"/>
  <c r="U369" i="1"/>
  <c r="U368" i="1"/>
  <c r="U367" i="1"/>
  <c r="U366" i="1"/>
  <c r="U365" i="1"/>
  <c r="U364" i="1"/>
  <c r="U363" i="1"/>
  <c r="U362" i="1"/>
  <c r="U344" i="1"/>
  <c r="U343" i="1"/>
  <c r="U342" i="1"/>
  <c r="U341" i="1"/>
  <c r="U340" i="1"/>
  <c r="U339" i="1"/>
  <c r="U338" i="1"/>
  <c r="U337" i="1"/>
  <c r="U327" i="1"/>
  <c r="U326" i="1"/>
  <c r="U325" i="1"/>
  <c r="U324" i="1"/>
  <c r="U323" i="1"/>
  <c r="U322" i="1"/>
  <c r="U321" i="1"/>
  <c r="U320" i="1"/>
  <c r="U319" i="1"/>
  <c r="U318" i="1"/>
  <c r="U317" i="1"/>
  <c r="U316" i="1"/>
  <c r="U304" i="1"/>
  <c r="U303" i="1"/>
  <c r="U302" i="1"/>
  <c r="U301" i="1"/>
  <c r="U300" i="1"/>
  <c r="U299" i="1"/>
  <c r="U298" i="1"/>
  <c r="U297" i="1"/>
  <c r="U296" i="1"/>
  <c r="U295" i="1"/>
  <c r="U287" i="1"/>
  <c r="U286" i="1"/>
  <c r="U285" i="1"/>
  <c r="U284" i="1"/>
  <c r="U283" i="1"/>
  <c r="U282" i="1"/>
  <c r="U281" i="1"/>
  <c r="U280" i="1"/>
  <c r="U268" i="1"/>
  <c r="U267" i="1"/>
  <c r="U266" i="1"/>
  <c r="U265" i="1"/>
  <c r="U264" i="1"/>
  <c r="U263" i="1"/>
  <c r="U262" i="1"/>
  <c r="U261" i="1"/>
  <c r="U260" i="1"/>
  <c r="U259" i="1"/>
  <c r="U249" i="1"/>
  <c r="U248" i="1"/>
  <c r="U247" i="1"/>
  <c r="U246" i="1"/>
  <c r="U245" i="1"/>
  <c r="U244" i="1"/>
  <c r="U243" i="1"/>
  <c r="U242" i="1"/>
  <c r="U241" i="1"/>
  <c r="U240" i="1"/>
  <c r="U239" i="1"/>
  <c r="U238" i="1"/>
  <c r="U237" i="1"/>
  <c r="U223" i="1"/>
  <c r="U222" i="1"/>
  <c r="U221" i="1"/>
  <c r="U220" i="1"/>
  <c r="U219" i="1"/>
  <c r="U218" i="1"/>
  <c r="U217" i="1"/>
  <c r="U216" i="1"/>
  <c r="U215" i="1"/>
  <c r="U204" i="1"/>
  <c r="U203" i="1"/>
  <c r="U202" i="1"/>
  <c r="U201" i="1"/>
  <c r="U200" i="1"/>
  <c r="U199" i="1"/>
  <c r="U198" i="1"/>
  <c r="U197" i="1"/>
  <c r="U177" i="1"/>
  <c r="U176" i="1"/>
  <c r="U175" i="1"/>
  <c r="U174" i="1"/>
  <c r="U173" i="1"/>
  <c r="U172" i="1"/>
  <c r="U171" i="1"/>
  <c r="U170" i="1"/>
  <c r="U164" i="1"/>
  <c r="U163" i="1"/>
  <c r="U162" i="1"/>
  <c r="U161" i="1"/>
  <c r="U160" i="1"/>
  <c r="U159" i="1"/>
  <c r="U158" i="1"/>
  <c r="U157" i="1"/>
  <c r="U156" i="1"/>
  <c r="U155" i="1"/>
  <c r="U154" i="1"/>
  <c r="U153" i="1"/>
  <c r="U152" i="1"/>
  <c r="U142" i="1"/>
  <c r="U141" i="1"/>
  <c r="U140" i="1"/>
  <c r="U139" i="1"/>
  <c r="U138" i="1"/>
  <c r="U137" i="1"/>
  <c r="U136" i="1"/>
  <c r="U135" i="1"/>
  <c r="U134" i="1"/>
  <c r="U114" i="1"/>
  <c r="U113" i="1"/>
  <c r="U112" i="1"/>
  <c r="U111" i="1"/>
  <c r="U110" i="1"/>
  <c r="U109" i="1"/>
  <c r="U108" i="1"/>
  <c r="U107" i="1"/>
  <c r="U106" i="1"/>
  <c r="U105" i="1"/>
  <c r="U104" i="1"/>
  <c r="U103" i="1"/>
  <c r="U92" i="1"/>
  <c r="U91" i="1"/>
  <c r="U90" i="1"/>
  <c r="U89" i="1"/>
  <c r="U88" i="1"/>
  <c r="U87" i="1"/>
  <c r="U86" i="1"/>
  <c r="U85" i="1"/>
  <c r="U84" i="1"/>
  <c r="U83" i="1"/>
  <c r="U82" i="1"/>
  <c r="U81" i="1"/>
  <c r="U80" i="1"/>
  <c r="U79" i="1"/>
  <c r="U78" i="1"/>
  <c r="U58" i="1"/>
  <c r="U57" i="1"/>
  <c r="U56" i="1"/>
  <c r="U55" i="1"/>
  <c r="U54" i="1"/>
  <c r="U53" i="1"/>
  <c r="U52" i="1"/>
  <c r="U51" i="1"/>
  <c r="U50" i="1"/>
  <c r="U49" i="1"/>
  <c r="U38" i="1"/>
  <c r="U37" i="1"/>
  <c r="U36" i="1"/>
  <c r="U35" i="1"/>
  <c r="U34" i="1"/>
  <c r="U33" i="1"/>
  <c r="U32" i="1"/>
  <c r="U17" i="1"/>
  <c r="U16" i="1"/>
  <c r="U15" i="1"/>
  <c r="U14" i="1"/>
  <c r="U13" i="1"/>
  <c r="U12" i="1"/>
  <c r="U11" i="1"/>
  <c r="U10" i="1"/>
  <c r="U9" i="1"/>
  <c r="U8" i="1"/>
  <c r="U7" i="1"/>
  <c r="U6" i="1"/>
  <c r="U5" i="1"/>
  <c r="U4" i="1"/>
  <c r="U3" i="1"/>
  <c r="U2" i="1"/>
  <c r="P570" i="1"/>
  <c r="P569" i="1"/>
  <c r="P568" i="1"/>
  <c r="P567" i="1"/>
  <c r="Q567" i="1" s="1"/>
  <c r="T567" i="1" s="1"/>
  <c r="P566" i="1"/>
  <c r="P565" i="1"/>
  <c r="P564" i="1"/>
  <c r="P563" i="1"/>
  <c r="Q563" i="1" s="1"/>
  <c r="T563" i="1" s="1"/>
  <c r="P562" i="1"/>
  <c r="P561" i="1"/>
  <c r="P560" i="1"/>
  <c r="P559" i="1"/>
  <c r="Q559" i="1" s="1"/>
  <c r="T559" i="1" s="1"/>
  <c r="P558" i="1"/>
  <c r="P541" i="1"/>
  <c r="P540" i="1"/>
  <c r="P539" i="1"/>
  <c r="Q539" i="1" s="1"/>
  <c r="T539" i="1" s="1"/>
  <c r="P538" i="1"/>
  <c r="P537" i="1"/>
  <c r="P536" i="1"/>
  <c r="P535" i="1"/>
  <c r="Q535" i="1" s="1"/>
  <c r="T535" i="1" s="1"/>
  <c r="P534" i="1"/>
  <c r="P533" i="1"/>
  <c r="P532" i="1"/>
  <c r="P531" i="1"/>
  <c r="Q531" i="1" s="1"/>
  <c r="T531" i="1" s="1"/>
  <c r="P530" i="1"/>
  <c r="P515" i="1"/>
  <c r="P514" i="1"/>
  <c r="P513" i="1"/>
  <c r="P512" i="1"/>
  <c r="P511" i="1"/>
  <c r="P510" i="1"/>
  <c r="P509" i="1"/>
  <c r="P508" i="1"/>
  <c r="P507" i="1"/>
  <c r="P506" i="1"/>
  <c r="P505" i="1"/>
  <c r="P504" i="1"/>
  <c r="P503" i="1"/>
  <c r="P492" i="1"/>
  <c r="P491" i="1"/>
  <c r="Q491" i="1" s="1"/>
  <c r="T491" i="1" s="1"/>
  <c r="P490" i="1"/>
  <c r="P489" i="1"/>
  <c r="P488" i="1"/>
  <c r="P487" i="1"/>
  <c r="Q487" i="1" s="1"/>
  <c r="T487" i="1" s="1"/>
  <c r="P486" i="1"/>
  <c r="P485" i="1"/>
  <c r="P484" i="1"/>
  <c r="P483" i="1"/>
  <c r="Q483" i="1" s="1"/>
  <c r="T483" i="1" s="1"/>
  <c r="P482" i="1"/>
  <c r="P481" i="1"/>
  <c r="P480" i="1"/>
  <c r="P479" i="1"/>
  <c r="Q479" i="1" s="1"/>
  <c r="T479" i="1" s="1"/>
  <c r="P461" i="1"/>
  <c r="P460" i="1"/>
  <c r="P459" i="1"/>
  <c r="P458" i="1"/>
  <c r="Q458" i="1" s="1"/>
  <c r="T458" i="1" s="1"/>
  <c r="P457" i="1"/>
  <c r="P456" i="1"/>
  <c r="P455" i="1"/>
  <c r="P454" i="1"/>
  <c r="Q454" i="1" s="1"/>
  <c r="T454" i="1" s="1"/>
  <c r="P453" i="1"/>
  <c r="P444" i="1"/>
  <c r="P443" i="1"/>
  <c r="P442" i="1"/>
  <c r="Q442" i="1" s="1"/>
  <c r="T442" i="1" s="1"/>
  <c r="P441" i="1"/>
  <c r="P440" i="1"/>
  <c r="P439" i="1"/>
  <c r="P438" i="1"/>
  <c r="Q438" i="1" s="1"/>
  <c r="T438" i="1" s="1"/>
  <c r="P437" i="1"/>
  <c r="P436" i="1"/>
  <c r="P435" i="1"/>
  <c r="P434" i="1"/>
  <c r="Q434" i="1" s="1"/>
  <c r="T434" i="1" s="1"/>
  <c r="P433" i="1"/>
  <c r="P419" i="1"/>
  <c r="P418" i="1"/>
  <c r="P417" i="1"/>
  <c r="Q417" i="1" s="1"/>
  <c r="T417" i="1" s="1"/>
  <c r="P416" i="1"/>
  <c r="P415" i="1"/>
  <c r="P414" i="1"/>
  <c r="P413" i="1"/>
  <c r="Q413" i="1" s="1"/>
  <c r="T413" i="1" s="1"/>
  <c r="P412" i="1"/>
  <c r="P411" i="1"/>
  <c r="P410" i="1"/>
  <c r="P409" i="1"/>
  <c r="Q409" i="1" s="1"/>
  <c r="T409" i="1" s="1"/>
  <c r="P386" i="1"/>
  <c r="P385" i="1"/>
  <c r="P384" i="1"/>
  <c r="P383" i="1"/>
  <c r="Q383" i="1" s="1"/>
  <c r="T383" i="1" s="1"/>
  <c r="P382" i="1"/>
  <c r="P381" i="1"/>
  <c r="P380" i="1"/>
  <c r="P379" i="1"/>
  <c r="Q379" i="1" s="1"/>
  <c r="T379" i="1" s="1"/>
  <c r="P378" i="1"/>
  <c r="P374" i="1"/>
  <c r="P373" i="1"/>
  <c r="P372" i="1"/>
  <c r="Q372" i="1" s="1"/>
  <c r="T372" i="1" s="1"/>
  <c r="P371" i="1"/>
  <c r="P370" i="1"/>
  <c r="P369" i="1"/>
  <c r="P368" i="1"/>
  <c r="Q368" i="1" s="1"/>
  <c r="T368" i="1" s="1"/>
  <c r="P367" i="1"/>
  <c r="P366" i="1"/>
  <c r="P365" i="1"/>
  <c r="P364" i="1"/>
  <c r="Q364" i="1" s="1"/>
  <c r="T364" i="1" s="1"/>
  <c r="P363" i="1"/>
  <c r="P362" i="1"/>
  <c r="P344" i="1"/>
  <c r="P343" i="1"/>
  <c r="Q343" i="1" s="1"/>
  <c r="T343" i="1" s="1"/>
  <c r="P342" i="1"/>
  <c r="P341" i="1"/>
  <c r="P340" i="1"/>
  <c r="P339" i="1"/>
  <c r="Q339" i="1" s="1"/>
  <c r="T339" i="1" s="1"/>
  <c r="P338" i="1"/>
  <c r="P337" i="1"/>
  <c r="P327" i="1"/>
  <c r="P326" i="1"/>
  <c r="Q326" i="1" s="1"/>
  <c r="T326" i="1" s="1"/>
  <c r="P325" i="1"/>
  <c r="P324" i="1"/>
  <c r="P323" i="1"/>
  <c r="P322" i="1"/>
  <c r="Q322" i="1" s="1"/>
  <c r="T322" i="1" s="1"/>
  <c r="P321" i="1"/>
  <c r="P320" i="1"/>
  <c r="P319" i="1"/>
  <c r="P318" i="1"/>
  <c r="Q318" i="1" s="1"/>
  <c r="T318" i="1" s="1"/>
  <c r="P317" i="1"/>
  <c r="P316" i="1"/>
  <c r="P304" i="1"/>
  <c r="P303" i="1"/>
  <c r="Q303" i="1" s="1"/>
  <c r="T303" i="1" s="1"/>
  <c r="P302" i="1"/>
  <c r="P301" i="1"/>
  <c r="P300" i="1"/>
  <c r="P299" i="1"/>
  <c r="Q299" i="1" s="1"/>
  <c r="T299" i="1" s="1"/>
  <c r="P298" i="1"/>
  <c r="P297" i="1"/>
  <c r="P296" i="1"/>
  <c r="P295" i="1"/>
  <c r="P287" i="1"/>
  <c r="P286" i="1"/>
  <c r="P285" i="1"/>
  <c r="P284" i="1"/>
  <c r="P283" i="1"/>
  <c r="P282" i="1"/>
  <c r="P281" i="1"/>
  <c r="P280" i="1"/>
  <c r="Q280" i="1" s="1"/>
  <c r="T280" i="1" s="1"/>
  <c r="P268" i="1"/>
  <c r="P267" i="1"/>
  <c r="P266" i="1"/>
  <c r="P265" i="1"/>
  <c r="Q265" i="1" s="1"/>
  <c r="T265" i="1" s="1"/>
  <c r="P264" i="1"/>
  <c r="P263" i="1"/>
  <c r="P262" i="1"/>
  <c r="P261" i="1"/>
  <c r="Q261" i="1" s="1"/>
  <c r="T261" i="1" s="1"/>
  <c r="P260" i="1"/>
  <c r="P259" i="1"/>
  <c r="P249" i="1"/>
  <c r="P248" i="1"/>
  <c r="Q248" i="1" s="1"/>
  <c r="T248" i="1" s="1"/>
  <c r="P247" i="1"/>
  <c r="P246" i="1"/>
  <c r="P245" i="1"/>
  <c r="P244" i="1"/>
  <c r="Q244" i="1" s="1"/>
  <c r="T244" i="1" s="1"/>
  <c r="P243" i="1"/>
  <c r="P242" i="1"/>
  <c r="P241" i="1"/>
  <c r="P240" i="1"/>
  <c r="Q240" i="1" s="1"/>
  <c r="T240" i="1" s="1"/>
  <c r="P239" i="1"/>
  <c r="P238" i="1"/>
  <c r="P237" i="1"/>
  <c r="P223" i="1"/>
  <c r="Q223" i="1" s="1"/>
  <c r="T223" i="1" s="1"/>
  <c r="P222" i="1"/>
  <c r="P221" i="1"/>
  <c r="P220" i="1"/>
  <c r="P219" i="1"/>
  <c r="Q219" i="1" s="1"/>
  <c r="T219" i="1" s="1"/>
  <c r="P218" i="1"/>
  <c r="P217" i="1"/>
  <c r="P216" i="1"/>
  <c r="P215" i="1"/>
  <c r="Q215" i="1" s="1"/>
  <c r="T215" i="1" s="1"/>
  <c r="P204" i="1"/>
  <c r="P203" i="1"/>
  <c r="P202" i="1"/>
  <c r="P201" i="1"/>
  <c r="Q201" i="1" s="1"/>
  <c r="T201" i="1" s="1"/>
  <c r="P200" i="1"/>
  <c r="P199" i="1"/>
  <c r="P198" i="1"/>
  <c r="P197" i="1"/>
  <c r="Q197" i="1" s="1"/>
  <c r="T197" i="1" s="1"/>
  <c r="P177" i="1"/>
  <c r="P176" i="1"/>
  <c r="P175" i="1"/>
  <c r="P174" i="1"/>
  <c r="Q174" i="1" s="1"/>
  <c r="T174" i="1" s="1"/>
  <c r="P173" i="1"/>
  <c r="P172" i="1"/>
  <c r="P171" i="1"/>
  <c r="P170" i="1"/>
  <c r="Q170" i="1" s="1"/>
  <c r="T170" i="1" s="1"/>
  <c r="P164" i="1"/>
  <c r="P163" i="1"/>
  <c r="P162" i="1"/>
  <c r="P161" i="1"/>
  <c r="Q161" i="1" s="1"/>
  <c r="T161" i="1" s="1"/>
  <c r="P160" i="1"/>
  <c r="P159" i="1"/>
  <c r="P158" i="1"/>
  <c r="P157" i="1"/>
  <c r="Q157" i="1" s="1"/>
  <c r="T157" i="1" s="1"/>
  <c r="P156" i="1"/>
  <c r="P155" i="1"/>
  <c r="P154" i="1"/>
  <c r="P153" i="1"/>
  <c r="Q153" i="1" s="1"/>
  <c r="T153" i="1" s="1"/>
  <c r="P152" i="1"/>
  <c r="P142" i="1"/>
  <c r="P141" i="1"/>
  <c r="P140" i="1"/>
  <c r="Q140" i="1" s="1"/>
  <c r="T140" i="1" s="1"/>
  <c r="P139" i="1"/>
  <c r="P138" i="1"/>
  <c r="P137" i="1"/>
  <c r="P136" i="1"/>
  <c r="Q136" i="1" s="1"/>
  <c r="T136" i="1" s="1"/>
  <c r="P135" i="1"/>
  <c r="P134" i="1"/>
  <c r="P114" i="1"/>
  <c r="P113" i="1"/>
  <c r="Q113" i="1" s="1"/>
  <c r="T113" i="1" s="1"/>
  <c r="P112" i="1"/>
  <c r="P111" i="1"/>
  <c r="P110" i="1"/>
  <c r="P109" i="1"/>
  <c r="P108" i="1"/>
  <c r="P107" i="1"/>
  <c r="P106" i="1"/>
  <c r="P105" i="1"/>
  <c r="P104" i="1"/>
  <c r="P103" i="1"/>
  <c r="P92" i="1"/>
  <c r="P91" i="1"/>
  <c r="Q91" i="1" s="1"/>
  <c r="T91" i="1" s="1"/>
  <c r="P90" i="1"/>
  <c r="P89" i="1"/>
  <c r="P88" i="1"/>
  <c r="P87" i="1"/>
  <c r="Q87" i="1" s="1"/>
  <c r="T87" i="1" s="1"/>
  <c r="P86" i="1"/>
  <c r="P85" i="1"/>
  <c r="P84" i="1"/>
  <c r="P83" i="1"/>
  <c r="Q83" i="1" s="1"/>
  <c r="T83" i="1" s="1"/>
  <c r="P82" i="1"/>
  <c r="P81" i="1"/>
  <c r="P80" i="1"/>
  <c r="P79" i="1"/>
  <c r="Q79" i="1" s="1"/>
  <c r="T79" i="1" s="1"/>
  <c r="P78" i="1"/>
  <c r="P58" i="1"/>
  <c r="P57" i="1"/>
  <c r="P56" i="1"/>
  <c r="Q56" i="1" s="1"/>
  <c r="T56" i="1" s="1"/>
  <c r="P55" i="1"/>
  <c r="P54" i="1"/>
  <c r="P53" i="1"/>
  <c r="P52" i="1"/>
  <c r="Q52" i="1" s="1"/>
  <c r="T52" i="1" s="1"/>
  <c r="P51" i="1"/>
  <c r="P50" i="1"/>
  <c r="P49" i="1"/>
  <c r="P38" i="1"/>
  <c r="Q38" i="1" s="1"/>
  <c r="T38" i="1" s="1"/>
  <c r="P37" i="1"/>
  <c r="P36" i="1"/>
  <c r="P35" i="1"/>
  <c r="P34" i="1"/>
  <c r="Q34" i="1" s="1"/>
  <c r="T34" i="1" s="1"/>
  <c r="P33" i="1"/>
  <c r="P32" i="1"/>
  <c r="P17" i="1"/>
  <c r="P16" i="1"/>
  <c r="Q16" i="1" s="1"/>
  <c r="T16" i="1" s="1"/>
  <c r="P15" i="1"/>
  <c r="P14" i="1"/>
  <c r="P13" i="1"/>
  <c r="P12" i="1"/>
  <c r="Q12" i="1" s="1"/>
  <c r="T12" i="1" s="1"/>
  <c r="P11" i="1"/>
  <c r="P10" i="1"/>
  <c r="P9" i="1"/>
  <c r="P8" i="1"/>
  <c r="Q8" i="1" s="1"/>
  <c r="T8" i="1" s="1"/>
  <c r="P7" i="1"/>
  <c r="P6" i="1"/>
  <c r="P5" i="1"/>
  <c r="P4" i="1"/>
  <c r="Q4" i="1" s="1"/>
  <c r="T4" i="1" s="1"/>
  <c r="P3" i="1"/>
  <c r="P2" i="1"/>
  <c r="O570" i="1"/>
  <c r="R570" i="1" s="1"/>
  <c r="O569" i="1"/>
  <c r="R569" i="1" s="1"/>
  <c r="O568" i="1"/>
  <c r="R568" i="1" s="1"/>
  <c r="O567" i="1"/>
  <c r="R567" i="1" s="1"/>
  <c r="O566" i="1"/>
  <c r="R566" i="1" s="1"/>
  <c r="O565" i="1"/>
  <c r="R565" i="1" s="1"/>
  <c r="O564" i="1"/>
  <c r="R564" i="1" s="1"/>
  <c r="O563" i="1"/>
  <c r="O562" i="1"/>
  <c r="O561" i="1"/>
  <c r="R561" i="1" s="1"/>
  <c r="O560" i="1"/>
  <c r="O559" i="1"/>
  <c r="O558" i="1"/>
  <c r="O541" i="1"/>
  <c r="R541" i="1" s="1"/>
  <c r="O540" i="1"/>
  <c r="O539" i="1"/>
  <c r="O538" i="1"/>
  <c r="O537" i="1"/>
  <c r="R537" i="1" s="1"/>
  <c r="O536" i="1"/>
  <c r="R536" i="1" s="1"/>
  <c r="O535" i="1"/>
  <c r="R535" i="1" s="1"/>
  <c r="O534" i="1"/>
  <c r="R534" i="1" s="1"/>
  <c r="O533" i="1"/>
  <c r="R533" i="1" s="1"/>
  <c r="O532" i="1"/>
  <c r="R532" i="1" s="1"/>
  <c r="O531" i="1"/>
  <c r="R531" i="1" s="1"/>
  <c r="O530" i="1"/>
  <c r="R530" i="1" s="1"/>
  <c r="O515" i="1"/>
  <c r="R515" i="1" s="1"/>
  <c r="O514" i="1"/>
  <c r="O513" i="1"/>
  <c r="O512" i="1"/>
  <c r="O511" i="1"/>
  <c r="O510" i="1"/>
  <c r="O509" i="1"/>
  <c r="O508" i="1"/>
  <c r="O507" i="1"/>
  <c r="O506" i="1"/>
  <c r="O505" i="1"/>
  <c r="O504" i="1"/>
  <c r="O503" i="1"/>
  <c r="O492" i="1"/>
  <c r="O491" i="1"/>
  <c r="R491" i="1" s="1"/>
  <c r="O490" i="1"/>
  <c r="R490" i="1" s="1"/>
  <c r="O489" i="1"/>
  <c r="R489" i="1" s="1"/>
  <c r="O488" i="1"/>
  <c r="R488" i="1" s="1"/>
  <c r="O487" i="1"/>
  <c r="R487" i="1" s="1"/>
  <c r="O486" i="1"/>
  <c r="R486" i="1" s="1"/>
  <c r="O485" i="1"/>
  <c r="R485" i="1" s="1"/>
  <c r="O484" i="1"/>
  <c r="R484" i="1" s="1"/>
  <c r="O483" i="1"/>
  <c r="R483" i="1" s="1"/>
  <c r="O482" i="1"/>
  <c r="R482" i="1" s="1"/>
  <c r="O481" i="1"/>
  <c r="R481" i="1" s="1"/>
  <c r="O480" i="1"/>
  <c r="R480" i="1" s="1"/>
  <c r="O479" i="1"/>
  <c r="R479" i="1" s="1"/>
  <c r="O461" i="1"/>
  <c r="O460" i="1"/>
  <c r="R460" i="1" s="1"/>
  <c r="O459" i="1"/>
  <c r="O458" i="1"/>
  <c r="O457" i="1"/>
  <c r="O456" i="1"/>
  <c r="R456" i="1" s="1"/>
  <c r="O455" i="1"/>
  <c r="O454" i="1"/>
  <c r="O453" i="1"/>
  <c r="O444" i="1"/>
  <c r="R444" i="1" s="1"/>
  <c r="O443" i="1"/>
  <c r="R443" i="1" s="1"/>
  <c r="O442" i="1"/>
  <c r="R442" i="1" s="1"/>
  <c r="O441" i="1"/>
  <c r="R441" i="1" s="1"/>
  <c r="O440" i="1"/>
  <c r="R440" i="1" s="1"/>
  <c r="O439" i="1"/>
  <c r="R439" i="1" s="1"/>
  <c r="O438" i="1"/>
  <c r="R438" i="1" s="1"/>
  <c r="O437" i="1"/>
  <c r="R437" i="1" s="1"/>
  <c r="O436" i="1"/>
  <c r="R436" i="1" s="1"/>
  <c r="O435" i="1"/>
  <c r="R435" i="1" s="1"/>
  <c r="O434" i="1"/>
  <c r="O433" i="1"/>
  <c r="O419" i="1"/>
  <c r="R419" i="1" s="1"/>
  <c r="O418" i="1"/>
  <c r="O417" i="1"/>
  <c r="O416" i="1"/>
  <c r="O415" i="1"/>
  <c r="R415" i="1" s="1"/>
  <c r="O414" i="1"/>
  <c r="O413" i="1"/>
  <c r="R413" i="1" s="1"/>
  <c r="O412" i="1"/>
  <c r="R412" i="1" s="1"/>
  <c r="O411" i="1"/>
  <c r="R411" i="1" s="1"/>
  <c r="O410" i="1"/>
  <c r="R410" i="1" s="1"/>
  <c r="O409" i="1"/>
  <c r="R409" i="1" s="1"/>
  <c r="O386" i="1"/>
  <c r="R386" i="1" s="1"/>
  <c r="O385" i="1"/>
  <c r="R385" i="1" s="1"/>
  <c r="O384" i="1"/>
  <c r="R384" i="1" s="1"/>
  <c r="O383" i="1"/>
  <c r="R383" i="1" s="1"/>
  <c r="O382" i="1"/>
  <c r="R382" i="1" s="1"/>
  <c r="O381" i="1"/>
  <c r="R381" i="1" s="1"/>
  <c r="O380" i="1"/>
  <c r="R380" i="1" s="1"/>
  <c r="O379" i="1"/>
  <c r="R379" i="1" s="1"/>
  <c r="O378" i="1"/>
  <c r="R378" i="1" s="1"/>
  <c r="O374" i="1"/>
  <c r="R374" i="1" s="1"/>
  <c r="O373" i="1"/>
  <c r="R373" i="1" s="1"/>
  <c r="O372" i="1"/>
  <c r="R372" i="1" s="1"/>
  <c r="O371" i="1"/>
  <c r="R371" i="1" s="1"/>
  <c r="O370" i="1"/>
  <c r="R370" i="1" s="1"/>
  <c r="O369" i="1"/>
  <c r="O368" i="1"/>
  <c r="O367" i="1"/>
  <c r="O366" i="1"/>
  <c r="R366" i="1" s="1"/>
  <c r="O365" i="1"/>
  <c r="O364" i="1"/>
  <c r="O363" i="1"/>
  <c r="O362" i="1"/>
  <c r="R362" i="1" s="1"/>
  <c r="O344" i="1"/>
  <c r="R344" i="1" s="1"/>
  <c r="O343" i="1"/>
  <c r="R343" i="1" s="1"/>
  <c r="O342" i="1"/>
  <c r="R342" i="1" s="1"/>
  <c r="O341" i="1"/>
  <c r="R341" i="1" s="1"/>
  <c r="O340" i="1"/>
  <c r="R340" i="1" s="1"/>
  <c r="O339" i="1"/>
  <c r="O338" i="1"/>
  <c r="O337" i="1"/>
  <c r="R337" i="1" s="1"/>
  <c r="O327" i="1"/>
  <c r="O326" i="1"/>
  <c r="O325" i="1"/>
  <c r="O324" i="1"/>
  <c r="R324" i="1" s="1"/>
  <c r="O323" i="1"/>
  <c r="O322" i="1"/>
  <c r="O321" i="1"/>
  <c r="O320" i="1"/>
  <c r="R320" i="1" s="1"/>
  <c r="O319" i="1"/>
  <c r="O318" i="1"/>
  <c r="O317" i="1"/>
  <c r="R317" i="1" s="1"/>
  <c r="O316" i="1"/>
  <c r="R316" i="1" s="1"/>
  <c r="O304" i="1"/>
  <c r="R304" i="1" s="1"/>
  <c r="O303" i="1"/>
  <c r="R303" i="1" s="1"/>
  <c r="O302" i="1"/>
  <c r="R302" i="1" s="1"/>
  <c r="O301" i="1"/>
  <c r="R301" i="1" s="1"/>
  <c r="O300" i="1"/>
  <c r="R300" i="1" s="1"/>
  <c r="O299" i="1"/>
  <c r="R299" i="1" s="1"/>
  <c r="O298" i="1"/>
  <c r="R298" i="1" s="1"/>
  <c r="O297" i="1"/>
  <c r="O296" i="1"/>
  <c r="O295" i="1"/>
  <c r="O287" i="1"/>
  <c r="O286" i="1"/>
  <c r="O285" i="1"/>
  <c r="O284" i="1"/>
  <c r="O283" i="1"/>
  <c r="O282" i="1"/>
  <c r="O281" i="1"/>
  <c r="R281" i="1" s="1"/>
  <c r="O280" i="1"/>
  <c r="R280" i="1" s="1"/>
  <c r="O268" i="1"/>
  <c r="R268" i="1" s="1"/>
  <c r="O267" i="1"/>
  <c r="R267" i="1" s="1"/>
  <c r="O266" i="1"/>
  <c r="R266" i="1" s="1"/>
  <c r="O265" i="1"/>
  <c r="R265" i="1" s="1"/>
  <c r="O264" i="1"/>
  <c r="R264" i="1" s="1"/>
  <c r="O263" i="1"/>
  <c r="R263" i="1" s="1"/>
  <c r="O262" i="1"/>
  <c r="R262" i="1" s="1"/>
  <c r="O261" i="1"/>
  <c r="R261" i="1" s="1"/>
  <c r="O260" i="1"/>
  <c r="R260" i="1" s="1"/>
  <c r="O259" i="1"/>
  <c r="R259" i="1" s="1"/>
  <c r="O249" i="1"/>
  <c r="R249" i="1" s="1"/>
  <c r="O248" i="1"/>
  <c r="R248" i="1" s="1"/>
  <c r="O247" i="1"/>
  <c r="R247" i="1" s="1"/>
  <c r="O246" i="1"/>
  <c r="R246" i="1" s="1"/>
  <c r="O245" i="1"/>
  <c r="R245" i="1" s="1"/>
  <c r="O244" i="1"/>
  <c r="R244" i="1" s="1"/>
  <c r="O243" i="1"/>
  <c r="R243" i="1" s="1"/>
  <c r="O242" i="1"/>
  <c r="R242" i="1" s="1"/>
  <c r="O241" i="1"/>
  <c r="O240" i="1"/>
  <c r="O239" i="1"/>
  <c r="O238" i="1"/>
  <c r="R238" i="1" s="1"/>
  <c r="O237" i="1"/>
  <c r="O223" i="1"/>
  <c r="O222" i="1"/>
  <c r="O221" i="1"/>
  <c r="R221" i="1" s="1"/>
  <c r="O220" i="1"/>
  <c r="O219" i="1"/>
  <c r="O218" i="1"/>
  <c r="O217" i="1"/>
  <c r="R217" i="1" s="1"/>
  <c r="O216" i="1"/>
  <c r="R216" i="1" s="1"/>
  <c r="O215" i="1"/>
  <c r="R215" i="1" s="1"/>
  <c r="O204" i="1"/>
  <c r="R204" i="1" s="1"/>
  <c r="O203" i="1"/>
  <c r="R203" i="1" s="1"/>
  <c r="O202" i="1"/>
  <c r="R202" i="1" s="1"/>
  <c r="O201" i="1"/>
  <c r="R201" i="1" s="1"/>
  <c r="O200" i="1"/>
  <c r="R200" i="1" s="1"/>
  <c r="O199" i="1"/>
  <c r="R199" i="1" s="1"/>
  <c r="O198" i="1"/>
  <c r="R198" i="1" s="1"/>
  <c r="O197" i="1"/>
  <c r="O177" i="1"/>
  <c r="O176" i="1"/>
  <c r="R176" i="1" s="1"/>
  <c r="O175" i="1"/>
  <c r="O174" i="1"/>
  <c r="O173" i="1"/>
  <c r="O172" i="1"/>
  <c r="R172" i="1" s="1"/>
  <c r="O171" i="1"/>
  <c r="O170" i="1"/>
  <c r="O164" i="1"/>
  <c r="O163" i="1"/>
  <c r="R163" i="1" s="1"/>
  <c r="O162" i="1"/>
  <c r="O161" i="1"/>
  <c r="O160" i="1"/>
  <c r="O159" i="1"/>
  <c r="R159" i="1" s="1"/>
  <c r="O158" i="1"/>
  <c r="R158" i="1" s="1"/>
  <c r="O157" i="1"/>
  <c r="R157" i="1" s="1"/>
  <c r="O156" i="1"/>
  <c r="R156" i="1" s="1"/>
  <c r="O155" i="1"/>
  <c r="R155" i="1" s="1"/>
  <c r="O154" i="1"/>
  <c r="R154" i="1" s="1"/>
  <c r="O153" i="1"/>
  <c r="R153" i="1" s="1"/>
  <c r="O152" i="1"/>
  <c r="R152" i="1" s="1"/>
  <c r="O142" i="1"/>
  <c r="R142" i="1" s="1"/>
  <c r="O141" i="1"/>
  <c r="R141" i="1" s="1"/>
  <c r="O140" i="1"/>
  <c r="R140" i="1" s="1"/>
  <c r="O139" i="1"/>
  <c r="R139" i="1" s="1"/>
  <c r="O138" i="1"/>
  <c r="R138" i="1" s="1"/>
  <c r="O137" i="1"/>
  <c r="R137" i="1" s="1"/>
  <c r="O136" i="1"/>
  <c r="R136" i="1" s="1"/>
  <c r="O135" i="1"/>
  <c r="R135" i="1" s="1"/>
  <c r="O134" i="1"/>
  <c r="R134" i="1" s="1"/>
  <c r="O114" i="1"/>
  <c r="R114" i="1" s="1"/>
  <c r="O113" i="1"/>
  <c r="R113" i="1" s="1"/>
  <c r="O112" i="1"/>
  <c r="R112" i="1" s="1"/>
  <c r="O111" i="1"/>
  <c r="O110" i="1"/>
  <c r="O109" i="1"/>
  <c r="O108" i="1"/>
  <c r="O107" i="1"/>
  <c r="O106" i="1"/>
  <c r="O105" i="1"/>
  <c r="O104" i="1"/>
  <c r="O103" i="1"/>
  <c r="O92" i="1"/>
  <c r="O91" i="1"/>
  <c r="R91" i="1" s="1"/>
  <c r="O90" i="1"/>
  <c r="R90" i="1" s="1"/>
  <c r="O89" i="1"/>
  <c r="R89" i="1" s="1"/>
  <c r="O88" i="1"/>
  <c r="R88" i="1" s="1"/>
  <c r="O87" i="1"/>
  <c r="R87" i="1" s="1"/>
  <c r="O86" i="1"/>
  <c r="R86" i="1" s="1"/>
  <c r="O85" i="1"/>
  <c r="R85" i="1" s="1"/>
  <c r="O84" i="1"/>
  <c r="R84" i="1" s="1"/>
  <c r="O83" i="1"/>
  <c r="R83" i="1" s="1"/>
  <c r="O82" i="1"/>
  <c r="R82" i="1" s="1"/>
  <c r="O81" i="1"/>
  <c r="R81" i="1" s="1"/>
  <c r="O80" i="1"/>
  <c r="O79" i="1"/>
  <c r="O78" i="1"/>
  <c r="O58" i="1"/>
  <c r="R58" i="1" s="1"/>
  <c r="O57" i="1"/>
  <c r="O56" i="1"/>
  <c r="O55" i="1"/>
  <c r="R55" i="1" s="1"/>
  <c r="O54" i="1"/>
  <c r="R54" i="1" s="1"/>
  <c r="O53" i="1"/>
  <c r="R53" i="1" s="1"/>
  <c r="O52" i="1"/>
  <c r="R52" i="1" s="1"/>
  <c r="O51" i="1"/>
  <c r="R51" i="1" s="1"/>
  <c r="O50" i="1"/>
  <c r="R50" i="1" s="1"/>
  <c r="O49" i="1"/>
  <c r="R49" i="1" s="1"/>
  <c r="O38" i="1"/>
  <c r="R38" i="1" s="1"/>
  <c r="O37" i="1"/>
  <c r="R37" i="1" s="1"/>
  <c r="O36" i="1"/>
  <c r="R36" i="1" s="1"/>
  <c r="O35" i="1"/>
  <c r="R35" i="1" s="1"/>
  <c r="O34" i="1"/>
  <c r="R34" i="1" s="1"/>
  <c r="O33" i="1"/>
  <c r="R33" i="1" s="1"/>
  <c r="O32" i="1"/>
  <c r="R32" i="1" s="1"/>
  <c r="O17" i="1"/>
  <c r="R17" i="1" s="1"/>
  <c r="O16" i="1"/>
  <c r="R16" i="1" s="1"/>
  <c r="O15" i="1"/>
  <c r="R15" i="1" s="1"/>
  <c r="O14" i="1"/>
  <c r="R14" i="1" s="1"/>
  <c r="O13" i="1"/>
  <c r="R13" i="1" s="1"/>
  <c r="O12" i="1"/>
  <c r="R12" i="1" s="1"/>
  <c r="O11" i="1"/>
  <c r="R11" i="1" s="1"/>
  <c r="O10" i="1"/>
  <c r="R10" i="1" s="1"/>
  <c r="O9" i="1"/>
  <c r="R9" i="1" s="1"/>
  <c r="O8" i="1"/>
  <c r="R8" i="1" s="1"/>
  <c r="O7" i="1"/>
  <c r="R7" i="1" s="1"/>
  <c r="O6" i="1"/>
  <c r="R6" i="1" s="1"/>
  <c r="O5" i="1"/>
  <c r="R5" i="1" s="1"/>
  <c r="O4" i="1"/>
  <c r="R4" i="1" s="1"/>
  <c r="O3" i="1"/>
  <c r="R3" i="1" s="1"/>
  <c r="O2" i="1"/>
  <c r="R2" i="1" s="1"/>
  <c r="Z4" i="1"/>
  <c r="Z3" i="1"/>
  <c r="Z2" i="1"/>
  <c r="X456" i="1" l="1"/>
  <c r="X80" i="1"/>
  <c r="X219" i="1"/>
  <c r="X223" i="1"/>
  <c r="X247" i="1"/>
  <c r="X37" i="1"/>
  <c r="X218" i="1"/>
  <c r="X239" i="1"/>
  <c r="R107" i="1"/>
  <c r="R297" i="1"/>
  <c r="R56" i="1"/>
  <c r="R79" i="1"/>
  <c r="R105" i="1"/>
  <c r="R109" i="1"/>
  <c r="R161" i="1"/>
  <c r="R170" i="1"/>
  <c r="R174" i="1"/>
  <c r="R197" i="1"/>
  <c r="R219" i="1"/>
  <c r="R223" i="1"/>
  <c r="R240" i="1"/>
  <c r="R284" i="1"/>
  <c r="R295" i="1"/>
  <c r="R318" i="1"/>
  <c r="R322" i="1"/>
  <c r="R326" i="1"/>
  <c r="R339" i="1"/>
  <c r="R364" i="1"/>
  <c r="R368" i="1"/>
  <c r="R417" i="1"/>
  <c r="R434" i="1"/>
  <c r="R454" i="1"/>
  <c r="R458" i="1"/>
  <c r="R505" i="1"/>
  <c r="R509" i="1"/>
  <c r="R513" i="1"/>
  <c r="R539" i="1"/>
  <c r="R559" i="1"/>
  <c r="R563" i="1"/>
  <c r="X105" i="1"/>
  <c r="X109" i="1"/>
  <c r="X295" i="1"/>
  <c r="X318" i="1"/>
  <c r="X322" i="1"/>
  <c r="X326" i="1"/>
  <c r="X339" i="1"/>
  <c r="X417" i="1"/>
  <c r="X434" i="1"/>
  <c r="X505" i="1"/>
  <c r="X509" i="1"/>
  <c r="X513" i="1"/>
  <c r="X539" i="1"/>
  <c r="X559" i="1"/>
  <c r="X563" i="1"/>
  <c r="R111" i="1"/>
  <c r="R57" i="1"/>
  <c r="R80" i="1"/>
  <c r="R92" i="1"/>
  <c r="R106" i="1"/>
  <c r="R110" i="1"/>
  <c r="R162" i="1"/>
  <c r="R171" i="1"/>
  <c r="R175" i="1"/>
  <c r="R220" i="1"/>
  <c r="R237" i="1"/>
  <c r="R241" i="1"/>
  <c r="R285" i="1"/>
  <c r="R296" i="1"/>
  <c r="R319" i="1"/>
  <c r="R323" i="1"/>
  <c r="R327" i="1"/>
  <c r="R365" i="1"/>
  <c r="R369" i="1"/>
  <c r="R414" i="1"/>
  <c r="R418" i="1"/>
  <c r="R455" i="1"/>
  <c r="R459" i="1"/>
  <c r="R492" i="1"/>
  <c r="R506" i="1"/>
  <c r="R510" i="1"/>
  <c r="R514" i="1"/>
  <c r="R540" i="1"/>
  <c r="R560" i="1"/>
  <c r="R103" i="1"/>
  <c r="R282" i="1"/>
  <c r="R507" i="1"/>
  <c r="R511" i="1"/>
  <c r="Q109" i="1"/>
  <c r="T109" i="1" s="1"/>
  <c r="Q284" i="1"/>
  <c r="T284" i="1" s="1"/>
  <c r="Q295" i="1"/>
  <c r="T295" i="1" s="1"/>
  <c r="Q505" i="1"/>
  <c r="T505" i="1" s="1"/>
  <c r="Q509" i="1"/>
  <c r="T509" i="1" s="1"/>
  <c r="Q513" i="1"/>
  <c r="T513" i="1" s="1"/>
  <c r="X159" i="1"/>
  <c r="X163" i="1"/>
  <c r="X172" i="1"/>
  <c r="X176" i="1"/>
  <c r="X282" i="1"/>
  <c r="X286" i="1"/>
  <c r="X297" i="1"/>
  <c r="R286" i="1"/>
  <c r="R503" i="1"/>
  <c r="Q105" i="1"/>
  <c r="T105" i="1" s="1"/>
  <c r="R78" i="1"/>
  <c r="R104" i="1"/>
  <c r="R108" i="1"/>
  <c r="R160" i="1"/>
  <c r="R164" i="1"/>
  <c r="R173" i="1"/>
  <c r="R177" i="1"/>
  <c r="R218" i="1"/>
  <c r="R222" i="1"/>
  <c r="R239" i="1"/>
  <c r="R283" i="1"/>
  <c r="R287" i="1"/>
  <c r="R321" i="1"/>
  <c r="R325" i="1"/>
  <c r="R338" i="1"/>
  <c r="R363" i="1"/>
  <c r="R367" i="1"/>
  <c r="R416" i="1"/>
  <c r="R433" i="1"/>
  <c r="R453" i="1"/>
  <c r="R457" i="1"/>
  <c r="R461" i="1"/>
  <c r="R504" i="1"/>
  <c r="R508" i="1"/>
  <c r="R512" i="1"/>
  <c r="R538" i="1"/>
  <c r="R558" i="1"/>
  <c r="R562" i="1"/>
  <c r="X104" i="1"/>
  <c r="X108" i="1"/>
  <c r="S105" i="1"/>
  <c r="S244" i="1"/>
  <c r="S372" i="1"/>
  <c r="S509" i="1"/>
  <c r="S4" i="1"/>
  <c r="S140" i="1"/>
  <c r="S280" i="1"/>
  <c r="S413" i="1"/>
  <c r="S539" i="1"/>
  <c r="S34" i="1"/>
  <c r="S170" i="1"/>
  <c r="S303" i="1"/>
  <c r="S442" i="1"/>
  <c r="S79" i="1"/>
  <c r="S215" i="1"/>
  <c r="S339" i="1"/>
  <c r="S483" i="1"/>
  <c r="Q3" i="1"/>
  <c r="T3" i="1" s="1"/>
  <c r="S3" i="1"/>
  <c r="Q11" i="1"/>
  <c r="T11" i="1" s="1"/>
  <c r="S11" i="1"/>
  <c r="Q33" i="1"/>
  <c r="T33" i="1" s="1"/>
  <c r="S33" i="1"/>
  <c r="Q51" i="1"/>
  <c r="T51" i="1" s="1"/>
  <c r="S51" i="1"/>
  <c r="Q78" i="1"/>
  <c r="T78" i="1" s="1"/>
  <c r="S78" i="1"/>
  <c r="Q86" i="1"/>
  <c r="T86" i="1" s="1"/>
  <c r="S86" i="1"/>
  <c r="Q104" i="1"/>
  <c r="T104" i="1" s="1"/>
  <c r="S104" i="1"/>
  <c r="Q112" i="1"/>
  <c r="T112" i="1" s="1"/>
  <c r="S112" i="1"/>
  <c r="Q139" i="1"/>
  <c r="T139" i="1" s="1"/>
  <c r="S139" i="1"/>
  <c r="Q156" i="1"/>
  <c r="T156" i="1" s="1"/>
  <c r="S156" i="1"/>
  <c r="Q164" i="1"/>
  <c r="T164" i="1" s="1"/>
  <c r="S164" i="1"/>
  <c r="Q177" i="1"/>
  <c r="T177" i="1" s="1"/>
  <c r="S177" i="1"/>
  <c r="Q204" i="1"/>
  <c r="T204" i="1" s="1"/>
  <c r="S204" i="1"/>
  <c r="Q222" i="1"/>
  <c r="T222" i="1" s="1"/>
  <c r="S222" i="1"/>
  <c r="Q243" i="1"/>
  <c r="T243" i="1" s="1"/>
  <c r="S243" i="1"/>
  <c r="Q260" i="1"/>
  <c r="T260" i="1" s="1"/>
  <c r="S260" i="1"/>
  <c r="Q268" i="1"/>
  <c r="T268" i="1" s="1"/>
  <c r="S268" i="1"/>
  <c r="Q287" i="1"/>
  <c r="T287" i="1" s="1"/>
  <c r="S287" i="1"/>
  <c r="Q302" i="1"/>
  <c r="T302" i="1" s="1"/>
  <c r="S302" i="1"/>
  <c r="Q321" i="1"/>
  <c r="T321" i="1" s="1"/>
  <c r="S321" i="1"/>
  <c r="Q338" i="1"/>
  <c r="T338" i="1" s="1"/>
  <c r="S338" i="1"/>
  <c r="Q363" i="1"/>
  <c r="T363" i="1" s="1"/>
  <c r="S363" i="1"/>
  <c r="Q371" i="1"/>
  <c r="T371" i="1" s="1"/>
  <c r="S371" i="1"/>
  <c r="Q382" i="1"/>
  <c r="T382" i="1" s="1"/>
  <c r="S382" i="1"/>
  <c r="Q412" i="1"/>
  <c r="T412" i="1" s="1"/>
  <c r="S412" i="1"/>
  <c r="Q433" i="1"/>
  <c r="T433" i="1" s="1"/>
  <c r="S433" i="1"/>
  <c r="Q441" i="1"/>
  <c r="T441" i="1" s="1"/>
  <c r="S441" i="1"/>
  <c r="Q457" i="1"/>
  <c r="T457" i="1" s="1"/>
  <c r="S457" i="1"/>
  <c r="Q482" i="1"/>
  <c r="T482" i="1" s="1"/>
  <c r="S482" i="1"/>
  <c r="Q490" i="1"/>
  <c r="T490" i="1" s="1"/>
  <c r="S490" i="1"/>
  <c r="Q508" i="1"/>
  <c r="T508" i="1" s="1"/>
  <c r="S508" i="1"/>
  <c r="Q530" i="1"/>
  <c r="T530" i="1" s="1"/>
  <c r="S530" i="1"/>
  <c r="Q534" i="1"/>
  <c r="T534" i="1" s="1"/>
  <c r="S534" i="1"/>
  <c r="Q558" i="1"/>
  <c r="T558" i="1" s="1"/>
  <c r="S558" i="1"/>
  <c r="Q566" i="1"/>
  <c r="T566" i="1" s="1"/>
  <c r="S566" i="1"/>
  <c r="S38" i="1"/>
  <c r="S109" i="1"/>
  <c r="S174" i="1"/>
  <c r="S248" i="1"/>
  <c r="S318" i="1"/>
  <c r="S379" i="1"/>
  <c r="S454" i="1"/>
  <c r="S559" i="1"/>
  <c r="Q5" i="1"/>
  <c r="T5" i="1" s="1"/>
  <c r="S5" i="1"/>
  <c r="Q9" i="1"/>
  <c r="T9" i="1" s="1"/>
  <c r="S9" i="1"/>
  <c r="Q13" i="1"/>
  <c r="T13" i="1" s="1"/>
  <c r="S13" i="1"/>
  <c r="Q17" i="1"/>
  <c r="T17" i="1" s="1"/>
  <c r="S17" i="1"/>
  <c r="Q35" i="1"/>
  <c r="T35" i="1" s="1"/>
  <c r="S35" i="1"/>
  <c r="Q49" i="1"/>
  <c r="T49" i="1" s="1"/>
  <c r="S49" i="1"/>
  <c r="Q53" i="1"/>
  <c r="T53" i="1" s="1"/>
  <c r="S53" i="1"/>
  <c r="Q57" i="1"/>
  <c r="T57" i="1" s="1"/>
  <c r="S57" i="1"/>
  <c r="Q80" i="1"/>
  <c r="T80" i="1" s="1"/>
  <c r="S80" i="1"/>
  <c r="Q84" i="1"/>
  <c r="T84" i="1" s="1"/>
  <c r="S84" i="1"/>
  <c r="Q88" i="1"/>
  <c r="T88" i="1" s="1"/>
  <c r="S88" i="1"/>
  <c r="Q92" i="1"/>
  <c r="T92" i="1" s="1"/>
  <c r="S92" i="1"/>
  <c r="Q106" i="1"/>
  <c r="T106" i="1" s="1"/>
  <c r="S106" i="1"/>
  <c r="Q110" i="1"/>
  <c r="T110" i="1" s="1"/>
  <c r="S110" i="1"/>
  <c r="Q114" i="1"/>
  <c r="T114" i="1" s="1"/>
  <c r="S114" i="1"/>
  <c r="Q137" i="1"/>
  <c r="T137" i="1" s="1"/>
  <c r="S137" i="1"/>
  <c r="Q141" i="1"/>
  <c r="T141" i="1" s="1"/>
  <c r="S141" i="1"/>
  <c r="Q154" i="1"/>
  <c r="T154" i="1" s="1"/>
  <c r="S154" i="1"/>
  <c r="Q158" i="1"/>
  <c r="T158" i="1" s="1"/>
  <c r="S158" i="1"/>
  <c r="Q162" i="1"/>
  <c r="T162" i="1" s="1"/>
  <c r="S162" i="1"/>
  <c r="Q171" i="1"/>
  <c r="T171" i="1" s="1"/>
  <c r="S171" i="1"/>
  <c r="Q175" i="1"/>
  <c r="T175" i="1" s="1"/>
  <c r="S175" i="1"/>
  <c r="Q198" i="1"/>
  <c r="T198" i="1" s="1"/>
  <c r="S198" i="1"/>
  <c r="Q202" i="1"/>
  <c r="T202" i="1" s="1"/>
  <c r="S202" i="1"/>
  <c r="Q216" i="1"/>
  <c r="T216" i="1" s="1"/>
  <c r="S216" i="1"/>
  <c r="Q220" i="1"/>
  <c r="T220" i="1" s="1"/>
  <c r="S220" i="1"/>
  <c r="Q237" i="1"/>
  <c r="T237" i="1" s="1"/>
  <c r="S237" i="1"/>
  <c r="Q241" i="1"/>
  <c r="T241" i="1" s="1"/>
  <c r="S241" i="1"/>
  <c r="Q245" i="1"/>
  <c r="T245" i="1" s="1"/>
  <c r="S245" i="1"/>
  <c r="Q249" i="1"/>
  <c r="T249" i="1" s="1"/>
  <c r="S249" i="1"/>
  <c r="Q262" i="1"/>
  <c r="T262" i="1" s="1"/>
  <c r="S262" i="1"/>
  <c r="Q266" i="1"/>
  <c r="T266" i="1" s="1"/>
  <c r="S266" i="1"/>
  <c r="Q281" i="1"/>
  <c r="T281" i="1" s="1"/>
  <c r="S281" i="1"/>
  <c r="Q285" i="1"/>
  <c r="T285" i="1" s="1"/>
  <c r="S285" i="1"/>
  <c r="Q296" i="1"/>
  <c r="T296" i="1" s="1"/>
  <c r="S296" i="1"/>
  <c r="Q300" i="1"/>
  <c r="T300" i="1" s="1"/>
  <c r="S300" i="1"/>
  <c r="Q304" i="1"/>
  <c r="T304" i="1" s="1"/>
  <c r="S304" i="1"/>
  <c r="Q319" i="1"/>
  <c r="T319" i="1" s="1"/>
  <c r="S319" i="1"/>
  <c r="Q323" i="1"/>
  <c r="T323" i="1" s="1"/>
  <c r="S323" i="1"/>
  <c r="Q327" i="1"/>
  <c r="T327" i="1" s="1"/>
  <c r="S327" i="1"/>
  <c r="Q340" i="1"/>
  <c r="T340" i="1" s="1"/>
  <c r="S340" i="1"/>
  <c r="Q344" i="1"/>
  <c r="T344" i="1" s="1"/>
  <c r="S344" i="1"/>
  <c r="Q365" i="1"/>
  <c r="T365" i="1" s="1"/>
  <c r="S365" i="1"/>
  <c r="Q369" i="1"/>
  <c r="T369" i="1" s="1"/>
  <c r="S369" i="1"/>
  <c r="Q373" i="1"/>
  <c r="T373" i="1" s="1"/>
  <c r="S373" i="1"/>
  <c r="Q380" i="1"/>
  <c r="T380" i="1" s="1"/>
  <c r="S380" i="1"/>
  <c r="Q384" i="1"/>
  <c r="T384" i="1" s="1"/>
  <c r="S384" i="1"/>
  <c r="Q410" i="1"/>
  <c r="T410" i="1" s="1"/>
  <c r="S410" i="1"/>
  <c r="Q414" i="1"/>
  <c r="T414" i="1" s="1"/>
  <c r="S414" i="1"/>
  <c r="Q418" i="1"/>
  <c r="T418" i="1" s="1"/>
  <c r="S418" i="1"/>
  <c r="Q435" i="1"/>
  <c r="T435" i="1" s="1"/>
  <c r="S435" i="1"/>
  <c r="Q439" i="1"/>
  <c r="T439" i="1" s="1"/>
  <c r="S439" i="1"/>
  <c r="Q443" i="1"/>
  <c r="T443" i="1" s="1"/>
  <c r="S443" i="1"/>
  <c r="Q455" i="1"/>
  <c r="T455" i="1" s="1"/>
  <c r="S455" i="1"/>
  <c r="Q459" i="1"/>
  <c r="T459" i="1" s="1"/>
  <c r="S459" i="1"/>
  <c r="Q480" i="1"/>
  <c r="T480" i="1" s="1"/>
  <c r="S480" i="1"/>
  <c r="Q484" i="1"/>
  <c r="T484" i="1" s="1"/>
  <c r="S484" i="1"/>
  <c r="Q488" i="1"/>
  <c r="T488" i="1" s="1"/>
  <c r="S488" i="1"/>
  <c r="Q492" i="1"/>
  <c r="T492" i="1" s="1"/>
  <c r="S492" i="1"/>
  <c r="Q506" i="1"/>
  <c r="T506" i="1" s="1"/>
  <c r="S506" i="1"/>
  <c r="Q510" i="1"/>
  <c r="T510" i="1" s="1"/>
  <c r="S510" i="1"/>
  <c r="Q514" i="1"/>
  <c r="T514" i="1" s="1"/>
  <c r="S514" i="1"/>
  <c r="Q532" i="1"/>
  <c r="T532" i="1" s="1"/>
  <c r="S532" i="1"/>
  <c r="Q536" i="1"/>
  <c r="T536" i="1" s="1"/>
  <c r="S536" i="1"/>
  <c r="Q540" i="1"/>
  <c r="T540" i="1" s="1"/>
  <c r="S540" i="1"/>
  <c r="Q560" i="1"/>
  <c r="T560" i="1" s="1"/>
  <c r="S560" i="1"/>
  <c r="Q564" i="1"/>
  <c r="T564" i="1" s="1"/>
  <c r="S564" i="1"/>
  <c r="Q568" i="1"/>
  <c r="T568" i="1" s="1"/>
  <c r="S568" i="1"/>
  <c r="S12" i="1"/>
  <c r="S52" i="1"/>
  <c r="S87" i="1"/>
  <c r="S113" i="1"/>
  <c r="S157" i="1"/>
  <c r="S197" i="1"/>
  <c r="S223" i="1"/>
  <c r="S261" i="1"/>
  <c r="S295" i="1"/>
  <c r="S322" i="1"/>
  <c r="S364" i="1"/>
  <c r="S383" i="1"/>
  <c r="S434" i="1"/>
  <c r="S458" i="1"/>
  <c r="S491" i="1"/>
  <c r="S531" i="1"/>
  <c r="S563" i="1"/>
  <c r="Q7" i="1"/>
  <c r="T7" i="1" s="1"/>
  <c r="S7" i="1"/>
  <c r="Q15" i="1"/>
  <c r="T15" i="1" s="1"/>
  <c r="S15" i="1"/>
  <c r="Q37" i="1"/>
  <c r="T37" i="1" s="1"/>
  <c r="S37" i="1"/>
  <c r="Q55" i="1"/>
  <c r="T55" i="1" s="1"/>
  <c r="S55" i="1"/>
  <c r="Q82" i="1"/>
  <c r="T82" i="1" s="1"/>
  <c r="S82" i="1"/>
  <c r="Q90" i="1"/>
  <c r="T90" i="1" s="1"/>
  <c r="S90" i="1"/>
  <c r="Q108" i="1"/>
  <c r="T108" i="1" s="1"/>
  <c r="S108" i="1"/>
  <c r="Q135" i="1"/>
  <c r="T135" i="1" s="1"/>
  <c r="S135" i="1"/>
  <c r="Q152" i="1"/>
  <c r="T152" i="1" s="1"/>
  <c r="S152" i="1"/>
  <c r="Q160" i="1"/>
  <c r="T160" i="1" s="1"/>
  <c r="S160" i="1"/>
  <c r="Q173" i="1"/>
  <c r="T173" i="1" s="1"/>
  <c r="S173" i="1"/>
  <c r="Q200" i="1"/>
  <c r="T200" i="1" s="1"/>
  <c r="S200" i="1"/>
  <c r="Q218" i="1"/>
  <c r="T218" i="1" s="1"/>
  <c r="S218" i="1"/>
  <c r="Q239" i="1"/>
  <c r="T239" i="1" s="1"/>
  <c r="S239" i="1"/>
  <c r="Q247" i="1"/>
  <c r="T247" i="1" s="1"/>
  <c r="S247" i="1"/>
  <c r="Q264" i="1"/>
  <c r="T264" i="1" s="1"/>
  <c r="S264" i="1"/>
  <c r="Q283" i="1"/>
  <c r="T283" i="1" s="1"/>
  <c r="S283" i="1"/>
  <c r="Q298" i="1"/>
  <c r="T298" i="1" s="1"/>
  <c r="S298" i="1"/>
  <c r="Q317" i="1"/>
  <c r="T317" i="1" s="1"/>
  <c r="S317" i="1"/>
  <c r="Q325" i="1"/>
  <c r="T325" i="1" s="1"/>
  <c r="S325" i="1"/>
  <c r="Q342" i="1"/>
  <c r="T342" i="1" s="1"/>
  <c r="S342" i="1"/>
  <c r="Q367" i="1"/>
  <c r="T367" i="1" s="1"/>
  <c r="S367" i="1"/>
  <c r="Q378" i="1"/>
  <c r="T378" i="1" s="1"/>
  <c r="S378" i="1"/>
  <c r="Q386" i="1"/>
  <c r="T386" i="1" s="1"/>
  <c r="S386" i="1"/>
  <c r="Q416" i="1"/>
  <c r="T416" i="1" s="1"/>
  <c r="S416" i="1"/>
  <c r="Q437" i="1"/>
  <c r="T437" i="1" s="1"/>
  <c r="S437" i="1"/>
  <c r="Q453" i="1"/>
  <c r="T453" i="1" s="1"/>
  <c r="S453" i="1"/>
  <c r="Q461" i="1"/>
  <c r="T461" i="1" s="1"/>
  <c r="S461" i="1"/>
  <c r="Q486" i="1"/>
  <c r="T486" i="1" s="1"/>
  <c r="S486" i="1"/>
  <c r="Q504" i="1"/>
  <c r="T504" i="1" s="1"/>
  <c r="S504" i="1"/>
  <c r="Q512" i="1"/>
  <c r="T512" i="1" s="1"/>
  <c r="S512" i="1"/>
  <c r="Q538" i="1"/>
  <c r="T538" i="1" s="1"/>
  <c r="S538" i="1"/>
  <c r="Q562" i="1"/>
  <c r="T562" i="1" s="1"/>
  <c r="S562" i="1"/>
  <c r="Q570" i="1"/>
  <c r="T570" i="1" s="1"/>
  <c r="S570" i="1"/>
  <c r="S8" i="1"/>
  <c r="S83" i="1"/>
  <c r="S153" i="1"/>
  <c r="S219" i="1"/>
  <c r="S284" i="1"/>
  <c r="S343" i="1"/>
  <c r="S417" i="1"/>
  <c r="S487" i="1"/>
  <c r="S513" i="1"/>
  <c r="Q2" i="1"/>
  <c r="T2" i="1" s="1"/>
  <c r="S2" i="1"/>
  <c r="Q6" i="1"/>
  <c r="T6" i="1" s="1"/>
  <c r="S6" i="1"/>
  <c r="Q10" i="1"/>
  <c r="T10" i="1" s="1"/>
  <c r="S10" i="1"/>
  <c r="Q14" i="1"/>
  <c r="T14" i="1" s="1"/>
  <c r="S14" i="1"/>
  <c r="Q32" i="1"/>
  <c r="T32" i="1" s="1"/>
  <c r="S32" i="1"/>
  <c r="Q36" i="1"/>
  <c r="T36" i="1" s="1"/>
  <c r="S36" i="1"/>
  <c r="Q50" i="1"/>
  <c r="T50" i="1" s="1"/>
  <c r="S50" i="1"/>
  <c r="Q54" i="1"/>
  <c r="T54" i="1" s="1"/>
  <c r="S54" i="1"/>
  <c r="Q58" i="1"/>
  <c r="T58" i="1" s="1"/>
  <c r="S58" i="1"/>
  <c r="Q81" i="1"/>
  <c r="T81" i="1" s="1"/>
  <c r="S81" i="1"/>
  <c r="Q85" i="1"/>
  <c r="T85" i="1" s="1"/>
  <c r="S85" i="1"/>
  <c r="Q89" i="1"/>
  <c r="T89" i="1" s="1"/>
  <c r="S89" i="1"/>
  <c r="Q103" i="1"/>
  <c r="T103" i="1" s="1"/>
  <c r="S103" i="1"/>
  <c r="Q107" i="1"/>
  <c r="T107" i="1" s="1"/>
  <c r="S107" i="1"/>
  <c r="Q111" i="1"/>
  <c r="T111" i="1" s="1"/>
  <c r="S111" i="1"/>
  <c r="Q134" i="1"/>
  <c r="T134" i="1" s="1"/>
  <c r="S134" i="1"/>
  <c r="Q138" i="1"/>
  <c r="T138" i="1" s="1"/>
  <c r="S138" i="1"/>
  <c r="Q142" i="1"/>
  <c r="T142" i="1" s="1"/>
  <c r="S142" i="1"/>
  <c r="Q155" i="1"/>
  <c r="T155" i="1" s="1"/>
  <c r="S155" i="1"/>
  <c r="Q159" i="1"/>
  <c r="T159" i="1" s="1"/>
  <c r="S159" i="1"/>
  <c r="Q163" i="1"/>
  <c r="T163" i="1" s="1"/>
  <c r="S163" i="1"/>
  <c r="Q172" i="1"/>
  <c r="T172" i="1" s="1"/>
  <c r="S172" i="1"/>
  <c r="Q176" i="1"/>
  <c r="T176" i="1" s="1"/>
  <c r="S176" i="1"/>
  <c r="Q199" i="1"/>
  <c r="T199" i="1" s="1"/>
  <c r="S199" i="1"/>
  <c r="Q203" i="1"/>
  <c r="T203" i="1" s="1"/>
  <c r="S203" i="1"/>
  <c r="Q217" i="1"/>
  <c r="T217" i="1" s="1"/>
  <c r="S217" i="1"/>
  <c r="Q221" i="1"/>
  <c r="T221" i="1" s="1"/>
  <c r="S221" i="1"/>
  <c r="Q238" i="1"/>
  <c r="T238" i="1" s="1"/>
  <c r="S238" i="1"/>
  <c r="Q242" i="1"/>
  <c r="T242" i="1" s="1"/>
  <c r="S242" i="1"/>
  <c r="Q246" i="1"/>
  <c r="T246" i="1" s="1"/>
  <c r="S246" i="1"/>
  <c r="Q259" i="1"/>
  <c r="T259" i="1" s="1"/>
  <c r="S259" i="1"/>
  <c r="Q263" i="1"/>
  <c r="T263" i="1" s="1"/>
  <c r="S263" i="1"/>
  <c r="Q267" i="1"/>
  <c r="T267" i="1" s="1"/>
  <c r="S267" i="1"/>
  <c r="Q282" i="1"/>
  <c r="T282" i="1" s="1"/>
  <c r="S282" i="1"/>
  <c r="Q286" i="1"/>
  <c r="T286" i="1" s="1"/>
  <c r="S286" i="1"/>
  <c r="Q297" i="1"/>
  <c r="T297" i="1" s="1"/>
  <c r="S297" i="1"/>
  <c r="Q301" i="1"/>
  <c r="T301" i="1" s="1"/>
  <c r="S301" i="1"/>
  <c r="Q316" i="1"/>
  <c r="T316" i="1" s="1"/>
  <c r="S316" i="1"/>
  <c r="Q320" i="1"/>
  <c r="T320" i="1" s="1"/>
  <c r="S320" i="1"/>
  <c r="Q324" i="1"/>
  <c r="T324" i="1" s="1"/>
  <c r="S324" i="1"/>
  <c r="Q337" i="1"/>
  <c r="T337" i="1" s="1"/>
  <c r="S337" i="1"/>
  <c r="Q341" i="1"/>
  <c r="T341" i="1" s="1"/>
  <c r="S341" i="1"/>
  <c r="Q362" i="1"/>
  <c r="T362" i="1" s="1"/>
  <c r="S362" i="1"/>
  <c r="Q366" i="1"/>
  <c r="T366" i="1" s="1"/>
  <c r="S366" i="1"/>
  <c r="Q370" i="1"/>
  <c r="T370" i="1" s="1"/>
  <c r="S370" i="1"/>
  <c r="Q374" i="1"/>
  <c r="T374" i="1" s="1"/>
  <c r="S374" i="1"/>
  <c r="Q381" i="1"/>
  <c r="T381" i="1" s="1"/>
  <c r="S381" i="1"/>
  <c r="Q385" i="1"/>
  <c r="T385" i="1" s="1"/>
  <c r="S385" i="1"/>
  <c r="Q411" i="1"/>
  <c r="T411" i="1" s="1"/>
  <c r="S411" i="1"/>
  <c r="Q415" i="1"/>
  <c r="T415" i="1" s="1"/>
  <c r="S415" i="1"/>
  <c r="Q419" i="1"/>
  <c r="T419" i="1" s="1"/>
  <c r="S419" i="1"/>
  <c r="Q436" i="1"/>
  <c r="T436" i="1" s="1"/>
  <c r="S436" i="1"/>
  <c r="Q440" i="1"/>
  <c r="T440" i="1" s="1"/>
  <c r="S440" i="1"/>
  <c r="Q444" i="1"/>
  <c r="T444" i="1" s="1"/>
  <c r="S444" i="1"/>
  <c r="Q456" i="1"/>
  <c r="T456" i="1" s="1"/>
  <c r="S456" i="1"/>
  <c r="Q460" i="1"/>
  <c r="T460" i="1" s="1"/>
  <c r="S460" i="1"/>
  <c r="Q481" i="1"/>
  <c r="T481" i="1" s="1"/>
  <c r="S481" i="1"/>
  <c r="Q485" i="1"/>
  <c r="T485" i="1" s="1"/>
  <c r="S485" i="1"/>
  <c r="Q489" i="1"/>
  <c r="T489" i="1" s="1"/>
  <c r="S489" i="1"/>
  <c r="Q503" i="1"/>
  <c r="T503" i="1" s="1"/>
  <c r="S503" i="1"/>
  <c r="Q507" i="1"/>
  <c r="T507" i="1" s="1"/>
  <c r="S507" i="1"/>
  <c r="Q511" i="1"/>
  <c r="T511" i="1" s="1"/>
  <c r="S511" i="1"/>
  <c r="Q515" i="1"/>
  <c r="T515" i="1" s="1"/>
  <c r="S515" i="1"/>
  <c r="Q533" i="1"/>
  <c r="T533" i="1" s="1"/>
  <c r="S533" i="1"/>
  <c r="Q537" i="1"/>
  <c r="T537" i="1" s="1"/>
  <c r="S537" i="1"/>
  <c r="Q541" i="1"/>
  <c r="T541" i="1" s="1"/>
  <c r="S541" i="1"/>
  <c r="Q561" i="1"/>
  <c r="T561" i="1" s="1"/>
  <c r="S561" i="1"/>
  <c r="Q565" i="1"/>
  <c r="T565" i="1" s="1"/>
  <c r="S565" i="1"/>
  <c r="Q569" i="1"/>
  <c r="T569" i="1" s="1"/>
  <c r="S569" i="1"/>
  <c r="S16" i="1"/>
  <c r="S56" i="1"/>
  <c r="S91" i="1"/>
  <c r="S136" i="1"/>
  <c r="S161" i="1"/>
  <c r="S201" i="1"/>
  <c r="S240" i="1"/>
  <c r="S265" i="1"/>
  <c r="S299" i="1"/>
  <c r="S326" i="1"/>
  <c r="S368" i="1"/>
  <c r="S409" i="1"/>
  <c r="S438" i="1"/>
  <c r="S479" i="1"/>
  <c r="S505" i="1"/>
  <c r="S535" i="1"/>
  <c r="S567" i="1"/>
</calcChain>
</file>

<file path=xl/sharedStrings.xml><?xml version="1.0" encoding="utf-8"?>
<sst xmlns="http://schemas.openxmlformats.org/spreadsheetml/2006/main" count="9416" uniqueCount="3394">
  <si>
    <t>Customer Name</t>
  </si>
  <si>
    <t>Customer ID</t>
  </si>
  <si>
    <t>Customer Email</t>
  </si>
  <si>
    <t>Customer Address</t>
  </si>
  <si>
    <t>Region</t>
  </si>
  <si>
    <t>Product Name</t>
  </si>
  <si>
    <t>Product Code</t>
  </si>
  <si>
    <t>Product Category</t>
  </si>
  <si>
    <t>Sale Amount</t>
  </si>
  <si>
    <t>Total Revenue</t>
  </si>
  <si>
    <t>Transaction ID</t>
  </si>
  <si>
    <t>Purchase Date</t>
  </si>
  <si>
    <t>Delivery Date</t>
  </si>
  <si>
    <t>South</t>
  </si>
  <si>
    <t>Clothing</t>
  </si>
  <si>
    <t>Bethany Jones</t>
  </si>
  <si>
    <t>mhoffman@hotmail.com</t>
  </si>
  <si>
    <t>49659 Aaron Views, West Jason, NE 29701</t>
  </si>
  <si>
    <t>West</t>
  </si>
  <si>
    <t>Affect</t>
  </si>
  <si>
    <t>bHN-58751</t>
  </si>
  <si>
    <t>Home</t>
  </si>
  <si>
    <t>TRANS-95922</t>
  </si>
  <si>
    <t>Amy Brown</t>
  </si>
  <si>
    <t>johnsonlawrence@gmail.com</t>
  </si>
  <si>
    <t>986 Harrell Well, Antoniostad, IL 56350</t>
  </si>
  <si>
    <t>Central</t>
  </si>
  <si>
    <t>Need</t>
  </si>
  <si>
    <t>BzI-67432</t>
  </si>
  <si>
    <t>Toys</t>
  </si>
  <si>
    <t>TRANS-66577</t>
  </si>
  <si>
    <t>North</t>
  </si>
  <si>
    <t>Electronics</t>
  </si>
  <si>
    <t>Brian Wilson</t>
  </si>
  <si>
    <t>mariolewis@bowman.com</t>
  </si>
  <si>
    <t>064 Mcdowell Mills, East Anthonytown, WI 00588</t>
  </si>
  <si>
    <t>Control</t>
  </si>
  <si>
    <t>Rfj-39090</t>
  </si>
  <si>
    <t>Books</t>
  </si>
  <si>
    <t>TRANS-25735</t>
  </si>
  <si>
    <t>Richard Lawson</t>
  </si>
  <si>
    <t>jonathanduke@gmail.com</t>
  </si>
  <si>
    <t>00403 Cassandra Fork, Russellburgh, WA 96415</t>
  </si>
  <si>
    <t>Recently</t>
  </si>
  <si>
    <t>Uyt-46664</t>
  </si>
  <si>
    <t>TRANS-64166</t>
  </si>
  <si>
    <t>Sarah Francis</t>
  </si>
  <si>
    <t>parkerallen@walls.com</t>
  </si>
  <si>
    <t>88905 Foster Wall Apt. 490, Smithport, WI 27369</t>
  </si>
  <si>
    <t>Provide</t>
  </si>
  <si>
    <t>EeP-66950</t>
  </si>
  <si>
    <t>TRANS-09974</t>
  </si>
  <si>
    <t>Edward Wilson</t>
  </si>
  <si>
    <t>martinsonya@nelson.com</t>
  </si>
  <si>
    <t>2230 Mark Harbor, New Melaniemouth, OK 12706</t>
  </si>
  <si>
    <t>There</t>
  </si>
  <si>
    <t>OSo-43092</t>
  </si>
  <si>
    <t>TRANS-62648</t>
  </si>
  <si>
    <t>Vote</t>
  </si>
  <si>
    <t>Diana Guerra</t>
  </si>
  <si>
    <t>john08@chandler.com</t>
  </si>
  <si>
    <t>4207 Paul Dam, West Lindafurt, ND 44759</t>
  </si>
  <si>
    <t>Within</t>
  </si>
  <si>
    <t>KcR-58638</t>
  </si>
  <si>
    <t>TRANS-80837</t>
  </si>
  <si>
    <t>Anthony Moss</t>
  </si>
  <si>
    <t>deanscott@patterson.com</t>
  </si>
  <si>
    <t>0561 Elizabeth Lock Suite 439, Ronniehaven, DC 00798</t>
  </si>
  <si>
    <t>Ago</t>
  </si>
  <si>
    <t>Gqw-36579</t>
  </si>
  <si>
    <t>TRANS-25398</t>
  </si>
  <si>
    <t>Paula Livingston</t>
  </si>
  <si>
    <t>harmonjames@gmail.com</t>
  </si>
  <si>
    <t>27523 Johnson Ramp Suite 143, Robertport, VA 35922</t>
  </si>
  <si>
    <t>Institution</t>
  </si>
  <si>
    <t>VzW-93440</t>
  </si>
  <si>
    <t>TRANS-71021</t>
  </si>
  <si>
    <t>Angel Goodwin</t>
  </si>
  <si>
    <t>carterdiana@smith.com</t>
  </si>
  <si>
    <t>20940 Michael Lakes Apt. 520, Burnettfurt, NE 93212</t>
  </si>
  <si>
    <t>Idea</t>
  </si>
  <si>
    <t>vkR-08177</t>
  </si>
  <si>
    <t>TRANS-42623</t>
  </si>
  <si>
    <t>Kathy Fuller</t>
  </si>
  <si>
    <t>jeffgreer@white-little.com</t>
  </si>
  <si>
    <t>28445 Hays Point, New Tom, GA 97810</t>
  </si>
  <si>
    <t>TKi-19677</t>
  </si>
  <si>
    <t>TRANS-15466</t>
  </si>
  <si>
    <t>Thomas Lane</t>
  </si>
  <si>
    <t>tammynorton@yahoo.com</t>
  </si>
  <si>
    <t>434 Dean Course Suite 264, Perrystad, OR 41867</t>
  </si>
  <si>
    <t>Her</t>
  </si>
  <si>
    <t>Epz-37116</t>
  </si>
  <si>
    <t>TRANS-21641</t>
  </si>
  <si>
    <t>Elizabeth Brown</t>
  </si>
  <si>
    <t>lindastanley@blake-gallegos.com</t>
  </si>
  <si>
    <t>8476 Scott Pike, West Autumn, AR 24915</t>
  </si>
  <si>
    <t>Certainly</t>
  </si>
  <si>
    <t>BCy-57148</t>
  </si>
  <si>
    <t>TRANS-17614</t>
  </si>
  <si>
    <t>Ashley Carson</t>
  </si>
  <si>
    <t>figueroascott@hotmail.com</t>
  </si>
  <si>
    <t>79694 Rosales Point, Garciamouth, NC 95914</t>
  </si>
  <si>
    <t>Meet</t>
  </si>
  <si>
    <t>oou-35113</t>
  </si>
  <si>
    <t>TRANS-36284</t>
  </si>
  <si>
    <t>East</t>
  </si>
  <si>
    <t>Mr. Anthony Frederick MD</t>
  </si>
  <si>
    <t>kellybass@hotmail.com</t>
  </si>
  <si>
    <t>5660 Bradley Rapids Suite 129, Oneillhaven, RI 49325</t>
  </si>
  <si>
    <t>Organization</t>
  </si>
  <si>
    <t>cbn-03227</t>
  </si>
  <si>
    <t>TRANS-70834</t>
  </si>
  <si>
    <t>Mary York</t>
  </si>
  <si>
    <t>matthew03@gmail.com</t>
  </si>
  <si>
    <t>364 Ford Mission Suite 621, South Johnburgh, SC 44323</t>
  </si>
  <si>
    <t>System</t>
  </si>
  <si>
    <t>lNv-98294</t>
  </si>
  <si>
    <t>TRANS-31357</t>
  </si>
  <si>
    <t>Cup</t>
  </si>
  <si>
    <t>How</t>
  </si>
  <si>
    <t>Gary Walker</t>
  </si>
  <si>
    <t>dlewis@gmail.com</t>
  </si>
  <si>
    <t>22084 Lucas Brooks Suite 961, New Lauren, AR 66877</t>
  </si>
  <si>
    <t>Voice</t>
  </si>
  <si>
    <t>sKM-39838</t>
  </si>
  <si>
    <t>TRANS-31867</t>
  </si>
  <si>
    <t>Brianna Williams</t>
  </si>
  <si>
    <t>vkim@barber.com</t>
  </si>
  <si>
    <t>6449 Morgan Courts Suite 518, South Yvette, NY 91718</t>
  </si>
  <si>
    <t>Forget</t>
  </si>
  <si>
    <t>BJy-24021</t>
  </si>
  <si>
    <t>TRANS-00441</t>
  </si>
  <si>
    <t>Kimberly Garrett</t>
  </si>
  <si>
    <t>john57@gmail.com</t>
  </si>
  <si>
    <t>202 Jennifer Squares Apt. 588, Lake Raymond, MA 21751</t>
  </si>
  <si>
    <t>International</t>
  </si>
  <si>
    <t>kvG-45478</t>
  </si>
  <si>
    <t>TRANS-29928</t>
  </si>
  <si>
    <t>Dorothy Herrera</t>
  </si>
  <si>
    <t>jacobbarton@gutierrez-cooper.org</t>
  </si>
  <si>
    <t>44481 Steven Shoal Apt. 682, Robertsmouth, HI 93737</t>
  </si>
  <si>
    <t>Campaign</t>
  </si>
  <si>
    <t>oeV-97940</t>
  </si>
  <si>
    <t>TRANS-00955</t>
  </si>
  <si>
    <t>Jillian Gonzales</t>
  </si>
  <si>
    <t>samantha74@gmail.com</t>
  </si>
  <si>
    <t>9380 Steven Forks Suite 693, Port Alexandra, WY 79125</t>
  </si>
  <si>
    <t>Feeling</t>
  </si>
  <si>
    <t>mKt-78334</t>
  </si>
  <si>
    <t>TRANS-60751</t>
  </si>
  <si>
    <t>Jasmine Turner</t>
  </si>
  <si>
    <t>uhernandez@lee.com</t>
  </si>
  <si>
    <t>81064 Alexander Valleys, East Amber, VT 82324</t>
  </si>
  <si>
    <t>Property</t>
  </si>
  <si>
    <t>AFA-85517</t>
  </si>
  <si>
    <t>TRANS-72983</t>
  </si>
  <si>
    <t>Miranda Moss</t>
  </si>
  <si>
    <t>ugarcia@stanley.info</t>
  </si>
  <si>
    <t>101 Maria Plaza, Ericaborough, UT 53791</t>
  </si>
  <si>
    <t>Wish</t>
  </si>
  <si>
    <t>ahN-73476</t>
  </si>
  <si>
    <t>TRANS-23173</t>
  </si>
  <si>
    <t>Kenneth Garrison</t>
  </si>
  <si>
    <t>jmccarthy@gmail.com</t>
  </si>
  <si>
    <t>9771 Juarez Ports Suite 466, Lake Carl, NY 64549</t>
  </si>
  <si>
    <t>Test</t>
  </si>
  <si>
    <t>Lkd-39796</t>
  </si>
  <si>
    <t>TRANS-05289</t>
  </si>
  <si>
    <t>Chair</t>
  </si>
  <si>
    <t>Jennifer Anderson</t>
  </si>
  <si>
    <t>dakotaprince@yahoo.com</t>
  </si>
  <si>
    <t>042 Gomez Junction Suite 768, New Ronnieland, HI 25275</t>
  </si>
  <si>
    <t>Seat</t>
  </si>
  <si>
    <t>GOK-05464</t>
  </si>
  <si>
    <t>TRANS-53192</t>
  </si>
  <si>
    <t>Mother</t>
  </si>
  <si>
    <t>Lisa Miller</t>
  </si>
  <si>
    <t>kaylabartlett@gonzalez.biz</t>
  </si>
  <si>
    <t>61829 Ryan Meadows Suite 275, East Adrienne, NJ 13957</t>
  </si>
  <si>
    <t>Tough</t>
  </si>
  <si>
    <t>svw-53583</t>
  </si>
  <si>
    <t>TRANS-09033</t>
  </si>
  <si>
    <t>Robert Flores</t>
  </si>
  <si>
    <t>martinsarah@gmail.com</t>
  </si>
  <si>
    <t>1503 Richard Harbors Apt. 074, West Rhonda, OR 36762</t>
  </si>
  <si>
    <t>Statement</t>
  </si>
  <si>
    <t>OBz-14372</t>
  </si>
  <si>
    <t>TRANS-79634</t>
  </si>
  <si>
    <t>Lauren Hernandez</t>
  </si>
  <si>
    <t>brennanmarcus@snyder.org</t>
  </si>
  <si>
    <t>0327 Torres Flat, North Katherine, CA 93343</t>
  </si>
  <si>
    <t>Investment</t>
  </si>
  <si>
    <t>sRO-73410</t>
  </si>
  <si>
    <t>TRANS-98225</t>
  </si>
  <si>
    <t>Stacey Stevenson</t>
  </si>
  <si>
    <t>eric65@gmail.com</t>
  </si>
  <si>
    <t>847 Rocha Extension Apt. 394, Evanchester, CA 99852</t>
  </si>
  <si>
    <t>Along</t>
  </si>
  <si>
    <t>iNT-81011</t>
  </si>
  <si>
    <t>TRANS-89816</t>
  </si>
  <si>
    <t>Judith Smith DDS</t>
  </si>
  <si>
    <t>simmonslouis@cobb.com</t>
  </si>
  <si>
    <t>11394 Hanna Shoals, North Jessicafurt, NH 03334</t>
  </si>
  <si>
    <t>Yard</t>
  </si>
  <si>
    <t>NTz-85979</t>
  </si>
  <si>
    <t>TRANS-68501</t>
  </si>
  <si>
    <t>Law</t>
  </si>
  <si>
    <t>Christopher Hahn PhD</t>
  </si>
  <si>
    <t>moyersean@gmail.com</t>
  </si>
  <si>
    <t>5071 Mark Creek Suite 081, Port Shelby, MD 40532</t>
  </si>
  <si>
    <t>Century</t>
  </si>
  <si>
    <t>zpm-76833</t>
  </si>
  <si>
    <t>TRANS-23545</t>
  </si>
  <si>
    <t>Mark Browning</t>
  </si>
  <si>
    <t>ewoodward@hotmail.com</t>
  </si>
  <si>
    <t>079 Chase Shores, Marieton, NE 21410</t>
  </si>
  <si>
    <t>Identify</t>
  </si>
  <si>
    <t>mTZ-06549</t>
  </si>
  <si>
    <t>TRANS-90551</t>
  </si>
  <si>
    <t>Amy Kirby</t>
  </si>
  <si>
    <t>blackburntimothy@yahoo.com</t>
  </si>
  <si>
    <t>909 Newman Crescent, Lake Jasonchester, TN 31918</t>
  </si>
  <si>
    <t>Activity</t>
  </si>
  <si>
    <t>btJ-43388</t>
  </si>
  <si>
    <t>TRANS-53401</t>
  </si>
  <si>
    <t>Angel Rivera</t>
  </si>
  <si>
    <t>jnunez@gmail.com</t>
  </si>
  <si>
    <t>9826 James Drives Apt. 465, West Jenny, MI 90329</t>
  </si>
  <si>
    <t>Explain</t>
  </si>
  <si>
    <t>Gbw-76553</t>
  </si>
  <si>
    <t>TRANS-07814</t>
  </si>
  <si>
    <t>Matthew Marquez</t>
  </si>
  <si>
    <t>xduarte@hotmail.com</t>
  </si>
  <si>
    <t>19986 Chang Stream, Merrittberg, NJ 55830</t>
  </si>
  <si>
    <t>History</t>
  </si>
  <si>
    <t>TId-76322</t>
  </si>
  <si>
    <t>TRANS-72641</t>
  </si>
  <si>
    <t>Lisa Rodriguez</t>
  </si>
  <si>
    <t>april00@hotmail.com</t>
  </si>
  <si>
    <t>265 Jamie Mission Suite 626, Robersonburgh, VT 27743</t>
  </si>
  <si>
    <t>Radio</t>
  </si>
  <si>
    <t>wad-18642</t>
  </si>
  <si>
    <t>TRANS-33744</t>
  </si>
  <si>
    <t>Todd Joseph</t>
  </si>
  <si>
    <t>garciakimberly@gmail.com</t>
  </si>
  <si>
    <t>8724 Ward Glens, West Jack, CA 20127</t>
  </si>
  <si>
    <t>Live</t>
  </si>
  <si>
    <t>FiS-51130</t>
  </si>
  <si>
    <t>TRANS-74944</t>
  </si>
  <si>
    <t>Brian Davenport</t>
  </si>
  <si>
    <t>hawkinskristin@robinson.com</t>
  </si>
  <si>
    <t>21131 Lee Fields, West Stevemouth, MA 73511</t>
  </si>
  <si>
    <t>Lot</t>
  </si>
  <si>
    <t>Jus-09165</t>
  </si>
  <si>
    <t>TRANS-20486</t>
  </si>
  <si>
    <t>Andrew Mercer</t>
  </si>
  <si>
    <t>kylebrown@yahoo.com</t>
  </si>
  <si>
    <t>810 Johnson Shoals Apt. 881, Taylorhaven, AK 70018</t>
  </si>
  <si>
    <t>Tax</t>
  </si>
  <si>
    <t>Lhc-08019</t>
  </si>
  <si>
    <t>TRANS-94914</t>
  </si>
  <si>
    <t>House</t>
  </si>
  <si>
    <t>Frank Mcmillan</t>
  </si>
  <si>
    <t>csanders@gmail.com</t>
  </si>
  <si>
    <t>78221 Mayer Stravenue Apt. 755, Leeville, MI 20919</t>
  </si>
  <si>
    <t>Ift-72830</t>
  </si>
  <si>
    <t>TRANS-28756</t>
  </si>
  <si>
    <t>Michael Johnson</t>
  </si>
  <si>
    <t>sarah59@yahoo.com</t>
  </si>
  <si>
    <t>9272 Davis Vista, Abigailfurt, WA 29555</t>
  </si>
  <si>
    <t>Put</t>
  </si>
  <si>
    <t>VVa-36938</t>
  </si>
  <si>
    <t>TRANS-56926</t>
  </si>
  <si>
    <t>Tammy Anderson</t>
  </si>
  <si>
    <t>ryanlove@hotmail.com</t>
  </si>
  <si>
    <t>3047 William Walks Suite 421, Williamland, WV 01521</t>
  </si>
  <si>
    <t>Personal</t>
  </si>
  <si>
    <t>ULq-52009</t>
  </si>
  <si>
    <t>TRANS-58096</t>
  </si>
  <si>
    <t>Alec Johnson</t>
  </si>
  <si>
    <t>kevinwoods@hotmail.com</t>
  </si>
  <si>
    <t>158 Clark Inlet Suite 551, Mitchellview, WV 59896</t>
  </si>
  <si>
    <t>Pick</t>
  </si>
  <si>
    <t>sLu-73500</t>
  </si>
  <si>
    <t>TRANS-09011</t>
  </si>
  <si>
    <t>Gary Oliver</t>
  </si>
  <si>
    <t>jodi56@hotmail.com</t>
  </si>
  <si>
    <t>8331 Carlos Loaf, Kaylafort, WV 20691</t>
  </si>
  <si>
    <t>Material</t>
  </si>
  <si>
    <t>jrs-40429</t>
  </si>
  <si>
    <t>TRANS-83745</t>
  </si>
  <si>
    <t>Jeremy Cherry</t>
  </si>
  <si>
    <t>jasmineanthony@yahoo.com</t>
  </si>
  <si>
    <t>5636 Amanda Drives, North Claudiabury, WI 14438</t>
  </si>
  <si>
    <t>Agent</t>
  </si>
  <si>
    <t>xzH-76710</t>
  </si>
  <si>
    <t>TRANS-29380</t>
  </si>
  <si>
    <t>Dorothy Gordon</t>
  </si>
  <si>
    <t>aoconnor@decker.com</t>
  </si>
  <si>
    <t>564 Joshua Summit, East Jessica, RI 08910</t>
  </si>
  <si>
    <t>Either</t>
  </si>
  <si>
    <t>qJB-77957</t>
  </si>
  <si>
    <t>TRANS-36480</t>
  </si>
  <si>
    <t>David Carlson</t>
  </si>
  <si>
    <t>kathyfloyd@hotmail.com</t>
  </si>
  <si>
    <t>571 Alexandra Haven, North Richardside, MI 12778</t>
  </si>
  <si>
    <t>Tell</t>
  </si>
  <si>
    <t>zQj-45970</t>
  </si>
  <si>
    <t>TRANS-38880</t>
  </si>
  <si>
    <t>Marie Torres</t>
  </si>
  <si>
    <t>greenmelanie@brown.com</t>
  </si>
  <si>
    <t>066 Bobby Mountains Suite 082, Smithhaven, SC 15422</t>
  </si>
  <si>
    <t>Avoid</t>
  </si>
  <si>
    <t>gNi-69543</t>
  </si>
  <si>
    <t>TRANS-97634</t>
  </si>
  <si>
    <t>Victoria Bennett</t>
  </si>
  <si>
    <t>asanders@jones.net</t>
  </si>
  <si>
    <t>259 Pitts Point Suite 451, Gonzalezfort, VT 34041</t>
  </si>
  <si>
    <t>Result</t>
  </si>
  <si>
    <t>XHw-98535</t>
  </si>
  <si>
    <t>TRANS-27973</t>
  </si>
  <si>
    <t>A</t>
  </si>
  <si>
    <t>Enough</t>
  </si>
  <si>
    <t>Eric Petersen</t>
  </si>
  <si>
    <t>elizabethandrade@yahoo.com</t>
  </si>
  <si>
    <t>480 Reynolds Canyon, North Ashley, CO 10915</t>
  </si>
  <si>
    <t>Smile</t>
  </si>
  <si>
    <t>pgu-69712</t>
  </si>
  <si>
    <t>TRANS-14323</t>
  </si>
  <si>
    <t>Natalie Welch</t>
  </si>
  <si>
    <t>joneslisa@arnold.net</t>
  </si>
  <si>
    <t>17411 Hubbard River Suite 077, Paulville, WY 50604</t>
  </si>
  <si>
    <t>Gas</t>
  </si>
  <si>
    <t>IEE-98303</t>
  </si>
  <si>
    <t>TRANS-33865</t>
  </si>
  <si>
    <t>Alexandra Bush</t>
  </si>
  <si>
    <t>brian61@jenkins-cunningham.com</t>
  </si>
  <si>
    <t>373 Emily Plaza, Conniebury, AZ 23765</t>
  </si>
  <si>
    <t>Election</t>
  </si>
  <si>
    <t>YSj-46250</t>
  </si>
  <si>
    <t>TRANS-59502</t>
  </si>
  <si>
    <t>Stanley Schmitt</t>
  </si>
  <si>
    <t>valeriegallagher@gmail.com</t>
  </si>
  <si>
    <t>453 Lisa Mount Apt. 391, Lake Tara, MI 96122</t>
  </si>
  <si>
    <t>Realize</t>
  </si>
  <si>
    <t>UYz-38306</t>
  </si>
  <si>
    <t>TRANS-38585</t>
  </si>
  <si>
    <t>Water</t>
  </si>
  <si>
    <t>Jessica Chavez</t>
  </si>
  <si>
    <t>kimberlywhite@hotmail.com</t>
  </si>
  <si>
    <t>905 Savage Street, Parkstown, AL 27557</t>
  </si>
  <si>
    <t>Cut</t>
  </si>
  <si>
    <t>HFA-11919</t>
  </si>
  <si>
    <t>TRANS-67630</t>
  </si>
  <si>
    <t>Jennifer Fisher</t>
  </si>
  <si>
    <t>garyharrison@miles.biz</t>
  </si>
  <si>
    <t>792 Farrell Ridges Apt. 197, Sanchezmouth, KS 37110</t>
  </si>
  <si>
    <t>Report</t>
  </si>
  <si>
    <t>xSi-08511</t>
  </si>
  <si>
    <t>TRANS-50555</t>
  </si>
  <si>
    <t>Receive</t>
  </si>
  <si>
    <t>Randall Mccoy</t>
  </si>
  <si>
    <t>mark08@brown.org</t>
  </si>
  <si>
    <t>4802 Julie Flat Apt. 590, Lopezside, NJ 39968</t>
  </si>
  <si>
    <t>Lwy-71453</t>
  </si>
  <si>
    <t>TRANS-07460</t>
  </si>
  <si>
    <t>William Armstrong</t>
  </si>
  <si>
    <t>barbara46@hotmail.com</t>
  </si>
  <si>
    <t>2698 Brown Crescent, North Allenborough, MS 04897</t>
  </si>
  <si>
    <t>EuZ-70206</t>
  </si>
  <si>
    <t>TRANS-20569</t>
  </si>
  <si>
    <t>Consider</t>
  </si>
  <si>
    <t>Karen Rodriguez MD</t>
  </si>
  <si>
    <t>cunninghamshelby@walker.com</t>
  </si>
  <si>
    <t>659 Donald Inlet Apt. 945, Lake Nicole, IN 92781</t>
  </si>
  <si>
    <t>Common</t>
  </si>
  <si>
    <t>JEF-45246</t>
  </si>
  <si>
    <t>TRANS-41137</t>
  </si>
  <si>
    <t>Walk</t>
  </si>
  <si>
    <t>Rise</t>
  </si>
  <si>
    <t>Ashley Mullen</t>
  </si>
  <si>
    <t>melissa36@yahoo.com</t>
  </si>
  <si>
    <t>47884 Jennifer Run, West Robert, CT 84027</t>
  </si>
  <si>
    <t>Able</t>
  </si>
  <si>
    <t>IzA-80066</t>
  </si>
  <si>
    <t>TRANS-58503</t>
  </si>
  <si>
    <t>Sheri Morgan</t>
  </si>
  <si>
    <t>qrodriguez@marks.com</t>
  </si>
  <si>
    <t>9281 Espinoza Cove Apt. 107, South Amanda, AR 70069</t>
  </si>
  <si>
    <t>guh-01243</t>
  </si>
  <si>
    <t>TRANS-51632</t>
  </si>
  <si>
    <t>Joseph Harris</t>
  </si>
  <si>
    <t>colehannah@hotmail.com</t>
  </si>
  <si>
    <t>8383 Deanna Plains Apt. 034, Wrightmouth, TN 68603</t>
  </si>
  <si>
    <t>Myself</t>
  </si>
  <si>
    <t>pNf-79639</t>
  </si>
  <si>
    <t>TRANS-29075</t>
  </si>
  <si>
    <t>Chloe Adams</t>
  </si>
  <si>
    <t>leecarlos@yahoo.com</t>
  </si>
  <si>
    <t>17501 Brandy Branch Suite 879, South Gerald, ID 06811</t>
  </si>
  <si>
    <t>Operation</t>
  </si>
  <si>
    <t>rLY-12175</t>
  </si>
  <si>
    <t>TRANS-56848</t>
  </si>
  <si>
    <t>Timothy Ramos</t>
  </si>
  <si>
    <t>michael59@yahoo.com</t>
  </si>
  <si>
    <t>252 Patricia Lock Suite 573, East Rebeccaville, NE 18788</t>
  </si>
  <si>
    <t>Reflect</t>
  </si>
  <si>
    <t>hDV-60170</t>
  </si>
  <si>
    <t>TRANS-85673</t>
  </si>
  <si>
    <t>Daniel Becker</t>
  </si>
  <si>
    <t>Deborah Medina</t>
  </si>
  <si>
    <t>mullinslarry@barton.com</t>
  </si>
  <si>
    <t>3777 Mathews Path Apt. 987, East Rebeccafort, SC 47956</t>
  </si>
  <si>
    <t>Government</t>
  </si>
  <si>
    <t>xtC-61801</t>
  </si>
  <si>
    <t>TRANS-22796</t>
  </si>
  <si>
    <t>Linda Shaw</t>
  </si>
  <si>
    <t>riveragregory@gmail.com</t>
  </si>
  <si>
    <t>31660 Nathaniel Fort, Lake Nicholas, AK 98882</t>
  </si>
  <si>
    <t>Bit</t>
  </si>
  <si>
    <t>PCa-68715</t>
  </si>
  <si>
    <t>TRANS-80764</t>
  </si>
  <si>
    <t>Patricia Walton</t>
  </si>
  <si>
    <t>melaniefrye@yahoo.com</t>
  </si>
  <si>
    <t>057 Lauren Crescent, New Kylehaven, CA 05509</t>
  </si>
  <si>
    <t>Choice</t>
  </si>
  <si>
    <t>iBc-81132</t>
  </si>
  <si>
    <t>TRANS-32327</t>
  </si>
  <si>
    <t>Zachary White</t>
  </si>
  <si>
    <t>kristin20@meyer.biz</t>
  </si>
  <si>
    <t>781 Mark Squares Suite 511, Ashleychester, NC 98536</t>
  </si>
  <si>
    <t>Number</t>
  </si>
  <si>
    <t>NhA-31040</t>
  </si>
  <si>
    <t>TRANS-95368</t>
  </si>
  <si>
    <t>Event</t>
  </si>
  <si>
    <t>Robert Henderson</t>
  </si>
  <si>
    <t>umcdaniel@hotmail.com</t>
  </si>
  <si>
    <t>49782 Wanda Common, North Amandaview, TN 64757</t>
  </si>
  <si>
    <t>Ask</t>
  </si>
  <si>
    <t>Vye-34303</t>
  </si>
  <si>
    <t>TRANS-17909</t>
  </si>
  <si>
    <t>Angela Young</t>
  </si>
  <si>
    <t>rmartinez@harris.com</t>
  </si>
  <si>
    <t>808 Williams Shore Apt. 243, New Ashley, ND 69103</t>
  </si>
  <si>
    <t>Modern</t>
  </si>
  <si>
    <t>voz-10212</t>
  </si>
  <si>
    <t>TRANS-79668</t>
  </si>
  <si>
    <t>Lauren Peters</t>
  </si>
  <si>
    <t>chriskennedy@allen-weaver.com</t>
  </si>
  <si>
    <t>58039 Perez Harbors Apt. 012, North Michael, NY 16865</t>
  </si>
  <si>
    <t>Direction</t>
  </si>
  <si>
    <t>Ghg-34544</t>
  </si>
  <si>
    <t>TRANS-42554</t>
  </si>
  <si>
    <t>Kimberly Austin</t>
  </si>
  <si>
    <t>oblackburn@hicks.net</t>
  </si>
  <si>
    <t>47222 Schmidt Wells Apt. 835, Moralesside, OK 20942</t>
  </si>
  <si>
    <t>Factor</t>
  </si>
  <si>
    <t>UcM-97033</t>
  </si>
  <si>
    <t>TRANS-90556</t>
  </si>
  <si>
    <t>Duane Cook</t>
  </si>
  <si>
    <t>susangreen@hotmail.com</t>
  </si>
  <si>
    <t>94951 Danny Shoals Suite 289, Melissastad, NY 52838</t>
  </si>
  <si>
    <t>Compare</t>
  </si>
  <si>
    <t>RGS-16629</t>
  </si>
  <si>
    <t>TRANS-16696</t>
  </si>
  <si>
    <t>Mr. Douglas Rivas</t>
  </si>
  <si>
    <t>markmcgee@kim.info</t>
  </si>
  <si>
    <t>202 Casey Crest Suite 901, East Robertbury, AR 04743</t>
  </si>
  <si>
    <t>What</t>
  </si>
  <si>
    <t>LJi-19697</t>
  </si>
  <si>
    <t>TRANS-76792</t>
  </si>
  <si>
    <t>Brenda Garza</t>
  </si>
  <si>
    <t>vwilliams@gmail.com</t>
  </si>
  <si>
    <t>7330 Ward Port, East Laurietown, CO 97610</t>
  </si>
  <si>
    <t>nwG-40046</t>
  </si>
  <si>
    <t>TRANS-10632</t>
  </si>
  <si>
    <t>Christopher Boone</t>
  </si>
  <si>
    <t>gcarroll@yahoo.com</t>
  </si>
  <si>
    <t>70803 Katie Summit, East Eric, KS 23946</t>
  </si>
  <si>
    <t>Occur</t>
  </si>
  <si>
    <t>yiT-95116</t>
  </si>
  <si>
    <t>TRANS-52932</t>
  </si>
  <si>
    <t>Work</t>
  </si>
  <si>
    <t>He</t>
  </si>
  <si>
    <t>Heidi Boyd</t>
  </si>
  <si>
    <t>robert51@yahoo.com</t>
  </si>
  <si>
    <t>376 Brown Causeway Apt. 205, Hensonchester, KS 20627</t>
  </si>
  <si>
    <t>AJR-31843</t>
  </si>
  <si>
    <t>TRANS-76851</t>
  </si>
  <si>
    <t>Mrs. Jamie Hale</t>
  </si>
  <si>
    <t>amanda97@jones-taylor.com</t>
  </si>
  <si>
    <t>435 Bishop Trafficway, Douglasshire, MN 81750</t>
  </si>
  <si>
    <t>World</t>
  </si>
  <si>
    <t>Tgi-26423</t>
  </si>
  <si>
    <t>TRANS-70268</t>
  </si>
  <si>
    <t>Brian Smith</t>
  </si>
  <si>
    <t>hallkimberly@hoffman-adkins.com</t>
  </si>
  <si>
    <t>23061 Jones Springs Apt. 683, Lake Lorettaborough, NM 37879</t>
  </si>
  <si>
    <t>Natural</t>
  </si>
  <si>
    <t>cMU-05946</t>
  </si>
  <si>
    <t>TRANS-27738</t>
  </si>
  <si>
    <t>Antonio Johnson</t>
  </si>
  <si>
    <t>smcmillan@yahoo.com</t>
  </si>
  <si>
    <t>276 Mark Corner, Port Kevin, VA 56001</t>
  </si>
  <si>
    <t>Staff</t>
  </si>
  <si>
    <t>BQy-07523</t>
  </si>
  <si>
    <t>TRANS-21210</t>
  </si>
  <si>
    <t>Yolanda Cooper</t>
  </si>
  <si>
    <t>tylersmith@yahoo.com</t>
  </si>
  <si>
    <t>75273 Douglas Port Apt. 413, Morrisbury, AK 47744</t>
  </si>
  <si>
    <t>Rich</t>
  </si>
  <si>
    <t>KAF-02365</t>
  </si>
  <si>
    <t>TRANS-42910</t>
  </si>
  <si>
    <t>Holly Carter</t>
  </si>
  <si>
    <t>ngilbert@gmail.com</t>
  </si>
  <si>
    <t>23239 Ashley Tunnel, North Marie, WV 49150</t>
  </si>
  <si>
    <t>Son</t>
  </si>
  <si>
    <t>BPm-13202</t>
  </si>
  <si>
    <t>TRANS-51867</t>
  </si>
  <si>
    <t>Wall</t>
  </si>
  <si>
    <t>Nathan Medina</t>
  </si>
  <si>
    <t>fbecker@gmail.com</t>
  </si>
  <si>
    <t>15274 Reyes Junction Suite 279, South Mary, IN 66845</t>
  </si>
  <si>
    <t>Only</t>
  </si>
  <si>
    <t>eCF-36762</t>
  </si>
  <si>
    <t>TRANS-75032</t>
  </si>
  <si>
    <t>Amy Wilson</t>
  </si>
  <si>
    <t>whitevirginia@thomas.net</t>
  </si>
  <si>
    <t>30834 Cynthia Mountains, East Lindsaytown, IA 20511</t>
  </si>
  <si>
    <t>Nothing</t>
  </si>
  <si>
    <t>rmm-63476</t>
  </si>
  <si>
    <t>TRANS-52166</t>
  </si>
  <si>
    <t>Taylor Gallegos</t>
  </si>
  <si>
    <t>kyle23@yahoo.com</t>
  </si>
  <si>
    <t>59820 Gray Bridge Suite 071, Jameshaven, PA 77776</t>
  </si>
  <si>
    <t>SAM-29532</t>
  </si>
  <si>
    <t>TRANS-77338</t>
  </si>
  <si>
    <t>Tyler Rivas</t>
  </si>
  <si>
    <t>zwheeler@yahoo.com</t>
  </si>
  <si>
    <t>1297 Singh Via, Reynoldsside, DE 51990</t>
  </si>
  <si>
    <t>Range</t>
  </si>
  <si>
    <t>PUX-25900</t>
  </si>
  <si>
    <t>TRANS-49065</t>
  </si>
  <si>
    <t>Care</t>
  </si>
  <si>
    <t>Manuel Owens</t>
  </si>
  <si>
    <t>kvaldez@rowe.com</t>
  </si>
  <si>
    <t>9721 Chambers Turnpike, Hamiltonstad, CT 33384</t>
  </si>
  <si>
    <t>We</t>
  </si>
  <si>
    <t>pGp-51758</t>
  </si>
  <si>
    <t>TRANS-03365</t>
  </si>
  <si>
    <t>Full</t>
  </si>
  <si>
    <t>Emily Turner</t>
  </si>
  <si>
    <t>collinsraymond@shepard-jackson.net</t>
  </si>
  <si>
    <t>849 Barber Inlet, Richardtown, AZ 97904</t>
  </si>
  <si>
    <t>Write</t>
  </si>
  <si>
    <t>gSz-29189</t>
  </si>
  <si>
    <t>TRANS-88682</t>
  </si>
  <si>
    <t>Scott Jones</t>
  </si>
  <si>
    <t>kimberlyallen@jefferson.com</t>
  </si>
  <si>
    <t>064 Brown Cape, Alexisfort, NV 69844</t>
  </si>
  <si>
    <t>Account</t>
  </si>
  <si>
    <t>mgk-03654</t>
  </si>
  <si>
    <t>TRANS-40035</t>
  </si>
  <si>
    <t>Politics</t>
  </si>
  <si>
    <t>Derek Chapman</t>
  </si>
  <si>
    <t>ashley34@diaz.biz</t>
  </si>
  <si>
    <t>4351 Stephanie Spur Suite 902, Gonzalezberg, LA 03963</t>
  </si>
  <si>
    <t>Commercial</t>
  </si>
  <si>
    <t>moT-35866</t>
  </si>
  <si>
    <t>TRANS-40895</t>
  </si>
  <si>
    <t>William Morgan</t>
  </si>
  <si>
    <t>megan84@gmail.com</t>
  </si>
  <si>
    <t>00764 Thompson Forks, New Bonnieland, WA 38492</t>
  </si>
  <si>
    <t>View</t>
  </si>
  <si>
    <t>vvx-41727</t>
  </si>
  <si>
    <t>TRANS-92666</t>
  </si>
  <si>
    <t>Alexis Santiago</t>
  </si>
  <si>
    <t>saraboyer@torres.com</t>
  </si>
  <si>
    <t>911 Samantha Grove Suite 674, Christinechester, SC 17127</t>
  </si>
  <si>
    <t>Loss</t>
  </si>
  <si>
    <t>Zdi-19762</t>
  </si>
  <si>
    <t>TRANS-16698</t>
  </si>
  <si>
    <t>Richard Hicks</t>
  </si>
  <si>
    <t>michaelmoore@white.biz</t>
  </si>
  <si>
    <t>49559 Hawkins Harbors Suite 971, Shannonhaven, MI 64164</t>
  </si>
  <si>
    <t>Vxg-52004</t>
  </si>
  <si>
    <t>TRANS-89045</t>
  </si>
  <si>
    <t>Theresa Russell</t>
  </si>
  <si>
    <t>fpatel@yahoo.com</t>
  </si>
  <si>
    <t>9292 Rosales Throughway Suite 345, Smithview, ND 26245</t>
  </si>
  <si>
    <t>Want</t>
  </si>
  <si>
    <t>bnu-58065</t>
  </si>
  <si>
    <t>TRANS-47814</t>
  </si>
  <si>
    <t>Top</t>
  </si>
  <si>
    <t>David Guerrero</t>
  </si>
  <si>
    <t>jeremyhoffman@yahoo.com</t>
  </si>
  <si>
    <t>330 Kimberly Lakes, Travishaven, NM 37086</t>
  </si>
  <si>
    <t>Participant</t>
  </si>
  <si>
    <t>kHi-70062</t>
  </si>
  <si>
    <t>TRANS-88990</t>
  </si>
  <si>
    <t>Alisha Rocha</t>
  </si>
  <si>
    <t>alexanderrobert@hull-ritter.net</t>
  </si>
  <si>
    <t>70109 Lopez Point Suite 548, Christopherport, GA 76159</t>
  </si>
  <si>
    <t>Debate</t>
  </si>
  <si>
    <t>qUa-72802</t>
  </si>
  <si>
    <t>TRANS-16198</t>
  </si>
  <si>
    <t>2022-13-40</t>
  </si>
  <si>
    <t>Victor Woods</t>
  </si>
  <si>
    <t>lindahartman@gilbert.com</t>
  </si>
  <si>
    <t>304 Andrew Rue Apt. 741, Bryanland, VA 49516</t>
  </si>
  <si>
    <t>Many</t>
  </si>
  <si>
    <t>dQp-44495</t>
  </si>
  <si>
    <t>TRANS-88285</t>
  </si>
  <si>
    <t>Trial</t>
  </si>
  <si>
    <t>Susan Lee</t>
  </si>
  <si>
    <t>tmack@gmail.com</t>
  </si>
  <si>
    <t>61478 Allen Lakes Apt. 274, Davidton, WI 01117</t>
  </si>
  <si>
    <t>Day</t>
  </si>
  <si>
    <t>KUr-01068</t>
  </si>
  <si>
    <t>TRANS-58332</t>
  </si>
  <si>
    <t>Joseph Rangel</t>
  </si>
  <si>
    <t>douglas59@hotmail.com</t>
  </si>
  <si>
    <t>278 Sarah Trace, South Angelica, OH 59690</t>
  </si>
  <si>
    <t>Whom</t>
  </si>
  <si>
    <t>CEB-27286</t>
  </si>
  <si>
    <t>TRANS-53465</t>
  </si>
  <si>
    <t>Michaela Ortiz</t>
  </si>
  <si>
    <t>iharris@gmail.com</t>
  </si>
  <si>
    <t>176 Evans Rapid Apt. 068, Brownshire, MT 35032</t>
  </si>
  <si>
    <t>Good</t>
  </si>
  <si>
    <t>ESg-39639</t>
  </si>
  <si>
    <t>TRANS-68116</t>
  </si>
  <si>
    <t>Nicholas Ibarra</t>
  </si>
  <si>
    <t>bperkins@hotmail.com</t>
  </si>
  <si>
    <t>633 Christopher Motorway, Daniellefurt, NE 02634</t>
  </si>
  <si>
    <t>Science</t>
  </si>
  <si>
    <t>Kan-09358</t>
  </si>
  <si>
    <t>TRANS-03366</t>
  </si>
  <si>
    <t>Mindy Graham</t>
  </si>
  <si>
    <t>ievans@yahoo.com</t>
  </si>
  <si>
    <t>0013 Dixon Shores, Johnsonmouth, ME 28617</t>
  </si>
  <si>
    <t>Friend</t>
  </si>
  <si>
    <t>oDK-29937</t>
  </si>
  <si>
    <t>TRANS-06099</t>
  </si>
  <si>
    <t>Stephen Burgess</t>
  </si>
  <si>
    <t>murrayjonathan@gmail.com</t>
  </si>
  <si>
    <t>7186 Hall Gardens, Barnesside, ME 28488</t>
  </si>
  <si>
    <t>Note</t>
  </si>
  <si>
    <t>naD-58885</t>
  </si>
  <si>
    <t>TRANS-53243</t>
  </si>
  <si>
    <t>Finally</t>
  </si>
  <si>
    <t>Fernando Irwin</t>
  </si>
  <si>
    <t>cassandra84@evans.com</t>
  </si>
  <si>
    <t>89375 Cox Pike Apt. 740, Loweburgh, NC 82122</t>
  </si>
  <si>
    <t>Together</t>
  </si>
  <si>
    <t>swg-72441</t>
  </si>
  <si>
    <t>TRANS-93340</t>
  </si>
  <si>
    <t>Casey Moran</t>
  </si>
  <si>
    <t>moorecarolyn@hotmail.com</t>
  </si>
  <si>
    <t>09393 John Burg Apt. 151, Brownmouth, MA 57746</t>
  </si>
  <si>
    <t>I</t>
  </si>
  <si>
    <t>XQC-31074</t>
  </si>
  <si>
    <t>TRANS-45673</t>
  </si>
  <si>
    <t>Sharon Martin</t>
  </si>
  <si>
    <t>aking@chavez-bradley.com</t>
  </si>
  <si>
    <t>263 Julie Meadows, Lake Eric, KY 04677</t>
  </si>
  <si>
    <t>Citizen</t>
  </si>
  <si>
    <t>Nme-12155</t>
  </si>
  <si>
    <t>TRANS-45872</t>
  </si>
  <si>
    <t>James Flores</t>
  </si>
  <si>
    <t>mark39@gould-heath.net</t>
  </si>
  <si>
    <t>414 Michael Ferry Suite 965, Grantton, DC 60721</t>
  </si>
  <si>
    <t>Everybody</t>
  </si>
  <si>
    <t>uLs-33085</t>
  </si>
  <si>
    <t>TRANS-84569</t>
  </si>
  <si>
    <t>Tonya Richmond</t>
  </si>
  <si>
    <t>solishannah@macdonald.com</t>
  </si>
  <si>
    <t>68880 Hoffman Plains, Scottfurt, CA 34175</t>
  </si>
  <si>
    <t>Music</t>
  </si>
  <si>
    <t>ZTk-99362</t>
  </si>
  <si>
    <t>TRANS-18745</t>
  </si>
  <si>
    <t>Todd Meyer</t>
  </si>
  <si>
    <t>pughcharles@hotmail.com</t>
  </si>
  <si>
    <t>1103 James Land Apt. 183, North Georgeborough, MI 32960</t>
  </si>
  <si>
    <t>Something</t>
  </si>
  <si>
    <t>oJZ-85236</t>
  </si>
  <si>
    <t>TRANS-60572</t>
  </si>
  <si>
    <t>Zachary Wilkins</t>
  </si>
  <si>
    <t>jennifer13@gmail.com</t>
  </si>
  <si>
    <t>999 Pitts Radial Apt. 958, Davisview, UT 84388</t>
  </si>
  <si>
    <t>Figure</t>
  </si>
  <si>
    <t>FBW-69416</t>
  </si>
  <si>
    <t>TRANS-30302</t>
  </si>
  <si>
    <t>Cody Hale</t>
  </si>
  <si>
    <t>kevinwest@leach.com</t>
  </si>
  <si>
    <t>10402 Alexis Station, Franklinmouth, DC 11005</t>
  </si>
  <si>
    <t>RSp-78761</t>
  </si>
  <si>
    <t>TRANS-09992</t>
  </si>
  <si>
    <t>Heather Golden</t>
  </si>
  <si>
    <t>briannalee@gmail.com</t>
  </si>
  <si>
    <t>19491 Richard Garden Suite 071, New Scott, KY 52236</t>
  </si>
  <si>
    <t>Talk</t>
  </si>
  <si>
    <t>pDh-45882</t>
  </si>
  <si>
    <t>TRANS-76093</t>
  </si>
  <si>
    <t>Briana Ramirez</t>
  </si>
  <si>
    <t>dalexander@mueller-scott.info</t>
  </si>
  <si>
    <t>8701 Barbara Lane Apt. 876, Port Taylorchester, MO 51203</t>
  </si>
  <si>
    <t>Just</t>
  </si>
  <si>
    <t>djB-90461</t>
  </si>
  <si>
    <t>TRANS-49641</t>
  </si>
  <si>
    <t>Kaitlyn Hudson</t>
  </si>
  <si>
    <t>lindsay59@duncan.com</t>
  </si>
  <si>
    <t>3808 Richard Spring, Hancocktown, IL 23818</t>
  </si>
  <si>
    <t>Never</t>
  </si>
  <si>
    <t>LUN-11052</t>
  </si>
  <si>
    <t>TRANS-09123</t>
  </si>
  <si>
    <t>Marc Escobar</t>
  </si>
  <si>
    <t>charles31@hotmail.com</t>
  </si>
  <si>
    <t>4266 Christopher Isle, Joshuafort, MA 58126</t>
  </si>
  <si>
    <t>Back</t>
  </si>
  <si>
    <t>mdm-57543</t>
  </si>
  <si>
    <t>TRANS-34116</t>
  </si>
  <si>
    <t>Aaron Guzman</t>
  </si>
  <si>
    <t>cookwendy@yahoo.com</t>
  </si>
  <si>
    <t>1147 Gail Fields Apt. 416, South Cameron, PA 17906</t>
  </si>
  <si>
    <t>Sure</t>
  </si>
  <si>
    <t>Bma-61001</t>
  </si>
  <si>
    <t>TRANS-73550</t>
  </si>
  <si>
    <t>Artist</t>
  </si>
  <si>
    <t>Emma Miller</t>
  </si>
  <si>
    <t>romanmargaret@gmail.com</t>
  </si>
  <si>
    <t>2514 Price Via, West Kendraview, NJ 89478</t>
  </si>
  <si>
    <t>Build</t>
  </si>
  <si>
    <t>jSK-96672</t>
  </si>
  <si>
    <t>TRANS-05407</t>
  </si>
  <si>
    <t>Respond</t>
  </si>
  <si>
    <t>Shawn Padilla</t>
  </si>
  <si>
    <t>donnagarner@yahoo.com</t>
  </si>
  <si>
    <t>697 Michelle Street Suite 679, Palmerstad, WA 64636</t>
  </si>
  <si>
    <t>Minute</t>
  </si>
  <si>
    <t>IiC-58316</t>
  </si>
  <si>
    <t>TRANS-45610</t>
  </si>
  <si>
    <t>Michael Lewis</t>
  </si>
  <si>
    <t>anthony15@brennan-savage.com</t>
  </si>
  <si>
    <t>9219 Erika Drive, Pachecoberg, MS 38756</t>
  </si>
  <si>
    <t>Glass</t>
  </si>
  <si>
    <t>Mqz-95341</t>
  </si>
  <si>
    <t>TRANS-89729</t>
  </si>
  <si>
    <t>Steven Hurley</t>
  </si>
  <si>
    <t>wrighttiffany@gmail.com</t>
  </si>
  <si>
    <t>27171 Kimberly Mission Suite 600, North Tiffany, OK 94008</t>
  </si>
  <si>
    <t>Writer</t>
  </si>
  <si>
    <t>SQv-51851</t>
  </si>
  <si>
    <t>TRANS-55277</t>
  </si>
  <si>
    <t>Shawn Daniel</t>
  </si>
  <si>
    <t>jeremyfloyd@hotmail.com</t>
  </si>
  <si>
    <t>52671 Delacruz Centers Apt. 341, New Williamstad, RI 29177</t>
  </si>
  <si>
    <t>Particularly</t>
  </si>
  <si>
    <t>SnM-05207</t>
  </si>
  <si>
    <t>TRANS-67136</t>
  </si>
  <si>
    <t>Henry Rollins</t>
  </si>
  <si>
    <t>benjamin46@yahoo.com</t>
  </si>
  <si>
    <t>01579 Francis Bridge, Port Melinda, CT 77889</t>
  </si>
  <si>
    <t>VkF-59932</t>
  </si>
  <si>
    <t>TRANS-09435</t>
  </si>
  <si>
    <t>Carla Chang</t>
  </si>
  <si>
    <t>greengail@gmail.com</t>
  </si>
  <si>
    <t>8620 Lowe Terrace, Ayalachester, HI 34486</t>
  </si>
  <si>
    <t>Child</t>
  </si>
  <si>
    <t>GmM-66830</t>
  </si>
  <si>
    <t>TRANS-28788</t>
  </si>
  <si>
    <t>Wayne Baker DDS</t>
  </si>
  <si>
    <t>collin81@henry.org</t>
  </si>
  <si>
    <t>34345 Elizabeth Shoals, Barbaramouth, MD 66411</t>
  </si>
  <si>
    <t>Herself</t>
  </si>
  <si>
    <t>kYK-24001</t>
  </si>
  <si>
    <t>TRANS-67024</t>
  </si>
  <si>
    <t>Katelyn Cook</t>
  </si>
  <si>
    <t>iguerrero@yahoo.com</t>
  </si>
  <si>
    <t>106 Smith Mission, Lake Kellyshire, AL 63241</t>
  </si>
  <si>
    <t>Happy</t>
  </si>
  <si>
    <t>Qir-31574</t>
  </si>
  <si>
    <t>TRANS-54270</t>
  </si>
  <si>
    <t>Nicholas House</t>
  </si>
  <si>
    <t>johnsonangela@gmail.com</t>
  </si>
  <si>
    <t>1739 Robinson Ports Suite 914, Chungshire, VT 04413</t>
  </si>
  <si>
    <t>Civil</t>
  </si>
  <si>
    <t>PEe-30084</t>
  </si>
  <si>
    <t>TRANS-12318</t>
  </si>
  <si>
    <t>Lance Oneill</t>
  </si>
  <si>
    <t>anthony59@hotmail.com</t>
  </si>
  <si>
    <t>003 Carl Alley, Heatherfort, AR 77148</t>
  </si>
  <si>
    <t>Ever</t>
  </si>
  <si>
    <t>jsP-29929</t>
  </si>
  <si>
    <t>TRANS-19988</t>
  </si>
  <si>
    <t>Katrina Rhodes</t>
  </si>
  <si>
    <t>lisafarmer@hotmail.com</t>
  </si>
  <si>
    <t>56922 Mullen Ports, West Benjaminfort, DE 41076</t>
  </si>
  <si>
    <t>Fish</t>
  </si>
  <si>
    <t>xEg-78633</t>
  </si>
  <si>
    <t>TRANS-29803</t>
  </si>
  <si>
    <t>Ashley Holt</t>
  </si>
  <si>
    <t>collinsjohn@yahoo.com</t>
  </si>
  <si>
    <t>4610 Robert Circles Suite 726, Acevedoton, WA 81390</t>
  </si>
  <si>
    <t>sZu-71247</t>
  </si>
  <si>
    <t>TRANS-15377</t>
  </si>
  <si>
    <t>Film</t>
  </si>
  <si>
    <t>Patricia Williams</t>
  </si>
  <si>
    <t>nicholasparsons@yahoo.com</t>
  </si>
  <si>
    <t>983 Brian View Apt. 974, Lake Wendytown, OH 01235</t>
  </si>
  <si>
    <t>Wrong</t>
  </si>
  <si>
    <t>sow-05284</t>
  </si>
  <si>
    <t>TRANS-25898</t>
  </si>
  <si>
    <t>After</t>
  </si>
  <si>
    <t>Lindsey Johnston</t>
  </si>
  <si>
    <t>tinareed@yahoo.com</t>
  </si>
  <si>
    <t>603 Wright Mountains Apt. 712, North Margaretborough, TN 15072</t>
  </si>
  <si>
    <t>Market</t>
  </si>
  <si>
    <t>tMg-42087</t>
  </si>
  <si>
    <t>TRANS-67320</t>
  </si>
  <si>
    <t>Heidi Jones</t>
  </si>
  <si>
    <t>andrea28@benjamin-maldonado.net</t>
  </si>
  <si>
    <t>7255 John Path, South Juan, ME 69262</t>
  </si>
  <si>
    <t>Shake</t>
  </si>
  <si>
    <t>Obz-83619</t>
  </si>
  <si>
    <t>TRANS-94384</t>
  </si>
  <si>
    <t>Tree</t>
  </si>
  <si>
    <t>Kayla Gutierrez</t>
  </si>
  <si>
    <t>samanthaturner@gmail.com</t>
  </si>
  <si>
    <t>83797 Rodriguez Stravenue, West Eduardo, PA 02307</t>
  </si>
  <si>
    <t>Single</t>
  </si>
  <si>
    <t>WUy-28037</t>
  </si>
  <si>
    <t>TRANS-61103</t>
  </si>
  <si>
    <t>Allison Hester</t>
  </si>
  <si>
    <t>fday@hotmail.com</t>
  </si>
  <si>
    <t>05051 Olivia Drives, New Elizabethton, MD 38090</t>
  </si>
  <si>
    <t>dXJ-46698</t>
  </si>
  <si>
    <t>TRANS-81595</t>
  </si>
  <si>
    <t>Denise Martin</t>
  </si>
  <si>
    <t>sabrina76@yahoo.com</t>
  </si>
  <si>
    <t>24830 Timothy Orchard Suite 611, North Jefffurt, OR 42834</t>
  </si>
  <si>
    <t>JZL-61743</t>
  </si>
  <si>
    <t>TRANS-87944</t>
  </si>
  <si>
    <t>Benefit</t>
  </si>
  <si>
    <t>Steven Velasquez</t>
  </si>
  <si>
    <t>ashley77@watson.com</t>
  </si>
  <si>
    <t>8198 Taylor Knolls Suite 551, Simmonsside, CT 78397</t>
  </si>
  <si>
    <t>Enter</t>
  </si>
  <si>
    <t>XYE-80073</t>
  </si>
  <si>
    <t>TRANS-55559</t>
  </si>
  <si>
    <t>Brett Summers</t>
  </si>
  <si>
    <t>coopersamantha@garcia-green.com</t>
  </si>
  <si>
    <t>96151 Tiffany Flats Suite 139, North Jamiemouth, UT 59967</t>
  </si>
  <si>
    <t>xGm-91805</t>
  </si>
  <si>
    <t>TRANS-34386</t>
  </si>
  <si>
    <t>Steven Johnson</t>
  </si>
  <si>
    <t>weberchristina@hotmail.com</t>
  </si>
  <si>
    <t>01222 Smith Rest, South Emilyfort, RI 51918</t>
  </si>
  <si>
    <t>Director</t>
  </si>
  <si>
    <t>QSr-64763</t>
  </si>
  <si>
    <t>TRANS-88438</t>
  </si>
  <si>
    <t>Paul Robinson</t>
  </si>
  <si>
    <t>ujones@olson.biz</t>
  </si>
  <si>
    <t>38178 Scott Parks, Port Conniefort, AK 74236</t>
  </si>
  <si>
    <t>LIm-89233</t>
  </si>
  <si>
    <t>TRANS-61529</t>
  </si>
  <si>
    <t>Sean Moran</t>
  </si>
  <si>
    <t>joe07@beltran-williams.org</t>
  </si>
  <si>
    <t>594 Rose Square, East Kristen, UT 24243</t>
  </si>
  <si>
    <t>Miss</t>
  </si>
  <si>
    <t>boN-27214</t>
  </si>
  <si>
    <t>TRANS-68187</t>
  </si>
  <si>
    <t>Ariel Church</t>
  </si>
  <si>
    <t>christine34@beasley.com</t>
  </si>
  <si>
    <t>1783 Mikayla Grove Apt. 038, West Harry, OH 68611</t>
  </si>
  <si>
    <t>Old</t>
  </si>
  <si>
    <t>Oed-18306</t>
  </si>
  <si>
    <t>TRANS-06504</t>
  </si>
  <si>
    <t>Robert Navarro</t>
  </si>
  <si>
    <t>ian91@hotmail.com</t>
  </si>
  <si>
    <t>63129 James Mission Apt. 043, Port Peterville, AZ 01119</t>
  </si>
  <si>
    <t>Hospital</t>
  </si>
  <si>
    <t>aJV-07425</t>
  </si>
  <si>
    <t>TRANS-09822</t>
  </si>
  <si>
    <t>Brian Sanchez</t>
  </si>
  <si>
    <t>cathy92@hotmail.com</t>
  </si>
  <si>
    <t>593 Turner Streets Suite 945, Williammouth, CA 71392</t>
  </si>
  <si>
    <t>zFb-78930</t>
  </si>
  <si>
    <t>TRANS-94881</t>
  </si>
  <si>
    <t>Mr. Gary Abbott</t>
  </si>
  <si>
    <t>ajohnson@hotmail.com</t>
  </si>
  <si>
    <t>2539 Jennifer Squares Apt. 855, Port Eric, PA 74238</t>
  </si>
  <si>
    <t>Part</t>
  </si>
  <si>
    <t>FGL-51664</t>
  </si>
  <si>
    <t>TRANS-33907</t>
  </si>
  <si>
    <t>Mrs. Meghan Martinez</t>
  </si>
  <si>
    <t>bassfaith@white-clark.com</t>
  </si>
  <si>
    <t>4210 Adams Isle Suite 948, Staceyfort, TN 49358</t>
  </si>
  <si>
    <t>EDT-15413</t>
  </si>
  <si>
    <t>TRANS-39892</t>
  </si>
  <si>
    <t>Stanley Banks</t>
  </si>
  <si>
    <t>jacksonsteven@moody-mack.com</t>
  </si>
  <si>
    <t>8278 Deborah Harbors, East Ashley, UT 72673</t>
  </si>
  <si>
    <t>Both</t>
  </si>
  <si>
    <t>TXF-66253</t>
  </si>
  <si>
    <t>TRANS-85385</t>
  </si>
  <si>
    <t>Gerald Anderson</t>
  </si>
  <si>
    <t>traci72@beard-grimes.com</t>
  </si>
  <si>
    <t>489 Grant Road Apt. 009, Port James, CO 56211</t>
  </si>
  <si>
    <t>Yourself</t>
  </si>
  <si>
    <t>UPq-32616</t>
  </si>
  <si>
    <t>TRANS-65474</t>
  </si>
  <si>
    <t>Mark Cook</t>
  </si>
  <si>
    <t>dana08@jacobson-ballard.com</t>
  </si>
  <si>
    <t>03062 Snyder Crossing Apt. 491, Benitezside, AL 31008</t>
  </si>
  <si>
    <t>xqx-32479</t>
  </si>
  <si>
    <t>TRANS-00373</t>
  </si>
  <si>
    <t>Nancy Taylor</t>
  </si>
  <si>
    <t>brandonhernandez@gmail.com</t>
  </si>
  <si>
    <t>77441 Maria Falls, Williamsview, OR 37092</t>
  </si>
  <si>
    <t>Too</t>
  </si>
  <si>
    <t>Ddy-17434</t>
  </si>
  <si>
    <t>TRANS-81598</t>
  </si>
  <si>
    <t>Joshua Hicks</t>
  </si>
  <si>
    <t>mark63@harrell.com</t>
  </si>
  <si>
    <t>669 Perez Circles, New Robertburgh, WI 18353</t>
  </si>
  <si>
    <t>Book</t>
  </si>
  <si>
    <t>hST-78587</t>
  </si>
  <si>
    <t>TRANS-71970</t>
  </si>
  <si>
    <t>Jennifer Warren</t>
  </si>
  <si>
    <t>jporter@welch.com</t>
  </si>
  <si>
    <t>041 Riley Road Apt. 690, West Brittanyside, WY 69571</t>
  </si>
  <si>
    <t>lZC-01806</t>
  </si>
  <si>
    <t>TRANS-35379</t>
  </si>
  <si>
    <t>None</t>
  </si>
  <si>
    <t>Hope</t>
  </si>
  <si>
    <t>Alyssa Pruitt</t>
  </si>
  <si>
    <t>angela37@young.com</t>
  </si>
  <si>
    <t>263 Romero Wall Apt. 843, Bonnietown, RI 11139</t>
  </si>
  <si>
    <t>SsS-49753</t>
  </si>
  <si>
    <t>TRANS-96813</t>
  </si>
  <si>
    <t>Open</t>
  </si>
  <si>
    <t>Keith Fox</t>
  </si>
  <si>
    <t>parkermario@gmail.com</t>
  </si>
  <si>
    <t>65737 Renee Prairie, Susanport, RI 69144</t>
  </si>
  <si>
    <t>Lawyer</t>
  </si>
  <si>
    <t>UUW-81449</t>
  </si>
  <si>
    <t>TRANS-66239</t>
  </si>
  <si>
    <t>Bonnie Rivera</t>
  </si>
  <si>
    <t>hooverjason@garcia.com</t>
  </si>
  <si>
    <t>91949 Robert Hills, North Deniseport, NM 73757</t>
  </si>
  <si>
    <t>Audience</t>
  </si>
  <si>
    <t>ebG-66627</t>
  </si>
  <si>
    <t>TRANS-03641</t>
  </si>
  <si>
    <t>Gregory Henry</t>
  </si>
  <si>
    <t>bowersmichael@hess-berg.net</t>
  </si>
  <si>
    <t>92619 Greene Flat, Port Scottville, AL 23025</t>
  </si>
  <si>
    <t>Defense</t>
  </si>
  <si>
    <t>YSC-93857</t>
  </si>
  <si>
    <t>TRANS-91075</t>
  </si>
  <si>
    <t>Denise Owens</t>
  </si>
  <si>
    <t>mflynn@gmail.com</t>
  </si>
  <si>
    <t>30803 Jeremy Plaza Apt. 999, Jessicastad, TX 35224</t>
  </si>
  <si>
    <t>Blue</t>
  </si>
  <si>
    <t>yRC-00861</t>
  </si>
  <si>
    <t>TRANS-92655</t>
  </si>
  <si>
    <t>Kara Smith</t>
  </si>
  <si>
    <t>aprilmcmahon@knight.com</t>
  </si>
  <si>
    <t>199 Calderon Parks Apt. 822, Timothyton, OK 70283</t>
  </si>
  <si>
    <t>Left</t>
  </si>
  <si>
    <t>OBA-45793</t>
  </si>
  <si>
    <t>TRANS-86068</t>
  </si>
  <si>
    <t>Janet Rivas</t>
  </si>
  <si>
    <t>martinezmichael@ballard.org</t>
  </si>
  <si>
    <t>8939 Megan Gardens Suite 410, Luisstad, WI 92129</t>
  </si>
  <si>
    <t>See</t>
  </si>
  <si>
    <t>Ley-76878</t>
  </si>
  <si>
    <t>TRANS-91009</t>
  </si>
  <si>
    <t>Opportunity</t>
  </si>
  <si>
    <t>Amy Hancock</t>
  </si>
  <si>
    <t>kwilliams@lara-bridges.com</t>
  </si>
  <si>
    <t>0236 Kelly Crescent, Lake Matthewshire, SC 58845</t>
  </si>
  <si>
    <t>Themselves</t>
  </si>
  <si>
    <t>PIc-76790</t>
  </si>
  <si>
    <t>TRANS-87811</t>
  </si>
  <si>
    <t>Michelle Chang</t>
  </si>
  <si>
    <t>reidsheri@gmail.com</t>
  </si>
  <si>
    <t>578 Thomas Shoal, New Lindamouth, MA 16980</t>
  </si>
  <si>
    <t>ZEQ-59676</t>
  </si>
  <si>
    <t>TRANS-49780</t>
  </si>
  <si>
    <t>Kayla Orr</t>
  </si>
  <si>
    <t>christopherhuang@sanchez-joseph.biz</t>
  </si>
  <si>
    <t>7716 Samuel Extension Suite 031, Camerontown, VA 50439</t>
  </si>
  <si>
    <t>Method</t>
  </si>
  <si>
    <t>eDC-30264</t>
  </si>
  <si>
    <t>TRANS-22042</t>
  </si>
  <si>
    <t>Margaret Gordon</t>
  </si>
  <si>
    <t>olivia94@yahoo.com</t>
  </si>
  <si>
    <t>712 Monroe Dam Apt. 949, Port Eric, WV 47674</t>
  </si>
  <si>
    <t>Lead</t>
  </si>
  <si>
    <t>IMk-36166</t>
  </si>
  <si>
    <t>TRANS-85634</t>
  </si>
  <si>
    <t>Lisa Barrett</t>
  </si>
  <si>
    <t>brandon54@hotmail.com</t>
  </si>
  <si>
    <t>6552 Vanessa Dale, Port Sarah, WI 70449</t>
  </si>
  <si>
    <t>kbu-73635</t>
  </si>
  <si>
    <t>TRANS-58500</t>
  </si>
  <si>
    <t>Alan Thomas</t>
  </si>
  <si>
    <t>opierce@hotmail.com</t>
  </si>
  <si>
    <t>6439 Salazar Forges Apt. 954, Blacktown, CO 61058</t>
  </si>
  <si>
    <t>Determine</t>
  </si>
  <si>
    <t>WvC-71385</t>
  </si>
  <si>
    <t>TRANS-16798</t>
  </si>
  <si>
    <t>Mark Harris</t>
  </si>
  <si>
    <t>taylorgrant@hotmail.com</t>
  </si>
  <si>
    <t>4569 Moreno Radial, Costamouth, IN 65933</t>
  </si>
  <si>
    <t>dRw-92236</t>
  </si>
  <si>
    <t>TRANS-18591</t>
  </si>
  <si>
    <t>Joshua Moore</t>
  </si>
  <si>
    <t>lewisclaire@cherry.biz</t>
  </si>
  <si>
    <t>05740 Christian Greens, West Robert, KY 97481</t>
  </si>
  <si>
    <t>Amount</t>
  </si>
  <si>
    <t>MZB-48646</t>
  </si>
  <si>
    <t>TRANS-84127</t>
  </si>
  <si>
    <t>Amanda Campbell</t>
  </si>
  <si>
    <t>ojenkins@hotmail.com</t>
  </si>
  <si>
    <t>46070 Green Pass, Brianberg, WI 13613</t>
  </si>
  <si>
    <t>Card</t>
  </si>
  <si>
    <t>wDy-13552</t>
  </si>
  <si>
    <t>TRANS-60057</t>
  </si>
  <si>
    <t>Alejandro Williams MD</t>
  </si>
  <si>
    <t>jstevens@thomas.com</t>
  </si>
  <si>
    <t>27106 Smith Square, East Ashley, NM 68420</t>
  </si>
  <si>
    <t>Call</t>
  </si>
  <si>
    <t>LXI-36092</t>
  </si>
  <si>
    <t>TRANS-75435</t>
  </si>
  <si>
    <t>Todd Shields</t>
  </si>
  <si>
    <t>reedrichard@hotmail.com</t>
  </si>
  <si>
    <t>20570 Fields Harbor Apt. 061, North Jonathanview, ND 32131</t>
  </si>
  <si>
    <t>Southern</t>
  </si>
  <si>
    <t>TNM-12064</t>
  </si>
  <si>
    <t>TRANS-90608</t>
  </si>
  <si>
    <t>Jason Davis</t>
  </si>
  <si>
    <t>lhartman@martin.com</t>
  </si>
  <si>
    <t>4860 Black Courts, Michaelview, AK 32163</t>
  </si>
  <si>
    <t>Bwz-02755</t>
  </si>
  <si>
    <t>TRANS-85200</t>
  </si>
  <si>
    <t>Melvin Bryant</t>
  </si>
  <si>
    <t>kbell@hotmail.com</t>
  </si>
  <si>
    <t>265 Garcia Ford, Chaseburgh, TN 08672</t>
  </si>
  <si>
    <t>At</t>
  </si>
  <si>
    <t>Csx-66106</t>
  </si>
  <si>
    <t>TRANS-23634</t>
  </si>
  <si>
    <t>Jay Jones</t>
  </si>
  <si>
    <t>meyermatthew@gmail.com</t>
  </si>
  <si>
    <t>1005 Kylie Manor Apt. 807, Simpsonborough, SD 45163</t>
  </si>
  <si>
    <t>Add</t>
  </si>
  <si>
    <t>FfH-83080</t>
  </si>
  <si>
    <t>TRANS-23236</t>
  </si>
  <si>
    <t>Christopher Watkins</t>
  </si>
  <si>
    <t>llindsey@blevins-white.com</t>
  </si>
  <si>
    <t>2479 Danielle Falls Apt. 680, East Michael, NJ 54555</t>
  </si>
  <si>
    <t>jcm-66114</t>
  </si>
  <si>
    <t>TRANS-32161</t>
  </si>
  <si>
    <t>Jacqueline Ross</t>
  </si>
  <si>
    <t>adamsmichael@taylor.info</t>
  </si>
  <si>
    <t>58014 Gonzales Wall, Lake Christopher, VT 58299</t>
  </si>
  <si>
    <t>Positive</t>
  </si>
  <si>
    <t>SWt-02379</t>
  </si>
  <si>
    <t>TRANS-11176</t>
  </si>
  <si>
    <t>Stephanie Downs</t>
  </si>
  <si>
    <t>alucas@yahoo.com</t>
  </si>
  <si>
    <t>43544 Perez Lodge Apt. 502, South Johnathanbury, DC 32572</t>
  </si>
  <si>
    <t>Employee</t>
  </si>
  <si>
    <t>ona-49758</t>
  </si>
  <si>
    <t>TRANS-19104</t>
  </si>
  <si>
    <t>Pamela Trujillo</t>
  </si>
  <si>
    <t>penamichelle@hudson-mitchell.com</t>
  </si>
  <si>
    <t>8050 Christine Oval Suite 113, Port Brandon, VA 47924</t>
  </si>
  <si>
    <t>Feel</t>
  </si>
  <si>
    <t>gZv-14141</t>
  </si>
  <si>
    <t>TRANS-75833</t>
  </si>
  <si>
    <t>Hannah Davenport PhD</t>
  </si>
  <si>
    <t>nicolewalker@yahoo.com</t>
  </si>
  <si>
    <t>1373 Hughes Islands, Armstrongville, WI 16610</t>
  </si>
  <si>
    <t>Attention</t>
  </si>
  <si>
    <t>KmR-54224</t>
  </si>
  <si>
    <t>TRANS-15730</t>
  </si>
  <si>
    <t>Matthew Smith</t>
  </si>
  <si>
    <t>richardchambers@yahoo.com</t>
  </si>
  <si>
    <t>7269 Chandler Streets, Leestad, IL 47877</t>
  </si>
  <si>
    <t>hQQ-10693</t>
  </si>
  <si>
    <t>TRANS-46802</t>
  </si>
  <si>
    <t>Charles Rhodes</t>
  </si>
  <si>
    <t>kyle82@carey.com</t>
  </si>
  <si>
    <t>713 Michael Coves, Port Jamie, RI 51407</t>
  </si>
  <si>
    <t>Professional</t>
  </si>
  <si>
    <t>nIX-56301</t>
  </si>
  <si>
    <t>TRANS-85671</t>
  </si>
  <si>
    <t>Walter Snyder</t>
  </si>
  <si>
    <t>alanlewis@howard-zimmerman.com</t>
  </si>
  <si>
    <t>3255 Laura Fort, Galvanhaven, ND 00825</t>
  </si>
  <si>
    <t>xdD-49011</t>
  </si>
  <si>
    <t>TRANS-72531</t>
  </si>
  <si>
    <t>Angela Diaz</t>
  </si>
  <si>
    <t>krodriguez@yahoo.com</t>
  </si>
  <si>
    <t>843 Patterson Trail, Port Latoyaborough, MI 93358</t>
  </si>
  <si>
    <t>Raise</t>
  </si>
  <si>
    <t>NqL-88918</t>
  </si>
  <si>
    <t>TRANS-33946</t>
  </si>
  <si>
    <t>Austin Green</t>
  </si>
  <si>
    <t>paul32@herrera-powers.info</t>
  </si>
  <si>
    <t>30771 Luke Dam Suite 736, East Allisonbury, NH 88509</t>
  </si>
  <si>
    <t>Front</t>
  </si>
  <si>
    <t>TfT-04085</t>
  </si>
  <si>
    <t>TRANS-98450</t>
  </si>
  <si>
    <t>Jeffrey Armstrong</t>
  </si>
  <si>
    <t>emilyclark@yahoo.com</t>
  </si>
  <si>
    <t>31435 Maldonado Flat Apt. 308, Hernandezton, ID 31244</t>
  </si>
  <si>
    <t>Subject</t>
  </si>
  <si>
    <t>pPu-94958</t>
  </si>
  <si>
    <t>TRANS-09652</t>
  </si>
  <si>
    <t>Claim</t>
  </si>
  <si>
    <t>Somebody</t>
  </si>
  <si>
    <t>Kristin Esparza</t>
  </si>
  <si>
    <t>zmooney@gmail.com</t>
  </si>
  <si>
    <t>0535 Hall Divide, North Johnfort, MT 41330</t>
  </si>
  <si>
    <t>Man</t>
  </si>
  <si>
    <t>wyB-01752</t>
  </si>
  <si>
    <t>TRANS-39933</t>
  </si>
  <si>
    <t>Anthony Valentine</t>
  </si>
  <si>
    <t>psimmons@hotmail.com</t>
  </si>
  <si>
    <t>797 Teresa Valley, Jillianmouth, AL 71059</t>
  </si>
  <si>
    <t>Difficult</t>
  </si>
  <si>
    <t>fig-62663</t>
  </si>
  <si>
    <t>TRANS-79076</t>
  </si>
  <si>
    <t>Mr. Donald Alexander DDS</t>
  </si>
  <si>
    <t>normankenneth@harris-chaney.com</t>
  </si>
  <si>
    <t>513 Joshua Lights Apt. 327, Erinfort, WY 13865</t>
  </si>
  <si>
    <t>Change</t>
  </si>
  <si>
    <t>MGG-16716</t>
  </si>
  <si>
    <t>TRANS-88126</t>
  </si>
  <si>
    <t>Including</t>
  </si>
  <si>
    <t>Benjamin White</t>
  </si>
  <si>
    <t>waynepalmer@yahoo.com</t>
  </si>
  <si>
    <t>7433 Williams Bridge Apt. 491, Port Josephland, DC 93597</t>
  </si>
  <si>
    <t>Democratic</t>
  </si>
  <si>
    <t>tFH-88673</t>
  </si>
  <si>
    <t>TRANS-19117</t>
  </si>
  <si>
    <t>Dylan Morrison</t>
  </si>
  <si>
    <t>bcruz@hotmail.com</t>
  </si>
  <si>
    <t>200 Johnson Street, Lake Duanehaven, MN 54169</t>
  </si>
  <si>
    <t>Responsibility</t>
  </si>
  <si>
    <t>VQt-24362</t>
  </si>
  <si>
    <t>TRANS-32076</t>
  </si>
  <si>
    <t>Matthew Salinas</t>
  </si>
  <si>
    <t>toddrachel@carlson-martinez.com</t>
  </si>
  <si>
    <t>781 Becker Crescent Apt. 447, South Williamfort, OK 39091</t>
  </si>
  <si>
    <t>Future</t>
  </si>
  <si>
    <t>GUR-80504</t>
  </si>
  <si>
    <t>TRANS-77979</t>
  </si>
  <si>
    <t>Joseph Ward</t>
  </si>
  <si>
    <t>meyerjacob@flynn-santos.com</t>
  </si>
  <si>
    <t>602 Jennifer Turnpike Apt. 563, Elizabethmouth, VT 52981</t>
  </si>
  <si>
    <t>nWm-29388</t>
  </si>
  <si>
    <t>TRANS-95814</t>
  </si>
  <si>
    <t>Sell</t>
  </si>
  <si>
    <t>Tammy Cunningham</t>
  </si>
  <si>
    <t>ryanjohnson@hotmail.com</t>
  </si>
  <si>
    <t>3637 Bennett Plaza, Meyersberg, NV 55019</t>
  </si>
  <si>
    <t>Wait</t>
  </si>
  <si>
    <t>Omw-43917</t>
  </si>
  <si>
    <t>TRANS-40458</t>
  </si>
  <si>
    <t>Catherine Odom</t>
  </si>
  <si>
    <t>christopher78@dominguez.com</t>
  </si>
  <si>
    <t>4803 Jenny Knolls Suite 933, New Charles, ID 17145</t>
  </si>
  <si>
    <t>Candidate</t>
  </si>
  <si>
    <t>fjR-26512</t>
  </si>
  <si>
    <t>TRANS-59922</t>
  </si>
  <si>
    <t>Nathan Koch</t>
  </si>
  <si>
    <t>bennettalbert@gmail.com</t>
  </si>
  <si>
    <t>1066 Williamson Brook, West Abigail, NC 99775</t>
  </si>
  <si>
    <t>Congress</t>
  </si>
  <si>
    <t>grH-15363</t>
  </si>
  <si>
    <t>TRANS-22592</t>
  </si>
  <si>
    <t>Shelia Brown</t>
  </si>
  <si>
    <t>christine94@keller.biz</t>
  </si>
  <si>
    <t>75177 Diaz Ridge Suite 713, North Glen, CT 05144</t>
  </si>
  <si>
    <t>Lrr-85912</t>
  </si>
  <si>
    <t>TRANS-58306</t>
  </si>
  <si>
    <t>Paul Aguilar</t>
  </si>
  <si>
    <t>eric88@yahoo.com</t>
  </si>
  <si>
    <t>120 Cummings Forest, North Samanthashire, MA 89411</t>
  </si>
  <si>
    <t>Go</t>
  </si>
  <si>
    <t>FTA-55282</t>
  </si>
  <si>
    <t>TRANS-75839</t>
  </si>
  <si>
    <t>Carol Miller</t>
  </si>
  <si>
    <t>anthonytaylor@hamilton.net</t>
  </si>
  <si>
    <t>556 Smith Well, Lake Kathrynview, TN 85872</t>
  </si>
  <si>
    <t>Color</t>
  </si>
  <si>
    <t>ytq-79014</t>
  </si>
  <si>
    <t>TRANS-16211</t>
  </si>
  <si>
    <t>Tom Martinez</t>
  </si>
  <si>
    <t>tclark@brown.com</t>
  </si>
  <si>
    <t>26672 Stephanie Spurs, New Wandastad, MI 32611</t>
  </si>
  <si>
    <t>Program</t>
  </si>
  <si>
    <t>tCa-90007</t>
  </si>
  <si>
    <t>TRANS-63040</t>
  </si>
  <si>
    <t>Jenny Baker</t>
  </si>
  <si>
    <t>ologan@lopez.com</t>
  </si>
  <si>
    <t>552 Bishop Circle Apt. 823, Virginiaville, OH 69210</t>
  </si>
  <si>
    <t>Attorney</t>
  </si>
  <si>
    <t>upj-51330</t>
  </si>
  <si>
    <t>TRANS-17880</t>
  </si>
  <si>
    <t>Jeremy Alexander</t>
  </si>
  <si>
    <t>cookallen@gmail.com</t>
  </si>
  <si>
    <t>43279 Christian Point Apt. 994, North Phillipbury, NE 53159</t>
  </si>
  <si>
    <t>Theory</t>
  </si>
  <si>
    <t>JiV-92568</t>
  </si>
  <si>
    <t>TRANS-72261</t>
  </si>
  <si>
    <t>David Hayes</t>
  </si>
  <si>
    <t>xware@hernandez.com</t>
  </si>
  <si>
    <t>41411 Contreras Parks, Dannyfurt, AR 30109</t>
  </si>
  <si>
    <t>Cultural</t>
  </si>
  <si>
    <t>kAD-52460</t>
  </si>
  <si>
    <t>TRANS-30131</t>
  </si>
  <si>
    <t>Rebecca Brandt</t>
  </si>
  <si>
    <t>dcarroll@yahoo.com</t>
  </si>
  <si>
    <t>7712 Reilly Mill Apt. 802, Jensenborough, NE 44661</t>
  </si>
  <si>
    <t>Dream</t>
  </si>
  <si>
    <t>hRT-12827</t>
  </si>
  <si>
    <t>TRANS-67463</t>
  </si>
  <si>
    <t>Chase Huang</t>
  </si>
  <si>
    <t>jodysolis@brown.com</t>
  </si>
  <si>
    <t>377 Harris Junctions, New Deborahfurt, AK 74505</t>
  </si>
  <si>
    <t>Third</t>
  </si>
  <si>
    <t>Gga-95453</t>
  </si>
  <si>
    <t>TRANS-15579</t>
  </si>
  <si>
    <t>Melissa Reyes</t>
  </si>
  <si>
    <t>pattersondeanna@conrad.net</t>
  </si>
  <si>
    <t>58187 Hawkins Valley, Robinsonton, WI 79613</t>
  </si>
  <si>
    <t>Hundred</t>
  </si>
  <si>
    <t>Tjr-98033</t>
  </si>
  <si>
    <t>TRANS-89735</t>
  </si>
  <si>
    <t>Jennifer Henderson</t>
  </si>
  <si>
    <t>xpatterson@hotmail.com</t>
  </si>
  <si>
    <t>3316 Jennifer Knolls Apt. 801, New James, NV 93694</t>
  </si>
  <si>
    <t>Whatever</t>
  </si>
  <si>
    <t>udN-77424</t>
  </si>
  <si>
    <t>TRANS-65201</t>
  </si>
  <si>
    <t>Jasmine Nelson</t>
  </si>
  <si>
    <t>sarah22@smith.com</t>
  </si>
  <si>
    <t>733 Connie Viaduct, Tamaraville, SD 37324</t>
  </si>
  <si>
    <t>Serious</t>
  </si>
  <si>
    <t>JjF-00791</t>
  </si>
  <si>
    <t>TRANS-79273</t>
  </si>
  <si>
    <t>Jenny Allison</t>
  </si>
  <si>
    <t>thorntonjames@graves-khan.com</t>
  </si>
  <si>
    <t>87223 Reynolds Light, West Christophermouth, RI 65382</t>
  </si>
  <si>
    <t>tWm-31092</t>
  </si>
  <si>
    <t>TRANS-45053</t>
  </si>
  <si>
    <t>Joe Cochran</t>
  </si>
  <si>
    <t>sharonmccormick@yahoo.com</t>
  </si>
  <si>
    <t>393 Tapia Causeway, Jamesborough, NC 38189</t>
  </si>
  <si>
    <t>Main</t>
  </si>
  <si>
    <t>ONE-17470</t>
  </si>
  <si>
    <t>TRANS-42275</t>
  </si>
  <si>
    <t>Wendy Bowers MD</t>
  </si>
  <si>
    <t>sanchezsteven@larsen.com</t>
  </si>
  <si>
    <t>8765 Andrew Throughway Suite 435, West Davidberg, AZ 49212</t>
  </si>
  <si>
    <t>BHQ-65939</t>
  </si>
  <si>
    <t>TRANS-44184</t>
  </si>
  <si>
    <t>Cause</t>
  </si>
  <si>
    <t>Timothy Craig</t>
  </si>
  <si>
    <t>smithjoel@marquez.net</t>
  </si>
  <si>
    <t>7281 Robertson Light Suite 605, Perezstad, WI 95343</t>
  </si>
  <si>
    <t>eLO-66342</t>
  </si>
  <si>
    <t>TRANS-73865</t>
  </si>
  <si>
    <t>Paul Williams</t>
  </si>
  <si>
    <t>rachelmiller@hotmail.com</t>
  </si>
  <si>
    <t>41157 Bruce Roads, Bellmouth, MA 39986</t>
  </si>
  <si>
    <t>To</t>
  </si>
  <si>
    <t>Ost-00066</t>
  </si>
  <si>
    <t>TRANS-57389</t>
  </si>
  <si>
    <t>Think</t>
  </si>
  <si>
    <t>Amber Adams PhD</t>
  </si>
  <si>
    <t>greenebonnie@cook.com</t>
  </si>
  <si>
    <t>51158 William Squares, East William, NM 40942</t>
  </si>
  <si>
    <t>Describe</t>
  </si>
  <si>
    <t>vvr-66939</t>
  </si>
  <si>
    <t>TRANS-62845</t>
  </si>
  <si>
    <t>Larry Gonzalez</t>
  </si>
  <si>
    <t>dana59@hotmail.com</t>
  </si>
  <si>
    <t>4109 Edwards Isle Suite 409, Joshuaborough, WI 62802</t>
  </si>
  <si>
    <t>High</t>
  </si>
  <si>
    <t>DfE-46130</t>
  </si>
  <si>
    <t>TRANS-41414</t>
  </si>
  <si>
    <t>Margaret Gutierrez</t>
  </si>
  <si>
    <t>idawson@taylor-jackson.com</t>
  </si>
  <si>
    <t>152 Cardenas Oval, Carlland, AZ 60954</t>
  </si>
  <si>
    <t>Rule</t>
  </si>
  <si>
    <t>rzE-55234</t>
  </si>
  <si>
    <t>TRANS-37654</t>
  </si>
  <si>
    <t>Linda Hernandez</t>
  </si>
  <si>
    <t>larryheath@hotmail.com</t>
  </si>
  <si>
    <t>766 Arthur Plaza Suite 217, Williamsborough, OR 29378</t>
  </si>
  <si>
    <t>Newspaper</t>
  </si>
  <si>
    <t>bzu-78845</t>
  </si>
  <si>
    <t>TRANS-70477</t>
  </si>
  <si>
    <t>Kelly Aguilar</t>
  </si>
  <si>
    <t>qnelson@brown.biz</t>
  </si>
  <si>
    <t>83891 Shelton Island, West John, AZ 22110</t>
  </si>
  <si>
    <t>Street</t>
  </si>
  <si>
    <t>KoI-97269</t>
  </si>
  <si>
    <t>TRANS-70533</t>
  </si>
  <si>
    <t>Michael Gordon</t>
  </si>
  <si>
    <t>oweaver@gmail.com</t>
  </si>
  <si>
    <t>815 Ian Harbors, South Matthewbury, HI 04255</t>
  </si>
  <si>
    <t>Data</t>
  </si>
  <si>
    <t>TXz-80755</t>
  </si>
  <si>
    <t>TRANS-46499</t>
  </si>
  <si>
    <t>Emily Singleton</t>
  </si>
  <si>
    <t>frazierrobert@jones.com</t>
  </si>
  <si>
    <t>627 Kim Fords, Stephaniebury, UT 53619</t>
  </si>
  <si>
    <t>Without</t>
  </si>
  <si>
    <t>DMC-01329</t>
  </si>
  <si>
    <t>TRANS-48643</t>
  </si>
  <si>
    <t>Jessica Chan</t>
  </si>
  <si>
    <t>audreyyoung@acosta.org</t>
  </si>
  <si>
    <t>5157 Christopher Bypass, Cruzbury, UT 08378</t>
  </si>
  <si>
    <t>fhQ-87505</t>
  </si>
  <si>
    <t>TRANS-09943</t>
  </si>
  <si>
    <t>Michael Kelly</t>
  </si>
  <si>
    <t>brianjones@gmail.com</t>
  </si>
  <si>
    <t>32203 Scott Points Suite 437, Estesbury, WI 29870</t>
  </si>
  <si>
    <t>Concern</t>
  </si>
  <si>
    <t>uxW-80072</t>
  </si>
  <si>
    <t>TRANS-68321</t>
  </si>
  <si>
    <t>Connie Davis</t>
  </si>
  <si>
    <t>padillamonica@richards.com</t>
  </si>
  <si>
    <t>401 Jessica Neck Suite 553, North Daniellefort, NC 24480</t>
  </si>
  <si>
    <t>Not</t>
  </si>
  <si>
    <t>ssc-45284</t>
  </si>
  <si>
    <t>TRANS-09753</t>
  </si>
  <si>
    <t>John Baker</t>
  </si>
  <si>
    <t>williamsmelissa@johnson-mcknight.com</t>
  </si>
  <si>
    <t>3832 Carpenter Causeway Suite 936, Johnsonborough, AR 40285</t>
  </si>
  <si>
    <t>QYG-02561</t>
  </si>
  <si>
    <t>TRANS-81218</t>
  </si>
  <si>
    <t>James Casey</t>
  </si>
  <si>
    <t>slong@benson.com</t>
  </si>
  <si>
    <t>57576 Boyd Gardens, West Jessicahaven, MD 91133</t>
  </si>
  <si>
    <t>Base</t>
  </si>
  <si>
    <t>srb-01505</t>
  </si>
  <si>
    <t>TRANS-96647</t>
  </si>
  <si>
    <t>Darryl Wilson II</t>
  </si>
  <si>
    <t>millerandrew@powers-reilly.info</t>
  </si>
  <si>
    <t>53867 Karl Rest, Port Logan, NY 06639</t>
  </si>
  <si>
    <t>MFA-64831</t>
  </si>
  <si>
    <t>TRANS-53724</t>
  </si>
  <si>
    <t>Logan Baker</t>
  </si>
  <si>
    <t>nicole53@lee.com</t>
  </si>
  <si>
    <t>4294 Thomas Villages, West Nicole, IA 31549</t>
  </si>
  <si>
    <t>Section</t>
  </si>
  <si>
    <t>dmP-46739</t>
  </si>
  <si>
    <t>TRANS-99441</t>
  </si>
  <si>
    <t>Daniel Collier</t>
  </si>
  <si>
    <t>lmills@nicholson.org</t>
  </si>
  <si>
    <t>8850 Thomas Harbors, New Jeffrey, KS 98120</t>
  </si>
  <si>
    <t>Everything</t>
  </si>
  <si>
    <t>acz-21459</t>
  </si>
  <si>
    <t>TRANS-76592</t>
  </si>
  <si>
    <t>Nancy Oconnell</t>
  </si>
  <si>
    <t>jacob53@conway-lee.com</t>
  </si>
  <si>
    <t>8867 Madison Path Suite 566, Robleshaven, OR 06274</t>
  </si>
  <si>
    <t>BOw-12848</t>
  </si>
  <si>
    <t>TRANS-10665</t>
  </si>
  <si>
    <t>Thomas Soto</t>
  </si>
  <si>
    <t>martinezcassandra@walker-greene.com</t>
  </si>
  <si>
    <t>6370 Calhoun Motorway Apt. 863, South Carol, WV 04275</t>
  </si>
  <si>
    <t>mgr-10694</t>
  </si>
  <si>
    <t>TRANS-32976</t>
  </si>
  <si>
    <t>Joshua Price</t>
  </si>
  <si>
    <t>anthonylambert@chen.com</t>
  </si>
  <si>
    <t>852 Allison Lights Suite 263, Lake Donald, CO 74087</t>
  </si>
  <si>
    <t>ytD-89020</t>
  </si>
  <si>
    <t>TRANS-62389</t>
  </si>
  <si>
    <t>Laura Alexander</t>
  </si>
  <si>
    <t>danielle29@mccullough.com</t>
  </si>
  <si>
    <t>63409 Michael Viaduct Suite 566, Port Bryanfort, WV 08598</t>
  </si>
  <si>
    <t>OeX-96302</t>
  </si>
  <si>
    <t>TRANS-84655</t>
  </si>
  <si>
    <t>Jennifer Wagner</t>
  </si>
  <si>
    <t>xmcmahon@brown.com</t>
  </si>
  <si>
    <t>91402 Ellen Grove Suite 350, East Anthony, AR 35135</t>
  </si>
  <si>
    <t>Interest</t>
  </si>
  <si>
    <t>yIo-71792</t>
  </si>
  <si>
    <t>TRANS-42783</t>
  </si>
  <si>
    <t>Donald Harris</t>
  </si>
  <si>
    <t>fwhitney@price.com</t>
  </si>
  <si>
    <t>938 Alexander Estate Suite 198, New Monicaborough, NH 81485</t>
  </si>
  <si>
    <t>Deep</t>
  </si>
  <si>
    <t>ikJ-03784</t>
  </si>
  <si>
    <t>TRANS-48440</t>
  </si>
  <si>
    <t>Anna Thomas</t>
  </si>
  <si>
    <t>lisa04@gmail.com</t>
  </si>
  <si>
    <t>45703 Singh Branch Suite 256, Stevenborough, IA 39502</t>
  </si>
  <si>
    <t>Early</t>
  </si>
  <si>
    <t>uCz-14913</t>
  </si>
  <si>
    <t>TRANS-59925</t>
  </si>
  <si>
    <t>Lawrence Jackson</t>
  </si>
  <si>
    <t>amy08@hotmail.com</t>
  </si>
  <si>
    <t>0360 Amy Falls, Port Whitney, IN 06654</t>
  </si>
  <si>
    <t>Item</t>
  </si>
  <si>
    <t>NZC-45407</t>
  </si>
  <si>
    <t>TRANS-17585</t>
  </si>
  <si>
    <t>Rachel Murray</t>
  </si>
  <si>
    <t>pattersonmelanie@yahoo.com</t>
  </si>
  <si>
    <t>333 James Drive, Thomasmouth, UT 85570</t>
  </si>
  <si>
    <t>Fact</t>
  </si>
  <si>
    <t>JEw-25543</t>
  </si>
  <si>
    <t>TRANS-51412</t>
  </si>
  <si>
    <t>Tammy Guzman</t>
  </si>
  <si>
    <t>dcummings@gmail.com</t>
  </si>
  <si>
    <t>474 Aaron Mission Apt. 331, Juanview, RI 85722</t>
  </si>
  <si>
    <t>Suggest</t>
  </si>
  <si>
    <t>xod-38138</t>
  </si>
  <si>
    <t>TRANS-22582</t>
  </si>
  <si>
    <t>Christopher Norman</t>
  </si>
  <si>
    <t>elizabethanthony@gmail.com</t>
  </si>
  <si>
    <t>319 Goodwin Way Apt. 693, Lloydberg, SC 21105</t>
  </si>
  <si>
    <t>Ynx-20766</t>
  </si>
  <si>
    <t>TRANS-83742</t>
  </si>
  <si>
    <t>Seth Armstrong</t>
  </si>
  <si>
    <t>bpatrick@hudson.com</t>
  </si>
  <si>
    <t>26599 Wright Street, North Stephanie, UT 51662</t>
  </si>
  <si>
    <t>HVZ-80674</t>
  </si>
  <si>
    <t>TRANS-99792</t>
  </si>
  <si>
    <t>Cynthia Martin</t>
  </si>
  <si>
    <t>vthompson@gmail.com</t>
  </si>
  <si>
    <t>71263 Curtis Manor, Schultzside, MI 90041</t>
  </si>
  <si>
    <t>Family</t>
  </si>
  <si>
    <t>aXU-71269</t>
  </si>
  <si>
    <t>TRANS-20834</t>
  </si>
  <si>
    <t>Aaron Brown</t>
  </si>
  <si>
    <t>valerierobinson@hotmail.com</t>
  </si>
  <si>
    <t>634 Mendoza Neck, Leeburgh, WA 52920</t>
  </si>
  <si>
    <t>Week</t>
  </si>
  <si>
    <t>RLv-35277</t>
  </si>
  <si>
    <t>TRANS-66427</t>
  </si>
  <si>
    <t>Mr. Anthony Cunningham</t>
  </si>
  <si>
    <t>wedwards@yahoo.com</t>
  </si>
  <si>
    <t>907 Philip Road, Riversland, NC 66511</t>
  </si>
  <si>
    <t>dgi-65844</t>
  </si>
  <si>
    <t>TRANS-60877</t>
  </si>
  <si>
    <t>Andrew Morris</t>
  </si>
  <si>
    <t>andrew47@delgado-chambers.info</t>
  </si>
  <si>
    <t>3667 Angela Stream, Mcculloughville, NV 94461</t>
  </si>
  <si>
    <t>gYA-54343</t>
  </si>
  <si>
    <t>TRANS-91641</t>
  </si>
  <si>
    <t>Amy White</t>
  </si>
  <si>
    <t>richardsonrachel@garcia.com</t>
  </si>
  <si>
    <t>1799 Nunez Ville, South Staceyport, GA 65232</t>
  </si>
  <si>
    <t>QaE-25968</t>
  </si>
  <si>
    <t>TRANS-74339</t>
  </si>
  <si>
    <t>Denise Martinez</t>
  </si>
  <si>
    <t>grussell@robinson.com</t>
  </si>
  <si>
    <t>31823 Porter Station Apt. 386, Gutierrezborough, MI 54650</t>
  </si>
  <si>
    <t>OQI-59970</t>
  </si>
  <si>
    <t>TRANS-49012</t>
  </si>
  <si>
    <t>Arthur Chapman</t>
  </si>
  <si>
    <t>james90@gmail.com</t>
  </si>
  <si>
    <t>0218 Smith Walks, New Anne, WV 58431</t>
  </si>
  <si>
    <t>While</t>
  </si>
  <si>
    <t>Kia-90504</t>
  </si>
  <si>
    <t>TRANS-73447</t>
  </si>
  <si>
    <t>Victoria Smith</t>
  </si>
  <si>
    <t>Fill</t>
  </si>
  <si>
    <t>Sharon Conrad</t>
  </si>
  <si>
    <t>zduncan@yahoo.com</t>
  </si>
  <si>
    <t>104 Mckee Track, Davisfurt, GA 95596</t>
  </si>
  <si>
    <t>Different</t>
  </si>
  <si>
    <t>jSj-07553</t>
  </si>
  <si>
    <t>TRANS-56340</t>
  </si>
  <si>
    <t>Kenneth Phillips</t>
  </si>
  <si>
    <t>zrussell@davidson-dean.com</t>
  </si>
  <si>
    <t>3932 Smith Parkway Suite 939, North Pamelashire, WV 04590</t>
  </si>
  <si>
    <t>RAO-98187</t>
  </si>
  <si>
    <t>TRANS-40346</t>
  </si>
  <si>
    <t>Dr. John Lopez</t>
  </si>
  <si>
    <t>james94@davis-smith.com</t>
  </si>
  <si>
    <t>389 Sherry Avenue Suite 143, East Leslieberg, HI 64029</t>
  </si>
  <si>
    <t>cfG-67501</t>
  </si>
  <si>
    <t>TRANS-57397</t>
  </si>
  <si>
    <t>Ten</t>
  </si>
  <si>
    <t>Cynthia Cantu</t>
  </si>
  <si>
    <t>heather79@hotmail.com</t>
  </si>
  <si>
    <t>9816 Kimberly Freeway Suite 783, East Baileystad, SD 40892</t>
  </si>
  <si>
    <t>Outside</t>
  </si>
  <si>
    <t>Hld-27132</t>
  </si>
  <si>
    <t>TRANS-06016</t>
  </si>
  <si>
    <t>Simply</t>
  </si>
  <si>
    <t>Ana Harris</t>
  </si>
  <si>
    <t>kari33@yahoo.com</t>
  </si>
  <si>
    <t>086 Shelly Meadows, East Lonnie, TN 87561</t>
  </si>
  <si>
    <t>Next</t>
  </si>
  <si>
    <t>ULD-42542</t>
  </si>
  <si>
    <t>TRANS-96122</t>
  </si>
  <si>
    <t>Beautiful</t>
  </si>
  <si>
    <t>Door</t>
  </si>
  <si>
    <t>David Turner</t>
  </si>
  <si>
    <t>gonzaleschristopher@smith.com</t>
  </si>
  <si>
    <t>15585 Howe Course, Samanthabury, NH 82219</t>
  </si>
  <si>
    <t>SAD-01651</t>
  </si>
  <si>
    <t>TRANS-64162</t>
  </si>
  <si>
    <t>Erik Maddox</t>
  </si>
  <si>
    <t>jrios@gmail.com</t>
  </si>
  <si>
    <t>01407 Davis Pine, Larsonfurt, AR 57591</t>
  </si>
  <si>
    <t>mpi-15192</t>
  </si>
  <si>
    <t>TRANS-77869</t>
  </si>
  <si>
    <t>Challenge</t>
  </si>
  <si>
    <t>Christian Green</t>
  </si>
  <si>
    <t>foleyedward@yahoo.com</t>
  </si>
  <si>
    <t>0109 Graves Cliffs Apt. 671, Port Maryshire, NM 77784</t>
  </si>
  <si>
    <t>Between</t>
  </si>
  <si>
    <t>glH-57335</t>
  </si>
  <si>
    <t>TRANS-70736</t>
  </si>
  <si>
    <t>Brandon Fuller</t>
  </si>
  <si>
    <t>jaimelewis@yahoo.com</t>
  </si>
  <si>
    <t>3826 Jones Meadow, New Brandy, VA 84352</t>
  </si>
  <si>
    <t>Wide</t>
  </si>
  <si>
    <t>DGL-57582</t>
  </si>
  <si>
    <t>TRANS-08450</t>
  </si>
  <si>
    <t>Edward Benjamin</t>
  </si>
  <si>
    <t>deanjustin@hotmail.com</t>
  </si>
  <si>
    <t>80709 Montgomery Meadow, South Leslie, VT 34462</t>
  </si>
  <si>
    <t>Public</t>
  </si>
  <si>
    <t>JuT-31407</t>
  </si>
  <si>
    <t>TRANS-21871</t>
  </si>
  <si>
    <t>Jeff Hernandez</t>
  </si>
  <si>
    <t>mbryant@moses.biz</t>
  </si>
  <si>
    <t>913 Dunn Motorway, North Billyfort, MT 95116</t>
  </si>
  <si>
    <t>Firm</t>
  </si>
  <si>
    <t>shZ-05786</t>
  </si>
  <si>
    <t>TRANS-45934</t>
  </si>
  <si>
    <t>Wonder</t>
  </si>
  <si>
    <t>Nicole Ramirez MD</t>
  </si>
  <si>
    <t>james77@jordan.com</t>
  </si>
  <si>
    <t>02051 Jerry Place Apt. 589, East Suzanneland, DC 98990</t>
  </si>
  <si>
    <t>Federal</t>
  </si>
  <si>
    <t>bsM-43633</t>
  </si>
  <si>
    <t>TRANS-38116</t>
  </si>
  <si>
    <t>Christopher Torres</t>
  </si>
  <si>
    <t>joel57@hotmail.com</t>
  </si>
  <si>
    <t>32569 Avila Shores, Elizabethville, OH 50399</t>
  </si>
  <si>
    <t>AZm-65161</t>
  </si>
  <si>
    <t>TRANS-04300</t>
  </si>
  <si>
    <t>Raymond Rowe</t>
  </si>
  <si>
    <t>xthompson@gmail.com</t>
  </si>
  <si>
    <t>86298 Kelly Stream Apt. 435, Martinborough, TX 36865</t>
  </si>
  <si>
    <t>Their</t>
  </si>
  <si>
    <t>FJN-87412</t>
  </si>
  <si>
    <t>TRANS-42409</t>
  </si>
  <si>
    <t>Adrian Tyler</t>
  </si>
  <si>
    <t>ehall@rivera.com</t>
  </si>
  <si>
    <t>8545 Jonathan Manor Apt. 867, Port Michelle, ND 15151</t>
  </si>
  <si>
    <t>Will</t>
  </si>
  <si>
    <t>BpP-70972</t>
  </si>
  <si>
    <t>TRANS-27497</t>
  </si>
  <si>
    <t>Kathleen Williams</t>
  </si>
  <si>
    <t>nwalker@freeman.com</t>
  </si>
  <si>
    <t>552 Miller Lodge Apt. 257, Petersonhaven, AZ 35616</t>
  </si>
  <si>
    <t>Purpose</t>
  </si>
  <si>
    <t>lvD-73245</t>
  </si>
  <si>
    <t>TRANS-42141</t>
  </si>
  <si>
    <t>Mr. Taylor Graham</t>
  </si>
  <si>
    <t>laurenwilliams@hotmail.com</t>
  </si>
  <si>
    <t>04242 Martinez Parks Apt. 297, South Jenna, CO 26897</t>
  </si>
  <si>
    <t>NGT-55999</t>
  </si>
  <si>
    <t>TRANS-28191</t>
  </si>
  <si>
    <t>Mark Patrick</t>
  </si>
  <si>
    <t>cbailey@washington.com</t>
  </si>
  <si>
    <t>711 Hannah Roads, Riverafort, FL 11902</t>
  </si>
  <si>
    <t>Article</t>
  </si>
  <si>
    <t>Jqo-63264</t>
  </si>
  <si>
    <t>TRANS-28496</t>
  </si>
  <si>
    <t>Jeffrey Black</t>
  </si>
  <si>
    <t>schneidersamuel@hotmail.com</t>
  </si>
  <si>
    <t>51631 Hall Parkways Suite 170, South Marcoside, AK 39570</t>
  </si>
  <si>
    <t>vEa-99041</t>
  </si>
  <si>
    <t>TRANS-20917</t>
  </si>
  <si>
    <t>Dr. Lisa Green DDS</t>
  </si>
  <si>
    <t>qkelley@gmail.com</t>
  </si>
  <si>
    <t>4974 Castillo Island, Paulport, FL 53171</t>
  </si>
  <si>
    <t>Product</t>
  </si>
  <si>
    <t>yPO-33220</t>
  </si>
  <si>
    <t>TRANS-64743</t>
  </si>
  <si>
    <t>Robert Walsh</t>
  </si>
  <si>
    <t>jameswilliams@yahoo.com</t>
  </si>
  <si>
    <t>4832 Ryan Burgs, Rachelfurt, DC 03379</t>
  </si>
  <si>
    <t>Especially</t>
  </si>
  <si>
    <t>Wtj-59412</t>
  </si>
  <si>
    <t>TRANS-59447</t>
  </si>
  <si>
    <t>Troy Mcdaniel</t>
  </si>
  <si>
    <t>oenglish@gmail.com</t>
  </si>
  <si>
    <t>30706 Welch Causeway Apt. 956, North Damon, TN 56783</t>
  </si>
  <si>
    <t>Treat</t>
  </si>
  <si>
    <t>jZP-65000</t>
  </si>
  <si>
    <t>TRANS-90215</t>
  </si>
  <si>
    <t>Seth Rosario</t>
  </si>
  <si>
    <t>qlewis@schwartz.com</t>
  </si>
  <si>
    <t>6550 Lawson Forge, New Erica, MS 01366</t>
  </si>
  <si>
    <t>Space</t>
  </si>
  <si>
    <t>cip-91935</t>
  </si>
  <si>
    <t>TRANS-63979</t>
  </si>
  <si>
    <t>Can</t>
  </si>
  <si>
    <t>Robert Bowen</t>
  </si>
  <si>
    <t>melissahill@gmail.com</t>
  </si>
  <si>
    <t>34835 Warner Knolls, Port Kimside, OK 12507</t>
  </si>
  <si>
    <t>Bar</t>
  </si>
  <si>
    <t>Thu-28128</t>
  </si>
  <si>
    <t>TRANS-57191</t>
  </si>
  <si>
    <t>Dominic Morris</t>
  </si>
  <si>
    <t>chelseaharris@armstrong-harris.biz</t>
  </si>
  <si>
    <t>9227 Destiny Ways Suite 192, Edwardhaven, KS 49374</t>
  </si>
  <si>
    <t>Learn</t>
  </si>
  <si>
    <t>ToR-04090</t>
  </si>
  <si>
    <t>TRANS-04418</t>
  </si>
  <si>
    <t>Debra Hale</t>
  </si>
  <si>
    <t>courtneysantos@powell-matthews.info</t>
  </si>
  <si>
    <t>41844 Johnston Hollow Suite 618, East Robert, TN 80347</t>
  </si>
  <si>
    <t>yHF-81884</t>
  </si>
  <si>
    <t>TRANS-99982</t>
  </si>
  <si>
    <t>Edward Taylor</t>
  </si>
  <si>
    <t>smithmegan@butler.com</t>
  </si>
  <si>
    <t>48377 Brown Brooks Apt. 192, East Carla, AK 39085</t>
  </si>
  <si>
    <t>Close</t>
  </si>
  <si>
    <t>wHG-15437</t>
  </si>
  <si>
    <t>TRANS-83955</t>
  </si>
  <si>
    <t>Sabrina Moyer</t>
  </si>
  <si>
    <t>jenna83@hotmail.com</t>
  </si>
  <si>
    <t>693 Stokes Rue Suite 768, Cisnerosport, WV 84811</t>
  </si>
  <si>
    <t>Goal</t>
  </si>
  <si>
    <t>HFr-19330</t>
  </si>
  <si>
    <t>TRANS-18376</t>
  </si>
  <si>
    <t>Samuel Porter</t>
  </si>
  <si>
    <t>fwang@yahoo.com</t>
  </si>
  <si>
    <t>061 Kelley Mount Apt. 391, Rodneyside, NV 55006</t>
  </si>
  <si>
    <t>Away</t>
  </si>
  <si>
    <t>qxl-58839</t>
  </si>
  <si>
    <t>TRANS-11682</t>
  </si>
  <si>
    <t>Karen Gallagher</t>
  </si>
  <si>
    <t>kimberly64@gmail.com</t>
  </si>
  <si>
    <t>592 Todd Center, Josephton, ID 12370</t>
  </si>
  <si>
    <t>bjF-42252</t>
  </si>
  <si>
    <t>TRANS-27962</t>
  </si>
  <si>
    <t>Rose Wilson</t>
  </si>
  <si>
    <t>michael83@hotmail.com</t>
  </si>
  <si>
    <t>8564 Stone Land, Lake Sarabury, DC 21675</t>
  </si>
  <si>
    <t>PjO-41493</t>
  </si>
  <si>
    <t>TRANS-03516</t>
  </si>
  <si>
    <t>Megan Washington</t>
  </si>
  <si>
    <t>jenniferlawson@bell.net</t>
  </si>
  <si>
    <t>5199 Smith Lake, Joshuaberg, WY 37560</t>
  </si>
  <si>
    <t>Him</t>
  </si>
  <si>
    <t>cWO-05076</t>
  </si>
  <si>
    <t>TRANS-47842</t>
  </si>
  <si>
    <t>Ryan Erickson</t>
  </si>
  <si>
    <t>dennis38@dixon.info</t>
  </si>
  <si>
    <t>9367 Carter Streets Apt. 409, Moorebury, VT 21848</t>
  </si>
  <si>
    <t>Mrs</t>
  </si>
  <si>
    <t>ZeR-27108</t>
  </si>
  <si>
    <t>TRANS-46644</t>
  </si>
  <si>
    <t>Kathleen Sullivan</t>
  </si>
  <si>
    <t>christophermason@hotmail.com</t>
  </si>
  <si>
    <t>4832 Greg Square, Lake Philip, KY 24482</t>
  </si>
  <si>
    <t>Professor</t>
  </si>
  <si>
    <t>Lpz-19309</t>
  </si>
  <si>
    <t>TRANS-20443</t>
  </si>
  <si>
    <t>Nicholas Wolfe</t>
  </si>
  <si>
    <t>haleymosley@tanner.org</t>
  </si>
  <si>
    <t>905 Jacobs Camp, Frenchfort, PA 98938</t>
  </si>
  <si>
    <t>BuU-99037</t>
  </si>
  <si>
    <t>TRANS-84886</t>
  </si>
  <si>
    <t>Keith Anthony</t>
  </si>
  <si>
    <t>ginakelly@mcdaniel-gonzalez.com</t>
  </si>
  <si>
    <t>17789 Fernandez Junctions Apt. 348, Fowlerbury, NE 23923</t>
  </si>
  <si>
    <t>wTr-15878</t>
  </si>
  <si>
    <t>TRANS-55343</t>
  </si>
  <si>
    <t>Jennifer Chavez</t>
  </si>
  <si>
    <t>kristin13@hotmail.com</t>
  </si>
  <si>
    <t>32214 Jeremy Lake, Port Ryan, MN 70866</t>
  </si>
  <si>
    <t>qfL-55860</t>
  </si>
  <si>
    <t>TRANS-71443</t>
  </si>
  <si>
    <t>William Williams</t>
  </si>
  <si>
    <t>cpeters@gmail.com</t>
  </si>
  <si>
    <t>4943 Garcia Port Apt. 670, Brownberg, WI 41056</t>
  </si>
  <si>
    <t>If</t>
  </si>
  <si>
    <t>vbE-29596</t>
  </si>
  <si>
    <t>TRANS-02269</t>
  </si>
  <si>
    <t>Miss Cynthia Wright</t>
  </si>
  <si>
    <t>gordon40@hotmail.com</t>
  </si>
  <si>
    <t>359 Joshua Ranch Suite 086, East Christinechester, DE 02076</t>
  </si>
  <si>
    <t>Great</t>
  </si>
  <si>
    <t>gtA-01434</t>
  </si>
  <si>
    <t>TRANS-13315</t>
  </si>
  <si>
    <t>Mary Price</t>
  </si>
  <si>
    <t>christophertaylor@thomas.com</t>
  </si>
  <si>
    <t>313 Flores Ways Apt. 006, Shieldsfurt, MA 35302</t>
  </si>
  <si>
    <t>Them</t>
  </si>
  <si>
    <t>FqT-15051</t>
  </si>
  <si>
    <t>TRANS-15733</t>
  </si>
  <si>
    <t>Ronnie Schmidt</t>
  </si>
  <si>
    <t>steeletonya@gmail.com</t>
  </si>
  <si>
    <t>87452 Shawn Grove Suite 103, New Brent, MO 75429</t>
  </si>
  <si>
    <t>Brother</t>
  </si>
  <si>
    <t>hyI-20420</t>
  </si>
  <si>
    <t>TRANS-74352</t>
  </si>
  <si>
    <t>Kristi Baker</t>
  </si>
  <si>
    <t>robert34@hoffman-mcdonald.org</t>
  </si>
  <si>
    <t>0328 James Cape, Port Sarahville, MS 18994</t>
  </si>
  <si>
    <t>Better</t>
  </si>
  <si>
    <t>vGc-41692</t>
  </si>
  <si>
    <t>TRANS-00681</t>
  </si>
  <si>
    <t>Jesus Davis</t>
  </si>
  <si>
    <t>walkermark@gonzales.info</t>
  </si>
  <si>
    <t>8169 James Fall, South Tina, IN 93688</t>
  </si>
  <si>
    <t>Couple</t>
  </si>
  <si>
    <t>erI-64560</t>
  </si>
  <si>
    <t>TRANS-02991</t>
  </si>
  <si>
    <t>Debra Simmons</t>
  </si>
  <si>
    <t>brianpadilla@yahoo.com</t>
  </si>
  <si>
    <t>435 Burke Mall Apt. 730, Annaside, OR 30419</t>
  </si>
  <si>
    <t>Anz-67983</t>
  </si>
  <si>
    <t>TRANS-34085</t>
  </si>
  <si>
    <t>Raymond Logan</t>
  </si>
  <si>
    <t>frances33@yahoo.com</t>
  </si>
  <si>
    <t>50704 Renee Lights, Jimenezchester, RI 65264</t>
  </si>
  <si>
    <t>nog-21001</t>
  </si>
  <si>
    <t>TRANS-14309</t>
  </si>
  <si>
    <t>Ryan Schroeder</t>
  </si>
  <si>
    <t>alexander44@hotmail.com</t>
  </si>
  <si>
    <t>944 Jackson Loop Apt. 001, Port Sarah, OK 91165</t>
  </si>
  <si>
    <t>bLj-01278</t>
  </si>
  <si>
    <t>TRANS-75639</t>
  </si>
  <si>
    <t>Christopher Bryant</t>
  </si>
  <si>
    <t>holmeslisa@gmail.com</t>
  </si>
  <si>
    <t>642 Anna Inlet Apt. 696, Douglasberg, KS 35145</t>
  </si>
  <si>
    <t>yEn-36758</t>
  </si>
  <si>
    <t>TRANS-90198</t>
  </si>
  <si>
    <t>Sharon Stanley</t>
  </si>
  <si>
    <t>williamsdonna@yahoo.com</t>
  </si>
  <si>
    <t>8992 Cisneros Common, New Mitchellville, AL 64445</t>
  </si>
  <si>
    <t>kBs-87623</t>
  </si>
  <si>
    <t>TRANS-50799</t>
  </si>
  <si>
    <t>Daniel Mcmillan</t>
  </si>
  <si>
    <t>lauriekirby@hotmail.com</t>
  </si>
  <si>
    <t>4234 Fisher Via Apt. 446, West Dalemouth, NJ 57474</t>
  </si>
  <si>
    <t>Phone</t>
  </si>
  <si>
    <t>rrZ-23825</t>
  </si>
  <si>
    <t>TRANS-47914</t>
  </si>
  <si>
    <t>William Hall</t>
  </si>
  <si>
    <t>swansonkathleen@kent-marshall.com</t>
  </si>
  <si>
    <t>1044 Jessica Isle, Noahtown, MD 81604</t>
  </si>
  <si>
    <t>Special</t>
  </si>
  <si>
    <t>IIQ-14237</t>
  </si>
  <si>
    <t>TRANS-91205</t>
  </si>
  <si>
    <t>Study</t>
  </si>
  <si>
    <t>Misty Lambert</t>
  </si>
  <si>
    <t>mark11@evans-paul.net</t>
  </si>
  <si>
    <t>8788 Ross Trail, Michellemouth, VA 78447</t>
  </si>
  <si>
    <t>Mind</t>
  </si>
  <si>
    <t>Kad-28951</t>
  </si>
  <si>
    <t>TRANS-47083</t>
  </si>
  <si>
    <t>George Sherman</t>
  </si>
  <si>
    <t>daniel51@bolton-warren.com</t>
  </si>
  <si>
    <t>6738 Samantha Turnpike, Andrewburgh, NH 89983</t>
  </si>
  <si>
    <t>QdO-27896</t>
  </si>
  <si>
    <t>TRANS-65122</t>
  </si>
  <si>
    <t>Lisa Todd</t>
  </si>
  <si>
    <t>umoss@hotmail.com</t>
  </si>
  <si>
    <t>380 Myers Brook, Michaelville, NJ 89485</t>
  </si>
  <si>
    <t>axx-08220</t>
  </si>
  <si>
    <t>TRANS-79646</t>
  </si>
  <si>
    <t>Kathryn Rodriguez</t>
  </si>
  <si>
    <t>jamesgibson@hotmail.com</t>
  </si>
  <si>
    <t>6677 Hardy Trace Apt. 832, Port Cassidyfurt, ME 49977</t>
  </si>
  <si>
    <t>tXQ-46962</t>
  </si>
  <si>
    <t>TRANS-26133</t>
  </si>
  <si>
    <t>Mark Parker</t>
  </si>
  <si>
    <t>joshua55@yahoo.com</t>
  </si>
  <si>
    <t>64502 Julie Prairie Apt. 956, West Danielport, OR 07194</t>
  </si>
  <si>
    <t>Analysis</t>
  </si>
  <si>
    <t>YPC-83984</t>
  </si>
  <si>
    <t>TRANS-90775</t>
  </si>
  <si>
    <t>Shannon Kelly</t>
  </si>
  <si>
    <t>murphysherry@hutchinson-parker.com</t>
  </si>
  <si>
    <t>71074 Clark Walk Apt. 357, Lake Kenneth, SC 96924</t>
  </si>
  <si>
    <t>Road</t>
  </si>
  <si>
    <t>yji-76820</t>
  </si>
  <si>
    <t>TRANS-30047</t>
  </si>
  <si>
    <t>Contain</t>
  </si>
  <si>
    <t>Keith Collins</t>
  </si>
  <si>
    <t>rachelmurphy@yahoo.com</t>
  </si>
  <si>
    <t>6902 Dawn Tunnel Suite 287, Danielshire, NV 29221</t>
  </si>
  <si>
    <t>Skill</t>
  </si>
  <si>
    <t>glg-93387</t>
  </si>
  <si>
    <t>TRANS-63731</t>
  </si>
  <si>
    <t>Jacob Robinson</t>
  </si>
  <si>
    <t>william70@hotmail.com</t>
  </si>
  <si>
    <t>085 Stephanie Port Apt. 956, Richardsonborough, UT 38853</t>
  </si>
  <si>
    <t>Town</t>
  </si>
  <si>
    <t>IBU-42111</t>
  </si>
  <si>
    <t>TRANS-65542</t>
  </si>
  <si>
    <t>Scott Jennings</t>
  </si>
  <si>
    <t>leonardsusan@hotmail.com</t>
  </si>
  <si>
    <t>9351 Harris Court, North Andrewmouth, NM 60700</t>
  </si>
  <si>
    <t>pCT-41971</t>
  </si>
  <si>
    <t>TRANS-25146</t>
  </si>
  <si>
    <t>Mikayla Moore</t>
  </si>
  <si>
    <t>gadams@gmail.com</t>
  </si>
  <si>
    <t>47808 Rasmussen View Apt. 924, Kimberlyberg, UT 47851</t>
  </si>
  <si>
    <t>OJl-77639</t>
  </si>
  <si>
    <t>TRANS-20484</t>
  </si>
  <si>
    <t>Mark Patterson</t>
  </si>
  <si>
    <t>lsanchez@adkins.com</t>
  </si>
  <si>
    <t>800 Macdonald Mount Suite 383, Gregoryburgh, SC 20037</t>
  </si>
  <si>
    <t>Doctor</t>
  </si>
  <si>
    <t>XEM-41076</t>
  </si>
  <si>
    <t>TRANS-50465</t>
  </si>
  <si>
    <t>Rachel Bean</t>
  </si>
  <si>
    <t>rdorsey@kim.com</t>
  </si>
  <si>
    <t>123 Theresa Knolls, Lake Austin, ND 38092</t>
  </si>
  <si>
    <t>Job</t>
  </si>
  <si>
    <t>uyW-89588</t>
  </si>
  <si>
    <t>TRANS-63875</t>
  </si>
  <si>
    <t>Angela Mosley</t>
  </si>
  <si>
    <t>phillipsmichael@gmail.com</t>
  </si>
  <si>
    <t>9654 Steven Ramp, New Caseyborough, NV 91589</t>
  </si>
  <si>
    <t>Happen</t>
  </si>
  <si>
    <t>BhG-15548</t>
  </si>
  <si>
    <t>TRANS-30994</t>
  </si>
  <si>
    <t>Michael Hendricks</t>
  </si>
  <si>
    <t>bartlettsusan@austin-elliott.com</t>
  </si>
  <si>
    <t>2914 Kyle Ridges Suite 196, North Joseberg, VA 32059</t>
  </si>
  <si>
    <t>scd-38398</t>
  </si>
  <si>
    <t>TRANS-56877</t>
  </si>
  <si>
    <t>Daniel White</t>
  </si>
  <si>
    <t>michael21@gmail.com</t>
  </si>
  <si>
    <t>4134 Stevenson Lock, Washingtonstad, NJ 34369</t>
  </si>
  <si>
    <t>Month</t>
  </si>
  <si>
    <t>UKE-35083</t>
  </si>
  <si>
    <t>TRANS-82562</t>
  </si>
  <si>
    <t>Jeremy Howell</t>
  </si>
  <si>
    <t>hallzachary@davis.com</t>
  </si>
  <si>
    <t>3773 Blankenship Mount Suite 443, North Billy, LA 50370</t>
  </si>
  <si>
    <t>It</t>
  </si>
  <si>
    <t>adj-99678</t>
  </si>
  <si>
    <t>TRANS-95152</t>
  </si>
  <si>
    <t>Brandy Gibson</t>
  </si>
  <si>
    <t>alexislee@hotmail.com</t>
  </si>
  <si>
    <t>29776 Michelle Brook, South Megan, IL 78209</t>
  </si>
  <si>
    <t>Because</t>
  </si>
  <si>
    <t>CGl-34719</t>
  </si>
  <si>
    <t>TRANS-88547</t>
  </si>
  <si>
    <t>Dana Carrillo</t>
  </si>
  <si>
    <t>gbrewer@yahoo.com</t>
  </si>
  <si>
    <t>4789 David Stravenue, Dixonview, IN 45511</t>
  </si>
  <si>
    <t>yTO-62467</t>
  </si>
  <si>
    <t>TRANS-18320</t>
  </si>
  <si>
    <t>Betty Chambers</t>
  </si>
  <si>
    <t>gibsondean@gmail.com</t>
  </si>
  <si>
    <t>5039 Gonzalez Plain Apt. 883, Lake Marytown, RI 92293</t>
  </si>
  <si>
    <t>As</t>
  </si>
  <si>
    <t>hYj-54111</t>
  </si>
  <si>
    <t>TRANS-67736</t>
  </si>
  <si>
    <t>Crystal Harris</t>
  </si>
  <si>
    <t>swhite@williams.biz</t>
  </si>
  <si>
    <t>28334 Kenneth Forks Apt. 145, South Tinaborough, NV 52864</t>
  </si>
  <si>
    <t>Asm-85551</t>
  </si>
  <si>
    <t>TRANS-37593</t>
  </si>
  <si>
    <t>Amanda Walker</t>
  </si>
  <si>
    <t>rgutierrez@parker-johnson.com</t>
  </si>
  <si>
    <t>5609 Cole Gardens, Pruitthaven, HI 46869</t>
  </si>
  <si>
    <t>Conference</t>
  </si>
  <si>
    <t>Dyw-56255</t>
  </si>
  <si>
    <t>TRANS-37805</t>
  </si>
  <si>
    <t>Sound</t>
  </si>
  <si>
    <t>Brenda Moreno</t>
  </si>
  <si>
    <t>jimfox@yahoo.com</t>
  </si>
  <si>
    <t>343 Vazquez Plain, Buckleyville, MT 32409</t>
  </si>
  <si>
    <t>qOd-59192</t>
  </si>
  <si>
    <t>TRANS-39524</t>
  </si>
  <si>
    <t>Maurice Meyer</t>
  </si>
  <si>
    <t>linda18@yahoo.com</t>
  </si>
  <si>
    <t>42558 Simon Avenue Apt. 362, New Ashley, MO 96666</t>
  </si>
  <si>
    <t>Girl</t>
  </si>
  <si>
    <t>kNf-57248</t>
  </si>
  <si>
    <t>TRANS-54851</t>
  </si>
  <si>
    <t>Brittany Scott</t>
  </si>
  <si>
    <t>reneehughes@smith.org</t>
  </si>
  <si>
    <t>38674 Ortega Oval, North Michael, OK 01099</t>
  </si>
  <si>
    <t>Computer</t>
  </si>
  <si>
    <t>Grv-62646</t>
  </si>
  <si>
    <t>TRANS-24152</t>
  </si>
  <si>
    <t>Bethany Foley</t>
  </si>
  <si>
    <t>apriljordan@hotmail.com</t>
  </si>
  <si>
    <t>801 Fritz Isle Suite 040, North Lawrenceborough, FL 64731</t>
  </si>
  <si>
    <t>Soon</t>
  </si>
  <si>
    <t>FDf-64549</t>
  </si>
  <si>
    <t>TRANS-45849</t>
  </si>
  <si>
    <t>Destiny Campbell</t>
  </si>
  <si>
    <t>mmartin@gmail.com</t>
  </si>
  <si>
    <t>2408 Craig Plaza, Kathleenview, MT 28922</t>
  </si>
  <si>
    <t>lPR-09774</t>
  </si>
  <si>
    <t>TRANS-02542</t>
  </si>
  <si>
    <t>Joseph Calderon</t>
  </si>
  <si>
    <t>michael50@brady-johnson.com</t>
  </si>
  <si>
    <t>7410 Shaw Plaza, East Connormouth, ND 54448</t>
  </si>
  <si>
    <t>Almost</t>
  </si>
  <si>
    <t>xlb-20672</t>
  </si>
  <si>
    <t>TRANS-19554</t>
  </si>
  <si>
    <t>Stephanie Wilson</t>
  </si>
  <si>
    <t>kthompson@mckenzie-adams.com</t>
  </si>
  <si>
    <t>39933 Henry Island, Richardsonland, TX 82057</t>
  </si>
  <si>
    <t>Crime</t>
  </si>
  <si>
    <t>yjv-49751</t>
  </si>
  <si>
    <t>TRANS-82271</t>
  </si>
  <si>
    <t>Michael Miller</t>
  </si>
  <si>
    <t>jennifergonzalez@wells-thompson.com</t>
  </si>
  <si>
    <t>6131 Hensley Knolls Apt. 147, Davisside, MA 69092</t>
  </si>
  <si>
    <t>Fle-62894</t>
  </si>
  <si>
    <t>TRANS-65489</t>
  </si>
  <si>
    <t>Danielle Weber</t>
  </si>
  <si>
    <t>jennifer54@yahoo.com</t>
  </si>
  <si>
    <t>2858 White Pike, South Emma, GA 59717</t>
  </si>
  <si>
    <t>All</t>
  </si>
  <si>
    <t>ChO-62091</t>
  </si>
  <si>
    <t>TRANS-09501</t>
  </si>
  <si>
    <t>Ruth Patrick</t>
  </si>
  <si>
    <t>brandonbarton@hayes-walls.com</t>
  </si>
  <si>
    <t>93147 Elizabeth Landing Suite 364, Lake Robertfort, KS 76599</t>
  </si>
  <si>
    <t>Growth</t>
  </si>
  <si>
    <t>GDe-01668</t>
  </si>
  <si>
    <t>TRANS-47796</t>
  </si>
  <si>
    <t>Tracy Garner II</t>
  </si>
  <si>
    <t>joseph82@roberts.com</t>
  </si>
  <si>
    <t>46897 Beasley Spurs, South Kellyburgh, NJ 10157</t>
  </si>
  <si>
    <t>ljq-18930</t>
  </si>
  <si>
    <t>TRANS-41358</t>
  </si>
  <si>
    <t>Cassie Flores</t>
  </si>
  <si>
    <t>jonesjoseph@gmail.com</t>
  </si>
  <si>
    <t>85164 Kimberly Skyway, Kyleburgh, OH 66121</t>
  </si>
  <si>
    <t>These</t>
  </si>
  <si>
    <t>jou-57077</t>
  </si>
  <si>
    <t>TRANS-81470</t>
  </si>
  <si>
    <t>Owner</t>
  </si>
  <si>
    <t>Prepare</t>
  </si>
  <si>
    <t>Trouble</t>
  </si>
  <si>
    <t>Wayne Hardin</t>
  </si>
  <si>
    <t>yrussell@gmail.com</t>
  </si>
  <si>
    <t>017 Jill Freeway Suite 672, Debbieshire, PA 19191</t>
  </si>
  <si>
    <t>dJB-32866</t>
  </si>
  <si>
    <t>TRANS-03578</t>
  </si>
  <si>
    <t>Joan Silva</t>
  </si>
  <si>
    <t>hmorris@gmail.com</t>
  </si>
  <si>
    <t>39306 James Mountains, Mcconnellport, MI 07442</t>
  </si>
  <si>
    <t>Under</t>
  </si>
  <si>
    <t>UDd-92335</t>
  </si>
  <si>
    <t>TRANS-30266</t>
  </si>
  <si>
    <t>Kenneth Russo</t>
  </si>
  <si>
    <t>curtis79@hotmail.com</t>
  </si>
  <si>
    <t>8287 Smith Pass Suite 372, Robertton, WA 02309</t>
  </si>
  <si>
    <t>qSd-11133</t>
  </si>
  <si>
    <t>TRANS-35888</t>
  </si>
  <si>
    <t>Jacob Alexander</t>
  </si>
  <si>
    <t>smithkeith@hotmail.com</t>
  </si>
  <si>
    <t>662 Colleen Skyway, Gardnerton, ID 72518</t>
  </si>
  <si>
    <t>Check</t>
  </si>
  <si>
    <t>maN-97097</t>
  </si>
  <si>
    <t>TRANS-37453</t>
  </si>
  <si>
    <t>Lisa Meadows</t>
  </si>
  <si>
    <t>michelle77@yahoo.com</t>
  </si>
  <si>
    <t>403 Weber Pass Apt. 275, South Michaelside, WA 37608</t>
  </si>
  <si>
    <t>mub-05630</t>
  </si>
  <si>
    <t>TRANS-05452</t>
  </si>
  <si>
    <t>Adam Kennedy</t>
  </si>
  <si>
    <t>jeremysanchez@yahoo.com</t>
  </si>
  <si>
    <t>571 Amanda Trace, Port Krista, MO 81252</t>
  </si>
  <si>
    <t>Watch</t>
  </si>
  <si>
    <t>xKk-13632</t>
  </si>
  <si>
    <t>TRANS-04994</t>
  </si>
  <si>
    <t>David Williams</t>
  </si>
  <si>
    <t>jacob56@ross.com</t>
  </si>
  <si>
    <t>240 Mary Inlet Suite 636, Wileystad, CT 47618</t>
  </si>
  <si>
    <t>SzU-44866</t>
  </si>
  <si>
    <t>TRANS-48346</t>
  </si>
  <si>
    <t>William Valentine</t>
  </si>
  <si>
    <t>vhanna@case.com</t>
  </si>
  <si>
    <t>1255 Michael Ferry, Campbellhaven, NM 46342</t>
  </si>
  <si>
    <t>Pass</t>
  </si>
  <si>
    <t>tfz-94558</t>
  </si>
  <si>
    <t>TRANS-21853</t>
  </si>
  <si>
    <t>Caroline Nguyen</t>
  </si>
  <si>
    <t>jennifer94@hotmail.com</t>
  </si>
  <si>
    <t>16494 Campbell Mission Suite 271, Amyfort, ND 12871</t>
  </si>
  <si>
    <t>Technology</t>
  </si>
  <si>
    <t>BzX-08615</t>
  </si>
  <si>
    <t>TRANS-31682</t>
  </si>
  <si>
    <t>Samantha Rodriguez</t>
  </si>
  <si>
    <t>ashleyoneill@gmail.com</t>
  </si>
  <si>
    <t>6896 Kimberly Well Suite 431, New Jacob, VT 52015</t>
  </si>
  <si>
    <t>Structure</t>
  </si>
  <si>
    <t>wCM-84161</t>
  </si>
  <si>
    <t>TRANS-19922</t>
  </si>
  <si>
    <t>Kim Smith</t>
  </si>
  <si>
    <t>gfowler@johnston.com</t>
  </si>
  <si>
    <t>386 Price Keys Apt. 791, Melissashire, CO 38376</t>
  </si>
  <si>
    <t>vWg-80506</t>
  </si>
  <si>
    <t>TRANS-02428</t>
  </si>
  <si>
    <t>Martin Lewis</t>
  </si>
  <si>
    <t>lroman@collins.com</t>
  </si>
  <si>
    <t>68317 Barbara Hill, Johnstonstad, GA 23960</t>
  </si>
  <si>
    <t>Already</t>
  </si>
  <si>
    <t>oYQ-88891</t>
  </si>
  <si>
    <t>TRANS-90437</t>
  </si>
  <si>
    <t>Tony Adams</t>
  </si>
  <si>
    <t>michaelyu@hotmail.com</t>
  </si>
  <si>
    <t>556 Hunter Lights Suite 013, South Christopherfurt, PA 86427</t>
  </si>
  <si>
    <t>jMD-77235</t>
  </si>
  <si>
    <t>TRANS-18819</t>
  </si>
  <si>
    <t>Herbert Castaneda</t>
  </si>
  <si>
    <t>esalazar@nicholson.com</t>
  </si>
  <si>
    <t>8269 Klein Tunnel Apt. 881, New Spencer, OH 11865</t>
  </si>
  <si>
    <t>Available</t>
  </si>
  <si>
    <t>lRU-15646</t>
  </si>
  <si>
    <t>TRANS-20697</t>
  </si>
  <si>
    <t>Derrick Bryant</t>
  </si>
  <si>
    <t>joy92@edwards-moore.biz</t>
  </si>
  <si>
    <t>5678 Christopher Square Apt. 747, West Danielborough, ID 99236</t>
  </si>
  <si>
    <t>wPv-92042</t>
  </si>
  <si>
    <t>TRANS-22163</t>
  </si>
  <si>
    <t>Erin Phillips</t>
  </si>
  <si>
    <t>vcrawford@hotmail.com</t>
  </si>
  <si>
    <t>0373 Charles Manors, Jonesport, TN 71711</t>
  </si>
  <si>
    <t>Clear</t>
  </si>
  <si>
    <t>QRL-77431</t>
  </si>
  <si>
    <t>TRANS-96671</t>
  </si>
  <si>
    <t>ecardenas@yahoo.com</t>
  </si>
  <si>
    <t>356 Keith Falls Apt. 514, Nicoleville, KY 20874</t>
  </si>
  <si>
    <t>jPs-75226</t>
  </si>
  <si>
    <t>TRANS-05140</t>
  </si>
  <si>
    <t>Patricia Rodriguez</t>
  </si>
  <si>
    <t>mark13@hotmail.com</t>
  </si>
  <si>
    <t>91287 Kimberly Court, West Stephanieview, MT 07159</t>
  </si>
  <si>
    <t>Become</t>
  </si>
  <si>
    <t>zkf-85866</t>
  </si>
  <si>
    <t>TRANS-32713</t>
  </si>
  <si>
    <t>Mary Wells</t>
  </si>
  <si>
    <t>kevingeorge@adams.biz</t>
  </si>
  <si>
    <t>517 Rodriguez Center, Mitchellborough, MA 72309</t>
  </si>
  <si>
    <t>Season</t>
  </si>
  <si>
    <t>MoX-53169</t>
  </si>
  <si>
    <t>TRANS-02360</t>
  </si>
  <si>
    <t>Erin Brown</t>
  </si>
  <si>
    <t>michael61@yahoo.com</t>
  </si>
  <si>
    <t>3956 Chad Station Suite 586, Nathanland, SD 92267</t>
  </si>
  <si>
    <t>jJn-00352</t>
  </si>
  <si>
    <t>TRANS-85808</t>
  </si>
  <si>
    <t>Ashley Sherman</t>
  </si>
  <si>
    <t>cynthiawilliams@crawford.info</t>
  </si>
  <si>
    <t>6693 David Dam Suite 282, East Justin, DC 37720</t>
  </si>
  <si>
    <t>By</t>
  </si>
  <si>
    <t>auB-60251</t>
  </si>
  <si>
    <t>TRANS-36194</t>
  </si>
  <si>
    <t>William Rodriguez</t>
  </si>
  <si>
    <t>gentrykristina@nash.com</t>
  </si>
  <si>
    <t>5638 Kennedy Wall, West Matthew, PA 15172</t>
  </si>
  <si>
    <t>Word</t>
  </si>
  <si>
    <t>RJO-62640</t>
  </si>
  <si>
    <t>TRANS-62926</t>
  </si>
  <si>
    <t>David Padilla PhD</t>
  </si>
  <si>
    <t>piercefrank@blake.biz</t>
  </si>
  <si>
    <t>739 Taylor Prairie, Christopherport, TN 11212</t>
  </si>
  <si>
    <t>Poor</t>
  </si>
  <si>
    <t>fMJ-29261</t>
  </si>
  <si>
    <t>TRANS-79471</t>
  </si>
  <si>
    <t>Amanda Wong</t>
  </si>
  <si>
    <t>jroy@hotmail.com</t>
  </si>
  <si>
    <t>060 Timothy Point, Moorefort, NV 80677</t>
  </si>
  <si>
    <t>rht-53035</t>
  </si>
  <si>
    <t>TRANS-76770</t>
  </si>
  <si>
    <t>Military</t>
  </si>
  <si>
    <t>You</t>
  </si>
  <si>
    <t>Steven Cochran</t>
  </si>
  <si>
    <t>robert99@gmail.com</t>
  </si>
  <si>
    <t>7282 Monique Vista Suite 565, Lake Tinachester, OR 24203</t>
  </si>
  <si>
    <t>Meeting</t>
  </si>
  <si>
    <t>lKh-37309</t>
  </si>
  <si>
    <t>TRANS-73478</t>
  </si>
  <si>
    <t>Kelly Rivera</t>
  </si>
  <si>
    <t>harrisonpaula@hotmail.com</t>
  </si>
  <si>
    <t>6993 Perry Hills, Mariaton, NY 57435</t>
  </si>
  <si>
    <t>Begin</t>
  </si>
  <si>
    <t>UTB-36364</t>
  </si>
  <si>
    <t>TRANS-87796</t>
  </si>
  <si>
    <t>Stephen Thompson</t>
  </si>
  <si>
    <t>maxwellteresa@yahoo.com</t>
  </si>
  <si>
    <t>6196 Hawkins Oval Suite 735, Pinedachester, NC 93981</t>
  </si>
  <si>
    <t>uJz-78537</t>
  </si>
  <si>
    <t>TRANS-87408</t>
  </si>
  <si>
    <t>Bernard Osborne</t>
  </si>
  <si>
    <t>john21@yahoo.com</t>
  </si>
  <si>
    <t>0452 Hoffman Hills, Port Kimberly, GA 62180</t>
  </si>
  <si>
    <t>kQN-78922</t>
  </si>
  <si>
    <t>TRANS-28641</t>
  </si>
  <si>
    <t>Brent Mills</t>
  </si>
  <si>
    <t>taylor73@rowland.biz</t>
  </si>
  <si>
    <t>06692 Rubio Pines, Marktown, DC 23760</t>
  </si>
  <si>
    <t>Spring</t>
  </si>
  <si>
    <t>FSv-53137</t>
  </si>
  <si>
    <t>TRANS-44742</t>
  </si>
  <si>
    <t>Dawn Smith</t>
  </si>
  <si>
    <t>frankteresa@webster-long.com</t>
  </si>
  <si>
    <t>121 Chen Ways Suite 074, Harrisborough, MI 37224</t>
  </si>
  <si>
    <t>Performance</t>
  </si>
  <si>
    <t>PSc-73208</t>
  </si>
  <si>
    <t>TRANS-15615</t>
  </si>
  <si>
    <t>Mary Spencer</t>
  </si>
  <si>
    <t>john15@young.com</t>
  </si>
  <si>
    <t>567 Owens Motorway, North Daisyton, MA 41140</t>
  </si>
  <si>
    <t>mJk-23807</t>
  </si>
  <si>
    <t>TRANS-26954</t>
  </si>
  <si>
    <t>Christina Davis</t>
  </si>
  <si>
    <t>tdaugherty@howard-ramirez.com</t>
  </si>
  <si>
    <t>757 Anderson Run, Nicholeville, CT 59273</t>
  </si>
  <si>
    <t>Ready</t>
  </si>
  <si>
    <t>jLk-74611</t>
  </si>
  <si>
    <t>TRANS-17394</t>
  </si>
  <si>
    <t>Brad Martinez</t>
  </si>
  <si>
    <t>robinsonjesus@yahoo.com</t>
  </si>
  <si>
    <t>556 Lori Brooks, South Danielberg, NY 67737</t>
  </si>
  <si>
    <t>Scw-36990</t>
  </si>
  <si>
    <t>TRANS-95835</t>
  </si>
  <si>
    <t>Maria Barry</t>
  </si>
  <si>
    <t>randy29@gmail.com</t>
  </si>
  <si>
    <t>8763 Kelly Prairie Apt. 698, Erichaven, CO 83411</t>
  </si>
  <si>
    <t>Mission</t>
  </si>
  <si>
    <t>dNo-50650</t>
  </si>
  <si>
    <t>TRANS-67558</t>
  </si>
  <si>
    <t>Democrat</t>
  </si>
  <si>
    <t>Michelle Fuller</t>
  </si>
  <si>
    <t>cookesarah@gmail.com</t>
  </si>
  <si>
    <t>134 Tina Pike, Adamschester, MI 33163</t>
  </si>
  <si>
    <t>Yjg-89124</t>
  </si>
  <si>
    <t>TRANS-05236</t>
  </si>
  <si>
    <t>Ashley Greer</t>
  </si>
  <si>
    <t>madison23@jordan.biz</t>
  </si>
  <si>
    <t>0683 Shepard Streets Suite 945, North Brianside, SD 51707</t>
  </si>
  <si>
    <t>tIc-92354</t>
  </si>
  <si>
    <t>TRANS-64928</t>
  </si>
  <si>
    <t>Charles Downs</t>
  </si>
  <si>
    <t>cuevasmichael@yahoo.com</t>
  </si>
  <si>
    <t>6255 Martha Stravenue Suite 340, Nancyborough, MT 83002</t>
  </si>
  <si>
    <t>sfM-71917</t>
  </si>
  <si>
    <t>TRANS-85052</t>
  </si>
  <si>
    <t>Susan Wagner</t>
  </si>
  <si>
    <t>howard91@gmail.com</t>
  </si>
  <si>
    <t>62001 Elizabeth Greens Apt. 826, Baileymouth, OH 28985</t>
  </si>
  <si>
    <t>AbB-61814</t>
  </si>
  <si>
    <t>TRANS-37557</t>
  </si>
  <si>
    <t>John Roth</t>
  </si>
  <si>
    <t>troy57@lopez.com</t>
  </si>
  <si>
    <t>836 Smith Rapid, Tatebury, CO 83355</t>
  </si>
  <si>
    <t>Imagine</t>
  </si>
  <si>
    <t>PAl-69446</t>
  </si>
  <si>
    <t>TRANS-49081</t>
  </si>
  <si>
    <t>Alejandro Rhodes</t>
  </si>
  <si>
    <t>marykelley@gmail.com</t>
  </si>
  <si>
    <t>98298 Matthew Isle, Alexanderhaven, HI 53937</t>
  </si>
  <si>
    <t>hBz-03969</t>
  </si>
  <si>
    <t>TRANS-37074</t>
  </si>
  <si>
    <t>Mr. Joshua Cooper</t>
  </si>
  <si>
    <t>opayne@adams.com</t>
  </si>
  <si>
    <t>6744 Vaughan Walks Suite 745, Carolynfort, DC 93521</t>
  </si>
  <si>
    <t>wMJ-23666</t>
  </si>
  <si>
    <t>TRANS-63238</t>
  </si>
  <si>
    <t>Danielle Newman</t>
  </si>
  <si>
    <t>nathaniel87@gmail.com</t>
  </si>
  <si>
    <t>5010 Melissa Passage Suite 820, Higginsview, WI 87177</t>
  </si>
  <si>
    <t>fJT-94312</t>
  </si>
  <si>
    <t>TRANS-11952</t>
  </si>
  <si>
    <t>Becky Webb</t>
  </si>
  <si>
    <t>leonardjones@russell.com</t>
  </si>
  <si>
    <t>3660 Cross Flat, Sweeneyfurt, SD 32785</t>
  </si>
  <si>
    <t>dCX-36347</t>
  </si>
  <si>
    <t>TRANS-00515</t>
  </si>
  <si>
    <t>Mario French</t>
  </si>
  <si>
    <t>htaylor@yu.info</t>
  </si>
  <si>
    <t>890 Wright Summit, Lake Nathan, CT 64647</t>
  </si>
  <si>
    <t>Condition</t>
  </si>
  <si>
    <t>Xzr-09944</t>
  </si>
  <si>
    <t>TRANS-92851</t>
  </si>
  <si>
    <t>Shawn Thompson</t>
  </si>
  <si>
    <t>morganreed@walker.com</t>
  </si>
  <si>
    <t>91832 Boyd Mount, South Joyhaven, KS 28765</t>
  </si>
  <si>
    <t>QLb-98872</t>
  </si>
  <si>
    <t>TRANS-18510</t>
  </si>
  <si>
    <t>Jennifer Coleman</t>
  </si>
  <si>
    <t>merrittcarmen@berry.info</t>
  </si>
  <si>
    <t>44035 Horn Wells Suite 036, West Bradley, DC 34401</t>
  </si>
  <si>
    <t>Whose</t>
  </si>
  <si>
    <t>QWP-49401</t>
  </si>
  <si>
    <t>TRANS-58194</t>
  </si>
  <si>
    <t>Aaron White</t>
  </si>
  <si>
    <t>riveradarrell@williams.com</t>
  </si>
  <si>
    <t>18393 Melton Junctions Suite 039, Terryside, WY 67931</t>
  </si>
  <si>
    <t>rEq-91136</t>
  </si>
  <si>
    <t>TRANS-57023</t>
  </si>
  <si>
    <t>Kimberly Chandler</t>
  </si>
  <si>
    <t>rmills@gmail.com</t>
  </si>
  <si>
    <t>51237 Michelle Burg Apt. 386, Lake Danielle, IA 51796</t>
  </si>
  <si>
    <t>Some</t>
  </si>
  <si>
    <t>hyL-12769</t>
  </si>
  <si>
    <t>TRANS-85424</t>
  </si>
  <si>
    <t>Michael Moore</t>
  </si>
  <si>
    <t>amanda09@yahoo.com</t>
  </si>
  <si>
    <t>0830 Gonzalez Shoal, Cindyside, CA 43022</t>
  </si>
  <si>
    <t>Worry</t>
  </si>
  <si>
    <t>ZUv-42600</t>
  </si>
  <si>
    <t>TRANS-69488</t>
  </si>
  <si>
    <t>Katie Oneill</t>
  </si>
  <si>
    <t>rnguyen@elliott.com</t>
  </si>
  <si>
    <t>07786 Wallace Causeway Suite 783, New Stevenchester, MI 65124</t>
  </si>
  <si>
    <t>uVu-07065</t>
  </si>
  <si>
    <t>TRANS-09045</t>
  </si>
  <si>
    <t>Richard Gonzalez</t>
  </si>
  <si>
    <t>jesse20@barnes-reid.com</t>
  </si>
  <si>
    <t>564 Walter Corner Suite 690, Leeborough, MS 96573</t>
  </si>
  <si>
    <t>Eye</t>
  </si>
  <si>
    <t>SOE-41992</t>
  </si>
  <si>
    <t>TRANS-83019</t>
  </si>
  <si>
    <t>Jeffrey Orr</t>
  </si>
  <si>
    <t>upope@quinn-johnson.com</t>
  </si>
  <si>
    <t>163 Allen Mill, Pettyshire, MO 87586</t>
  </si>
  <si>
    <t>dhO-91109</t>
  </si>
  <si>
    <t>TRANS-05537</t>
  </si>
  <si>
    <t>Nicole Keith</t>
  </si>
  <si>
    <t>meagancarroll@gmail.com</t>
  </si>
  <si>
    <t>71327 Norman Well, West Amanda, MO 47616</t>
  </si>
  <si>
    <t>Thousand</t>
  </si>
  <si>
    <t>Efw-89992</t>
  </si>
  <si>
    <t>TRANS-08200</t>
  </si>
  <si>
    <t>Patrick Smith</t>
  </si>
  <si>
    <t>lmaldonado@yahoo.com</t>
  </si>
  <si>
    <t>99195 Rowe Harbors, West Matthew, LA 70630</t>
  </si>
  <si>
    <t>Throw</t>
  </si>
  <si>
    <t>TkO-54707</t>
  </si>
  <si>
    <t>TRANS-77334</t>
  </si>
  <si>
    <t>Jill Shelton</t>
  </si>
  <si>
    <t>anelson@yahoo.com</t>
  </si>
  <si>
    <t>0438 Wheeler Hills Suite 704, Vincentborough, AK 90198</t>
  </si>
  <si>
    <t>vWQ-97440</t>
  </si>
  <si>
    <t>TRANS-17525</t>
  </si>
  <si>
    <t>Seth Kelly</t>
  </si>
  <si>
    <t>levisnyder@hotmail.com</t>
  </si>
  <si>
    <t>0637 Charles Isle, Larsonfort, NE 54798</t>
  </si>
  <si>
    <t>KhA-69400</t>
  </si>
  <si>
    <t>TRANS-62696</t>
  </si>
  <si>
    <t>Lisa Williams</t>
  </si>
  <si>
    <t>davidjohnson@lee.com</t>
  </si>
  <si>
    <t>566 Miller Hill, Lake Michael, MN 14443</t>
  </si>
  <si>
    <t>DGC-24065</t>
  </si>
  <si>
    <t>TRANS-89364</t>
  </si>
  <si>
    <t>Robin Walsh</t>
  </si>
  <si>
    <t>cherylperez@stevenson.net</t>
  </si>
  <si>
    <t>9848 Pamela Orchard, Douglastown, WV 09625</t>
  </si>
  <si>
    <t>ITS-24444</t>
  </si>
  <si>
    <t>TRANS-78305</t>
  </si>
  <si>
    <t>Brian Garcia</t>
  </si>
  <si>
    <t>clarkecharles@valencia.com</t>
  </si>
  <si>
    <t>01093 Barry Common, East Kelseyton, CA 89970</t>
  </si>
  <si>
    <t>Research</t>
  </si>
  <si>
    <t>cja-04030</t>
  </si>
  <si>
    <t>TRANS-59978</t>
  </si>
  <si>
    <t>David Butler</t>
  </si>
  <si>
    <t>michelle44@kim-hudson.com</t>
  </si>
  <si>
    <t>77985 Evans River, Daniellefurt, SD 17543</t>
  </si>
  <si>
    <t>bWx-28099</t>
  </si>
  <si>
    <t>TRANS-40977</t>
  </si>
  <si>
    <t>Linda Haas DDS</t>
  </si>
  <si>
    <t>ejones@hotmail.com</t>
  </si>
  <si>
    <t>8677 Johnston Glens, East Gregory, NE 13610</t>
  </si>
  <si>
    <t>Gwr-27018</t>
  </si>
  <si>
    <t>TRANS-61843</t>
  </si>
  <si>
    <t>Gina Hunt</t>
  </si>
  <si>
    <t>pearsonwalter@schroeder-kerr.com</t>
  </si>
  <si>
    <t>78750 Jeffrey Cliff Apt. 429, Martinville, RI 04568</t>
  </si>
  <si>
    <t>Ability</t>
  </si>
  <si>
    <t>tsz-96462</t>
  </si>
  <si>
    <t>TRANS-31244</t>
  </si>
  <si>
    <t>Drew Parker</t>
  </si>
  <si>
    <t>steven12@hotmail.com</t>
  </si>
  <si>
    <t>8749 Kelley Plaza Apt. 154, Lawrencehaven, VT 09257</t>
  </si>
  <si>
    <t>Allow</t>
  </si>
  <si>
    <t>JxV-55726</t>
  </si>
  <si>
    <t>TRANS-41394</t>
  </si>
  <si>
    <t>James Cunningham</t>
  </si>
  <si>
    <t>kathycontreras@mueller.com</t>
  </si>
  <si>
    <t>4542 Aaron Light Suite 549, Rogerston, WA 79356</t>
  </si>
  <si>
    <t>Manage</t>
  </si>
  <si>
    <t>tMF-11227</t>
  </si>
  <si>
    <t>TRANS-27918</t>
  </si>
  <si>
    <t>Judy Robinson</t>
  </si>
  <si>
    <t>susancampbell@yahoo.com</t>
  </si>
  <si>
    <t>26258 Valdez Village Suite 038, New Angela, SD 82880</t>
  </si>
  <si>
    <t>School</t>
  </si>
  <si>
    <t>zNm-24762</t>
  </si>
  <si>
    <t>TRANS-07600</t>
  </si>
  <si>
    <t>Michael Turner</t>
  </si>
  <si>
    <t>taylorderek@gmail.com</t>
  </si>
  <si>
    <t>44025 Young Spring Suite 876, Joelside, VA 92260</t>
  </si>
  <si>
    <t>CXS-61218</t>
  </si>
  <si>
    <t>TRANS-07632</t>
  </si>
  <si>
    <t>Tina Alvarado</t>
  </si>
  <si>
    <t>lisaramirez@gmail.com</t>
  </si>
  <si>
    <t>355 Brittany Orchard Suite 480, Meadowsland, AR 44746</t>
  </si>
  <si>
    <t>Matter</t>
  </si>
  <si>
    <t>LBM-11352</t>
  </si>
  <si>
    <t>TRANS-53077</t>
  </si>
  <si>
    <t>Mary Schmidt</t>
  </si>
  <si>
    <t>margaret15@gmail.com</t>
  </si>
  <si>
    <t>866 Morrison Ridges, South Mary, MD 02644</t>
  </si>
  <si>
    <t>Project</t>
  </si>
  <si>
    <t>AGg-39323</t>
  </si>
  <si>
    <t>TRANS-13523</t>
  </si>
  <si>
    <t>Yolanda Brown</t>
  </si>
  <si>
    <t>natasha95@villegas.net</t>
  </si>
  <si>
    <t>49589 Traci Green, Dorseyton, MI 04023</t>
  </si>
  <si>
    <t>Zjo-49158</t>
  </si>
  <si>
    <t>TRANS-02697</t>
  </si>
  <si>
    <t>Robert Mccoy</t>
  </si>
  <si>
    <t>danielmorton@blevins.com</t>
  </si>
  <si>
    <t>584 Donald Shores Apt. 980, Tranfurt, NE 90653</t>
  </si>
  <si>
    <t>Dark</t>
  </si>
  <si>
    <t>Yfy-33074</t>
  </si>
  <si>
    <t>TRANS-31262</t>
  </si>
  <si>
    <t>Heather Best</t>
  </si>
  <si>
    <t>edavis@dunn-garza.net</t>
  </si>
  <si>
    <t>59519 Barbara Unions, Lake Jack, WV 15915</t>
  </si>
  <si>
    <t>avq-79769</t>
  </si>
  <si>
    <t>TRANS-06978</t>
  </si>
  <si>
    <t>Heather Brooks</t>
  </si>
  <si>
    <t>roberto89@hotmail.com</t>
  </si>
  <si>
    <t>23658 Jessica Creek, West Chad, SD 98308</t>
  </si>
  <si>
    <t>UdH-95664</t>
  </si>
  <si>
    <t>TRANS-66718</t>
  </si>
  <si>
    <t>Michael Olson</t>
  </si>
  <si>
    <t>bcollins@gmail.com</t>
  </si>
  <si>
    <t>46120 Stephanie Lock, New Christinaland, MS 27466</t>
  </si>
  <si>
    <t>Woman</t>
  </si>
  <si>
    <t>PxO-18653</t>
  </si>
  <si>
    <t>TRANS-12810</t>
  </si>
  <si>
    <t>Kimberly Nguyen</t>
  </si>
  <si>
    <t>snixon@james.com</t>
  </si>
  <si>
    <t>0056 Ray Crescent Suite 154, Curtisfort, DC 35161</t>
  </si>
  <si>
    <t>Kgs-55822</t>
  </si>
  <si>
    <t>TRANS-37948</t>
  </si>
  <si>
    <t>Amber Stein</t>
  </si>
  <si>
    <t>justin71@yahoo.com</t>
  </si>
  <si>
    <t>137 Nicholas Mills, South Zachary, IN 02046</t>
  </si>
  <si>
    <t>irO-90086</t>
  </si>
  <si>
    <t>TRANS-90684</t>
  </si>
  <si>
    <t>Kari White</t>
  </si>
  <si>
    <t>kfreeman@yahoo.com</t>
  </si>
  <si>
    <t>79784 Gonzalez Keys Apt. 150, Yuland, NE 07024</t>
  </si>
  <si>
    <t>cCn-56842</t>
  </si>
  <si>
    <t>TRANS-94167</t>
  </si>
  <si>
    <t>Brian Moreno</t>
  </si>
  <si>
    <t>bgordon@gmail.com</t>
  </si>
  <si>
    <t>82182 Pena Skyway Suite 382, Holdenport, WI 56644</t>
  </si>
  <si>
    <t>CAi-76485</t>
  </si>
  <si>
    <t>TRANS-18891</t>
  </si>
  <si>
    <t>Jacqueline White</t>
  </si>
  <si>
    <t>goodroberto@davis.com</t>
  </si>
  <si>
    <t>8601 Cynthia River Suite 789, West Danielfort, MS 74769</t>
  </si>
  <si>
    <t>However</t>
  </si>
  <si>
    <t>blo-71952</t>
  </si>
  <si>
    <t>TRANS-80769</t>
  </si>
  <si>
    <t>Scott Williamson</t>
  </si>
  <si>
    <t>logan22@weaver-shepard.info</t>
  </si>
  <si>
    <t>072 Jocelyn Trafficway Apt. 865, Port Alexandramouth, TN 26315</t>
  </si>
  <si>
    <t>Catch</t>
  </si>
  <si>
    <t>MQj-72484</t>
  </si>
  <si>
    <t>TRANS-91484</t>
  </si>
  <si>
    <t>Julie Melendez</t>
  </si>
  <si>
    <t>nicole88@hotmail.com</t>
  </si>
  <si>
    <t>31222 Mitchell Mall, Ryantown, SD 05981</t>
  </si>
  <si>
    <t>Light</t>
  </si>
  <si>
    <t>xvF-79468</t>
  </si>
  <si>
    <t>TRANS-08418</t>
  </si>
  <si>
    <t>Elizabeth Barrera</t>
  </si>
  <si>
    <t>gonzalezkevin@hotmail.com</t>
  </si>
  <si>
    <t>02104 Michelle Brooks, New Patriciamouth, ME 80277</t>
  </si>
  <si>
    <t>GJb-42667</t>
  </si>
  <si>
    <t>TRANS-53873</t>
  </si>
  <si>
    <t>Dr. William Rowe</t>
  </si>
  <si>
    <t>wardwilliam@hotmail.com</t>
  </si>
  <si>
    <t>6576 Johnny Island, East Daniel, AK 95375</t>
  </si>
  <si>
    <t>Edge</t>
  </si>
  <si>
    <t>ykt-83856</t>
  </si>
  <si>
    <t>TRANS-96473</t>
  </si>
  <si>
    <t>Matthew Williamson</t>
  </si>
  <si>
    <t>barryjames@yahoo.com</t>
  </si>
  <si>
    <t>3631 Russell Skyway Suite 596, Grahamfurt, TX 79480</t>
  </si>
  <si>
    <t>Attack</t>
  </si>
  <si>
    <t>HIs-97750</t>
  </si>
  <si>
    <t>TRANS-50798</t>
  </si>
  <si>
    <t>Jessica Lewis</t>
  </si>
  <si>
    <t>nicolewagner@gmail.com</t>
  </si>
  <si>
    <t>5761 Baker Lights Apt. 573, Floreschester, MS 50021</t>
  </si>
  <si>
    <t>Quality</t>
  </si>
  <si>
    <t>KpI-00442</t>
  </si>
  <si>
    <t>TRANS-47543</t>
  </si>
  <si>
    <t>Corey Garza</t>
  </si>
  <si>
    <t>brianbeck@hotmail.com</t>
  </si>
  <si>
    <t>56526 Miller River, East Ethan, DC 76257</t>
  </si>
  <si>
    <t>Stock</t>
  </si>
  <si>
    <t>cUV-44887</t>
  </si>
  <si>
    <t>TRANS-31843</t>
  </si>
  <si>
    <t>Jade Martin</t>
  </si>
  <si>
    <t>marshallnicole@gmail.com</t>
  </si>
  <si>
    <t>9703 Levine Trail, Kellychester, MD 20656</t>
  </si>
  <si>
    <t>jzU-88301</t>
  </si>
  <si>
    <t>TRANS-70294</t>
  </si>
  <si>
    <t>Brandon Collier</t>
  </si>
  <si>
    <t>zhampton@gmail.com</t>
  </si>
  <si>
    <t>84669 Stephanie Pine, Annaview, MN 89262</t>
  </si>
  <si>
    <t>Economic</t>
  </si>
  <si>
    <t>pQp-25372</t>
  </si>
  <si>
    <t>TRANS-77017</t>
  </si>
  <si>
    <t>Kathleen Taylor</t>
  </si>
  <si>
    <t>lisa46@yahoo.com</t>
  </si>
  <si>
    <t>82210 Martinez Common, Danielleborough, MT 93033</t>
  </si>
  <si>
    <t>Per</t>
  </si>
  <si>
    <t>CTk-05417</t>
  </si>
  <si>
    <t>TRANS-90475</t>
  </si>
  <si>
    <t>Sarah Thompson</t>
  </si>
  <si>
    <t>rebeccalopez@hotmail.com</t>
  </si>
  <si>
    <t>3837 Pamela Curve Apt. 195, Wilsonfurt, DE 68596</t>
  </si>
  <si>
    <t>mLC-62354</t>
  </si>
  <si>
    <t>TRANS-52171</t>
  </si>
  <si>
    <t>Justin Sanders</t>
  </si>
  <si>
    <t>delacruzandrew@gmail.com</t>
  </si>
  <si>
    <t>6370 Ryan Keys Suite 559, Davisbury, PA 12199</t>
  </si>
  <si>
    <t>tax-95280</t>
  </si>
  <si>
    <t>TRANS-77420</t>
  </si>
  <si>
    <t>Charles Mckenzie</t>
  </si>
  <si>
    <t>akaiser@hotmail.com</t>
  </si>
  <si>
    <t>61508 Karen Manor, Deannaland, NJ 84153</t>
  </si>
  <si>
    <t>hbT-95325</t>
  </si>
  <si>
    <t>TRANS-69580</t>
  </si>
  <si>
    <t>Always</t>
  </si>
  <si>
    <t>Daniel Owen</t>
  </si>
  <si>
    <t>pward@gmail.com</t>
  </si>
  <si>
    <t>99698 Dyer Creek, New Erik, FL 61829</t>
  </si>
  <si>
    <t>Language</t>
  </si>
  <si>
    <t>Mud-10556</t>
  </si>
  <si>
    <t>TRANS-10220</t>
  </si>
  <si>
    <t>Patrick Anderson</t>
  </si>
  <si>
    <t>holly40@gmail.com</t>
  </si>
  <si>
    <t>5769 Robert Mill, West Cory, VA 20290</t>
  </si>
  <si>
    <t>Pay</t>
  </si>
  <si>
    <t>coy-06016</t>
  </si>
  <si>
    <t>TRANS-15452</t>
  </si>
  <si>
    <t>Lauren Allen</t>
  </si>
  <si>
    <t>tiffanykelly@mcconnell.com</t>
  </si>
  <si>
    <t>804 Carpenter Estate, East Lindseyhaven, KY 86775</t>
  </si>
  <si>
    <t>OeF-01592</t>
  </si>
  <si>
    <t>TRANS-64887</t>
  </si>
  <si>
    <t>Leslie Knight</t>
  </si>
  <si>
    <t>taylorgloria@hotmail.com</t>
  </si>
  <si>
    <t>061 Sherry Rapid, North Isaacfurt, MA 43004</t>
  </si>
  <si>
    <t>Heavy</t>
  </si>
  <si>
    <t>nBG-48404</t>
  </si>
  <si>
    <t>TRANS-39871</t>
  </si>
  <si>
    <t>Stacey Thomas</t>
  </si>
  <si>
    <t>brandon86@thompson.com</t>
  </si>
  <si>
    <t>49006 Smith Divide, Saraside, NV 07578</t>
  </si>
  <si>
    <t>Role</t>
  </si>
  <si>
    <t>Spo-20471</t>
  </si>
  <si>
    <t>TRANS-38491</t>
  </si>
  <si>
    <t>Brianna Thompson</t>
  </si>
  <si>
    <t>ivalencia@yahoo.com</t>
  </si>
  <si>
    <t>30256 Christopher Tunnel Suite 355, East Brent, PA 39014</t>
  </si>
  <si>
    <t>So</t>
  </si>
  <si>
    <t>vor-38208</t>
  </si>
  <si>
    <t>TRANS-96368</t>
  </si>
  <si>
    <t>William Davis</t>
  </si>
  <si>
    <t>ajones@gmail.com</t>
  </si>
  <si>
    <t>1112 Bennett Garden Suite 769, Adamstown, IN 11839</t>
  </si>
  <si>
    <t>ufK-00318</t>
  </si>
  <si>
    <t>TRANS-39708</t>
  </si>
  <si>
    <t>Marcus Thompson</t>
  </si>
  <si>
    <t>pknox@yahoo.com</t>
  </si>
  <si>
    <t>12018 Ford Track, Brianfurt, OH 59792</t>
  </si>
  <si>
    <t>Effort</t>
  </si>
  <si>
    <t>KBN-39217</t>
  </si>
  <si>
    <t>TRANS-97702</t>
  </si>
  <si>
    <t>Rachel Mann</t>
  </si>
  <si>
    <t>kaitlynbrown@gmail.com</t>
  </si>
  <si>
    <t>6155 Stokes Road, North Ronald, MT 31032</t>
  </si>
  <si>
    <t>Perform</t>
  </si>
  <si>
    <t>dxZ-63344</t>
  </si>
  <si>
    <t>TRANS-41064</t>
  </si>
  <si>
    <t>jerrybrown@fisher.com</t>
  </si>
  <si>
    <t>7783 Lisa Cove, Randybury, DE 99830</t>
  </si>
  <si>
    <t>XGj-55427</t>
  </si>
  <si>
    <t>TRANS-39099</t>
  </si>
  <si>
    <t>Brandy Downs</t>
  </si>
  <si>
    <t>jeremy68@baker.com</t>
  </si>
  <si>
    <t>5443 Kathryn Tunnel, Abigailport, NH 76565</t>
  </si>
  <si>
    <t>Discover</t>
  </si>
  <si>
    <t>obD-21669</t>
  </si>
  <si>
    <t>TRANS-07048</t>
  </si>
  <si>
    <t>Thomas Lynch</t>
  </si>
  <si>
    <t>anne72@yahoo.com</t>
  </si>
  <si>
    <t>5885 Glover Locks, New Jeremyshire, UT 20950</t>
  </si>
  <si>
    <t>Anyone</t>
  </si>
  <si>
    <t>vKi-40657</t>
  </si>
  <si>
    <t>TRANS-45835</t>
  </si>
  <si>
    <t>Allen Campbell</t>
  </si>
  <si>
    <t>garciajennifer@gmail.com</t>
  </si>
  <si>
    <t>137 Cross Green Suite 728, New David, ND 28404</t>
  </si>
  <si>
    <t>Expert</t>
  </si>
  <si>
    <t>XCe-64843</t>
  </si>
  <si>
    <t>TRANS-28281</t>
  </si>
  <si>
    <t>Alec Torres</t>
  </si>
  <si>
    <t>vasquezscott@hotmail.com</t>
  </si>
  <si>
    <t>19791 Larsen Radial Suite 537, North Rebeccashire, OR 21498</t>
  </si>
  <si>
    <t>Daughter</t>
  </si>
  <si>
    <t>ggx-14883</t>
  </si>
  <si>
    <t>TRANS-07205</t>
  </si>
  <si>
    <t>Sarah White</t>
  </si>
  <si>
    <t>brian81@ortiz.com</t>
  </si>
  <si>
    <t>7420 Austin Viaduct, New Kaitlynland, NY 01896</t>
  </si>
  <si>
    <t>PLQ-13673</t>
  </si>
  <si>
    <t>TRANS-19782</t>
  </si>
  <si>
    <t>Katie Palmer</t>
  </si>
  <si>
    <t>jamiebolton@hotmail.com</t>
  </si>
  <si>
    <t>8980 Kristin Ville Apt. 935, Elliottport, MS 57741</t>
  </si>
  <si>
    <t>wNh-39696</t>
  </si>
  <si>
    <t>TRANS-16917</t>
  </si>
  <si>
    <t>Jennifer Richardson</t>
  </si>
  <si>
    <t>christine44@gmail.com</t>
  </si>
  <si>
    <t>37527 Zachary Valleys, West Samanthahaven, KY 71041</t>
  </si>
  <si>
    <t>eIm-40894</t>
  </si>
  <si>
    <t>TRANS-05944</t>
  </si>
  <si>
    <t>Krystal Jones</t>
  </si>
  <si>
    <t>christophercole@lawson.com</t>
  </si>
  <si>
    <t>667 Jean Inlet, West Annette, ME 67828</t>
  </si>
  <si>
    <t>Bill</t>
  </si>
  <si>
    <t>aiS-85542</t>
  </si>
  <si>
    <t>TRANS-82312</t>
  </si>
  <si>
    <t>Tammy Lewis</t>
  </si>
  <si>
    <t>rscott@gmail.com</t>
  </si>
  <si>
    <t>0022 Stacy Curve, Burnshaven, PA 11186</t>
  </si>
  <si>
    <t>Despite</t>
  </si>
  <si>
    <t>LHH-15388</t>
  </si>
  <si>
    <t>TRANS-94646</t>
  </si>
  <si>
    <t>Aaron Garrett</t>
  </si>
  <si>
    <t>toddapril@moreno.biz</t>
  </si>
  <si>
    <t>5592 Joshua Well Suite 703, Mcbrideburgh, SC 49701</t>
  </si>
  <si>
    <t>Television</t>
  </si>
  <si>
    <t>Acv-59191</t>
  </si>
  <si>
    <t>TRANS-59523</t>
  </si>
  <si>
    <t>John Nunez</t>
  </si>
  <si>
    <t>johnstewart@gmail.com</t>
  </si>
  <si>
    <t>01830 Burns Haven Apt. 461, Perkinsfort, AK 42117</t>
  </si>
  <si>
    <t>quL-73642</t>
  </si>
  <si>
    <t>TRANS-95052</t>
  </si>
  <si>
    <t>Heather Vargas</t>
  </si>
  <si>
    <t>amy09@dougherty-lindsey.info</t>
  </si>
  <si>
    <t>3709 Rivera Stream, Port Dorothyborough, ND 58596</t>
  </si>
  <si>
    <t>qpO-17498</t>
  </si>
  <si>
    <t>TRANS-89664</t>
  </si>
  <si>
    <t>travisclark@gmail.com</t>
  </si>
  <si>
    <t>293 Brian Manor, Diazview, OR 69755</t>
  </si>
  <si>
    <t>tVx-10510</t>
  </si>
  <si>
    <t>TRANS-08329</t>
  </si>
  <si>
    <t>Micheal Espinoza</t>
  </si>
  <si>
    <t>abigail54@yahoo.com</t>
  </si>
  <si>
    <t>07419 Shepherd Drive Apt. 606, South Rachelmouth, HI 99526</t>
  </si>
  <si>
    <t>Stuff</t>
  </si>
  <si>
    <t>DXT-81043</t>
  </si>
  <si>
    <t>TRANS-39093</t>
  </si>
  <si>
    <t>Cody Malone</t>
  </si>
  <si>
    <t>wshannon@jones-guerra.net</t>
  </si>
  <si>
    <t>802 Jones Expressway, Port Anthony, MD 89670</t>
  </si>
  <si>
    <t>PhX-22530</t>
  </si>
  <si>
    <t>TRANS-39291</t>
  </si>
  <si>
    <t>Jessica White</t>
  </si>
  <si>
    <t>fdavidson@gmail.com</t>
  </si>
  <si>
    <t>0365 Lewis Coves Apt. 954, Brianfurt, NM 77988</t>
  </si>
  <si>
    <t>HgG-39664</t>
  </si>
  <si>
    <t>TRANS-36777</t>
  </si>
  <si>
    <t>Denise Byrd</t>
  </si>
  <si>
    <t>crawfordcraig@ramirez-glover.info</t>
  </si>
  <si>
    <t>34793 Fitzgerald Place Suite 898, Christinaburgh, ID 37103</t>
  </si>
  <si>
    <t>vzG-51947</t>
  </si>
  <si>
    <t>TRANS-89630</t>
  </si>
  <si>
    <t>Michelle Price</t>
  </si>
  <si>
    <t>iwalker@hotmail.com</t>
  </si>
  <si>
    <t>60793 Jose Crossroad Suite 875, East Nicholas, NH 47363</t>
  </si>
  <si>
    <t>Fly</t>
  </si>
  <si>
    <t>kPT-11415</t>
  </si>
  <si>
    <t>TRANS-53798</t>
  </si>
  <si>
    <t>mendozajohnny@gmail.com</t>
  </si>
  <si>
    <t>916 Mccullough Forest Apt. 642, Alexandrahaven, PA 61318</t>
  </si>
  <si>
    <t>Issue</t>
  </si>
  <si>
    <t>Mgw-62073</t>
  </si>
  <si>
    <t>TRANS-15106</t>
  </si>
  <si>
    <t>Dominic Costa</t>
  </si>
  <si>
    <t>barbarasmith@castillo.com</t>
  </si>
  <si>
    <t>4336 Morales Roads, Pettymouth, OK 44158</t>
  </si>
  <si>
    <t>WsA-91456</t>
  </si>
  <si>
    <t>TRANS-15298</t>
  </si>
  <si>
    <t>Christopher Harrington DVM</t>
  </si>
  <si>
    <t>gregory33@ryan.com</t>
  </si>
  <si>
    <t>3228 Francisco Overpass Apt. 548, Stonemouth, OK 71144</t>
  </si>
  <si>
    <t>jEO-67962</t>
  </si>
  <si>
    <t>TRANS-37844</t>
  </si>
  <si>
    <t>Brianna Perez</t>
  </si>
  <si>
    <t>xsmith@richardson.net</t>
  </si>
  <si>
    <t>996 Peter Crossing Apt. 879, North Rebeccachester, DE 51687</t>
  </si>
  <si>
    <t>Nation</t>
  </si>
  <si>
    <t>gyq-69634</t>
  </si>
  <si>
    <t>TRANS-37564</t>
  </si>
  <si>
    <t>Tammy Robinson</t>
  </si>
  <si>
    <t>joannarodriguez@williams-hale.info</t>
  </si>
  <si>
    <t>0215 Marshall Port, Alvarezfurt, CA 13902</t>
  </si>
  <si>
    <t>Oco-95118</t>
  </si>
  <si>
    <t>TRANS-78990</t>
  </si>
  <si>
    <t>Carolyn Garcia</t>
  </si>
  <si>
    <t>jerry24@yahoo.com</t>
  </si>
  <si>
    <t>20917 Owen Dam, Kimberlyburgh, MO 67251</t>
  </si>
  <si>
    <t>Pm</t>
  </si>
  <si>
    <t>iTt-85249</t>
  </si>
  <si>
    <t>TRANS-40574</t>
  </si>
  <si>
    <t>Aaron Hunter</t>
  </si>
  <si>
    <t>vickie42@hotmail.com</t>
  </si>
  <si>
    <t>79507 Dawn Mall Suite 270, New Christina, PA 35351</t>
  </si>
  <si>
    <t>IGY-70348</t>
  </si>
  <si>
    <t>TRANS-51531</t>
  </si>
  <si>
    <t>Jeffery Torres</t>
  </si>
  <si>
    <t>christophersmith@bright-jones.com</t>
  </si>
  <si>
    <t>50426 Thomas Manors, Bakermouth, KY 16452</t>
  </si>
  <si>
    <t>Near</t>
  </si>
  <si>
    <t>TmX-05900</t>
  </si>
  <si>
    <t>TRANS-05156</t>
  </si>
  <si>
    <t>Caleb Davenport</t>
  </si>
  <si>
    <t>raymond88@gmail.com</t>
  </si>
  <si>
    <t>6579 Jones Ranch, Armstrongborough, MT 58083</t>
  </si>
  <si>
    <t>jdz-26755</t>
  </si>
  <si>
    <t>TRANS-05820</t>
  </si>
  <si>
    <t>Lauren Lang</t>
  </si>
  <si>
    <t>kimberlymyers@love.com</t>
  </si>
  <si>
    <t>8717 Eric Mill, Tranville, TN 09156</t>
  </si>
  <si>
    <t>Cev-71186</t>
  </si>
  <si>
    <t>TRANS-33498</t>
  </si>
  <si>
    <t>James Fuentes</t>
  </si>
  <si>
    <t>qlambert@gmail.com</t>
  </si>
  <si>
    <t>7802 Gonzales Roads Apt. 049, Port Terri, CT 27971</t>
  </si>
  <si>
    <t>Eqa-62876</t>
  </si>
  <si>
    <t>TRANS-36885</t>
  </si>
  <si>
    <t>Ronald Price</t>
  </si>
  <si>
    <t>beckyyoung@yahoo.com</t>
  </si>
  <si>
    <t>6777 Wilcox Pike, East Annettemouth, NY 88413</t>
  </si>
  <si>
    <t>MUY-79161</t>
  </si>
  <si>
    <t>TRANS-74937</t>
  </si>
  <si>
    <t>Jacob Payne</t>
  </si>
  <si>
    <t>derek14@page-leonard.com</t>
  </si>
  <si>
    <t>00197 Joseph Place, Gilmoreview, FL 94560</t>
  </si>
  <si>
    <t>SmP-53412</t>
  </si>
  <si>
    <t>TRANS-34390</t>
  </si>
  <si>
    <t>Cynthia Lopez</t>
  </si>
  <si>
    <t>brobertson@yahoo.com</t>
  </si>
  <si>
    <t>21743 Hannah Rapid, Lake Richard, VT 92008</t>
  </si>
  <si>
    <t>qze-06728</t>
  </si>
  <si>
    <t>TRANS-49220</t>
  </si>
  <si>
    <t>Penny Trujillo</t>
  </si>
  <si>
    <t>xclark@larson.com</t>
  </si>
  <si>
    <t>51141 Pena Track Suite 917, North Darleneville, MO 61178</t>
  </si>
  <si>
    <t>Voo-34283</t>
  </si>
  <si>
    <t>TRANS-16783</t>
  </si>
  <si>
    <t>Sarah Lambert</t>
  </si>
  <si>
    <t>kellybradley@haas.com</t>
  </si>
  <si>
    <t>44764 Crosby Isle, Lake Nicole, TX 50376</t>
  </si>
  <si>
    <t>IMk-54215</t>
  </si>
  <si>
    <t>TRANS-50681</t>
  </si>
  <si>
    <t>Matthew Lopez</t>
  </si>
  <si>
    <t>ohughes@gmail.com</t>
  </si>
  <si>
    <t>8601 Dickerson Land Apt. 264, Port Brianland, UT 48252</t>
  </si>
  <si>
    <t>hZf-87463</t>
  </si>
  <si>
    <t>TRANS-39996</t>
  </si>
  <si>
    <t>Holly Clark</t>
  </si>
  <si>
    <t>xaviercox@hotmail.com</t>
  </si>
  <si>
    <t>9013 Kelly Shore, East Marcbury, CO 71556</t>
  </si>
  <si>
    <t>Trip</t>
  </si>
  <si>
    <t>dil-46813</t>
  </si>
  <si>
    <t>TRANS-16069</t>
  </si>
  <si>
    <t>Christine Martin</t>
  </si>
  <si>
    <t>victorknox@hotmail.com</t>
  </si>
  <si>
    <t>3158 Shannon Springs Suite 903, North Connie, ID 90141</t>
  </si>
  <si>
    <t>yxt-73511</t>
  </si>
  <si>
    <t>TRANS-90582</t>
  </si>
  <si>
    <t>Patrick Wright</t>
  </si>
  <si>
    <t>mark35@hotmail.com</t>
  </si>
  <si>
    <t>14324 Butler Rest, Suzanneland, OK 90095</t>
  </si>
  <si>
    <t>Record</t>
  </si>
  <si>
    <t>hEG-79717</t>
  </si>
  <si>
    <t>TRANS-84170</t>
  </si>
  <si>
    <t>Dr. Charles Watkins</t>
  </si>
  <si>
    <t>brandy57@keller.com</t>
  </si>
  <si>
    <t>104 Serrano Drive, Leonardberg, NJ 84145</t>
  </si>
  <si>
    <t>Mean</t>
  </si>
  <si>
    <t>jWC-00955</t>
  </si>
  <si>
    <t>TRANS-50995</t>
  </si>
  <si>
    <t>Laura Mcfarland</t>
  </si>
  <si>
    <t>kimberlywilliams@martin-harris.biz</t>
  </si>
  <si>
    <t>618 Pennington Overpass Suite 493, Johnsonburgh, MA 32284</t>
  </si>
  <si>
    <t>XYm-78391</t>
  </si>
  <si>
    <t>TRANS-65708</t>
  </si>
  <si>
    <t>Tiffany Rose</t>
  </si>
  <si>
    <t>ecummings@wong.org</t>
  </si>
  <si>
    <t>20844 Jonathan Lights, West Jennifer, MD 22580</t>
  </si>
  <si>
    <t>Million</t>
  </si>
  <si>
    <t>mre-38719</t>
  </si>
  <si>
    <t>TRANS-94420</t>
  </si>
  <si>
    <t>Keith Garrison</t>
  </si>
  <si>
    <t>georgemegan@poole-schneider.net</t>
  </si>
  <si>
    <t>835 Justin Cliffs, Meganside, KS 04506</t>
  </si>
  <si>
    <t>Charge</t>
  </si>
  <si>
    <t>nBk-69460</t>
  </si>
  <si>
    <t>TRANS-88366</t>
  </si>
  <si>
    <t>Stephen Marshall</t>
  </si>
  <si>
    <t>kristen92@morris.org</t>
  </si>
  <si>
    <t>28154 Jones Ramp, Lake Christopher, DC 54146</t>
  </si>
  <si>
    <t>Impact</t>
  </si>
  <si>
    <t>MsS-97172</t>
  </si>
  <si>
    <t>TRANS-81570</t>
  </si>
  <si>
    <t>Anne Salazar</t>
  </si>
  <si>
    <t>cthornton@hotmail.com</t>
  </si>
  <si>
    <t>446 Elizabeth Tunnel, Michaelville, KY 03838</t>
  </si>
  <si>
    <t>wvq-88184</t>
  </si>
  <si>
    <t>TRANS-37281</t>
  </si>
  <si>
    <t>Megan Gallegos</t>
  </si>
  <si>
    <t>gwilliams@tate.com</t>
  </si>
  <si>
    <t>4626 Nicole Glen, West Zacharyberg, NJ 51460</t>
  </si>
  <si>
    <t>nuu-50286</t>
  </si>
  <si>
    <t>TRANS-18289</t>
  </si>
  <si>
    <t>Kyle Allen DDS</t>
  </si>
  <si>
    <t>jacksonsabrina@hotmail.com</t>
  </si>
  <si>
    <t>0517 Amanda Views Suite 797, New Timothyport, SC 14071</t>
  </si>
  <si>
    <t>rwK-79130</t>
  </si>
  <si>
    <t>TRANS-29179</t>
  </si>
  <si>
    <t>Richard Nelson</t>
  </si>
  <si>
    <t>jessicarogers@acosta.net</t>
  </si>
  <si>
    <t>42702 Escobar Springs, South Kylehaven, IN 18341</t>
  </si>
  <si>
    <t>Expect</t>
  </si>
  <si>
    <t>Bma-07447</t>
  </si>
  <si>
    <t>TRANS-36608</t>
  </si>
  <si>
    <t>Anthony Murphy</t>
  </si>
  <si>
    <t>charles07@parker.com</t>
  </si>
  <si>
    <t>140 Taylor Pines, West Kellyview, FL 02647</t>
  </si>
  <si>
    <t>yUE-53325</t>
  </si>
  <si>
    <t>TRANS-12413</t>
  </si>
  <si>
    <t>Christopher Swanson</t>
  </si>
  <si>
    <t>robertolsen@smith.biz</t>
  </si>
  <si>
    <t>88968 Fleming Mission Suite 128, North Phillip, TX 93582</t>
  </si>
  <si>
    <t>HNj-06242</t>
  </si>
  <si>
    <t>TRANS-68823</t>
  </si>
  <si>
    <t>Randy Carter</t>
  </si>
  <si>
    <t>theresaclark@fuller.info</t>
  </si>
  <si>
    <t>357 Stanley Cliffs Apt. 670, Carneychester, MI 63769</t>
  </si>
  <si>
    <t>Laugh</t>
  </si>
  <si>
    <t>vWx-28592</t>
  </si>
  <si>
    <t>TRANS-11218</t>
  </si>
  <si>
    <t>Kristina Singh</t>
  </si>
  <si>
    <t>holmestracy@yahoo.com</t>
  </si>
  <si>
    <t>024 Blevins Locks, Davidborough, WI 36913</t>
  </si>
  <si>
    <t>Official</t>
  </si>
  <si>
    <t>Jfw-21894</t>
  </si>
  <si>
    <t>TRANS-58991</t>
  </si>
  <si>
    <t>David Thomas</t>
  </si>
  <si>
    <t>russellharris@johnson.com</t>
  </si>
  <si>
    <t>69187 Hailey Groves, Lake Zacharymouth, NV 21489</t>
  </si>
  <si>
    <t>Skin</t>
  </si>
  <si>
    <t>oWh-23868</t>
  </si>
  <si>
    <t>TRANS-51353</t>
  </si>
  <si>
    <t>Austin Ross</t>
  </si>
  <si>
    <t>johnsonmegan@francis.org</t>
  </si>
  <si>
    <t>6646 Hamilton Avenue, South Regina, WY 60909</t>
  </si>
  <si>
    <t>Though</t>
  </si>
  <si>
    <t>Zgf-33513</t>
  </si>
  <si>
    <t>TRANS-22113</t>
  </si>
  <si>
    <t>Casey Hernandez</t>
  </si>
  <si>
    <t>zpowell@flores.com</t>
  </si>
  <si>
    <t>356 Singh Branch Suite 532, Hickmanstad, AZ 63410</t>
  </si>
  <si>
    <t>Iyl-29249</t>
  </si>
  <si>
    <t>TRANS-41656</t>
  </si>
  <si>
    <t>Kathryn Sandoval</t>
  </si>
  <si>
    <t>vanessataylor@gmail.com</t>
  </si>
  <si>
    <t>8028 Seth Junction, Timothyborough, LA 41968</t>
  </si>
  <si>
    <t>axc-68528</t>
  </si>
  <si>
    <t>TRANS-48606</t>
  </si>
  <si>
    <t>Felicia Parsons</t>
  </si>
  <si>
    <t>brentmedina@gmail.com</t>
  </si>
  <si>
    <t>45562 Catherine Summit Suite 673, Andreatown, AK 26983</t>
  </si>
  <si>
    <t>Across</t>
  </si>
  <si>
    <t>qrf-23843</t>
  </si>
  <si>
    <t>TRANS-74813</t>
  </si>
  <si>
    <t>Dana Clayton</t>
  </si>
  <si>
    <t>ytaylor@hotmail.com</t>
  </si>
  <si>
    <t>6847 Michelle Throughway Apt. 726, Richardburgh, WV 99545</t>
  </si>
  <si>
    <t>adr-94535</t>
  </si>
  <si>
    <t>TRANS-93582</t>
  </si>
  <si>
    <t>Debbie Smith</t>
  </si>
  <si>
    <t>amywilkins@gmail.com</t>
  </si>
  <si>
    <t>2815 Lindsey Isle, West Denise, AZ 85580</t>
  </si>
  <si>
    <t>May</t>
  </si>
  <si>
    <t>VOg-17436</t>
  </si>
  <si>
    <t>TRANS-81887</t>
  </si>
  <si>
    <t>James Potts</t>
  </si>
  <si>
    <t>oacosta@yahoo.com</t>
  </si>
  <si>
    <t>4429 Jason Lodge Apt. 565, East Kimberly, WY 17887</t>
  </si>
  <si>
    <t>Manager</t>
  </si>
  <si>
    <t>EhQ-01358</t>
  </si>
  <si>
    <t>TRANS-25554</t>
  </si>
  <si>
    <t>Sara Wright</t>
  </si>
  <si>
    <t>susan76@hotmail.com</t>
  </si>
  <si>
    <t>041 Lewis Haven, New Vanessa, WV 89185</t>
  </si>
  <si>
    <t>Mention</t>
  </si>
  <si>
    <t>ARP-05558</t>
  </si>
  <si>
    <t>TRANS-58078</t>
  </si>
  <si>
    <t>Joshua Weaver</t>
  </si>
  <si>
    <t>tiffany62@hotmail.com</t>
  </si>
  <si>
    <t>08560 John Forge, East Rickyfurt, NC 23744</t>
  </si>
  <si>
    <t>AyC-56115</t>
  </si>
  <si>
    <t>TRANS-07970</t>
  </si>
  <si>
    <t>Leah Castillo</t>
  </si>
  <si>
    <t>mhicks@hotmail.com</t>
  </si>
  <si>
    <t>186 Katherine Cliff, Williamberg, AK 21920</t>
  </si>
  <si>
    <t>Class</t>
  </si>
  <si>
    <t>HHD-70093</t>
  </si>
  <si>
    <t>TRANS-32310</t>
  </si>
  <si>
    <t>Elizabeth Pitts</t>
  </si>
  <si>
    <t>andrew16@hotmail.com</t>
  </si>
  <si>
    <t>51560 Maureen Hills Apt. 618, Davidton, TX 34388</t>
  </si>
  <si>
    <t>Age</t>
  </si>
  <si>
    <t>AwG-75376</t>
  </si>
  <si>
    <t>TRANS-58722</t>
  </si>
  <si>
    <t>Brad Hunter</t>
  </si>
  <si>
    <t>kyle72@gmail.com</t>
  </si>
  <si>
    <t>75522 Jackson Ridge Suite 184, West Brady, MN 14486</t>
  </si>
  <si>
    <t>Look</t>
  </si>
  <si>
    <t>KMq-95395</t>
  </si>
  <si>
    <t>TRANS-94185</t>
  </si>
  <si>
    <t>Michael Reed</t>
  </si>
  <si>
    <t>tylerjoshua@yahoo.com</t>
  </si>
  <si>
    <t>1767 Janet Mall, East Christopher, IA 80050</t>
  </si>
  <si>
    <t>FRg-63875</t>
  </si>
  <si>
    <t>TRANS-24812</t>
  </si>
  <si>
    <t>Kevin Lopez</t>
  </si>
  <si>
    <t>robert04@yahoo.com</t>
  </si>
  <si>
    <t>133 Brown Walks Suite 151, Farmerside, AZ 45133</t>
  </si>
  <si>
    <t>Hear</t>
  </si>
  <si>
    <t>vvq-79808</t>
  </si>
  <si>
    <t>TRANS-18567</t>
  </si>
  <si>
    <t>Erin Anderson</t>
  </si>
  <si>
    <t>dominique17@yahoo.com</t>
  </si>
  <si>
    <t>229 Debra Manors, Masseymouth, HI 01361</t>
  </si>
  <si>
    <t>Probably</t>
  </si>
  <si>
    <t>saJ-74535</t>
  </si>
  <si>
    <t>TRANS-37421</t>
  </si>
  <si>
    <t>Bianca Ewing</t>
  </si>
  <si>
    <t>keithcameron@yahoo.com</t>
  </si>
  <si>
    <t>1859 Newton Ways Suite 159, Marychester, OK 00700</t>
  </si>
  <si>
    <t>Field</t>
  </si>
  <si>
    <t>iSn-55453</t>
  </si>
  <si>
    <t>TRANS-13831</t>
  </si>
  <si>
    <t>Ryan Gilbert</t>
  </si>
  <si>
    <t>brendan17@bryan.com</t>
  </si>
  <si>
    <t>552 Sarah Island, Darrellburgh, UT 97129</t>
  </si>
  <si>
    <t>Show</t>
  </si>
  <si>
    <t>NYB-86380</t>
  </si>
  <si>
    <t>TRANS-19339</t>
  </si>
  <si>
    <t>Natasha Shepard</t>
  </si>
  <si>
    <t>ggreen@hotmail.com</t>
  </si>
  <si>
    <t>00977 Lori Roads, Port Matthewmouth, OH 93171</t>
  </si>
  <si>
    <t>DpN-41386</t>
  </si>
  <si>
    <t>TRANS-65236</t>
  </si>
  <si>
    <t>Oscar Vasquez</t>
  </si>
  <si>
    <t>parksrobert@yahoo.com</t>
  </si>
  <si>
    <t>8927 Torres Station Suite 346, Andradeport, MT 08631</t>
  </si>
  <si>
    <t>Fire</t>
  </si>
  <si>
    <t>hUD-54728</t>
  </si>
  <si>
    <t>TRANS-36867</t>
  </si>
  <si>
    <t>Maria Morrison</t>
  </si>
  <si>
    <t>udeleon@hotmail.com</t>
  </si>
  <si>
    <t>464 Wilson Street, New Heatherburgh, OR 68004</t>
  </si>
  <si>
    <t>mcY-82089</t>
  </si>
  <si>
    <t>TRANS-67021</t>
  </si>
  <si>
    <t>Samuel Montgomery</t>
  </si>
  <si>
    <t>benjamin84@dillon.com</t>
  </si>
  <si>
    <t>9742 Alvarez Pike Apt. 435, East Elizabeth, CA 14341</t>
  </si>
  <si>
    <t>Get</t>
  </si>
  <si>
    <t>ArQ-09807</t>
  </si>
  <si>
    <t>TRANS-90989</t>
  </si>
  <si>
    <t>Jane Hayes</t>
  </si>
  <si>
    <t>ayersroger@buchanan.com</t>
  </si>
  <si>
    <t>938 Nicole Ferry Apt. 516, Lisabury, KY 37202</t>
  </si>
  <si>
    <t>YyT-16463</t>
  </si>
  <si>
    <t>TRANS-64486</t>
  </si>
  <si>
    <t>Justin Lewis</t>
  </si>
  <si>
    <t>higginswilliam@mercer-nelson.com</t>
  </si>
  <si>
    <t>9127 White Glens, Lake Taylorfurt, MD 23960</t>
  </si>
  <si>
    <t>Relate</t>
  </si>
  <si>
    <t>UwV-84302</t>
  </si>
  <si>
    <t>TRANS-64218</t>
  </si>
  <si>
    <t>Nicole Kirk</t>
  </si>
  <si>
    <t>larry65@lee-whitaker.info</t>
  </si>
  <si>
    <t>562 Anna Lake Apt. 363, Jameston, LA 28734</t>
  </si>
  <si>
    <t>Uwu-20392</t>
  </si>
  <si>
    <t>TRANS-17770</t>
  </si>
  <si>
    <t>Daniel Allen</t>
  </si>
  <si>
    <t>jose63@welch.org</t>
  </si>
  <si>
    <t>727 Deborah Harbor Suite 958, North James, NY 68004</t>
  </si>
  <si>
    <t>Production</t>
  </si>
  <si>
    <t>sMq-09883</t>
  </si>
  <si>
    <t>TRANS-58076</t>
  </si>
  <si>
    <t>Jason Yates</t>
  </si>
  <si>
    <t>hamiltonfelicia@yahoo.com</t>
  </si>
  <si>
    <t>6077 Armstrong Prairie Apt. 974, West Robert, NM 90362</t>
  </si>
  <si>
    <t>rHp-84437</t>
  </si>
  <si>
    <t>TRANS-92866</t>
  </si>
  <si>
    <t>Adam Pierce</t>
  </si>
  <si>
    <t>robert67@hayden.com</t>
  </si>
  <si>
    <t>76710 Henderson Tunnel, West Geraldville, IA 55753</t>
  </si>
  <si>
    <t>Model</t>
  </si>
  <si>
    <t>anN-28628</t>
  </si>
  <si>
    <t>TRANS-35535</t>
  </si>
  <si>
    <t>Monica Brown</t>
  </si>
  <si>
    <t>williamswilliam@campbell.net</t>
  </si>
  <si>
    <t>6933 Jones Fords, East Stephen, NV 60803</t>
  </si>
  <si>
    <t>New</t>
  </si>
  <si>
    <t>uJZ-61449</t>
  </si>
  <si>
    <t>TRANS-44374</t>
  </si>
  <si>
    <t>Emily Lee</t>
  </si>
  <si>
    <t>dgibson@gmail.com</t>
  </si>
  <si>
    <t>974 Amanda Mountain Apt. 384, Port Veronica, KS 43711</t>
  </si>
  <si>
    <t>Win</t>
  </si>
  <si>
    <t>CEl-89130</t>
  </si>
  <si>
    <t>TRANS-32029</t>
  </si>
  <si>
    <t>Jacob Smith</t>
  </si>
  <si>
    <t>eric32@white.com</t>
  </si>
  <si>
    <t>37336 Rachel Plaza Apt. 324, Joycechester, WI 49678</t>
  </si>
  <si>
    <t>Xkz-85963</t>
  </si>
  <si>
    <t>TRANS-33657</t>
  </si>
  <si>
    <t>Jason Long</t>
  </si>
  <si>
    <t>zholmes@gmail.com</t>
  </si>
  <si>
    <t>7479 Christine Knolls, Tiffanyland, NH 19667</t>
  </si>
  <si>
    <t>TAw-53706</t>
  </si>
  <si>
    <t>TRANS-31095</t>
  </si>
  <si>
    <t>David Mccormick</t>
  </si>
  <si>
    <t>mitchelljeremy@hotmail.com</t>
  </si>
  <si>
    <t>393 Thompson Circles Apt. 406, South Brenda, LA 89421</t>
  </si>
  <si>
    <t>MmV-72165</t>
  </si>
  <si>
    <t>TRANS-49373</t>
  </si>
  <si>
    <t>Kenneth Knox</t>
  </si>
  <si>
    <t>shoover@strong.com</t>
  </si>
  <si>
    <t>5691 Scott Plains, Lake Ashleyville, SC 97157</t>
  </si>
  <si>
    <t>zMI-94905</t>
  </si>
  <si>
    <t>TRANS-04139</t>
  </si>
  <si>
    <t>Michelle Jackson</t>
  </si>
  <si>
    <t>bfox@gmail.com</t>
  </si>
  <si>
    <t>33966 Mary Alley, Thomasview, KY 93526</t>
  </si>
  <si>
    <t>Act</t>
  </si>
  <si>
    <t>FeL-29512</t>
  </si>
  <si>
    <t>TRANS-77541</t>
  </si>
  <si>
    <t>Denise Smith</t>
  </si>
  <si>
    <t>snyderanthony@yahoo.com</t>
  </si>
  <si>
    <t>70058 Butler Groves, Port Georgestad, WI 14506</t>
  </si>
  <si>
    <t>Develop</t>
  </si>
  <si>
    <t>qLZ-62799</t>
  </si>
  <si>
    <t>TRANS-55647</t>
  </si>
  <si>
    <t>Executive</t>
  </si>
  <si>
    <t>Antonio Gross</t>
  </si>
  <si>
    <t>tsmith@hotmail.com</t>
  </si>
  <si>
    <t>8490 Perry Corner, East Keithfort, FL 22686</t>
  </si>
  <si>
    <t>GWC-04393</t>
  </si>
  <si>
    <t>TRANS-10001</t>
  </si>
  <si>
    <t>Christopher Cox</t>
  </si>
  <si>
    <t>matthew58@dixon.net</t>
  </si>
  <si>
    <t>9460 Sims Spring Apt. 503, North Judithberg, DE 93239</t>
  </si>
  <si>
    <t>ZRl-00440</t>
  </si>
  <si>
    <t>TRANS-18454</t>
  </si>
  <si>
    <t>Duane Nelson Jr.</t>
  </si>
  <si>
    <t>cflores@gmail.com</t>
  </si>
  <si>
    <t>02104 Mindy Fall Apt. 534, Knightfurt, AZ 11915</t>
  </si>
  <si>
    <t>Notice</t>
  </si>
  <si>
    <t>zox-56576</t>
  </si>
  <si>
    <t>TRANS-74649</t>
  </si>
  <si>
    <t>Anthony Taylor</t>
  </si>
  <si>
    <t>sonyacarter@valenzuela.biz</t>
  </si>
  <si>
    <t>5881 Courtney Light Suite 198, Joanstad, SC 68471</t>
  </si>
  <si>
    <t>Trade</t>
  </si>
  <si>
    <t>lpL-57106</t>
  </si>
  <si>
    <t>TRANS-17025</t>
  </si>
  <si>
    <t>Alex Knox</t>
  </si>
  <si>
    <t>ryanchapman@foster.com</t>
  </si>
  <si>
    <t>957 Steven Spring Suite 055, West Kevinfurt, AK 48503</t>
  </si>
  <si>
    <t>Vsf-55925</t>
  </si>
  <si>
    <t>TRANS-36802</t>
  </si>
  <si>
    <t>Martin Hogan</t>
  </si>
  <si>
    <t>matthewvelasquez@gmail.com</t>
  </si>
  <si>
    <t>8656 Mendoza Springs Apt. 629, Dominiquemouth, DC 92954</t>
  </si>
  <si>
    <t>VLN-54509</t>
  </si>
  <si>
    <t>TRANS-64832</t>
  </si>
  <si>
    <t>Samuel Harrison DDS</t>
  </si>
  <si>
    <t>bakerandrew@beard.com</t>
  </si>
  <si>
    <t>3684 Shannon Prairie, New Dennisbury, MI 88527</t>
  </si>
  <si>
    <t>Information</t>
  </si>
  <si>
    <t>TSP-52756</t>
  </si>
  <si>
    <t>TRANS-51979</t>
  </si>
  <si>
    <t>Donald Murray</t>
  </si>
  <si>
    <t>uhernandez@hotmail.com</t>
  </si>
  <si>
    <t>446 Goodwin Corner, North Virginiachester, AL 50263</t>
  </si>
  <si>
    <t>ABT-15341</t>
  </si>
  <si>
    <t>TRANS-53397</t>
  </si>
  <si>
    <t>Lauren Rogers DVM</t>
  </si>
  <si>
    <t>todd18@yahoo.com</t>
  </si>
  <si>
    <t>72896 Stefanie Meadows, Mariabury, CO 25215</t>
  </si>
  <si>
    <t>Collection</t>
  </si>
  <si>
    <t>OYj-94111</t>
  </si>
  <si>
    <t>TRANS-65242</t>
  </si>
  <si>
    <t>Samantha Braun</t>
  </si>
  <si>
    <t>iedwards@hotmail.com</t>
  </si>
  <si>
    <t>4639 Paul Walk Suite 114, East Michael, VT 47938</t>
  </si>
  <si>
    <t>EcR-58057</t>
  </si>
  <si>
    <t>TRANS-33730</t>
  </si>
  <si>
    <t>Patricia Wilson</t>
  </si>
  <si>
    <t>emily20@barker.net</t>
  </si>
  <si>
    <t>2047 Schultz Mission, North Joshua, WY 16047</t>
  </si>
  <si>
    <t>Break</t>
  </si>
  <si>
    <t>qcE-13856</t>
  </si>
  <si>
    <t>TRANS-93328</t>
  </si>
  <si>
    <t>James Estes</t>
  </si>
  <si>
    <t>suttonchristopher@mullins.com</t>
  </si>
  <si>
    <t>9417 James Crossroad Suite 741, Lake Gloria, RI 08869</t>
  </si>
  <si>
    <t>First</t>
  </si>
  <si>
    <t>scR-23379</t>
  </si>
  <si>
    <t>TRANS-50449</t>
  </si>
  <si>
    <t>Samantha Crawford</t>
  </si>
  <si>
    <t>zhangjohn@conner-morgan.net</t>
  </si>
  <si>
    <t>6348 Buchanan Station, Herreraland, CA 88893</t>
  </si>
  <si>
    <t>QvU-05534</t>
  </si>
  <si>
    <t>TRANS-55849</t>
  </si>
  <si>
    <t>Erik Cochran</t>
  </si>
  <si>
    <t>nolansteven@hotmail.com</t>
  </si>
  <si>
    <t>5215 Margaret Locks Apt. 402, South Cynthialand, NH 48282</t>
  </si>
  <si>
    <t>Form</t>
  </si>
  <si>
    <t>pnV-82307</t>
  </si>
  <si>
    <t>TRANS-28440</t>
  </si>
  <si>
    <t>Jessica Pineda</t>
  </si>
  <si>
    <t>lisa50@yahoo.com</t>
  </si>
  <si>
    <t>219 Heather Pass, Nguyenbury, VA 45536</t>
  </si>
  <si>
    <t>Tpp-66472</t>
  </si>
  <si>
    <t>TRANS-30833</t>
  </si>
  <si>
    <t>Brandon Harrison</t>
  </si>
  <si>
    <t>jeanettetorres@white.com</t>
  </si>
  <si>
    <t>1341 Kim Cliffs Apt. 850, Charlottefort, MI 99342</t>
  </si>
  <si>
    <t>RHu-37970</t>
  </si>
  <si>
    <t>TRANS-16299</t>
  </si>
  <si>
    <t>David Edwards</t>
  </si>
  <si>
    <t>xrios@taylor-kim.com</t>
  </si>
  <si>
    <t>30764 Valerie Knoll, Zacharyside, KY 38482</t>
  </si>
  <si>
    <t>Lose</t>
  </si>
  <si>
    <t>lTP-48086</t>
  </si>
  <si>
    <t>TRANS-85519</t>
  </si>
  <si>
    <t>Samuel Scott</t>
  </si>
  <si>
    <t>dillonfoster@gmail.com</t>
  </si>
  <si>
    <t>56795 Pierce Ports Suite 511, Josephfort, NV 64764</t>
  </si>
  <si>
    <t>jer-51794</t>
  </si>
  <si>
    <t>TRANS-51759</t>
  </si>
  <si>
    <t>Taylor Clements</t>
  </si>
  <si>
    <t>osanchez@gmail.com</t>
  </si>
  <si>
    <t>6839 Arnold Isle, Johnsonside, MA 45972</t>
  </si>
  <si>
    <t>Career</t>
  </si>
  <si>
    <t>LjI-45792</t>
  </si>
  <si>
    <t>TRANS-32366</t>
  </si>
  <si>
    <t>Anthony Turner</t>
  </si>
  <si>
    <t>rebecca89@gmail.com</t>
  </si>
  <si>
    <t>951 Wilkins Rue, West Dominique, IA 16580</t>
  </si>
  <si>
    <t>qUr-71259</t>
  </si>
  <si>
    <t>TRANS-00963</t>
  </si>
  <si>
    <t>Lisa Fox</t>
  </si>
  <si>
    <t>jroth@clark-cordova.com</t>
  </si>
  <si>
    <t>8861 Taylor Glens Suite 100, Waltersville, MS 66848</t>
  </si>
  <si>
    <t>Zmu-65528</t>
  </si>
  <si>
    <t>TRANS-24426</t>
  </si>
  <si>
    <t>Robert Thompson</t>
  </si>
  <si>
    <t>christinarodriguez@chen-garcia.net</t>
  </si>
  <si>
    <t>8425 Mccormick Gateway Apt. 077, South Carol, MN 94985</t>
  </si>
  <si>
    <t>dby-14588</t>
  </si>
  <si>
    <t>TRANS-61059</t>
  </si>
  <si>
    <t>Curtis Aguilar</t>
  </si>
  <si>
    <t>erica38@gmail.com</t>
  </si>
  <si>
    <t>63117 Porter Rapid Suite 558, Jonesview, SC 05427</t>
  </si>
  <si>
    <t>Prove</t>
  </si>
  <si>
    <t>IJT-91500</t>
  </si>
  <si>
    <t>TRANS-26678</t>
  </si>
  <si>
    <t>Ariel Weaver</t>
  </si>
  <si>
    <t>johnsonbenjamin@branch.com</t>
  </si>
  <si>
    <t>591 Carol Parks Suite 476, South Bradborough, LA 62103</t>
  </si>
  <si>
    <t>CAB-27351</t>
  </si>
  <si>
    <t>TRANS-53774</t>
  </si>
  <si>
    <t>Maurice Ramos</t>
  </si>
  <si>
    <t>guzmandavid@gmail.com</t>
  </si>
  <si>
    <t>51422 Theresa Falls, North Cameron, CA 46002</t>
  </si>
  <si>
    <t>VZu-53182</t>
  </si>
  <si>
    <t>TRANS-89479</t>
  </si>
  <si>
    <t>Christine Fitzpatrick</t>
  </si>
  <si>
    <t>daniel17@turner.com</t>
  </si>
  <si>
    <t>35021 Daniel Overpass, Cameronport, IL 05006</t>
  </si>
  <si>
    <t>dfa-69592</t>
  </si>
  <si>
    <t>TRANS-12353</t>
  </si>
  <si>
    <t>David Brown</t>
  </si>
  <si>
    <t>tblankenship@gmail.com</t>
  </si>
  <si>
    <t>1106 Mcclain Heights, North Michaelbury, DC 27075</t>
  </si>
  <si>
    <t>Country</t>
  </si>
  <si>
    <t>XNp-97416</t>
  </si>
  <si>
    <t>TRANS-58014</t>
  </si>
  <si>
    <t>Clearly</t>
  </si>
  <si>
    <t>efaulkner@adkins.org</t>
  </si>
  <si>
    <t>89803 Kim Cliffs Suite 407, Markport, IA 16725</t>
  </si>
  <si>
    <t>Around</t>
  </si>
  <si>
    <t>ttl-26686</t>
  </si>
  <si>
    <t>TRANS-05406</t>
  </si>
  <si>
    <t>Rebecca Johnson</t>
  </si>
  <si>
    <t>bryan53@hotmail.com</t>
  </si>
  <si>
    <t>17432 John Forges, Roweborough, AZ 71003</t>
  </si>
  <si>
    <t>EDk-05391</t>
  </si>
  <si>
    <t>TRANS-00425</t>
  </si>
  <si>
    <t>Dawn Evans</t>
  </si>
  <si>
    <t>ruizdylan@gmail.com</t>
  </si>
  <si>
    <t>048 Christina Harbor, New Joseph, NM 23094</t>
  </si>
  <si>
    <t>Maintain</t>
  </si>
  <si>
    <t>CEy-47667</t>
  </si>
  <si>
    <t>TRANS-22923</t>
  </si>
  <si>
    <t>Anita Fox</t>
  </si>
  <si>
    <t>owoods@cameron.org</t>
  </si>
  <si>
    <t>834 Morris Square, South Jamie, KY 94115</t>
  </si>
  <si>
    <t>Author</t>
  </si>
  <si>
    <t>JMs-02703</t>
  </si>
  <si>
    <t>TRANS-16220</t>
  </si>
  <si>
    <t>Gabrielle Melendez</t>
  </si>
  <si>
    <t>deansteven@combs.biz</t>
  </si>
  <si>
    <t>6951 Shane Plains, South Desiree, IN 65311</t>
  </si>
  <si>
    <t>flN-78100</t>
  </si>
  <si>
    <t>TRANS-61956</t>
  </si>
  <si>
    <t>Robin Miller</t>
  </si>
  <si>
    <t>meagan39@hotmail.com</t>
  </si>
  <si>
    <t>8820 Dillon Mission Apt. 147, Millershire, DC 34636</t>
  </si>
  <si>
    <t>Have</t>
  </si>
  <si>
    <t>YgO-76570</t>
  </si>
  <si>
    <t>TRANS-99164</t>
  </si>
  <si>
    <t>Ryan Herrera</t>
  </si>
  <si>
    <t>valerie67@hotmail.com</t>
  </si>
  <si>
    <t>0600 Frank Springs, Barrettstad, LA 67853</t>
  </si>
  <si>
    <t>Now</t>
  </si>
  <si>
    <t>HCB-41694</t>
  </si>
  <si>
    <t>TRANS-06580</t>
  </si>
  <si>
    <t>Sarah Wood</t>
  </si>
  <si>
    <t>susanmaxwell@hotmail.com</t>
  </si>
  <si>
    <t>1791 David Route Apt. 936, Roytown, ID 39597</t>
  </si>
  <si>
    <t>IBP-14507</t>
  </si>
  <si>
    <t>TRANS-30514</t>
  </si>
  <si>
    <t>Aaron Santiago</t>
  </si>
  <si>
    <t>zleblanc@gmail.com</t>
  </si>
  <si>
    <t>5685 Ellis River, Timothyville, DC 35445</t>
  </si>
  <si>
    <t>FYf-92366</t>
  </si>
  <si>
    <t>TRANS-27616</t>
  </si>
  <si>
    <t>Steven Barrera</t>
  </si>
  <si>
    <t>mariaphillips@lambert.com</t>
  </si>
  <si>
    <t>862 Watson Mountains, South Stephanie, VT 77625</t>
  </si>
  <si>
    <t>RQU-45531</t>
  </si>
  <si>
    <t>TRANS-70585</t>
  </si>
  <si>
    <t>Christy Foley</t>
  </si>
  <si>
    <t>christopher68@hotmail.com</t>
  </si>
  <si>
    <t>18270 Henry Isle, Bakerburgh, RI 70782</t>
  </si>
  <si>
    <t>nPh-40763</t>
  </si>
  <si>
    <t>TRANS-27268</t>
  </si>
  <si>
    <t>Justin Jarvis</t>
  </si>
  <si>
    <t>dawn14@hotmail.com</t>
  </si>
  <si>
    <t>56803 Isaiah Canyon Suite 587, West Breannaland, KY 58411</t>
  </si>
  <si>
    <t>WMV-24707</t>
  </si>
  <si>
    <t>TRANS-53830</t>
  </si>
  <si>
    <t>Tanya Tucker</t>
  </si>
  <si>
    <t>smoran@gmail.com</t>
  </si>
  <si>
    <t>10596 Smith Ways, Millsland, NJ 64869</t>
  </si>
  <si>
    <t>JYv-06525</t>
  </si>
  <si>
    <t>TRANS-85360</t>
  </si>
  <si>
    <t>Lisa Erickson</t>
  </si>
  <si>
    <t>yolandashaw@schwartz-gomez.org</t>
  </si>
  <si>
    <t>4576 Perez Rapid, Armstrongfort, HI 78521</t>
  </si>
  <si>
    <t>Truth</t>
  </si>
  <si>
    <t>yvx-36692</t>
  </si>
  <si>
    <t>TRANS-37696</t>
  </si>
  <si>
    <t>Andrea Ellis</t>
  </si>
  <si>
    <t>anthonydeleon@yahoo.com</t>
  </si>
  <si>
    <t>57716 Kevin Shore Apt. 573, Rossfort, OR 34505</t>
  </si>
  <si>
    <t>Drive</t>
  </si>
  <si>
    <t>NJY-26668</t>
  </si>
  <si>
    <t>TRANS-62318</t>
  </si>
  <si>
    <t>Dr. Scott Nelson</t>
  </si>
  <si>
    <t>whitemichelle@duffy.net</t>
  </si>
  <si>
    <t>2926 Taylor Radial, Port Nicholasborough, OR 31158</t>
  </si>
  <si>
    <t>Stop</t>
  </si>
  <si>
    <t>uUQ-72612</t>
  </si>
  <si>
    <t>TRANS-47240</t>
  </si>
  <si>
    <t>Mark Fernandez</t>
  </si>
  <si>
    <t>rwhite@vargas.com</t>
  </si>
  <si>
    <t>0317 Scott Forks Suite 397, Lake Noah, ID 17523</t>
  </si>
  <si>
    <t>dXu-58974</t>
  </si>
  <si>
    <t>TRANS-30311</t>
  </si>
  <si>
    <t>Kristen Schneider</t>
  </si>
  <si>
    <t>uharrison@hotmail.com</t>
  </si>
  <si>
    <t>105 Romero Shoals, South Jimmytown, VT 22400</t>
  </si>
  <si>
    <t>Rvo-43310</t>
  </si>
  <si>
    <t>TRANS-94427</t>
  </si>
  <si>
    <t>Becky Rich</t>
  </si>
  <si>
    <t>patelmatthew@gmail.com</t>
  </si>
  <si>
    <t>5182 Nicole Tunnel, South Amandaborough, NC 08647</t>
  </si>
  <si>
    <t>pPo-48493</t>
  </si>
  <si>
    <t>TRANS-29953</t>
  </si>
  <si>
    <t>Stephen Baker</t>
  </si>
  <si>
    <t>christopher07@green-carrillo.org</t>
  </si>
  <si>
    <t>440 John Lane, South Kristina, IN 04175</t>
  </si>
  <si>
    <t>iTd-38980</t>
  </si>
  <si>
    <t>TRANS-23918</t>
  </si>
  <si>
    <t>Robert Gordon</t>
  </si>
  <si>
    <t>millercourtney@anderson.com</t>
  </si>
  <si>
    <t>9991 Gregory Viaduct, Washingtonborough, MO 70808</t>
  </si>
  <si>
    <t>Fund</t>
  </si>
  <si>
    <t>ejQ-32513</t>
  </si>
  <si>
    <t>TRANS-01902</t>
  </si>
  <si>
    <t>April Nunez</t>
  </si>
  <si>
    <t>qsingleton@gmail.com</t>
  </si>
  <si>
    <t>7675 Aaron Bypass, North Jamestown, KS 39400</t>
  </si>
  <si>
    <t>yRh-26895</t>
  </si>
  <si>
    <t>TRANS-07340</t>
  </si>
  <si>
    <t>Lori Keller</t>
  </si>
  <si>
    <t>rbecker@hotmail.com</t>
  </si>
  <si>
    <t>09082 Levy Circles, East Michaelport, MN 89990</t>
  </si>
  <si>
    <t>Yet</t>
  </si>
  <si>
    <t>CPc-75101</t>
  </si>
  <si>
    <t>TRANS-36980</t>
  </si>
  <si>
    <t>Terry Shannon</t>
  </si>
  <si>
    <t>marco16@gmail.com</t>
  </si>
  <si>
    <t>60931 Davis Lock Apt. 556, Cherylhaven, DE 10207</t>
  </si>
  <si>
    <t>Discussion</t>
  </si>
  <si>
    <t>qnY-96147</t>
  </si>
  <si>
    <t>TRANS-20526</t>
  </si>
  <si>
    <t>Joseph Fox</t>
  </si>
  <si>
    <t>john31@yahoo.com</t>
  </si>
  <si>
    <t>30888 Torres Stream, Gregorychester, AK 04328</t>
  </si>
  <si>
    <t>dYJ-58624</t>
  </si>
  <si>
    <t>TRANS-50374</t>
  </si>
  <si>
    <t>Mr. Eric Smith</t>
  </si>
  <si>
    <t>jeffreydavis@holden.com</t>
  </si>
  <si>
    <t>9362 Oneal Row, Clarkfurt, IL 01552</t>
  </si>
  <si>
    <t>QTe-12759</t>
  </si>
  <si>
    <t>TRANS-41562</t>
  </si>
  <si>
    <t>Antonio Moore</t>
  </si>
  <si>
    <t>amyavila@yahoo.com</t>
  </si>
  <si>
    <t>89951 Young Hollow, East Phillip, MN 99734</t>
  </si>
  <si>
    <t>RYj-31277</t>
  </si>
  <si>
    <t>TRANS-24905</t>
  </si>
  <si>
    <t>Stephen Edwards</t>
  </si>
  <si>
    <t>josephpetty@gmail.com</t>
  </si>
  <si>
    <t>18927 King Fork, West Allenmouth, SC 31736</t>
  </si>
  <si>
    <t>Every</t>
  </si>
  <si>
    <t>xml-62898</t>
  </si>
  <si>
    <t>TRANS-60444</t>
  </si>
  <si>
    <t>Joel King</t>
  </si>
  <si>
    <t>melissachandler@hotmail.com</t>
  </si>
  <si>
    <t>24387 David Path, Danielmouth, KY 76522</t>
  </si>
  <si>
    <t>Key</t>
  </si>
  <si>
    <t>GnV-51108</t>
  </si>
  <si>
    <t>TRANS-11838</t>
  </si>
  <si>
    <t>Sarah Campos</t>
  </si>
  <si>
    <t>terriwright@carter.info</t>
  </si>
  <si>
    <t>8021 Perez Plain, Walkerland, VT 14003</t>
  </si>
  <si>
    <t>Once</t>
  </si>
  <si>
    <t>XYK-22393</t>
  </si>
  <si>
    <t>TRANS-90952</t>
  </si>
  <si>
    <t>Charles Higgins</t>
  </si>
  <si>
    <t>jessica64@gmail.com</t>
  </si>
  <si>
    <t>881 Green Overpass, Micheleville, OK 29967</t>
  </si>
  <si>
    <t>KtM-27011</t>
  </si>
  <si>
    <t>TRANS-19818</t>
  </si>
  <si>
    <t>Dylan Wiley</t>
  </si>
  <si>
    <t>jessica00@gmail.com</t>
  </si>
  <si>
    <t>837 Cheryl Pike, New Michael, IL 91959</t>
  </si>
  <si>
    <t>YOa-26404</t>
  </si>
  <si>
    <t>TRANS-77383</t>
  </si>
  <si>
    <t>Micheal Garcia DDS</t>
  </si>
  <si>
    <t>vsanders@ellis.biz</t>
  </si>
  <si>
    <t>14948 Curtis Roads, Farleyview, VT 78186</t>
  </si>
  <si>
    <t>dGp-89831</t>
  </si>
  <si>
    <t>TRANS-49570</t>
  </si>
  <si>
    <t>Jeremy Russell</t>
  </si>
  <si>
    <t>knightnathaniel@yahoo.com</t>
  </si>
  <si>
    <t>986 Tamara Spurs, Nelsonmouth, GA 10379</t>
  </si>
  <si>
    <t>bhR-48423</t>
  </si>
  <si>
    <t>TRANS-62746</t>
  </si>
  <si>
    <t>Nicholas Sanders MD</t>
  </si>
  <si>
    <t>qmorris@gmail.com</t>
  </si>
  <si>
    <t>500 Mcdonald Bridge Suite 689, East Stephanie, WI 53935</t>
  </si>
  <si>
    <t>ZUA-30545</t>
  </si>
  <si>
    <t>TRANS-29207</t>
  </si>
  <si>
    <t>Rachel Frye</t>
  </si>
  <si>
    <t>richarddonaldson@gmail.com</t>
  </si>
  <si>
    <t>236 Robert Stream, West Brandon, SD 24569</t>
  </si>
  <si>
    <t>Follow</t>
  </si>
  <si>
    <t>CCv-28194</t>
  </si>
  <si>
    <t>TRANS-76322</t>
  </si>
  <si>
    <t>Jorge Hernandez</t>
  </si>
  <si>
    <t>ievans@gutierrez.com</t>
  </si>
  <si>
    <t>4158 Wilkins Trail Suite 729, West Kenneth, AZ 34633</t>
  </si>
  <si>
    <t>atr-27219</t>
  </si>
  <si>
    <t>TRANS-10340</t>
  </si>
  <si>
    <t>Jimmy Bates</t>
  </si>
  <si>
    <t>benjaminferrell@gmail.com</t>
  </si>
  <si>
    <t>783 Jackson Land Apt. 141, West Josephfort, LA 84564</t>
  </si>
  <si>
    <t>Cover</t>
  </si>
  <si>
    <t>rmj-22755</t>
  </si>
  <si>
    <t>TRANS-65957</t>
  </si>
  <si>
    <t>Emma Woodward</t>
  </si>
  <si>
    <t>garcialaura@martinez.org</t>
  </si>
  <si>
    <t>0607 Michael Loaf, Port Victormouth, TX 50818</t>
  </si>
  <si>
    <t>KLt-41922</t>
  </si>
  <si>
    <t>TRANS-11264</t>
  </si>
  <si>
    <t>David Richardson</t>
  </si>
  <si>
    <t>ubrooks@hotmail.com</t>
  </si>
  <si>
    <t>37643 Moore View, Thompsonfurt, NC 08218</t>
  </si>
  <si>
    <t>hQf-81074</t>
  </si>
  <si>
    <t>TRANS-74441</t>
  </si>
  <si>
    <t>Kathleen Perez</t>
  </si>
  <si>
    <t>christopherhouse@harris.info</t>
  </si>
  <si>
    <t>123 Cynthia Ferry Suite 536, West Shelly, WY 99345</t>
  </si>
  <si>
    <t>Push</t>
  </si>
  <si>
    <t>AyR-20970</t>
  </si>
  <si>
    <t>TRANS-07698</t>
  </si>
  <si>
    <t>Product Price $</t>
  </si>
  <si>
    <t>Total revenue</t>
  </si>
  <si>
    <t>Average sales per transaction</t>
  </si>
  <si>
    <t>Total number of transactions.</t>
  </si>
  <si>
    <t>Order Category</t>
  </si>
  <si>
    <t>Purchase year</t>
  </si>
  <si>
    <t>Transaction Statue</t>
  </si>
  <si>
    <t>If function</t>
  </si>
  <si>
    <t>Concatanate</t>
  </si>
  <si>
    <t xml:space="preserve">Text Function </t>
  </si>
  <si>
    <t>Text Function</t>
  </si>
  <si>
    <t>Date Function</t>
  </si>
  <si>
    <t>Summary</t>
  </si>
  <si>
    <t>Totals</t>
  </si>
  <si>
    <t>Row Labels</t>
  </si>
  <si>
    <t>Grand Total</t>
  </si>
  <si>
    <t>Average of Total Revenue</t>
  </si>
  <si>
    <t>Column Labels</t>
  </si>
  <si>
    <t>Sum of Total Revenue</t>
  </si>
  <si>
    <t>`</t>
  </si>
  <si>
    <t>Visualization-Ready Sales Data With Key Metrics and Trends Identified.</t>
  </si>
  <si>
    <t>SALES ANALYSIS REPORT</t>
  </si>
  <si>
    <t>SALAUDEEN ANUOLUWAPO SODIQ</t>
  </si>
  <si>
    <t>9th DECEMBER, 2024</t>
  </si>
  <si>
    <t>OVERVIEW</t>
  </si>
  <si>
    <t xml:space="preserve">The objective of this assignment is to reinforce the understanding of the key steps involved
in data analysis. These steps will be applied to a given dataset to extract meaningful insights
and present findings. </t>
  </si>
  <si>
    <r>
      <rPr>
        <b/>
        <u/>
        <sz val="11"/>
        <color theme="1"/>
        <rFont val="Times New Roman"/>
        <family val="1"/>
      </rPr>
      <t xml:space="preserve">
Objective</t>
    </r>
    <r>
      <rPr>
        <sz val="11"/>
        <color theme="1"/>
        <rFont val="Times New Roman"/>
        <family val="1"/>
      </rPr>
      <t xml:space="preserve">
The objective of this project is to analyze regional sales data to identify trends and patterns. By examining sales performance across five different regions, we aim to uncover variations in sales trends, determine high-performing regions, and identify areas needing improvement.
</t>
    </r>
    <r>
      <rPr>
        <b/>
        <u/>
        <sz val="11"/>
        <color theme="1"/>
        <rFont val="Times New Roman"/>
        <family val="1"/>
      </rPr>
      <t>Problem Definition</t>
    </r>
    <r>
      <rPr>
        <sz val="11"/>
        <color theme="1"/>
        <rFont val="Times New Roman"/>
        <family val="1"/>
      </rPr>
      <t xml:space="preserve">
The question to be answered through this analysis is: How do sales trends vary by region?
Understanding how sales trends vary by region is critical for optimizing resource allocation and strategic planning. Differences in regional sales could result from factors such as customer preferences, regional marketing efforts, or economic conditions. This analysis seeks to answer:
■ Which region consistently generates the highest sales?
■ What recommendations can be made to improve underperforming regions?
</t>
    </r>
    <r>
      <rPr>
        <b/>
        <u/>
        <sz val="11"/>
        <color theme="1"/>
        <rFont val="Times New Roman"/>
        <family val="1"/>
      </rPr>
      <t xml:space="preserve">
Key Findings
</t>
    </r>
    <r>
      <rPr>
        <b/>
        <sz val="11"/>
        <color theme="1"/>
        <rFont val="Times New Roman"/>
        <family val="1"/>
      </rPr>
      <t>Regional Performance</t>
    </r>
    <r>
      <rPr>
        <sz val="11"/>
        <color theme="1"/>
        <rFont val="Times New Roman"/>
        <family val="1"/>
      </rPr>
      <t>: The North region consistently outperformed others, contributing 24% of total sales. The East region had the lowest sales at 10%. The North region emerged as the top-performing area, contributing a significant 24% of total sales. This consistent performance suggests that the region benefits from a favorable combination of factors such as:
■ Customer Demand: A high and steady demand for products in this area.
■ Market Penetration: Well-established distribution networks and effective marketing strategies.
■ Economic Conditions: Potentially stronger purchasing power or economic stability in the region.
In contrast, the East region reported the lowest sales, contributing only 10% of total sales. This underperformance may result from:
■ Low Customer Engagement: Limited awareness of products or less effective marketing campaigns.
* Distribution Challenges: Possible logistical or supply chain inefficiencies impacting product availability.
* Economic Factors: Lower purchasing power or regional economic challenges compared to other areas.</t>
    </r>
  </si>
  <si>
    <r>
      <rPr>
        <sz val="11"/>
        <color theme="1"/>
        <rFont val="Times New Roman"/>
        <family val="1"/>
      </rPr>
      <t>■ Distribution Challenges: Possible logistical or supply chain inefficiencies impacting product availability.</t>
    </r>
    <r>
      <rPr>
        <sz val="11"/>
        <color theme="1"/>
        <rFont val="Calibri"/>
        <family val="2"/>
        <scheme val="minor"/>
      </rPr>
      <t xml:space="preserve">
■</t>
    </r>
    <r>
      <rPr>
        <sz val="11"/>
        <color theme="1"/>
        <rFont val="Times New Roman"/>
        <family val="1"/>
      </rPr>
      <t xml:space="preserve"> Economic Factors: Lower purchasing power or regional economic challenges compared to other areas. 
</t>
    </r>
    <r>
      <rPr>
        <b/>
        <sz val="11"/>
        <color theme="1"/>
        <rFont val="Times New Roman"/>
        <family val="1"/>
      </rPr>
      <t>Sales Trends</t>
    </r>
    <r>
      <rPr>
        <sz val="11"/>
        <color theme="1"/>
        <rFont val="Times New Roman"/>
        <family val="1"/>
      </rPr>
      <t xml:space="preserve">: While the North region maintained steady growth, the East experienced fluctuating sales, with occasional spikes during seasonal promotions.
</t>
    </r>
    <r>
      <rPr>
        <b/>
        <sz val="11"/>
        <color theme="1"/>
        <rFont val="Times New Roman"/>
        <family val="1"/>
      </rPr>
      <t>Market Share:</t>
    </r>
    <r>
      <rPr>
        <sz val="11"/>
        <color theme="1"/>
        <rFont val="Times New Roman"/>
        <family val="1"/>
      </rPr>
      <t xml:space="preserve"> The gap in contributions between the North and East highlights an opportunity to reallocate resources and improve efforts in underperforming regions.
</t>
    </r>
    <r>
      <rPr>
        <b/>
        <u/>
        <sz val="11"/>
        <color theme="1"/>
        <rFont val="Times New Roman"/>
        <family val="1"/>
      </rPr>
      <t xml:space="preserve">Analysis Details
</t>
    </r>
    <r>
      <rPr>
        <sz val="11"/>
        <color theme="1"/>
        <rFont val="Times New Roman"/>
        <family val="1"/>
      </rPr>
      <t xml:space="preserve">Data Collection: Source of data </t>
    </r>
    <r>
      <rPr>
        <b/>
        <sz val="11"/>
        <color theme="1"/>
        <rFont val="Times New Roman"/>
        <family val="1"/>
      </rPr>
      <t>Kaggle</t>
    </r>
    <r>
      <rPr>
        <sz val="11"/>
        <color theme="1"/>
        <rFont val="Times New Roman"/>
        <family val="1"/>
      </rPr>
      <t xml:space="preserve"> 
Data Cleaning: Errors, missing value, duplicate and inconsistency were identified and corrected.
Data Exploration: 
■Summary statistics (e.g., mean, median, mode) on sheet 1.
■ Visualisations (e.g., bar-h, bar charts, and pie chart) on sheet 2.
</t>
    </r>
    <r>
      <rPr>
        <b/>
        <u/>
        <sz val="11"/>
        <color theme="1"/>
        <rFont val="Times New Roman"/>
        <family val="1"/>
      </rPr>
      <t xml:space="preserve">Recommendations
</t>
    </r>
    <r>
      <rPr>
        <sz val="11"/>
        <color theme="1"/>
        <rFont val="Times New Roman"/>
        <family val="1"/>
      </rPr>
      <t xml:space="preserve">Recommendations for Improvement in the East Region:
■ Conduct Market Research: Identify specific factors limiting sales, such as customer preferences or competition.
■ Enhance Marketing Efforts: Implement localized campaigns to increase brand awareness and drive engagement.
■ Optimize Distribution: Address any logistical issues to ensure consistent product availability.
■ Leverage Successful Strategies: Replicate best practices from the North region, such as promotional techniques and partnerships.
</t>
    </r>
    <r>
      <rPr>
        <sz val="11"/>
        <color theme="1"/>
        <rFont val="Calibri"/>
        <family val="1"/>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</si>
</sst>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409]d\-mmm\-yyyy;@"/>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000000"/>
      <name val="Arial"/>
      <family val="2"/>
    </font>
    <font>
      <b/>
      <sz val="11"/>
      <color theme="1"/>
      <name val="Arial"/>
      <family val="2"/>
    </font>
    <font>
      <b/>
      <sz val="36"/>
      <color theme="6"/>
      <name val="Calibri"/>
      <family val="2"/>
      <scheme val="minor"/>
    </font>
    <font>
      <sz val="36"/>
      <color theme="1"/>
      <name val="Calibri"/>
      <family val="2"/>
      <scheme val="minor"/>
    </font>
    <font>
      <b/>
      <sz val="28"/>
      <color theme="6" tint="0.39997558519241921"/>
      <name val="Times New Roman"/>
      <family val="1"/>
    </font>
    <font>
      <b/>
      <sz val="24"/>
      <color theme="6" tint="0.39997558519241921"/>
      <name val="Times New Roman"/>
      <family val="1"/>
    </font>
    <font>
      <sz val="24"/>
      <color theme="1"/>
      <name val="Times New Roman"/>
      <family val="1"/>
    </font>
    <font>
      <sz val="11"/>
      <color theme="1"/>
      <name val="Times New Roman"/>
      <family val="1"/>
    </font>
    <font>
      <sz val="12"/>
      <color theme="1"/>
      <name val="Times New Roman"/>
      <family val="1"/>
    </font>
    <font>
      <b/>
      <sz val="11"/>
      <color theme="1"/>
      <name val="Times New Roman"/>
      <family val="1"/>
    </font>
    <font>
      <b/>
      <u/>
      <sz val="11"/>
      <color theme="1"/>
      <name val="Times New Roman"/>
      <family val="1"/>
    </font>
    <font>
      <sz val="11"/>
      <color theme="1"/>
      <name val="Calibri"/>
      <family val="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5">
    <xf numFmtId="0" fontId="0" fillId="0" borderId="0" xfId="0"/>
    <xf numFmtId="14" fontId="0" fillId="0" borderId="0" xfId="0" applyNumberFormat="1"/>
    <xf numFmtId="0" fontId="16" fillId="0" borderId="0" xfId="0" applyFont="1"/>
    <xf numFmtId="0" fontId="0" fillId="0" borderId="0" xfId="1" applyNumberFormat="1" applyFont="1"/>
    <xf numFmtId="0" fontId="18" fillId="0" borderId="0" xfId="43"/>
    <xf numFmtId="0" fontId="19" fillId="0" borderId="0" xfId="0" applyFont="1"/>
    <xf numFmtId="0" fontId="20" fillId="0" borderId="0" xfId="0" applyFont="1"/>
    <xf numFmtId="164" fontId="0" fillId="0" borderId="0" xfId="0" applyNumberFormat="1"/>
    <xf numFmtId="165" fontId="16" fillId="0" borderId="0" xfId="0" applyNumberFormat="1" applyFont="1"/>
    <xf numFmtId="165" fontId="0" fillId="0" borderId="0" xfId="0" applyNumberFormat="1"/>
    <xf numFmtId="1" fontId="0" fillId="0" borderId="0" xfId="0" applyNumberFormat="1"/>
    <xf numFmtId="1" fontId="0" fillId="0" borderId="0" xfId="0" pivotButton="1" applyNumberFormat="1"/>
    <xf numFmtId="1" fontId="0" fillId="0" borderId="0" xfId="0" applyNumberFormat="1" applyAlignment="1">
      <alignment horizontal="left"/>
    </xf>
    <xf numFmtId="0" fontId="21" fillId="33" borderId="0" xfId="0" applyFont="1" applyFill="1" applyAlignment="1">
      <alignment horizontal="center" vertical="top"/>
    </xf>
    <xf numFmtId="0" fontId="22" fillId="33" borderId="0" xfId="0" applyFont="1" applyFill="1" applyAlignment="1">
      <alignment horizontal="center" vertical="top"/>
    </xf>
    <xf numFmtId="0" fontId="0" fillId="0" borderId="0" xfId="0" applyAlignment="1">
      <alignment horizontal="center"/>
    </xf>
    <xf numFmtId="0" fontId="0" fillId="0" borderId="0" xfId="0" applyAlignment="1">
      <alignment horizontal="left"/>
    </xf>
    <xf numFmtId="0" fontId="24" fillId="0" borderId="0" xfId="0" applyFont="1" applyAlignment="1">
      <alignment horizontal="center"/>
    </xf>
    <xf numFmtId="0" fontId="25" fillId="0" borderId="0" xfId="0" applyFont="1" applyAlignment="1">
      <alignment horizontal="center"/>
    </xf>
    <xf numFmtId="0" fontId="27" fillId="0" borderId="0" xfId="0" applyFont="1" applyAlignment="1">
      <alignment horizontal="left" wrapText="1"/>
    </xf>
    <xf numFmtId="0" fontId="0" fillId="0" borderId="0" xfId="0" applyAlignment="1">
      <alignment horizontal="left" vertical="top"/>
    </xf>
    <xf numFmtId="0" fontId="26" fillId="0" borderId="0" xfId="0" applyFont="1" applyAlignment="1">
      <alignment horizontal="left" vertical="top" wrapText="1"/>
    </xf>
    <xf numFmtId="0" fontId="30" fillId="0" borderId="0" xfId="0" applyFont="1" applyAlignment="1">
      <alignment horizontal="left" vertical="top" wrapText="1"/>
    </xf>
    <xf numFmtId="0" fontId="23" fillId="0" borderId="0" xfId="0" applyFont="1" applyAlignment="1">
      <alignment horizontal="center"/>
    </xf>
    <xf numFmtId="0" fontId="24" fillId="0" borderId="0" xfId="0" applyFont="1" applyAlignment="1">
      <alignment horizontal="center" vertical="top"/>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5">
    <dxf>
      <fill>
        <patternFill>
          <fgColor theme="4" tint="0.39994506668294322"/>
          <bgColor theme="0" tint="-0.24994659260841701"/>
        </patternFill>
      </fill>
    </dxf>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1.xlsx]PivotTables and PivotCharts!PivotTable1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Bahnschrift Light" panose="020B0502040204020203" pitchFamily="34" charset="0"/>
              </a:rPr>
              <a:t>Average Revenue</a:t>
            </a:r>
            <a:r>
              <a:rPr lang="en-US" sz="1100" b="1" baseline="0">
                <a:latin typeface="Bahnschrift Light" panose="020B0502040204020203" pitchFamily="34" charset="0"/>
              </a:rPr>
              <a:t> Per Region/Product Category </a:t>
            </a:r>
            <a:endParaRPr lang="en-US" sz="1100" b="1">
              <a:latin typeface="Bahnschrift Light" panose="020B0502040204020203" pitchFamily="34" charset="0"/>
            </a:endParaRPr>
          </a:p>
        </c:rich>
      </c:tx>
      <c:layout>
        <c:manualLayout>
          <c:xMode val="edge"/>
          <c:yMode val="edge"/>
          <c:x val="0.37579169790465278"/>
          <c:y val="7.497080486084612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6166291697395"/>
          <c:y val="9.5452982170332157E-2"/>
          <c:w val="0.62934363985525765"/>
          <c:h val="0.54447719526759986"/>
        </c:manualLayout>
      </c:layout>
      <c:barChart>
        <c:barDir val="col"/>
        <c:grouping val="clustered"/>
        <c:varyColors val="0"/>
        <c:ser>
          <c:idx val="0"/>
          <c:order val="0"/>
          <c:tx>
            <c:strRef>
              <c:f>'PivotTables and PivotCharts'!$B$3:$B$4</c:f>
              <c:strCache>
                <c:ptCount val="1"/>
                <c:pt idx="0">
                  <c:v>Books</c:v>
                </c:pt>
              </c:strCache>
            </c:strRef>
          </c:tx>
          <c:spPr>
            <a:solidFill>
              <a:schemeClr val="accent1"/>
            </a:solidFill>
            <a:ln>
              <a:noFill/>
            </a:ln>
            <a:effectLst/>
          </c:spPr>
          <c:invertIfNegative val="0"/>
          <c:cat>
            <c:strRef>
              <c:f>'PivotTables and PivotCharts'!$A$5:$A$6</c:f>
              <c:strCache>
                <c:ptCount val="1"/>
                <c:pt idx="0">
                  <c:v>East</c:v>
                </c:pt>
              </c:strCache>
            </c:strRef>
          </c:cat>
          <c:val>
            <c:numRef>
              <c:f>'PivotTables and PivotCharts'!$B$5:$B$6</c:f>
              <c:numCache>
                <c:formatCode>0</c:formatCode>
                <c:ptCount val="1"/>
                <c:pt idx="0">
                  <c:v>70950.390000000014</c:v>
                </c:pt>
              </c:numCache>
            </c:numRef>
          </c:val>
          <c:extLst>
            <c:ext xmlns:c16="http://schemas.microsoft.com/office/drawing/2014/chart" uri="{C3380CC4-5D6E-409C-BE32-E72D297353CC}">
              <c16:uniqueId val="{00000000-31DF-4C2E-B5A9-0DD6EC56BFD7}"/>
            </c:ext>
          </c:extLst>
        </c:ser>
        <c:ser>
          <c:idx val="1"/>
          <c:order val="1"/>
          <c:tx>
            <c:strRef>
              <c:f>'PivotTables and PivotCharts'!$C$3:$C$4</c:f>
              <c:strCache>
                <c:ptCount val="1"/>
                <c:pt idx="0">
                  <c:v>Clothing</c:v>
                </c:pt>
              </c:strCache>
            </c:strRef>
          </c:tx>
          <c:spPr>
            <a:solidFill>
              <a:schemeClr val="accent2"/>
            </a:solidFill>
            <a:ln>
              <a:noFill/>
            </a:ln>
            <a:effectLst/>
          </c:spPr>
          <c:invertIfNegative val="0"/>
          <c:cat>
            <c:strRef>
              <c:f>'PivotTables and PivotCharts'!$A$5:$A$6</c:f>
              <c:strCache>
                <c:ptCount val="1"/>
                <c:pt idx="0">
                  <c:v>East</c:v>
                </c:pt>
              </c:strCache>
            </c:strRef>
          </c:cat>
          <c:val>
            <c:numRef>
              <c:f>'PivotTables and PivotCharts'!$C$5:$C$6</c:f>
              <c:numCache>
                <c:formatCode>0</c:formatCode>
                <c:ptCount val="1"/>
                <c:pt idx="0">
                  <c:v>84212.08</c:v>
                </c:pt>
              </c:numCache>
            </c:numRef>
          </c:val>
          <c:extLst>
            <c:ext xmlns:c16="http://schemas.microsoft.com/office/drawing/2014/chart" uri="{C3380CC4-5D6E-409C-BE32-E72D297353CC}">
              <c16:uniqueId val="{00000000-4C92-41C5-8F08-F094871171FA}"/>
            </c:ext>
          </c:extLst>
        </c:ser>
        <c:ser>
          <c:idx val="2"/>
          <c:order val="2"/>
          <c:tx>
            <c:strRef>
              <c:f>'PivotTables and PivotCharts'!$D$3:$D$4</c:f>
              <c:strCache>
                <c:ptCount val="1"/>
                <c:pt idx="0">
                  <c:v>Electronics</c:v>
                </c:pt>
              </c:strCache>
            </c:strRef>
          </c:tx>
          <c:spPr>
            <a:solidFill>
              <a:schemeClr val="accent3"/>
            </a:solidFill>
            <a:ln>
              <a:noFill/>
            </a:ln>
            <a:effectLst/>
          </c:spPr>
          <c:invertIfNegative val="0"/>
          <c:cat>
            <c:strRef>
              <c:f>'PivotTables and PivotCharts'!$A$5:$A$6</c:f>
              <c:strCache>
                <c:ptCount val="1"/>
                <c:pt idx="0">
                  <c:v>East</c:v>
                </c:pt>
              </c:strCache>
            </c:strRef>
          </c:cat>
          <c:val>
            <c:numRef>
              <c:f>'PivotTables and PivotCharts'!$D$5:$D$6</c:f>
              <c:numCache>
                <c:formatCode>0</c:formatCode>
                <c:ptCount val="1"/>
                <c:pt idx="0">
                  <c:v>102794.72</c:v>
                </c:pt>
              </c:numCache>
            </c:numRef>
          </c:val>
          <c:extLst>
            <c:ext xmlns:c16="http://schemas.microsoft.com/office/drawing/2014/chart" uri="{C3380CC4-5D6E-409C-BE32-E72D297353CC}">
              <c16:uniqueId val="{00000001-4C92-41C5-8F08-F094871171FA}"/>
            </c:ext>
          </c:extLst>
        </c:ser>
        <c:ser>
          <c:idx val="3"/>
          <c:order val="3"/>
          <c:tx>
            <c:strRef>
              <c:f>'PivotTables and PivotCharts'!$E$3:$E$4</c:f>
              <c:strCache>
                <c:ptCount val="1"/>
                <c:pt idx="0">
                  <c:v>Home</c:v>
                </c:pt>
              </c:strCache>
            </c:strRef>
          </c:tx>
          <c:spPr>
            <a:solidFill>
              <a:schemeClr val="accent4"/>
            </a:solidFill>
            <a:ln>
              <a:noFill/>
            </a:ln>
            <a:effectLst/>
          </c:spPr>
          <c:invertIfNegative val="0"/>
          <c:cat>
            <c:strRef>
              <c:f>'PivotTables and PivotCharts'!$A$5:$A$6</c:f>
              <c:strCache>
                <c:ptCount val="1"/>
                <c:pt idx="0">
                  <c:v>East</c:v>
                </c:pt>
              </c:strCache>
            </c:strRef>
          </c:cat>
          <c:val>
            <c:numRef>
              <c:f>'PivotTables and PivotCharts'!$E$5:$E$6</c:f>
              <c:numCache>
                <c:formatCode>0</c:formatCode>
                <c:ptCount val="1"/>
                <c:pt idx="0">
                  <c:v>92527.05</c:v>
                </c:pt>
              </c:numCache>
            </c:numRef>
          </c:val>
          <c:extLst>
            <c:ext xmlns:c16="http://schemas.microsoft.com/office/drawing/2014/chart" uri="{C3380CC4-5D6E-409C-BE32-E72D297353CC}">
              <c16:uniqueId val="{00000002-4C92-41C5-8F08-F094871171FA}"/>
            </c:ext>
          </c:extLst>
        </c:ser>
        <c:ser>
          <c:idx val="4"/>
          <c:order val="4"/>
          <c:tx>
            <c:strRef>
              <c:f>'PivotTables and PivotCharts'!$F$3:$F$4</c:f>
              <c:strCache>
                <c:ptCount val="1"/>
                <c:pt idx="0">
                  <c:v>Toys</c:v>
                </c:pt>
              </c:strCache>
            </c:strRef>
          </c:tx>
          <c:spPr>
            <a:solidFill>
              <a:schemeClr val="accent5"/>
            </a:solidFill>
            <a:ln>
              <a:noFill/>
            </a:ln>
            <a:effectLst/>
          </c:spPr>
          <c:invertIfNegative val="0"/>
          <c:cat>
            <c:strRef>
              <c:f>'PivotTables and PivotCharts'!$A$5:$A$6</c:f>
              <c:strCache>
                <c:ptCount val="1"/>
                <c:pt idx="0">
                  <c:v>East</c:v>
                </c:pt>
              </c:strCache>
            </c:strRef>
          </c:cat>
          <c:val>
            <c:numRef>
              <c:f>'PivotTables and PivotCharts'!$F$5:$F$6</c:f>
              <c:numCache>
                <c:formatCode>0</c:formatCode>
                <c:ptCount val="1"/>
                <c:pt idx="0">
                  <c:v>132337.67000000004</c:v>
                </c:pt>
              </c:numCache>
            </c:numRef>
          </c:val>
          <c:extLst>
            <c:ext xmlns:c16="http://schemas.microsoft.com/office/drawing/2014/chart" uri="{C3380CC4-5D6E-409C-BE32-E72D297353CC}">
              <c16:uniqueId val="{00000003-4C92-41C5-8F08-F094871171FA}"/>
            </c:ext>
          </c:extLst>
        </c:ser>
        <c:dLbls>
          <c:showLegendKey val="0"/>
          <c:showVal val="0"/>
          <c:showCatName val="0"/>
          <c:showSerName val="0"/>
          <c:showPercent val="0"/>
          <c:showBubbleSize val="0"/>
        </c:dLbls>
        <c:gapWidth val="219"/>
        <c:overlap val="-27"/>
        <c:axId val="490702824"/>
        <c:axId val="490704624"/>
      </c:barChart>
      <c:catAx>
        <c:axId val="490702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a:t>
                </a:r>
              </a:p>
              <a:p>
                <a:pPr>
                  <a:defRPr/>
                </a:pPr>
                <a:endParaRPr lang="en-US"/>
              </a:p>
            </c:rich>
          </c:tx>
          <c:layout>
            <c:manualLayout>
              <c:xMode val="edge"/>
              <c:yMode val="edge"/>
              <c:x val="0.48797313425420025"/>
              <c:y val="0.90562882282886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04624"/>
        <c:crosses val="autoZero"/>
        <c:auto val="1"/>
        <c:lblAlgn val="ctr"/>
        <c:lblOffset val="100"/>
        <c:noMultiLvlLbl val="0"/>
      </c:catAx>
      <c:valAx>
        <c:axId val="49070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02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1.xlsx]PivotTables and PivotCharts!PivotTable2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Average Revenue per region</a:t>
            </a:r>
          </a:p>
        </c:rich>
      </c:tx>
      <c:layout>
        <c:manualLayout>
          <c:xMode val="edge"/>
          <c:yMode val="edge"/>
          <c:x val="0.31537517355904249"/>
          <c:y val="9.966200268131951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13730863865231"/>
          <c:y val="0.18911044392832188"/>
          <c:w val="0.76977250414739562"/>
          <c:h val="0.56805453275175133"/>
        </c:manualLayout>
      </c:layout>
      <c:barChart>
        <c:barDir val="col"/>
        <c:grouping val="clustered"/>
        <c:varyColors val="0"/>
        <c:ser>
          <c:idx val="0"/>
          <c:order val="0"/>
          <c:tx>
            <c:strRef>
              <c:f>'PivotTables and PivotCharts'!$B$28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'PivotTables and PivotCharts'!$A$29:$A$34</c:f>
              <c:strCache>
                <c:ptCount val="5"/>
                <c:pt idx="0">
                  <c:v>Central</c:v>
                </c:pt>
                <c:pt idx="1">
                  <c:v>East</c:v>
                </c:pt>
                <c:pt idx="2">
                  <c:v>North</c:v>
                </c:pt>
                <c:pt idx="3">
                  <c:v>South</c:v>
                </c:pt>
                <c:pt idx="4">
                  <c:v>West</c:v>
                </c:pt>
              </c:strCache>
            </c:strRef>
          </c:cat>
          <c:val>
            <c:numRef>
              <c:f>'PivotTables and PivotCharts'!$B$29:$B$34</c:f>
              <c:numCache>
                <c:formatCode>0</c:formatCode>
                <c:ptCount val="5"/>
                <c:pt idx="0">
                  <c:v>5494.6761157024785</c:v>
                </c:pt>
                <c:pt idx="1">
                  <c:v>5029.3948958333331</c:v>
                </c:pt>
                <c:pt idx="2">
                  <c:v>4825.0003100775184</c:v>
                </c:pt>
                <c:pt idx="3">
                  <c:v>5212.3884482758649</c:v>
                </c:pt>
                <c:pt idx="4">
                  <c:v>5302.3823214285721</c:v>
                </c:pt>
              </c:numCache>
            </c:numRef>
          </c:val>
          <c:extLst>
            <c:ext xmlns:c16="http://schemas.microsoft.com/office/drawing/2014/chart" uri="{C3380CC4-5D6E-409C-BE32-E72D297353CC}">
              <c16:uniqueId val="{00000000-CA7D-40BD-8B5B-17CC8FF833A3}"/>
            </c:ext>
          </c:extLst>
        </c:ser>
        <c:dLbls>
          <c:showLegendKey val="0"/>
          <c:showVal val="0"/>
          <c:showCatName val="0"/>
          <c:showSerName val="0"/>
          <c:showPercent val="0"/>
          <c:showBubbleSize val="0"/>
        </c:dLbls>
        <c:gapWidth val="164"/>
        <c:overlap val="-22"/>
        <c:axId val="299812856"/>
        <c:axId val="299813216"/>
      </c:barChart>
      <c:catAx>
        <c:axId val="299812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200" b="1"/>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13216"/>
        <c:crosses val="autoZero"/>
        <c:auto val="1"/>
        <c:lblAlgn val="ctr"/>
        <c:lblOffset val="100"/>
        <c:noMultiLvlLbl val="0"/>
      </c:catAx>
      <c:valAx>
        <c:axId val="2998132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200"/>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128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1.xlsx]PivotTables and PivotCharts!PivotTable3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average</a:t>
            </a:r>
            <a:r>
              <a:rPr lang="en-US" sz="1200" baseline="0"/>
              <a:t> revenue per Product Category</a:t>
            </a:r>
            <a:endParaRPr lang="en-US" sz="12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9143984954635"/>
          <c:y val="0.16639030415315734"/>
          <c:w val="0.77931576663153324"/>
          <c:h val="0.5984483557202408"/>
        </c:manualLayout>
      </c:layout>
      <c:barChart>
        <c:barDir val="col"/>
        <c:grouping val="clustered"/>
        <c:varyColors val="0"/>
        <c:ser>
          <c:idx val="0"/>
          <c:order val="0"/>
          <c:tx>
            <c:strRef>
              <c:f>'PivotTables and PivotCharts'!$B$43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 and PivotCharts'!$A$44:$A$49</c:f>
              <c:strCache>
                <c:ptCount val="5"/>
                <c:pt idx="0">
                  <c:v>Books</c:v>
                </c:pt>
                <c:pt idx="1">
                  <c:v>Clothing</c:v>
                </c:pt>
                <c:pt idx="2">
                  <c:v>Electronics</c:v>
                </c:pt>
                <c:pt idx="3">
                  <c:v>Home</c:v>
                </c:pt>
                <c:pt idx="4">
                  <c:v>Toys</c:v>
                </c:pt>
              </c:strCache>
            </c:strRef>
          </c:cat>
          <c:val>
            <c:numRef>
              <c:f>'PivotTables and PivotCharts'!$B$44:$B$49</c:f>
              <c:numCache>
                <c:formatCode>0</c:formatCode>
                <c:ptCount val="5"/>
                <c:pt idx="0">
                  <c:v>686926.71</c:v>
                </c:pt>
                <c:pt idx="1">
                  <c:v>469301.79</c:v>
                </c:pt>
                <c:pt idx="2">
                  <c:v>563643.14000000013</c:v>
                </c:pt>
                <c:pt idx="3">
                  <c:v>576657.72999999975</c:v>
                </c:pt>
                <c:pt idx="4">
                  <c:v>679233.21000000008</c:v>
                </c:pt>
              </c:numCache>
            </c:numRef>
          </c:val>
          <c:extLst>
            <c:ext xmlns:c16="http://schemas.microsoft.com/office/drawing/2014/chart" uri="{C3380CC4-5D6E-409C-BE32-E72D297353CC}">
              <c16:uniqueId val="{00000000-0546-4779-956D-71D8BF8AE904}"/>
            </c:ext>
          </c:extLst>
        </c:ser>
        <c:dLbls>
          <c:dLblPos val="outEnd"/>
          <c:showLegendKey val="0"/>
          <c:showVal val="1"/>
          <c:showCatName val="0"/>
          <c:showSerName val="0"/>
          <c:showPercent val="0"/>
          <c:showBubbleSize val="0"/>
        </c:dLbls>
        <c:gapWidth val="355"/>
        <c:overlap val="-70"/>
        <c:axId val="489177288"/>
        <c:axId val="489182328"/>
      </c:barChart>
      <c:catAx>
        <c:axId val="4891772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82328"/>
        <c:crosses val="autoZero"/>
        <c:auto val="1"/>
        <c:lblAlgn val="ctr"/>
        <c:lblOffset val="100"/>
        <c:noMultiLvlLbl val="0"/>
      </c:catAx>
      <c:valAx>
        <c:axId val="48918232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Revenue Title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772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1.xlsx]PivotTables and PivotCharts!PivotTable1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Bahnschrift Light" panose="020B0502040204020203" pitchFamily="34" charset="0"/>
              </a:rPr>
              <a:t>Average Revenue</a:t>
            </a:r>
            <a:r>
              <a:rPr lang="en-US" sz="1100" b="1" baseline="0">
                <a:latin typeface="Bahnschrift Light" panose="020B0502040204020203" pitchFamily="34" charset="0"/>
              </a:rPr>
              <a:t> Per Region/Product Category </a:t>
            </a:r>
            <a:endParaRPr lang="en-US" sz="1100" b="1">
              <a:latin typeface="Bahnschrift Light" panose="020B0502040204020203" pitchFamily="34" charset="0"/>
            </a:endParaRPr>
          </a:p>
        </c:rich>
      </c:tx>
      <c:layout>
        <c:manualLayout>
          <c:xMode val="edge"/>
          <c:yMode val="edge"/>
          <c:x val="0.37579169790465278"/>
          <c:y val="7.497080486084612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6166291697395"/>
          <c:y val="9.5452982170332157E-2"/>
          <c:w val="0.62934363985525765"/>
          <c:h val="0.54447719526759986"/>
        </c:manualLayout>
      </c:layout>
      <c:barChart>
        <c:barDir val="col"/>
        <c:grouping val="clustered"/>
        <c:varyColors val="0"/>
        <c:ser>
          <c:idx val="0"/>
          <c:order val="0"/>
          <c:tx>
            <c:strRef>
              <c:f>'PivotTables and PivotCharts'!$B$3:$B$4</c:f>
              <c:strCache>
                <c:ptCount val="1"/>
                <c:pt idx="0">
                  <c:v>Books</c:v>
                </c:pt>
              </c:strCache>
            </c:strRef>
          </c:tx>
          <c:spPr>
            <a:solidFill>
              <a:schemeClr val="accent1"/>
            </a:solidFill>
            <a:ln>
              <a:noFill/>
            </a:ln>
            <a:effectLst/>
          </c:spPr>
          <c:invertIfNegative val="0"/>
          <c:cat>
            <c:strRef>
              <c:f>'PivotTables and PivotCharts'!$A$5:$A$6</c:f>
              <c:strCache>
                <c:ptCount val="1"/>
                <c:pt idx="0">
                  <c:v>East</c:v>
                </c:pt>
              </c:strCache>
            </c:strRef>
          </c:cat>
          <c:val>
            <c:numRef>
              <c:f>'PivotTables and PivotCharts'!$B$5:$B$6</c:f>
              <c:numCache>
                <c:formatCode>0</c:formatCode>
                <c:ptCount val="1"/>
                <c:pt idx="0">
                  <c:v>70950.390000000014</c:v>
                </c:pt>
              </c:numCache>
            </c:numRef>
          </c:val>
          <c:extLst>
            <c:ext xmlns:c16="http://schemas.microsoft.com/office/drawing/2014/chart" uri="{C3380CC4-5D6E-409C-BE32-E72D297353CC}">
              <c16:uniqueId val="{00000000-011B-47BB-91EF-E91B87599DDE}"/>
            </c:ext>
          </c:extLst>
        </c:ser>
        <c:ser>
          <c:idx val="1"/>
          <c:order val="1"/>
          <c:tx>
            <c:strRef>
              <c:f>'PivotTables and PivotCharts'!$C$3:$C$4</c:f>
              <c:strCache>
                <c:ptCount val="1"/>
                <c:pt idx="0">
                  <c:v>Clothing</c:v>
                </c:pt>
              </c:strCache>
            </c:strRef>
          </c:tx>
          <c:spPr>
            <a:solidFill>
              <a:schemeClr val="accent2"/>
            </a:solidFill>
            <a:ln>
              <a:noFill/>
            </a:ln>
            <a:effectLst/>
          </c:spPr>
          <c:invertIfNegative val="0"/>
          <c:cat>
            <c:strRef>
              <c:f>'PivotTables and PivotCharts'!$A$5:$A$6</c:f>
              <c:strCache>
                <c:ptCount val="1"/>
                <c:pt idx="0">
                  <c:v>East</c:v>
                </c:pt>
              </c:strCache>
            </c:strRef>
          </c:cat>
          <c:val>
            <c:numRef>
              <c:f>'PivotTables and PivotCharts'!$C$5:$C$6</c:f>
              <c:numCache>
                <c:formatCode>0</c:formatCode>
                <c:ptCount val="1"/>
                <c:pt idx="0">
                  <c:v>84212.08</c:v>
                </c:pt>
              </c:numCache>
            </c:numRef>
          </c:val>
          <c:extLst>
            <c:ext xmlns:c16="http://schemas.microsoft.com/office/drawing/2014/chart" uri="{C3380CC4-5D6E-409C-BE32-E72D297353CC}">
              <c16:uniqueId val="{00000000-1F0F-471B-900B-A500E5B4249E}"/>
            </c:ext>
          </c:extLst>
        </c:ser>
        <c:ser>
          <c:idx val="2"/>
          <c:order val="2"/>
          <c:tx>
            <c:strRef>
              <c:f>'PivotTables and PivotCharts'!$D$3:$D$4</c:f>
              <c:strCache>
                <c:ptCount val="1"/>
                <c:pt idx="0">
                  <c:v>Electronics</c:v>
                </c:pt>
              </c:strCache>
            </c:strRef>
          </c:tx>
          <c:spPr>
            <a:solidFill>
              <a:schemeClr val="accent3"/>
            </a:solidFill>
            <a:ln>
              <a:noFill/>
            </a:ln>
            <a:effectLst/>
          </c:spPr>
          <c:invertIfNegative val="0"/>
          <c:cat>
            <c:strRef>
              <c:f>'PivotTables and PivotCharts'!$A$5:$A$6</c:f>
              <c:strCache>
                <c:ptCount val="1"/>
                <c:pt idx="0">
                  <c:v>East</c:v>
                </c:pt>
              </c:strCache>
            </c:strRef>
          </c:cat>
          <c:val>
            <c:numRef>
              <c:f>'PivotTables and PivotCharts'!$D$5:$D$6</c:f>
              <c:numCache>
                <c:formatCode>0</c:formatCode>
                <c:ptCount val="1"/>
                <c:pt idx="0">
                  <c:v>102794.72</c:v>
                </c:pt>
              </c:numCache>
            </c:numRef>
          </c:val>
          <c:extLst>
            <c:ext xmlns:c16="http://schemas.microsoft.com/office/drawing/2014/chart" uri="{C3380CC4-5D6E-409C-BE32-E72D297353CC}">
              <c16:uniqueId val="{00000001-1F0F-471B-900B-A500E5B4249E}"/>
            </c:ext>
          </c:extLst>
        </c:ser>
        <c:ser>
          <c:idx val="3"/>
          <c:order val="3"/>
          <c:tx>
            <c:strRef>
              <c:f>'PivotTables and PivotCharts'!$E$3:$E$4</c:f>
              <c:strCache>
                <c:ptCount val="1"/>
                <c:pt idx="0">
                  <c:v>Home</c:v>
                </c:pt>
              </c:strCache>
            </c:strRef>
          </c:tx>
          <c:spPr>
            <a:solidFill>
              <a:schemeClr val="accent4"/>
            </a:solidFill>
            <a:ln>
              <a:noFill/>
            </a:ln>
            <a:effectLst/>
          </c:spPr>
          <c:invertIfNegative val="0"/>
          <c:cat>
            <c:strRef>
              <c:f>'PivotTables and PivotCharts'!$A$5:$A$6</c:f>
              <c:strCache>
                <c:ptCount val="1"/>
                <c:pt idx="0">
                  <c:v>East</c:v>
                </c:pt>
              </c:strCache>
            </c:strRef>
          </c:cat>
          <c:val>
            <c:numRef>
              <c:f>'PivotTables and PivotCharts'!$E$5:$E$6</c:f>
              <c:numCache>
                <c:formatCode>0</c:formatCode>
                <c:ptCount val="1"/>
                <c:pt idx="0">
                  <c:v>92527.05</c:v>
                </c:pt>
              </c:numCache>
            </c:numRef>
          </c:val>
          <c:extLst>
            <c:ext xmlns:c16="http://schemas.microsoft.com/office/drawing/2014/chart" uri="{C3380CC4-5D6E-409C-BE32-E72D297353CC}">
              <c16:uniqueId val="{00000002-1F0F-471B-900B-A500E5B4249E}"/>
            </c:ext>
          </c:extLst>
        </c:ser>
        <c:ser>
          <c:idx val="4"/>
          <c:order val="4"/>
          <c:tx>
            <c:strRef>
              <c:f>'PivotTables and PivotCharts'!$F$3:$F$4</c:f>
              <c:strCache>
                <c:ptCount val="1"/>
                <c:pt idx="0">
                  <c:v>Toys</c:v>
                </c:pt>
              </c:strCache>
            </c:strRef>
          </c:tx>
          <c:spPr>
            <a:solidFill>
              <a:schemeClr val="accent5"/>
            </a:solidFill>
            <a:ln>
              <a:noFill/>
            </a:ln>
            <a:effectLst/>
          </c:spPr>
          <c:invertIfNegative val="0"/>
          <c:cat>
            <c:strRef>
              <c:f>'PivotTables and PivotCharts'!$A$5:$A$6</c:f>
              <c:strCache>
                <c:ptCount val="1"/>
                <c:pt idx="0">
                  <c:v>East</c:v>
                </c:pt>
              </c:strCache>
            </c:strRef>
          </c:cat>
          <c:val>
            <c:numRef>
              <c:f>'PivotTables and PivotCharts'!$F$5:$F$6</c:f>
              <c:numCache>
                <c:formatCode>0</c:formatCode>
                <c:ptCount val="1"/>
                <c:pt idx="0">
                  <c:v>132337.67000000004</c:v>
                </c:pt>
              </c:numCache>
            </c:numRef>
          </c:val>
          <c:extLst>
            <c:ext xmlns:c16="http://schemas.microsoft.com/office/drawing/2014/chart" uri="{C3380CC4-5D6E-409C-BE32-E72D297353CC}">
              <c16:uniqueId val="{00000003-1F0F-471B-900B-A500E5B4249E}"/>
            </c:ext>
          </c:extLst>
        </c:ser>
        <c:dLbls>
          <c:showLegendKey val="0"/>
          <c:showVal val="0"/>
          <c:showCatName val="0"/>
          <c:showSerName val="0"/>
          <c:showPercent val="0"/>
          <c:showBubbleSize val="0"/>
        </c:dLbls>
        <c:gapWidth val="219"/>
        <c:overlap val="-27"/>
        <c:axId val="490702824"/>
        <c:axId val="490704624"/>
      </c:barChart>
      <c:catAx>
        <c:axId val="490702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a:t>
                </a:r>
              </a:p>
              <a:p>
                <a:pPr>
                  <a:defRPr/>
                </a:pPr>
                <a:endParaRPr lang="en-US"/>
              </a:p>
            </c:rich>
          </c:tx>
          <c:layout>
            <c:manualLayout>
              <c:xMode val="edge"/>
              <c:yMode val="edge"/>
              <c:x val="0.48797313425420025"/>
              <c:y val="0.90562882282886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04624"/>
        <c:crosses val="autoZero"/>
        <c:auto val="1"/>
        <c:lblAlgn val="ctr"/>
        <c:lblOffset val="100"/>
        <c:noMultiLvlLbl val="0"/>
      </c:catAx>
      <c:valAx>
        <c:axId val="49070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02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1.xlsx]PivotTables and PivotCharts!PivotTable2</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Average Revenue per region</a:t>
            </a:r>
          </a:p>
        </c:rich>
      </c:tx>
      <c:layout>
        <c:manualLayout>
          <c:xMode val="edge"/>
          <c:yMode val="edge"/>
          <c:x val="0.31537517355904249"/>
          <c:y val="9.966200268131951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13730863865231"/>
          <c:y val="0.18911044392832188"/>
          <c:w val="0.76977250414739562"/>
          <c:h val="0.56805453275175133"/>
        </c:manualLayout>
      </c:layout>
      <c:barChart>
        <c:barDir val="col"/>
        <c:grouping val="clustered"/>
        <c:varyColors val="0"/>
        <c:ser>
          <c:idx val="0"/>
          <c:order val="0"/>
          <c:tx>
            <c:strRef>
              <c:f>'PivotTables and PivotCharts'!$B$28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'PivotTables and PivotCharts'!$A$29:$A$34</c:f>
              <c:strCache>
                <c:ptCount val="5"/>
                <c:pt idx="0">
                  <c:v>Central</c:v>
                </c:pt>
                <c:pt idx="1">
                  <c:v>East</c:v>
                </c:pt>
                <c:pt idx="2">
                  <c:v>North</c:v>
                </c:pt>
                <c:pt idx="3">
                  <c:v>South</c:v>
                </c:pt>
                <c:pt idx="4">
                  <c:v>West</c:v>
                </c:pt>
              </c:strCache>
            </c:strRef>
          </c:cat>
          <c:val>
            <c:numRef>
              <c:f>'PivotTables and PivotCharts'!$B$29:$B$34</c:f>
              <c:numCache>
                <c:formatCode>0</c:formatCode>
                <c:ptCount val="5"/>
                <c:pt idx="0">
                  <c:v>5494.6761157024785</c:v>
                </c:pt>
                <c:pt idx="1">
                  <c:v>5029.3948958333331</c:v>
                </c:pt>
                <c:pt idx="2">
                  <c:v>4825.0003100775184</c:v>
                </c:pt>
                <c:pt idx="3">
                  <c:v>5212.3884482758649</c:v>
                </c:pt>
                <c:pt idx="4">
                  <c:v>5302.3823214285721</c:v>
                </c:pt>
              </c:numCache>
            </c:numRef>
          </c:val>
          <c:extLst>
            <c:ext xmlns:c16="http://schemas.microsoft.com/office/drawing/2014/chart" uri="{C3380CC4-5D6E-409C-BE32-E72D297353CC}">
              <c16:uniqueId val="{00000000-5F41-4A54-A5CD-5760932EC86E}"/>
            </c:ext>
          </c:extLst>
        </c:ser>
        <c:dLbls>
          <c:showLegendKey val="0"/>
          <c:showVal val="0"/>
          <c:showCatName val="0"/>
          <c:showSerName val="0"/>
          <c:showPercent val="0"/>
          <c:showBubbleSize val="0"/>
        </c:dLbls>
        <c:gapWidth val="164"/>
        <c:overlap val="-22"/>
        <c:axId val="299812856"/>
        <c:axId val="299813216"/>
      </c:barChart>
      <c:catAx>
        <c:axId val="299812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200" b="1"/>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13216"/>
        <c:crosses val="autoZero"/>
        <c:auto val="1"/>
        <c:lblAlgn val="ctr"/>
        <c:lblOffset val="100"/>
        <c:noMultiLvlLbl val="0"/>
      </c:catAx>
      <c:valAx>
        <c:axId val="2998132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200"/>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128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1.xlsx]PivotTables and PivotCharts!PivotTable3</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average</a:t>
            </a:r>
            <a:r>
              <a:rPr lang="en-US" sz="1200" baseline="0"/>
              <a:t> revenue per Product Category</a:t>
            </a:r>
            <a:endParaRPr lang="en-US" sz="12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9143984954635"/>
          <c:y val="0.16639030415315734"/>
          <c:w val="0.77931576663153324"/>
          <c:h val="0.5984483557202408"/>
        </c:manualLayout>
      </c:layout>
      <c:barChart>
        <c:barDir val="col"/>
        <c:grouping val="clustered"/>
        <c:varyColors val="0"/>
        <c:ser>
          <c:idx val="0"/>
          <c:order val="0"/>
          <c:tx>
            <c:strRef>
              <c:f>'PivotTables and PivotCharts'!$B$43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 and PivotCharts'!$A$44:$A$49</c:f>
              <c:strCache>
                <c:ptCount val="5"/>
                <c:pt idx="0">
                  <c:v>Books</c:v>
                </c:pt>
                <c:pt idx="1">
                  <c:v>Clothing</c:v>
                </c:pt>
                <c:pt idx="2">
                  <c:v>Electronics</c:v>
                </c:pt>
                <c:pt idx="3">
                  <c:v>Home</c:v>
                </c:pt>
                <c:pt idx="4">
                  <c:v>Toys</c:v>
                </c:pt>
              </c:strCache>
            </c:strRef>
          </c:cat>
          <c:val>
            <c:numRef>
              <c:f>'PivotTables and PivotCharts'!$B$44:$B$49</c:f>
              <c:numCache>
                <c:formatCode>0</c:formatCode>
                <c:ptCount val="5"/>
                <c:pt idx="0">
                  <c:v>686926.71</c:v>
                </c:pt>
                <c:pt idx="1">
                  <c:v>469301.79</c:v>
                </c:pt>
                <c:pt idx="2">
                  <c:v>563643.14000000013</c:v>
                </c:pt>
                <c:pt idx="3">
                  <c:v>576657.72999999975</c:v>
                </c:pt>
                <c:pt idx="4">
                  <c:v>679233.21000000008</c:v>
                </c:pt>
              </c:numCache>
            </c:numRef>
          </c:val>
          <c:extLst>
            <c:ext xmlns:c16="http://schemas.microsoft.com/office/drawing/2014/chart" uri="{C3380CC4-5D6E-409C-BE32-E72D297353CC}">
              <c16:uniqueId val="{00000000-F8A0-4FB3-BB88-5C827A9E63E4}"/>
            </c:ext>
          </c:extLst>
        </c:ser>
        <c:dLbls>
          <c:dLblPos val="outEnd"/>
          <c:showLegendKey val="0"/>
          <c:showVal val="1"/>
          <c:showCatName val="0"/>
          <c:showSerName val="0"/>
          <c:showPercent val="0"/>
          <c:showBubbleSize val="0"/>
        </c:dLbls>
        <c:gapWidth val="355"/>
        <c:overlap val="-70"/>
        <c:axId val="489177288"/>
        <c:axId val="489182328"/>
      </c:barChart>
      <c:catAx>
        <c:axId val="4891772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82328"/>
        <c:crosses val="autoZero"/>
        <c:auto val="1"/>
        <c:lblAlgn val="ctr"/>
        <c:lblOffset val="100"/>
        <c:noMultiLvlLbl val="0"/>
      </c:catAx>
      <c:valAx>
        <c:axId val="48918232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Revenue Title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772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1.xlsx]PivotTables and PivotCharts!PivotTable1</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Revenue Per Region/Product Category </a:t>
            </a:r>
          </a:p>
        </c:rich>
      </c:tx>
      <c:layout>
        <c:manualLayout>
          <c:xMode val="edge"/>
          <c:yMode val="edge"/>
          <c:x val="0.37579169790465278"/>
          <c:y val="7.4970804860846124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15666166291697395"/>
          <c:y val="9.5452982170332157E-2"/>
          <c:w val="0.62934363985525765"/>
          <c:h val="0.54447719526759986"/>
        </c:manualLayout>
      </c:layout>
      <c:pieChart>
        <c:varyColors val="1"/>
        <c:ser>
          <c:idx val="0"/>
          <c:order val="0"/>
          <c:tx>
            <c:strRef>
              <c:f>'PivotTables and PivotCharts'!$B$3:$B$4</c:f>
              <c:strCache>
                <c:ptCount val="1"/>
                <c:pt idx="0">
                  <c:v>Books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FC8-4CE2-9C8D-09DB4BAD3A8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CFC8-4CE2-9C8D-09DB4BAD3A8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CFC8-4CE2-9C8D-09DB4BAD3A89}"/>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CFC8-4CE2-9C8D-09DB4BAD3A89}"/>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CFC8-4CE2-9C8D-09DB4BAD3A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'PivotTables and PivotCharts'!$A$5:$A$6</c:f>
              <c:strCache>
                <c:ptCount val="1"/>
                <c:pt idx="0">
                  <c:v>East</c:v>
                </c:pt>
              </c:strCache>
            </c:strRef>
          </c:cat>
          <c:val>
            <c:numRef>
              <c:f>'PivotTables and PivotCharts'!$B$5:$B$6</c:f>
              <c:numCache>
                <c:formatCode>0</c:formatCode>
                <c:ptCount val="1"/>
                <c:pt idx="0">
                  <c:v>70950.390000000014</c:v>
                </c:pt>
              </c:numCache>
            </c:numRef>
          </c:val>
          <c:extLst>
            <c:ext xmlns:c16="http://schemas.microsoft.com/office/drawing/2014/chart" uri="{C3380CC4-5D6E-409C-BE32-E72D297353CC}">
              <c16:uniqueId val="{00000000-0339-4C63-8176-4F8D65E48E10}"/>
            </c:ext>
          </c:extLst>
        </c:ser>
        <c:ser>
          <c:idx val="1"/>
          <c:order val="1"/>
          <c:tx>
            <c:strRef>
              <c:f>'PivotTables and PivotCharts'!$C$3:$C$4</c:f>
              <c:strCache>
                <c:ptCount val="1"/>
                <c:pt idx="0">
                  <c:v>Clothing</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'PivotTables and PivotCharts'!$A$5:$A$6</c:f>
              <c:strCache>
                <c:ptCount val="1"/>
                <c:pt idx="0">
                  <c:v>East</c:v>
                </c:pt>
              </c:strCache>
            </c:strRef>
          </c:cat>
          <c:val>
            <c:numRef>
              <c:f>'PivotTables and PivotCharts'!$C$5:$C$6</c:f>
              <c:numCache>
                <c:formatCode>0</c:formatCode>
                <c:ptCount val="1"/>
                <c:pt idx="0">
                  <c:v>84212.08</c:v>
                </c:pt>
              </c:numCache>
            </c:numRef>
          </c:val>
          <c:extLst>
            <c:ext xmlns:c16="http://schemas.microsoft.com/office/drawing/2014/chart" uri="{C3380CC4-5D6E-409C-BE32-E72D297353CC}">
              <c16:uniqueId val="{0000000A-0314-42FC-9365-F59114D3D84F}"/>
            </c:ext>
          </c:extLst>
        </c:ser>
        <c:ser>
          <c:idx val="2"/>
          <c:order val="2"/>
          <c:tx>
            <c:strRef>
              <c:f>'PivotTables and PivotCharts'!$D$3:$D$4</c:f>
              <c:strCache>
                <c:ptCount val="1"/>
                <c:pt idx="0">
                  <c:v>Electronics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'PivotTables and PivotCharts'!$A$5:$A$6</c:f>
              <c:strCache>
                <c:ptCount val="1"/>
                <c:pt idx="0">
                  <c:v>East</c:v>
                </c:pt>
              </c:strCache>
            </c:strRef>
          </c:cat>
          <c:val>
            <c:numRef>
              <c:f>'PivotTables and PivotCharts'!$D$5:$D$6</c:f>
              <c:numCache>
                <c:formatCode>0</c:formatCode>
                <c:ptCount val="1"/>
                <c:pt idx="0">
                  <c:v>102794.72</c:v>
                </c:pt>
              </c:numCache>
            </c:numRef>
          </c:val>
          <c:extLst>
            <c:ext xmlns:c16="http://schemas.microsoft.com/office/drawing/2014/chart" uri="{C3380CC4-5D6E-409C-BE32-E72D297353CC}">
              <c16:uniqueId val="{0000000B-0314-42FC-9365-F59114D3D84F}"/>
            </c:ext>
          </c:extLst>
        </c:ser>
        <c:ser>
          <c:idx val="3"/>
          <c:order val="3"/>
          <c:tx>
            <c:strRef>
              <c:f>'PivotTables and PivotCharts'!$E$3:$E$4</c:f>
              <c:strCache>
                <c:ptCount val="1"/>
                <c:pt idx="0">
                  <c:v>Home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'PivotTables and PivotCharts'!$A$5:$A$6</c:f>
              <c:strCache>
                <c:ptCount val="1"/>
                <c:pt idx="0">
                  <c:v>East</c:v>
                </c:pt>
              </c:strCache>
            </c:strRef>
          </c:cat>
          <c:val>
            <c:numRef>
              <c:f>'PivotTables and PivotCharts'!$E$5:$E$6</c:f>
              <c:numCache>
                <c:formatCode>0</c:formatCode>
                <c:ptCount val="1"/>
                <c:pt idx="0">
                  <c:v>92527.05</c:v>
                </c:pt>
              </c:numCache>
            </c:numRef>
          </c:val>
          <c:extLst>
            <c:ext xmlns:c16="http://schemas.microsoft.com/office/drawing/2014/chart" uri="{C3380CC4-5D6E-409C-BE32-E72D297353CC}">
              <c16:uniqueId val="{0000000C-0314-42FC-9365-F59114D3D84F}"/>
            </c:ext>
          </c:extLst>
        </c:ser>
        <c:ser>
          <c:idx val="4"/>
          <c:order val="4"/>
          <c:tx>
            <c:strRef>
              <c:f>'PivotTables and PivotCharts'!$F$3:$F$4</c:f>
              <c:strCache>
                <c:ptCount val="1"/>
                <c:pt idx="0">
                  <c:v>Toys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'PivotTables and PivotCharts'!$A$5:$A$6</c:f>
              <c:strCache>
                <c:ptCount val="1"/>
                <c:pt idx="0">
                  <c:v>East</c:v>
                </c:pt>
              </c:strCache>
            </c:strRef>
          </c:cat>
          <c:val>
            <c:numRef>
              <c:f>'PivotTables and PivotCharts'!$F$5:$F$6</c:f>
              <c:numCache>
                <c:formatCode>0</c:formatCode>
                <c:ptCount val="1"/>
                <c:pt idx="0">
                  <c:v>132337.67000000004</c:v>
                </c:pt>
              </c:numCache>
            </c:numRef>
          </c:val>
          <c:extLst>
            <c:ext xmlns:c16="http://schemas.microsoft.com/office/drawing/2014/chart" uri="{C3380CC4-5D6E-409C-BE32-E72D297353CC}">
              <c16:uniqueId val="{0000000D-0314-42FC-9365-F59114D3D84F}"/>
            </c:ext>
          </c:extLst>
        </c:ser>
        <c:dLbls>
          <c:dLblPos val="bestFit"/>
          <c:showLegendKey val="0"/>
          <c:showVal val="1"/>
          <c:showCatName val="0"/>
          <c:showSerName val="0"/>
          <c:showPercent val="0"/>
          <c:showBubbleSize val="0"/>
          <c:showLeaderLines val="1"/>
        </c:dLbls>
        <c:firstSliceAng val="0"/>
      </c:pieChart>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1.xlsx]PivotTables and PivotCharts!PivotTable2</c:name>
    <c:fmtId val="1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Average Revenue per region</a:t>
            </a:r>
          </a:p>
        </c:rich>
      </c:tx>
      <c:layout>
        <c:manualLayout>
          <c:xMode val="edge"/>
          <c:yMode val="edge"/>
          <c:x val="0.31537517355904249"/>
          <c:y val="9.966200268131951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13730863865231"/>
          <c:y val="0.18911044392832188"/>
          <c:w val="0.76977250414739562"/>
          <c:h val="0.56805453275175133"/>
        </c:manualLayout>
      </c:layout>
      <c:lineChart>
        <c:grouping val="stacked"/>
        <c:varyColors val="0"/>
        <c:ser>
          <c:idx val="0"/>
          <c:order val="0"/>
          <c:tx>
            <c:strRef>
              <c:f>'PivotTables and PivotCharts'!$B$28</c:f>
              <c:strCache>
                <c:ptCount val="1"/>
                <c:pt idx="0">
                  <c:v>Total</c:v>
                </c:pt>
              </c:strCache>
            </c:strRef>
          </c:tx>
          <c:spPr>
            <a:ln w="28575" cap="rnd">
              <a:solidFill>
                <a:schemeClr val="accent1"/>
              </a:solidFill>
              <a:round/>
            </a:ln>
            <a:effectLst/>
          </c:spPr>
          <c:marker>
            <c:symbol val="circle"/>
            <c:size val="6"/>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 and PivotCharts'!$A$29:$A$34</c:f>
              <c:strCache>
                <c:ptCount val="5"/>
                <c:pt idx="0">
                  <c:v>Central</c:v>
                </c:pt>
                <c:pt idx="1">
                  <c:v>East</c:v>
                </c:pt>
                <c:pt idx="2">
                  <c:v>North</c:v>
                </c:pt>
                <c:pt idx="3">
                  <c:v>South</c:v>
                </c:pt>
                <c:pt idx="4">
                  <c:v>West</c:v>
                </c:pt>
              </c:strCache>
            </c:strRef>
          </c:cat>
          <c:val>
            <c:numRef>
              <c:f>'PivotTables and PivotCharts'!$B$29:$B$34</c:f>
              <c:numCache>
                <c:formatCode>0</c:formatCode>
                <c:ptCount val="5"/>
                <c:pt idx="0">
                  <c:v>5494.6761157024785</c:v>
                </c:pt>
                <c:pt idx="1">
                  <c:v>5029.3948958333331</c:v>
                </c:pt>
                <c:pt idx="2">
                  <c:v>4825.0003100775184</c:v>
                </c:pt>
                <c:pt idx="3">
                  <c:v>5212.3884482758649</c:v>
                </c:pt>
                <c:pt idx="4">
                  <c:v>5302.3823214285721</c:v>
                </c:pt>
              </c:numCache>
            </c:numRef>
          </c:val>
          <c:smooth val="0"/>
          <c:extLst>
            <c:ext xmlns:c16="http://schemas.microsoft.com/office/drawing/2014/chart" uri="{C3380CC4-5D6E-409C-BE32-E72D297353CC}">
              <c16:uniqueId val="{00000000-20A0-40BD-BE47-8BC0B4F3ADD3}"/>
            </c:ext>
          </c:extLst>
        </c:ser>
        <c:dLbls>
          <c:dLblPos val="t"/>
          <c:showLegendKey val="0"/>
          <c:showVal val="1"/>
          <c:showCatName val="0"/>
          <c:showSerName val="0"/>
          <c:showPercent val="0"/>
          <c:showBubbleSize val="0"/>
        </c:dLbls>
        <c:marker val="1"/>
        <c:smooth val="0"/>
        <c:axId val="299812856"/>
        <c:axId val="299813216"/>
      </c:lineChart>
      <c:catAx>
        <c:axId val="299812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200" b="1"/>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13216"/>
        <c:crosses val="autoZero"/>
        <c:auto val="1"/>
        <c:lblAlgn val="ctr"/>
        <c:lblOffset val="100"/>
        <c:noMultiLvlLbl val="0"/>
      </c:catAx>
      <c:valAx>
        <c:axId val="29981321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200"/>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128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1.xlsx]PivotTables and PivotCharts!PivotTable3</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average</a:t>
            </a:r>
            <a:r>
              <a:rPr lang="en-US" sz="1200" baseline="0"/>
              <a:t> revenue per Product Category</a:t>
            </a:r>
            <a:endParaRPr lang="en-US" sz="12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9143984954635"/>
          <c:y val="0.16639030415315734"/>
          <c:w val="0.77931576663153324"/>
          <c:h val="0.5984483557202408"/>
        </c:manualLayout>
      </c:layout>
      <c:barChart>
        <c:barDir val="bar"/>
        <c:grouping val="clustered"/>
        <c:varyColors val="0"/>
        <c:ser>
          <c:idx val="0"/>
          <c:order val="0"/>
          <c:tx>
            <c:strRef>
              <c:f>'PivotTables and PivotCharts'!$B$43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 and PivotCharts'!$A$44:$A$49</c:f>
              <c:strCache>
                <c:ptCount val="5"/>
                <c:pt idx="0">
                  <c:v>Books</c:v>
                </c:pt>
                <c:pt idx="1">
                  <c:v>Clothing</c:v>
                </c:pt>
                <c:pt idx="2">
                  <c:v>Electronics</c:v>
                </c:pt>
                <c:pt idx="3">
                  <c:v>Home</c:v>
                </c:pt>
                <c:pt idx="4">
                  <c:v>Toys</c:v>
                </c:pt>
              </c:strCache>
            </c:strRef>
          </c:cat>
          <c:val>
            <c:numRef>
              <c:f>'PivotTables and PivotCharts'!$B$44:$B$49</c:f>
              <c:numCache>
                <c:formatCode>0</c:formatCode>
                <c:ptCount val="5"/>
                <c:pt idx="0">
                  <c:v>686926.71</c:v>
                </c:pt>
                <c:pt idx="1">
                  <c:v>469301.79</c:v>
                </c:pt>
                <c:pt idx="2">
                  <c:v>563643.14000000013</c:v>
                </c:pt>
                <c:pt idx="3">
                  <c:v>576657.72999999975</c:v>
                </c:pt>
                <c:pt idx="4">
                  <c:v>679233.21000000008</c:v>
                </c:pt>
              </c:numCache>
            </c:numRef>
          </c:val>
          <c:extLst>
            <c:ext xmlns:c16="http://schemas.microsoft.com/office/drawing/2014/chart" uri="{C3380CC4-5D6E-409C-BE32-E72D297353CC}">
              <c16:uniqueId val="{00000000-3D81-45F0-9B79-97FB3977EB3E}"/>
            </c:ext>
          </c:extLst>
        </c:ser>
        <c:dLbls>
          <c:dLblPos val="outEnd"/>
          <c:showLegendKey val="0"/>
          <c:showVal val="1"/>
          <c:showCatName val="0"/>
          <c:showSerName val="0"/>
          <c:showPercent val="0"/>
          <c:showBubbleSize val="0"/>
        </c:dLbls>
        <c:gapWidth val="355"/>
        <c:axId val="489177288"/>
        <c:axId val="489182328"/>
      </c:barChart>
      <c:catAx>
        <c:axId val="4891772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82328"/>
        <c:crosses val="autoZero"/>
        <c:auto val="1"/>
        <c:lblAlgn val="ctr"/>
        <c:lblOffset val="100"/>
        <c:noMultiLvlLbl val="0"/>
      </c:catAx>
      <c:valAx>
        <c:axId val="489182328"/>
        <c:scaling>
          <c:orientation val="minMax"/>
        </c:scaling>
        <c:delete val="0"/>
        <c:axPos val="b"/>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Revenue Title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77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190499</xdr:rowOff>
    </xdr:from>
    <xdr:to>
      <xdr:col>21</xdr:col>
      <xdr:colOff>9525</xdr:colOff>
      <xdr:row>24</xdr:row>
      <xdr:rowOff>180974</xdr:rowOff>
    </xdr:to>
    <xdr:graphicFrame macro="">
      <xdr:nvGraphicFramePr>
        <xdr:cNvPr id="2" name="Chart 1">
          <a:extLst>
            <a:ext uri="{FF2B5EF4-FFF2-40B4-BE49-F238E27FC236}">
              <a16:creationId xmlns:a16="http://schemas.microsoft.com/office/drawing/2014/main" id="{C209B3E4-1DFC-1885-4659-4E271B17A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9526</xdr:colOff>
      <xdr:row>27</xdr:row>
      <xdr:rowOff>9525</xdr:rowOff>
    </xdr:from>
    <xdr:to>
      <xdr:col>20</xdr:col>
      <xdr:colOff>457200</xdr:colOff>
      <xdr:row>40</xdr:row>
      <xdr:rowOff>180975</xdr:rowOff>
    </xdr:to>
    <xdr:graphicFrame macro="">
      <xdr:nvGraphicFramePr>
        <xdr:cNvPr id="3" name="Chart 2">
          <a:extLst>
            <a:ext uri="{FF2B5EF4-FFF2-40B4-BE49-F238E27FC236}">
              <a16:creationId xmlns:a16="http://schemas.microsoft.com/office/drawing/2014/main" id="{4BD65C0B-93E9-F39B-9F34-C57CF575C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42</xdr:row>
      <xdr:rowOff>0</xdr:rowOff>
    </xdr:from>
    <xdr:to>
      <xdr:col>21</xdr:col>
      <xdr:colOff>0</xdr:colOff>
      <xdr:row>59</xdr:row>
      <xdr:rowOff>0</xdr:rowOff>
    </xdr:to>
    <xdr:graphicFrame macro="">
      <xdr:nvGraphicFramePr>
        <xdr:cNvPr id="4" name="Chart 3">
          <a:extLst>
            <a:ext uri="{FF2B5EF4-FFF2-40B4-BE49-F238E27FC236}">
              <a16:creationId xmlns:a16="http://schemas.microsoft.com/office/drawing/2014/main" id="{FF67AFBC-5A78-104B-E211-CD2FD93C3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8</xdr:row>
      <xdr:rowOff>152400</xdr:rowOff>
    </xdr:from>
    <xdr:to>
      <xdr:col>10</xdr:col>
      <xdr:colOff>152400</xdr:colOff>
      <xdr:row>31</xdr:row>
      <xdr:rowOff>142875</xdr:rowOff>
    </xdr:to>
    <xdr:graphicFrame macro="">
      <xdr:nvGraphicFramePr>
        <xdr:cNvPr id="2" name="Chart 1">
          <a:extLst>
            <a:ext uri="{FF2B5EF4-FFF2-40B4-BE49-F238E27FC236}">
              <a16:creationId xmlns:a16="http://schemas.microsoft.com/office/drawing/2014/main" id="{8C8AE138-A6A4-4CE4-B295-B8038FDFE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168853</xdr:colOff>
      <xdr:row>32</xdr:row>
      <xdr:rowOff>29442</xdr:rowOff>
    </xdr:from>
    <xdr:to>
      <xdr:col>10</xdr:col>
      <xdr:colOff>121227</xdr:colOff>
      <xdr:row>46</xdr:row>
      <xdr:rowOff>10392</xdr:rowOff>
    </xdr:to>
    <xdr:graphicFrame macro="">
      <xdr:nvGraphicFramePr>
        <xdr:cNvPr id="3" name="Chart 2">
          <a:extLst>
            <a:ext uri="{FF2B5EF4-FFF2-40B4-BE49-F238E27FC236}">
              <a16:creationId xmlns:a16="http://schemas.microsoft.com/office/drawing/2014/main" id="{7C8AB0BC-6186-4040-BFE1-6715BC66B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200891</xdr:colOff>
      <xdr:row>46</xdr:row>
      <xdr:rowOff>193098</xdr:rowOff>
    </xdr:from>
    <xdr:to>
      <xdr:col>10</xdr:col>
      <xdr:colOff>172316</xdr:colOff>
      <xdr:row>63</xdr:row>
      <xdr:rowOff>193098</xdr:rowOff>
    </xdr:to>
    <xdr:graphicFrame macro="">
      <xdr:nvGraphicFramePr>
        <xdr:cNvPr id="4" name="Chart 3">
          <a:extLst>
            <a:ext uri="{FF2B5EF4-FFF2-40B4-BE49-F238E27FC236}">
              <a16:creationId xmlns:a16="http://schemas.microsoft.com/office/drawing/2014/main" id="{8D905594-5DBD-4D83-B3C2-4B0CDA293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342900</xdr:colOff>
      <xdr:row>8</xdr:row>
      <xdr:rowOff>152400</xdr:rowOff>
    </xdr:from>
    <xdr:to>
      <xdr:col>20</xdr:col>
      <xdr:colOff>323850</xdr:colOff>
      <xdr:row>31</xdr:row>
      <xdr:rowOff>142875</xdr:rowOff>
    </xdr:to>
    <xdr:graphicFrame macro="">
      <xdr:nvGraphicFramePr>
        <xdr:cNvPr id="5" name="Chart 4">
          <a:extLst>
            <a:ext uri="{FF2B5EF4-FFF2-40B4-BE49-F238E27FC236}">
              <a16:creationId xmlns:a16="http://schemas.microsoft.com/office/drawing/2014/main" id="{C50628BD-9AE4-420A-A2C5-6B4FF8A2E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370609</xdr:colOff>
      <xdr:row>32</xdr:row>
      <xdr:rowOff>51089</xdr:rowOff>
    </xdr:from>
    <xdr:to>
      <xdr:col>20</xdr:col>
      <xdr:colOff>322983</xdr:colOff>
      <xdr:row>46</xdr:row>
      <xdr:rowOff>32039</xdr:rowOff>
    </xdr:to>
    <xdr:graphicFrame macro="">
      <xdr:nvGraphicFramePr>
        <xdr:cNvPr id="6" name="Chart 5">
          <a:extLst>
            <a:ext uri="{FF2B5EF4-FFF2-40B4-BE49-F238E27FC236}">
              <a16:creationId xmlns:a16="http://schemas.microsoft.com/office/drawing/2014/main" id="{20BE9587-D5DD-4571-AC6D-19C7715C4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389659</xdr:colOff>
      <xdr:row>47</xdr:row>
      <xdr:rowOff>44161</xdr:rowOff>
    </xdr:from>
    <xdr:to>
      <xdr:col>20</xdr:col>
      <xdr:colOff>361084</xdr:colOff>
      <xdr:row>64</xdr:row>
      <xdr:rowOff>44161</xdr:rowOff>
    </xdr:to>
    <xdr:graphicFrame macro="">
      <xdr:nvGraphicFramePr>
        <xdr:cNvPr id="7" name="Chart 6">
          <a:extLst>
            <a:ext uri="{FF2B5EF4-FFF2-40B4-BE49-F238E27FC236}">
              <a16:creationId xmlns:a16="http://schemas.microsoft.com/office/drawing/2014/main" id="{4DAE7718-F642-42D2-9FBD-DDB601AB8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485775</xdr:colOff>
      <xdr:row>8</xdr:row>
      <xdr:rowOff>142875</xdr:rowOff>
    </xdr:from>
    <xdr:to>
      <xdr:col>23</xdr:col>
      <xdr:colOff>485775</xdr:colOff>
      <xdr:row>18</xdr:row>
      <xdr:rowOff>19050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5865057-55CB-A7DF-D6E9-52DFBCCD61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08502" y="1701511"/>
              <a:ext cx="1818409" cy="1824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485775</xdr:colOff>
      <xdr:row>18</xdr:row>
      <xdr:rowOff>142876</xdr:rowOff>
    </xdr:from>
    <xdr:to>
      <xdr:col>23</xdr:col>
      <xdr:colOff>485775</xdr:colOff>
      <xdr:row>27</xdr:row>
      <xdr:rowOff>66676</xdr:rowOff>
    </xdr:to>
    <mc:AlternateContent xmlns:mc="http://schemas.openxmlformats.org/markup-compatibility/2006" xmlns:a14="http://schemas.microsoft.com/office/drawing/2010/main">
      <mc:Choice Requires="a14">
        <xdr:graphicFrame macro="">
          <xdr:nvGraphicFramePr>
            <xdr:cNvPr id="12" name="Product Category">
              <a:extLst>
                <a:ext uri="{FF2B5EF4-FFF2-40B4-BE49-F238E27FC236}">
                  <a16:creationId xmlns:a16="http://schemas.microsoft.com/office/drawing/2014/main" id="{809F48F1-3003-B03E-5BD5-FED8DCF7055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2608502" y="3649808"/>
              <a:ext cx="1818409" cy="1677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466725</xdr:colOff>
      <xdr:row>32</xdr:row>
      <xdr:rowOff>51089</xdr:rowOff>
    </xdr:from>
    <xdr:to>
      <xdr:col>23</xdr:col>
      <xdr:colOff>466725</xdr:colOff>
      <xdr:row>40</xdr:row>
      <xdr:rowOff>160193</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73E0C052-64A1-565F-AB2E-114A2A57D4C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589452" y="6285634"/>
              <a:ext cx="1818409" cy="1667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499629</xdr:colOff>
      <xdr:row>47</xdr:row>
      <xdr:rowOff>32040</xdr:rowOff>
    </xdr:from>
    <xdr:to>
      <xdr:col>23</xdr:col>
      <xdr:colOff>499629</xdr:colOff>
      <xdr:row>55</xdr:row>
      <xdr:rowOff>169720</xdr:rowOff>
    </xdr:to>
    <mc:AlternateContent xmlns:mc="http://schemas.openxmlformats.org/markup-compatibility/2006" xmlns:a14="http://schemas.microsoft.com/office/drawing/2010/main">
      <mc:Choice Requires="a14">
        <xdr:graphicFrame macro="">
          <xdr:nvGraphicFramePr>
            <xdr:cNvPr id="14" name="Product Category 1">
              <a:extLst>
                <a:ext uri="{FF2B5EF4-FFF2-40B4-BE49-F238E27FC236}">
                  <a16:creationId xmlns:a16="http://schemas.microsoft.com/office/drawing/2014/main" id="{329BD898-7B8D-FE63-5F61-2BF2ABDD0A8B}"/>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2622356" y="9189029"/>
              <a:ext cx="1818409" cy="1696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551.0137875" createdVersion="8" refreshedVersion="8" minRefreshableVersion="3" recordCount="582" xr:uid="{D23F6CD2-D283-4D85-BECC-C379E3D02401}">
  <cacheSource type="worksheet">
    <worksheetSource ref="A1:Z583" sheet="Cleaned Data"/>
  </cacheSource>
  <cacheFields count="26">
    <cacheField name="Customer Name" numFmtId="0">
      <sharedItems count="579">
        <s v="Randall Mccoy"/>
        <s v="Michael Turner"/>
        <s v="Debra Simmons"/>
        <s v="Corey Garza"/>
        <s v="Joseph Harris"/>
        <s v="Jimmy Bates"/>
        <s v="Aaron Brown"/>
        <s v="Lauren Peters"/>
        <s v="Jennifer Henderson"/>
        <s v="Caroline Nguyen"/>
        <s v="Angela Young"/>
        <s v="Dr. Charles Watkins"/>
        <s v="William Rodriguez"/>
        <s v="Bianca Ewing"/>
        <s v="Micheal Garcia DDS"/>
        <s v="Joseph Rangel"/>
        <s v="Steven Hurley"/>
        <s v="Nicholas House"/>
        <s v="Charles Mckenzie"/>
        <s v="Kim Smith"/>
        <s v="Steven Cochran"/>
        <s v="Brian Sanchez"/>
        <s v="James Cunningham"/>
        <s v="Jacqueline White"/>
        <s v="Robert Thompson"/>
        <s v="Jeffrey Black"/>
        <s v="Megan Washington"/>
        <s v="Emily Turner"/>
        <s v="Brian Davenport"/>
        <s v="Michelle Chang"/>
        <s v="Katie Palmer"/>
        <s v="Katelyn Cook"/>
        <s v="Debra Hale"/>
        <s v="Leah Castillo"/>
        <s v="Gary Oliver"/>
        <s v="Heidi Boyd"/>
        <s v="Aaron Hunter"/>
        <s v="David Thomas"/>
        <s v="Patricia Rodriguez"/>
        <s v="Shannon Kelly"/>
        <s v="Samuel Porter"/>
        <s v="Paul Robinson"/>
        <s v="Walter Snyder"/>
        <s v="Aaron Santiago"/>
        <s v="Jason Long"/>
        <s v="Paul Williams"/>
        <s v="Richard Gonzalez"/>
        <s v="Jillian Gonzales"/>
        <s v="Jacob Robinson"/>
        <s v="Paul Aguilar"/>
        <s v="Darryl Wilson II"/>
        <s v="Christopher Swanson"/>
        <s v="Alex Knox"/>
        <s v="Alisha Rocha"/>
        <s v="Zachary Wilkins"/>
        <s v="Ashley Sherman"/>
        <s v="Tom Martinez"/>
        <s v="Todd Meyer"/>
        <s v="Joseph Calderon"/>
        <s v="Scott Williamson"/>
        <s v="Michelle Price"/>
        <s v="Brian Wilson"/>
        <s v="Mary Wells"/>
        <s v="Kayla Gutierrez"/>
        <s v="Lawrence Jackson"/>
        <s v="Mark Harris"/>
        <s v="Nicholas Wolfe"/>
        <s v="Mr. Gary Abbott"/>
        <s v="Charles Rhodes"/>
        <s v="Dominic Costa"/>
        <s v="Antonio Gross"/>
        <s v="Raymond Rowe"/>
        <s v="Lisa Meadows"/>
        <s v="Kari White"/>
        <s v="Angel Rivera"/>
        <s v="Dorothy Gordon"/>
        <s v="Mary Spencer"/>
        <s v="Alejandro Williams MD"/>
        <s v="Anne Salazar"/>
        <s v="Mikayla Moore"/>
        <s v="Melissa Reyes"/>
        <s v="Ruth Patrick"/>
        <s v="Ryan Herrera"/>
        <s v="Mark Browning"/>
        <s v="Tiffany Rose"/>
        <s v="Herbert Castaneda"/>
        <s v="Cynthia Lopez"/>
        <s v="David Butler"/>
        <s v="Shawn Padilla"/>
        <s v="Mario French"/>
        <s v="Jennifer Richardson"/>
        <s v="Kaitlyn Hudson"/>
        <s v="Brandon Harrison"/>
        <s v="Keith Fox"/>
        <s v="Becky Webb"/>
        <s v="Rachel Murray"/>
        <s v="Lisa Miller"/>
        <s v="Leslie Knight"/>
        <s v="Taylor Gallegos"/>
        <s v="Gregory Henry"/>
        <s v="Kara Smith"/>
        <s v="Timothy Ramos"/>
        <s v="Rebecca Brandt"/>
        <s v="Christian Green"/>
        <s v="Jasmine Turner"/>
        <s v="Robert Bowen"/>
        <s v="Kimberly Chandler"/>
        <s v="Felicia Parsons"/>
        <s v="Kathleen Perez"/>
        <s v="Antonio Moore"/>
        <s v="Richard Lawson"/>
        <s v="Mary Price"/>
        <s v="Brandy Downs"/>
        <s v="Pamela Trujillo"/>
        <s v="Michael Miller"/>
        <s v="Samuel Harrison DDS"/>
        <s v="Dominic Morris"/>
        <s v="Christopher Cox"/>
        <s v="Todd Joseph"/>
        <s v="Antonio Johnson"/>
        <s v="Michael Lewis"/>
        <s v="Sharon Stanley"/>
        <s v="Marie Torres"/>
        <s v="Matthew Williamson"/>
        <s v="Sheri Morgan"/>
        <s v="Jenny Allison"/>
        <s v="James Casey"/>
        <s v="Charles Downs"/>
        <s v="Shawn Daniel"/>
        <s v="Lisa Williams"/>
        <s v="Nicole Ramirez MD"/>
        <s v="Jessica Lewis"/>
        <s v="Stephanie Downs"/>
        <s v="Taylor Clements"/>
        <s v="Deborah Medina"/>
        <s v="Amber Adams PhD"/>
        <s v="Linda Hernandez"/>
        <s v="Emily Singleton"/>
        <s v="Daniel Owen"/>
        <s v="Troy Mcdaniel"/>
        <s v="Seth Rosario"/>
        <s v="Carol Miller"/>
        <s v="Martin Lewis"/>
        <s v="Christopher Torres"/>
        <s v="Dawn Smith"/>
        <s v="Becky Rich"/>
        <s v="Jeremy Cherry"/>
        <s v="Emily Lee"/>
        <s v="Dylan Wiley"/>
        <s v="Brad Hunter"/>
        <s v="Joshua Price"/>
        <s v="Heather Vargas"/>
        <s v="Stanley Banks"/>
        <s v="Amanda Campbell"/>
        <s v="Denise Owens"/>
        <s v="Kenneth Knox"/>
        <s v="Steven Velasquez"/>
        <s v="Samuel Montgomery"/>
        <s v="Oscar Vasquez"/>
        <s v="Connie Davis"/>
        <s v="Sarah White"/>
        <s v="Erik Maddox"/>
        <s v="Richard Nelson"/>
        <s v="Sara Wright"/>
        <s v="Angela Mosley"/>
        <s v="David Mccormick"/>
        <s v="Ashley Holt"/>
        <s v="Brandon Collier"/>
        <s v="Dawn Evans"/>
        <s v="Joshua Moore"/>
        <s v="Diana Guerra"/>
        <s v="Kristi Baker"/>
        <s v="Stephen Burgess"/>
        <s v="Gerald Anderson"/>
        <s v="Caleb Davenport"/>
        <s v="Matthew Lopez"/>
        <s v="Erin Brown"/>
        <s v="Cody Hale"/>
        <s v="Keith Anthony"/>
        <s v="Brandy Gibson"/>
        <s v="Alejandro Rhodes"/>
        <s v="Michaela Ortiz"/>
        <s v="Katrina Rhodes"/>
        <s v="Yolanda Brown"/>
        <s v="Lori Keller"/>
        <s v="Brian Smith"/>
        <s v="Brianna Williams"/>
        <s v="James Fuentes"/>
        <s v="Dr. Scott Nelson"/>
        <s v="Sharon Conrad"/>
        <s v="Brittany Scott"/>
        <s v="Tony Adams"/>
        <s v="Lauren Lang"/>
        <s v="Lisa Rodriguez"/>
        <s v="Sarah Wood"/>
        <s v="Joseph Ward"/>
        <s v="Victoria Smith"/>
        <s v="Martin Hogan"/>
        <s v="Heather Brooks"/>
        <s v="Aaron White"/>
        <s v="Thomas Lynch"/>
        <s v="Theresa Russell"/>
        <s v="Ryan Gilbert"/>
        <s v="Brenda Moreno"/>
        <s v="Drew Parker"/>
        <s v="Samantha Rodriguez"/>
        <s v="Christina Davis"/>
        <s v="Scott Jones"/>
        <s v="Ashley Carson"/>
        <s v="Casey Moran"/>
        <s v="Brian Garcia"/>
        <s v="Debbie Smith"/>
        <s v="David Turner"/>
        <s v="Kevin Lopez"/>
        <s v="Monica Brown"/>
        <s v="Judith Smith DDS"/>
        <s v="Nathan Koch"/>
        <s v="Justin Sanders"/>
        <s v="Ashley Greer"/>
        <s v="Dr. William Rowe"/>
        <s v="Timothy Craig"/>
        <s v="Maurice Ramos"/>
        <s v="Chloe Adams"/>
        <s v="Raymond Logan"/>
        <s v="Amber Stein"/>
        <s v="Donald Harris"/>
        <s v="Kristina Singh"/>
        <s v="Nancy Taylor"/>
        <s v="Carolyn Garcia"/>
        <s v="Jeffery Torres"/>
        <s v="John Roth"/>
        <s v="Christopher Harrington DVM"/>
        <s v="Jacqueline Ross"/>
        <s v="Ryan Erickson"/>
        <s v="Mary York"/>
        <s v="Miranda Moss"/>
        <s v="Matthew Salinas"/>
        <s v="Shawn Thompson"/>
        <s v="Anthony Turner"/>
        <s v="Kenneth Phillips"/>
        <s v="Rachel Frye"/>
        <s v="Steven Johnson"/>
        <s v="Gary Walker"/>
        <s v="Patrick Anderson"/>
        <s v="Matthew Marquez"/>
        <s v="Catherine Odom"/>
        <s v="Joseph Fox"/>
        <s v="Rachel Mann"/>
        <s v="Brianna Perez"/>
        <s v="Stephen Edwards"/>
        <s v="Joel King"/>
        <s v="Kelly Aguilar"/>
        <s v="Micheal Espinoza"/>
        <s v="Jane Hayes"/>
        <s v="Sarah Campos"/>
        <s v="Austin Ross"/>
        <s v="Krystal Jones"/>
        <s v="Ronnie Schmidt"/>
        <s v="Fernando Irwin"/>
        <s v="Justin Jarvis"/>
        <s v="Jennifer Chavez"/>
        <s v="Kimberly Austin"/>
        <s v="David Guerrero"/>
        <s v="Dr. John Lopez"/>
        <s v="Denise Smith"/>
        <s v="Lauren Rogers DVM"/>
        <s v="Nancy Oconnell"/>
        <s v="Kyle Allen DDS"/>
        <s v="Emma Miller"/>
        <s v="Daniel White"/>
        <s v="Destiny Campbell"/>
        <s v="Holly Clark"/>
        <s v="Tonya Richmond"/>
        <s v="Kimberly Nguyen"/>
        <s v="Patricia Williams"/>
        <s v="Ana Harris"/>
        <s v="Kathleen Taylor"/>
        <s v="Adam Kennedy"/>
        <s v="Rachel Bean"/>
        <s v="Susan Lee"/>
        <s v="Mark Cook"/>
        <s v="Jay Jones"/>
        <s v="Rose Wilson"/>
        <s v="Elizabeth Pitts"/>
        <s v="Jorge Hernandez"/>
        <s v="Chase Huang"/>
        <s v="David Edwards"/>
        <s v="Robin Miller"/>
        <s v="Tanya Tucker"/>
        <s v="Eric Petersen"/>
        <s v="Mindy Graham"/>
        <s v="Ashley Mullen"/>
        <s v="Jason Yates"/>
        <s v="Donald Murray"/>
        <s v="Gabrielle Melendez"/>
        <s v="Amy Wilson"/>
        <s v="Danielle Newman"/>
        <s v="Mark Fernandez"/>
        <s v="Brad Martinez"/>
        <s v="Lauren Allen"/>
        <s v="Anthony Murphy"/>
        <s v="Steven Barrera"/>
        <s v="Amanda Walker"/>
        <s v="Marcus Thompson"/>
        <s v="Robert Henderson"/>
        <s v="Kathryn Sandoval"/>
        <s v="Margaret Gutierrez"/>
        <s v="Jacob Payne"/>
        <s v="Alexis Santiago"/>
        <s v="Linda Haas DDS"/>
        <s v="Kenneth Russo"/>
        <s v="Jeffrey Orr"/>
        <s v="Angel Goodwin"/>
        <s v="Kathy Fuller"/>
        <s v="David Brown"/>
        <s v="Patrick Smith"/>
        <s v="Seth Kelly"/>
        <s v="Christine Martin"/>
        <s v="Hannah Davenport PhD"/>
        <s v="Mrs. Jamie Hale"/>
        <s v="Cynthia Martin"/>
        <s v="Stanley Schmitt"/>
        <s v="William Armstrong"/>
        <s v="Andrew Mercer"/>
        <s v="Holly Carter"/>
        <s v="Christopher Boone"/>
        <s v="Mr. Donald Alexander DDS"/>
        <s v="Daniel Becker"/>
        <s v="William Hall"/>
        <s v="Daniel Allen"/>
        <s v="Anita Fox"/>
        <s v="Anthony Moss"/>
        <s v="Katie Oneill"/>
        <s v="Nicole Keith"/>
        <s v="Joan Silva"/>
        <s v="Michael Johnson"/>
        <s v="Alexandra Bush"/>
        <s v="Jennifer Warren"/>
        <s v="Todd Shields"/>
        <s v="Kristin Esparza"/>
        <s v="Wayne Hardin"/>
        <s v="Stephen Marshall"/>
        <s v="Cynthia Cantu"/>
        <s v="John Baker"/>
        <s v="Melvin Bryant"/>
        <s v="Alec Torres"/>
        <s v="Patricia Wilson"/>
        <s v="Wendy Bowers MD"/>
        <s v="Maria Barry"/>
        <s v="Anna Thomas"/>
        <s v="Kathleen Sullivan"/>
        <s v="Bernard Osborne"/>
        <s v="Tyler Rivas"/>
        <s v="Nicholas Ibarra"/>
        <s v="Brian Moreno"/>
        <s v="Alyssa Pruitt"/>
        <s v="Misty Lambert"/>
        <s v="Curtis Aguilar"/>
        <s v="Aaron Guzman"/>
        <s v="Christopher Norman"/>
        <s v="Christopher Watkins"/>
        <s v="Sabrina Moyer"/>
        <s v="Mr. Joshua Cooper"/>
        <s v="April Nunez"/>
        <s v="Joe Cochran"/>
        <s v="Jesus Davis"/>
        <s v="Michael Gordon"/>
        <s v="Aaron Garrett"/>
        <s v="Jason Davis"/>
        <s v="Victoria Bennett"/>
        <s v="David Padilla PhD"/>
        <s v="Nicole Kirk"/>
        <s v="Sean Moran"/>
        <s v="Brent Mills"/>
        <s v="George Sherman"/>
        <s v="Natalie Welch"/>
        <s v="Samuel Scott"/>
        <s v="David Richardson"/>
        <s v="Dr. Lisa Green DDS"/>
        <s v="Samantha Crawford"/>
        <s v="Danielle Weber"/>
        <s v="Elizabeth Barrera"/>
        <s v="Heather Best"/>
        <s v="Nicholas Sanders MD"/>
        <s v="Kimberly Garrett"/>
        <s v="Jeremy Howell"/>
        <s v="Karen Rodriguez MD"/>
        <s v="Kayla Orr"/>
        <s v="Robert Walsh"/>
        <s v="Heidi Jones"/>
        <s v="Dana Carrillo"/>
        <s v="Marc Escobar"/>
        <s v="Henry Rollins"/>
        <s v="Lance Oneill"/>
        <s v="Zachary White"/>
        <s v="Keith Collins"/>
        <s v="Allen Campbell"/>
        <s v="Denise Byrd"/>
        <s v="Stacey Stevenson"/>
        <s v="William Morgan"/>
        <s v="Michelle Fuller"/>
        <s v="Robert Flores"/>
        <s v="Robin Walsh"/>
        <s v="Amy Hancock"/>
        <s v="Susan Wagner"/>
        <s v="Amy Kirby"/>
        <s v="Karen Gallagher"/>
        <s v="Anthony Valentine"/>
        <s v="Arthur Chapman"/>
        <s v="Derek Chapman"/>
        <s v="Bonnie Rivera"/>
        <s v="Crystal Harris"/>
        <s v="Jessica White"/>
        <s v="Mark Patrick"/>
        <s v="Joshua Weaver"/>
        <s v="Heather Golden"/>
        <s v="Michael Reed"/>
        <s v="Alec Johnson"/>
        <s v="Christine Fitzpatrick"/>
        <s v="Rebecca Johnson"/>
        <s v="Erin Phillips"/>
        <s v="Brandon Fuller"/>
        <s v="Randy Carter"/>
        <s v="Michelle Jackson"/>
        <s v="Andrea Ellis"/>
        <s v="Janet Rivas"/>
        <s v="Jeremy Alexander"/>
        <s v="Adam Pierce"/>
        <s v="Jennifer Anderson"/>
        <s v="Mrs. Meghan Martinez"/>
        <s v="Stacey Thomas"/>
        <s v="James Potts"/>
        <s v="Duane Nelson Jr."/>
        <s v="Lisa Fox"/>
        <s v="Erin Anderson"/>
        <s v="Joshua Hicks"/>
        <s v="Alan Thomas"/>
        <s v="Ryan Schroeder"/>
        <s v="Laura Alexander"/>
        <s v="James Estes"/>
        <s v="Michael Moore"/>
        <s v="Edward Taylor"/>
        <s v="Bethany Jones"/>
        <s v="Larry Gonzalez"/>
        <s v="Richard Hicks"/>
        <s v="Jessica Chavez"/>
        <s v="Benjamin White"/>
        <s v="Mr. Douglas Rivas"/>
        <s v="Margaret Gordon"/>
        <s v="Matthew Smith"/>
        <s v="Tammy Robinson"/>
        <s v="Mark Patterson"/>
        <s v="Patrick Wright"/>
        <s v="Kristen Schneider"/>
        <s v="Dana Clayton"/>
        <s v="Maria Morrison"/>
        <s v="Christopher Hahn PhD"/>
        <s v="Kathryn Rodriguez"/>
        <s v="Frank Mcmillan"/>
        <s v="Derrick Bryant"/>
        <s v="Allison Hester"/>
        <s v="Kathleen Williams"/>
        <s v="Betty Chambers"/>
        <s v="Jennifer Coleman"/>
        <s v="Julie Melendez"/>
        <s v="Amanda Wong"/>
        <s v="William Williams"/>
        <s v="Emma Woodward"/>
        <s v="Jacob Smith"/>
        <s v="Denise Martin"/>
        <s v="Amy White"/>
        <s v="Tammy Lewis"/>
        <s v="Amy Brown"/>
        <s v="Lindsey Johnston"/>
        <s v="Seth Armstrong"/>
        <s v="Sharon Martin"/>
        <s v="Jeff Hernandez"/>
        <s v="Cassie Flores"/>
        <s v="Robert Navarro"/>
        <s v="Austin Green"/>
        <s v="Michael Olson"/>
        <s v="Judy Robinson"/>
        <s v="Edward Benjamin"/>
        <s v="Penny Trujillo"/>
        <s v="Charles Higgins"/>
        <s v="Jennifer Fisher"/>
        <s v="Victor Woods"/>
        <s v="Jenny Baker"/>
        <s v="Jennifer Wagner"/>
        <s v="Kenneth Garrison"/>
        <s v="Lisa Barrett"/>
        <s v="Jasmine Nelson"/>
        <s v="Patricia Walton"/>
        <s v="Mark Parker"/>
        <s v="Miss Cynthia Wright"/>
        <s v="Jade Martin"/>
        <s v="Tammy Cunningham"/>
        <s v="Logan Baker"/>
        <s v="James Flores"/>
        <s v="Erik Cochran"/>
        <s v="Mr. Anthony Frederick MD"/>
        <s v="Michael Hendricks"/>
        <s v="Maurice Meyer"/>
        <s v="Ronald Price"/>
        <s v="Lauren Hernandez"/>
        <s v="Tracy Garner II"/>
        <s v="Mr. Eric Smith"/>
        <s v="Ariel Church"/>
        <s v="Jessica Pineda"/>
        <s v="Stephanie Wilson"/>
        <s v="Brianna Thompson"/>
        <s v="Sarah Lambert"/>
        <s v="Tammy Guzman"/>
        <s v="Gina Hunt"/>
        <s v="Duane Cook"/>
        <s v="Mr. Anthony Cunningham"/>
        <s v="Natasha Shepard"/>
        <s v="Nathan Medina"/>
        <s v="Cody Malone"/>
        <s v="Mr. Taylor Graham"/>
        <s v="Brenda Garza"/>
        <s v="Jessica Chan"/>
        <s v="Adrian Tyler"/>
        <s v="Sarah Thompson"/>
        <s v="Daniel Collier"/>
        <s v="Stephen Thompson"/>
        <s v="Thomas Lane"/>
        <s v="Jill Shelton"/>
        <s v="Tammy Anderson"/>
        <s v="Wayne Baker DDS"/>
        <s v="Robert Mccoy"/>
        <s v="Sarah Francis"/>
        <s v="Bethany Foley"/>
        <s v="John Nunez"/>
        <s v="Tina Alvarado"/>
        <s v="Keith Garrison"/>
        <s v="William Valentine"/>
        <s v="Megan Gallegos"/>
        <s v="Stephen Baker"/>
        <s v="Manuel Owens"/>
        <s v="Angela Diaz"/>
        <s v="Scott Jennings"/>
        <s v="Jacob Alexander"/>
        <s v="Lisa Todd"/>
        <s v="Andrew Morris"/>
        <s v="Jeffrey Armstrong"/>
        <s v="Briana Ramirez"/>
        <s v="Christy Foley"/>
        <s v="Elizabeth Brown"/>
        <s v="Yolanda Cooper"/>
        <s v="Jeremy Russell"/>
        <s v="David Carlson"/>
        <s v="Denise Martinez"/>
        <s v="Casey Hernandez"/>
        <s v="Carla Chang"/>
        <s v="David Williams"/>
        <s v="Shelia Brown"/>
        <s v="Daniel Mcmillan"/>
        <s v="Terry Shannon"/>
        <s v="Dorothy Herrera"/>
        <s v="Dylan Morrison"/>
        <s v="Laura Mcfarland"/>
        <s v="Christopher Bryant"/>
        <s v="Michael Kelly"/>
        <s v="Anthony Taylor"/>
        <s v="Kelly Rivera"/>
        <s v="Justin Lewis"/>
        <s v="Edward Wilson"/>
        <s v="Mary Schmidt"/>
        <s v="Brett Summers"/>
        <s v="David Hayes"/>
        <s v="Linda Shaw"/>
        <s v="Ariel Weaver"/>
        <s v="Robert Gordon"/>
        <s v="Thomas Soto"/>
        <s v="Samantha Braun"/>
        <s v="Paula Livingston"/>
        <s v="William Davis"/>
        <s v="Lisa Erickson"/>
      </sharedItems>
    </cacheField>
    <cacheField name="Customer ID" numFmtId="0">
      <sharedItems containsSemiMixedTypes="0" containsString="0" containsNumber="1" containsInteger="1" minValue="1012" maxValue="9993"/>
    </cacheField>
    <cacheField name="Customer Email" numFmtId="0">
      <sharedItems/>
    </cacheField>
    <cacheField name="Customer Address" numFmtId="0">
      <sharedItems/>
    </cacheField>
    <cacheField name="Region" numFmtId="0">
      <sharedItems count="5">
        <s v="Central"/>
        <s v="East"/>
        <s v="North"/>
        <s v="South"/>
        <s v="West"/>
      </sharedItems>
    </cacheField>
    <cacheField name="Product Name" numFmtId="0">
      <sharedItems/>
    </cacheField>
    <cacheField name="Product Code" numFmtId="0">
      <sharedItems/>
    </cacheField>
    <cacheField name="Product Price $" numFmtId="0">
      <sharedItems containsSemiMixedTypes="0" containsString="0" containsNumber="1" minValue="11.58" maxValue="997.17"/>
    </cacheField>
    <cacheField name="Product Category" numFmtId="0">
      <sharedItems count="5">
        <s v="Books"/>
        <s v="Clothing"/>
        <s v="Electronics"/>
        <s v="Home"/>
        <s v="Toys"/>
      </sharedItems>
    </cacheField>
    <cacheField name="Sale Amount" numFmtId="0">
      <sharedItems containsSemiMixedTypes="0" containsString="0" containsNumber="1" containsInteger="1" minValue="1" maxValue="20"/>
    </cacheField>
    <cacheField name="Total Revenue" numFmtId="0">
      <sharedItems containsSemiMixedTypes="0" containsString="0" containsNumber="1" minValue="64.760000000000005" maxValue="18800" count="581">
        <n v="17401.599999999999"/>
        <n v="953.2"/>
        <n v="15898.5"/>
        <n v="1495.44"/>
        <n v="13237.73"/>
        <n v="13729.71"/>
        <n v="7390.88"/>
        <n v="1659"/>
        <n v="7332.45"/>
        <n v="13454.7"/>
        <n v="4309.5"/>
        <n v="8812.44"/>
        <n v="10171.200000000001"/>
        <n v="11120.28"/>
        <n v="2203.56"/>
        <n v="6068.59"/>
        <n v="7520.5"/>
        <n v="4191.57"/>
        <n v="2816.24"/>
        <n v="5764.57"/>
        <n v="3336.13"/>
        <n v="3680.46"/>
        <n v="5959.56"/>
        <n v="3269.64"/>
        <n v="1262.1500000000001"/>
        <n v="1101.6400000000001"/>
        <n v="2912.24"/>
        <n v="282.3"/>
        <n v="220.58"/>
        <n v="557.41"/>
        <n v="17192.599999999999"/>
        <n v="10362.4"/>
        <n v="12406.55"/>
        <n v="3765.32"/>
        <n v="751.19"/>
        <n v="292.27"/>
        <n v="2512.5100000000002"/>
        <n v="9663.7999999999993"/>
        <n v="1531.44"/>
        <n v="4656.8"/>
        <n v="3572.87"/>
        <n v="436.17"/>
        <n v="485.1"/>
        <n v="1103.8800000000001"/>
        <n v="920.56"/>
        <n v="650.11"/>
        <n v="646.82000000000005"/>
        <n v="2237"/>
        <n v="18800"/>
        <n v="12923.8"/>
        <n v="13217.54"/>
        <n v="16669.84"/>
        <n v="603.25"/>
        <n v="10589.13"/>
        <n v="14499.64"/>
        <n v="14913.6"/>
        <n v="3384.12"/>
        <n v="7962.6"/>
        <n v="2233.8000000000002"/>
        <n v="3471.5"/>
        <n v="8520.7999999999993"/>
        <n v="8796.8700000000008"/>
        <n v="1968.21"/>
        <n v="1843.84"/>
        <n v="6458.4"/>
        <n v="591.17999999999995"/>
        <n v="3288.66"/>
        <n v="964.2"/>
        <n v="4829.75"/>
        <n v="1596.42"/>
        <n v="1093.08"/>
        <n v="539.76"/>
        <n v="1226.08"/>
        <n v="319.92"/>
        <n v="995.47"/>
        <n v="674.09"/>
        <n v="5353.2"/>
        <n v="16073.62"/>
        <n v="360.05"/>
        <n v="7217.64"/>
        <n v="8152.86"/>
        <n v="9294.24"/>
        <n v="13337.52"/>
        <n v="13725.92"/>
        <n v="6766.34"/>
        <n v="7015.19"/>
        <n v="6987.11"/>
        <n v="6490.68"/>
        <n v="1828.97"/>
        <n v="2964.72"/>
        <n v="1323.96"/>
        <n v="5411"/>
        <n v="8851.14"/>
        <n v="298.2"/>
        <n v="3075.36"/>
        <n v="1350.1"/>
        <n v="1445.88"/>
        <n v="2991.51"/>
        <n v="427.16"/>
        <n v="1779.12"/>
        <n v="796.98"/>
        <n v="4583.2"/>
        <n v="11258"/>
        <n v="7450.2"/>
        <n v="634.61"/>
        <n v="14482.3"/>
        <n v="9552.6"/>
        <n v="5640.6"/>
        <n v="3836.4"/>
        <n v="6328.14"/>
        <n v="5870.76"/>
        <n v="7772.05"/>
        <n v="10470.24"/>
        <n v="4743.8"/>
        <n v="3792.2"/>
        <n v="3934.1"/>
        <n v="3125.28"/>
        <n v="5451.76"/>
        <n v="5487.79"/>
        <n v="5950.49"/>
        <n v="480.06"/>
        <n v="5005.9799999999996"/>
        <n v="958.3"/>
        <n v="2426.4499999999998"/>
        <n v="2934.32"/>
        <n v="872.04"/>
        <n v="631.44000000000005"/>
        <n v="750.44"/>
        <n v="1753.92"/>
        <n v="1873.5"/>
        <n v="453.63"/>
        <n v="826.93"/>
        <n v="7205.4"/>
        <n v="9860.2000000000007"/>
        <n v="5916.17"/>
        <n v="14420.64"/>
        <n v="12198.16"/>
        <n v="1762.15"/>
        <n v="7833.93"/>
        <n v="10846.92"/>
        <n v="3737.76"/>
        <n v="2341.1999999999998"/>
        <n v="1082.0999999999999"/>
        <n v="3619.89"/>
        <n v="5226.6400000000003"/>
        <n v="2158.08"/>
        <n v="1455.6"/>
        <n v="306.04000000000002"/>
        <n v="1943.56"/>
        <n v="221.67"/>
        <n v="1479.53"/>
        <n v="1072.3599999999999"/>
        <n v="1447.02"/>
        <n v="7680.6"/>
        <n v="8446.9599999999991"/>
        <n v="15454.87"/>
        <n v="8978.8799999999992"/>
        <n v="4268.6400000000003"/>
        <n v="4650.45"/>
        <n v="12406.1"/>
        <n v="3875.56"/>
        <n v="936.24"/>
        <n v="1299.1199999999999"/>
        <n v="3548.97"/>
        <n v="4332.3599999999997"/>
        <n v="3065.4"/>
        <n v="349.95"/>
        <n v="919.07"/>
        <n v="18064.8"/>
        <n v="1249.3800000000001"/>
        <n v="4955.33"/>
        <n v="9144.98"/>
        <n v="1596"/>
        <n v="1190.55"/>
        <n v="9397.7800000000007"/>
        <n v="10455.120000000001"/>
        <n v="3487"/>
        <n v="7427.07"/>
        <n v="2383.11"/>
        <n v="3545.28"/>
        <n v="560.70000000000005"/>
        <n v="992.72"/>
        <n v="3856.08"/>
        <n v="3196.08"/>
        <n v="1725.99"/>
        <n v="1931.28"/>
        <n v="2657.5"/>
        <n v="3741.2"/>
        <n v="1175.05"/>
        <n v="2533.52"/>
        <n v="3887.88"/>
        <n v="772.04"/>
        <n v="3584.2"/>
        <n v="1373"/>
        <n v="976.81"/>
        <n v="2881.4"/>
        <n v="14726.2"/>
        <n v="7550"/>
        <n v="9886.68"/>
        <n v="1228.42"/>
        <n v="7864.71"/>
        <n v="3114.4"/>
        <n v="8090.61"/>
        <n v="4294.71"/>
        <n v="4439.5200000000004"/>
        <n v="6397.02"/>
        <n v="5265.4"/>
        <n v="2735.1"/>
        <n v="3282.2"/>
        <n v="3925.24"/>
        <n v="3457.36"/>
        <n v="1972.2"/>
        <n v="607.58000000000004"/>
        <n v="3123"/>
        <n v="14041.95"/>
        <n v="8766.24"/>
        <n v="13084.35"/>
        <n v="3590.25"/>
        <n v="1183.1400000000001"/>
        <n v="10826.48"/>
        <n v="974.04"/>
        <n v="7045.61"/>
        <n v="2179.5"/>
        <n v="3990.1"/>
        <n v="3514.9"/>
        <n v="4605.66"/>
        <n v="8195.67"/>
        <n v="2414.7199999999998"/>
        <n v="3800.65"/>
        <n v="1631"/>
        <n v="64.760000000000005"/>
        <n v="298.86"/>
        <n v="1055.1199999999999"/>
        <n v="245.64"/>
        <n v="742.76"/>
        <n v="18686.400000000001"/>
        <n v="4794.2"/>
        <n v="9552"/>
        <n v="9086.4"/>
        <n v="10274.82"/>
        <n v="6448.03"/>
        <n v="12288.6"/>
        <n v="11032.64"/>
        <n v="424.16"/>
        <n v="12613.8"/>
        <n v="13090.05"/>
        <n v="679.95"/>
        <n v="9744.6"/>
        <n v="5810"/>
        <n v="1442.3"/>
        <n v="4573.1000000000004"/>
        <n v="8332.65"/>
        <n v="6067.92"/>
        <n v="1301.3"/>
        <n v="3385.45"/>
        <n v="2604.12"/>
        <n v="93.04"/>
        <n v="10506.62"/>
        <n v="5392.74"/>
        <n v="6403.05"/>
        <n v="8918.24"/>
        <n v="10882.9"/>
        <n v="10001.040000000001"/>
        <n v="6571.6"/>
        <n v="6685.7"/>
        <n v="6400.94"/>
        <n v="4022.46"/>
        <n v="6283.8"/>
        <n v="3951.68"/>
        <n v="2765.2"/>
        <n v="3751.52"/>
        <n v="1678.98"/>
        <n v="3771.5"/>
        <n v="850.45"/>
        <n v="122.44"/>
        <n v="1040.1600000000001"/>
        <n v="1973.16"/>
        <n v="820.54"/>
        <n v="14019"/>
        <n v="13991.6"/>
        <n v="7842.06"/>
        <n v="2049.86"/>
        <n v="13753.34"/>
        <n v="15735.84"/>
        <n v="1702.88"/>
        <n v="7591.48"/>
        <n v="7884.48"/>
        <n v="1373.96"/>
        <n v="1381.87"/>
        <n v="3483.9"/>
        <n v="4011.9"/>
        <n v="2346.6"/>
        <n v="86.32"/>
        <n v="16767.5"/>
        <n v="7599.24"/>
        <n v="9078.58"/>
        <n v="17390.34"/>
        <n v="7556.76"/>
        <n v="8579.2000000000007"/>
        <n v="3619.95"/>
        <n v="7188.48"/>
        <n v="11937.38"/>
        <n v="6829.32"/>
        <n v="5289.75"/>
        <n v="2628.09"/>
        <n v="3607.02"/>
        <n v="109.86"/>
        <n v="3059.65"/>
        <n v="3896.28"/>
        <n v="2229.48"/>
        <n v="643.44000000000005"/>
        <n v="187.46"/>
        <n v="195.5"/>
        <n v="169.48"/>
        <n v="17832.2"/>
        <n v="3587.6"/>
        <n v="1103.76"/>
        <n v="8394.84"/>
        <n v="4166.6400000000003"/>
        <n v="9339.6"/>
        <n v="5469.94"/>
        <n v="6272.98"/>
        <n v="1061.58"/>
        <n v="4424.68"/>
        <n v="2793.72"/>
        <n v="3241.59"/>
        <n v="5196.5"/>
        <n v="4634.1000000000004"/>
        <n v="4888.9799999999996"/>
        <n v="756.49"/>
        <n v="1597.44"/>
        <n v="4230.2"/>
        <n v="1611.81"/>
        <n v="1174.05"/>
        <n v="926.34"/>
        <n v="1101.28"/>
        <n v="10256.85"/>
        <n v="11839.8"/>
        <n v="2076"/>
        <n v="9985.7999999999993"/>
        <n v="9337.02"/>
        <n v="5382.74"/>
        <n v="127.38"/>
        <n v="7179.6"/>
        <n v="8130.15"/>
        <n v="7840.64"/>
        <n v="6656.4"/>
        <n v="1612.96"/>
        <n v="4094.58"/>
        <n v="6332.27"/>
        <n v="3887.82"/>
        <n v="1863.6"/>
        <n v="3678.24"/>
        <n v="3548.65"/>
        <n v="240"/>
        <n v="1071.3499999999999"/>
        <n v="415.64"/>
        <n v="1850.52"/>
        <n v="179.4"/>
        <n v="481.49"/>
        <n v="5556.8"/>
        <n v="2867.29"/>
        <n v="14414.94"/>
        <n v="7151.58"/>
        <n v="7984.8"/>
        <n v="12287.52"/>
        <n v="10496.32"/>
        <n v="4727.55"/>
        <n v="1686.15"/>
        <n v="4454.0600000000004"/>
        <n v="325.44"/>
        <n v="7838.05"/>
        <n v="8825.85"/>
        <n v="244.65"/>
        <n v="840.45"/>
        <n v="2825.6"/>
        <n v="7237.2"/>
        <n v="7242.42"/>
        <n v="5579.73"/>
        <n v="14821.96"/>
        <n v="5306.72"/>
        <n v="5535.04"/>
        <n v="9412.06"/>
        <n v="4744.74"/>
        <n v="9208.65"/>
        <n v="5916.7"/>
        <n v="1069.7"/>
        <n v="1939.5"/>
        <n v="3638.56"/>
        <n v="5280.08"/>
        <n v="7758.08"/>
        <n v="5389.23"/>
        <n v="6536.11"/>
        <n v="1976.52"/>
        <n v="1069.44"/>
        <n v="1016.28"/>
        <n v="3420.25"/>
        <n v="4560.75"/>
        <n v="4808.3"/>
        <n v="1415.6"/>
        <n v="3673.8"/>
        <n v="2061.92"/>
        <n v="3739.16"/>
        <n v="1428.44"/>
        <n v="1522.72"/>
        <n v="605.22"/>
        <n v="345.38"/>
        <n v="7948.6"/>
        <n v="9171.6"/>
        <n v="18168.75"/>
        <n v="3895.38"/>
        <n v="10340.42"/>
        <n v="1730.43"/>
        <n v="4894.08"/>
        <n v="8445.6"/>
        <n v="8898.5400000000009"/>
        <n v="1282.68"/>
        <n v="6663.41"/>
        <n v="6638.7"/>
        <n v="865.62"/>
        <n v="5639.13"/>
        <n v="317.16000000000003"/>
        <n v="2215.6799999999998"/>
        <n v="2728.18"/>
        <n v="1230"/>
        <n v="857.1"/>
        <n v="1959.18"/>
        <n v="2574.12"/>
        <n v="91.52"/>
        <n v="1073.82"/>
        <n v="864.17"/>
        <n v="16544.2"/>
        <n v="16201.8"/>
        <n v="16332.4"/>
        <n v="14227.2"/>
        <n v="2860.26"/>
        <n v="6973.38"/>
        <n v="286.72000000000003"/>
        <n v="1215.9000000000001"/>
        <n v="7199.78"/>
        <n v="7510.36"/>
        <n v="8772.4"/>
        <n v="6759"/>
        <n v="7697.34"/>
        <n v="339.57"/>
        <n v="5442.3"/>
        <n v="2227.36"/>
        <n v="3591.12"/>
        <n v="388.86"/>
        <n v="1785.9"/>
        <n v="668.2"/>
        <n v="16721.099999999999"/>
        <n v="9279.7900000000009"/>
        <n v="6886.87"/>
        <n v="8058.17"/>
        <n v="7549.76"/>
        <n v="13107.45"/>
        <n v="8304.9599999999991"/>
        <n v="9750.73"/>
        <n v="338.1"/>
        <n v="5314.6"/>
        <n v="7583.58"/>
        <n v="7492.23"/>
        <n v="3211.83"/>
        <n v="7261.11"/>
        <n v="3986.1"/>
        <n v="4158.84"/>
        <n v="3439.68"/>
        <n v="2538.2399999999998"/>
        <n v="142.28"/>
        <n v="2285.5500000000002"/>
        <n v="935.04"/>
        <n v="2282.64"/>
        <n v="958.9"/>
        <n v="661.37"/>
        <n v="193.1"/>
        <n v="8766"/>
        <n v="10890.8"/>
        <n v="11440.66"/>
        <n v="7824.6"/>
        <n v="6465.6"/>
        <n v="12296.85"/>
        <n v="4241.8599999999997"/>
        <n v="11431.81"/>
        <n v="7066.28"/>
        <n v="12420.07"/>
        <n v="3069.72"/>
        <n v="8891.8799999999992"/>
        <n v="6701.88"/>
        <n v="916.8"/>
        <n v="2257"/>
        <n v="2434.5"/>
        <n v="763.14"/>
        <n v="3018.24"/>
        <n v="3518.58"/>
        <n v="1421.84"/>
        <n v="3498.32"/>
        <n v="1022.4"/>
        <n v="1515.38"/>
        <n v="463.46"/>
        <n v="15060.4"/>
        <n v="12890.08"/>
        <n v="8098.08"/>
        <n v="11905.12"/>
        <n v="911.85"/>
        <n v="3713.5"/>
        <n v="6732.88"/>
        <n v="350.7"/>
        <n v="5268"/>
        <n v="2023.2"/>
        <n v="10001.969999999999"/>
        <n v="824.78"/>
        <n v="1403.27"/>
        <n v="149.4"/>
        <n v="287.89999999999998"/>
        <n v="1694.61"/>
        <n v="8570.43"/>
        <n v="7642.17"/>
        <n v="2629.04"/>
        <n v="4545.5200000000004"/>
        <n v="3170.02"/>
        <n v="3094.7"/>
        <n v="3569.4"/>
        <n v="542.86"/>
        <n v="261.06"/>
        <n v="419.8"/>
        <n v="75.95"/>
        <n v="3693.4"/>
        <n v="15207.2"/>
        <n v="10663.56"/>
        <n v="17694.509999999998"/>
        <n v="14486.04"/>
        <n v="6334.71"/>
        <n v="1070.1500000000001"/>
        <n v="15593.42"/>
        <n v="10464.64"/>
        <n v="11999.68"/>
        <n v="4388.78"/>
        <n v="4783.8999999999996"/>
        <n v="2695.5"/>
        <n v="4116.0600000000004"/>
        <n v="5516.46"/>
        <n v="3282.03"/>
        <n v="7323.39"/>
        <n v="1064.56"/>
        <n v="193.92"/>
        <n v="1981.1"/>
        <n v="2747.04"/>
        <n v="730.48"/>
        <n v="1187.52"/>
        <n v="1579.08"/>
        <n v="1592.56"/>
        <n v="669.02"/>
        <n v="708.26"/>
        <n v="776.24"/>
        <n v="11235"/>
        <n v="13789.25"/>
        <n v="4628.88"/>
        <n v="2332.5700000000002"/>
        <n v="13238.41"/>
        <n v="12656.64"/>
        <n v="11358.3"/>
        <n v="14164.2"/>
        <n v="12880.84"/>
        <n v="9852.24"/>
        <n v="7253.16"/>
        <n v="1558.92"/>
        <n v="4021.05"/>
        <n v="3192.1"/>
        <n v="6697.08"/>
        <n v="2795.94"/>
        <n v="3361.2"/>
        <n v="3233.7"/>
        <n v="3948.32"/>
        <n v="995.88"/>
        <n v="1055.94"/>
        <n v="1155.8"/>
        <n v="517.79999999999995"/>
        <n v="436.06"/>
        <n v="700.83"/>
        <n v="445.68"/>
      </sharedItems>
    </cacheField>
    <cacheField name="Transaction ID" numFmtId="0">
      <sharedItems/>
    </cacheField>
    <cacheField name="Purchase Date" numFmtId="0">
      <sharedItems containsSemiMixedTypes="0" containsNonDate="0" containsDate="1" containsString="0" minDate="2020-01-01T00:00:00" maxDate="2024-09-10T00:00:00"/>
    </cacheField>
    <cacheField name="Delivery Date" numFmtId="0">
      <sharedItems containsDate="1" containsMixedTypes="1" minDate="2020-01-02T00:00:00" maxDate="2024-09-14T00:00:00"/>
    </cacheField>
    <cacheField name="Order Category" numFmtId="0">
      <sharedItems containsNonDate="0" containsBlank="1"/>
    </cacheField>
    <cacheField name="Purchase year" numFmtId="0">
      <sharedItems containsString="0" containsBlank="1" containsNumber="1" containsInteger="1" minValue="2020" maxValue="2024"/>
    </cacheField>
    <cacheField name="Transaction Statue" numFmtId="0">
      <sharedItems containsBlank="1"/>
    </cacheField>
    <cacheField name="If function" numFmtId="0">
      <sharedItems containsBlank="1"/>
    </cacheField>
    <cacheField name="If function2" numFmtId="0">
      <sharedItems containsBlank="1"/>
    </cacheField>
    <cacheField name="If function3" numFmtId="0">
      <sharedItems containsBlank="1"/>
    </cacheField>
    <cacheField name="Concatanate" numFmtId="0">
      <sharedItems containsBlank="1"/>
    </cacheField>
    <cacheField name="Text Function " numFmtId="0">
      <sharedItems containsBlank="1"/>
    </cacheField>
    <cacheField name="Text Function" numFmtId="0">
      <sharedItems containsBlank="1"/>
    </cacheField>
    <cacheField name="Date Function" numFmtId="0">
      <sharedItems containsString="0" containsBlank="1" containsNumber="1" containsInteger="1" minValue="5" maxValue="15"/>
    </cacheField>
    <cacheField name="Summary" numFmtId="0">
      <sharedItems containsBlank="1"/>
    </cacheField>
    <cacheField name="Totals" numFmtId="0">
      <sharedItems containsString="0" containsBlank="1" containsNumber="1" minValue="10.486818980667838" maxValue="2949326.620000001"/>
    </cacheField>
  </cacheFields>
  <extLst>
    <ext xmlns:x14="http://schemas.microsoft.com/office/spreadsheetml/2009/9/main" uri="{725AE2AE-9491-48be-B2B4-4EB974FC3084}">
      <x14:pivotCacheDefinition pivotCacheId="19072724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551.526596990741" createdVersion="8" refreshedVersion="8" minRefreshableVersion="3" recordCount="574" xr:uid="{F0E7DC93-384F-45FF-97A0-DA8E2E373A8B}">
  <cacheSource type="worksheet">
    <worksheetSource ref="A1:K575" sheet="Cleaned Data"/>
  </cacheSource>
  <cacheFields count="11">
    <cacheField name="Customer Name" numFmtId="0">
      <sharedItems/>
    </cacheField>
    <cacheField name="Customer ID" numFmtId="0">
      <sharedItems containsSemiMixedTypes="0" containsString="0" containsNumber="1" containsInteger="1" minValue="1012" maxValue="9993"/>
    </cacheField>
    <cacheField name="Customer Email" numFmtId="0">
      <sharedItems/>
    </cacheField>
    <cacheField name="Customer Address" numFmtId="0">
      <sharedItems/>
    </cacheField>
    <cacheField name="Region" numFmtId="0">
      <sharedItems count="5">
        <s v="Central"/>
        <s v="East"/>
        <s v="North"/>
        <s v="South"/>
        <s v="West"/>
      </sharedItems>
    </cacheField>
    <cacheField name="Product Name" numFmtId="0">
      <sharedItems/>
    </cacheField>
    <cacheField name="Product Code" numFmtId="0">
      <sharedItems/>
    </cacheField>
    <cacheField name="Product Price $" numFmtId="0">
      <sharedItems containsSemiMixedTypes="0" containsString="0" containsNumber="1" minValue="11.58" maxValue="997.17"/>
    </cacheField>
    <cacheField name="Product Category" numFmtId="0">
      <sharedItems/>
    </cacheField>
    <cacheField name="Sale Amount" numFmtId="0">
      <sharedItems containsSemiMixedTypes="0" containsString="0" containsNumber="1" containsInteger="1" minValue="1" maxValue="20"/>
    </cacheField>
    <cacheField name="Total Revenue" numFmtId="0">
      <sharedItems containsSemiMixedTypes="0" containsString="0" containsNumber="1" minValue="64.760000000000005" maxValue="18800"/>
    </cacheField>
  </cacheFields>
  <extLst>
    <ext xmlns:x14="http://schemas.microsoft.com/office/spreadsheetml/2009/9/main" uri="{725AE2AE-9491-48be-B2B4-4EB974FC3084}">
      <x14:pivotCacheDefinition pivotCacheId="13028065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551.531805555554" createdVersion="8" refreshedVersion="8" minRefreshableVersion="3" recordCount="578" xr:uid="{156FB196-3E23-4D1A-BC6E-0BF91C4C2AD8}">
  <cacheSource type="worksheet">
    <worksheetSource ref="D1:N579" sheet="Cleaned Data"/>
  </cacheSource>
  <cacheFields count="11">
    <cacheField name="Customer Address" numFmtId="0">
      <sharedItems/>
    </cacheField>
    <cacheField name="Region" numFmtId="0">
      <sharedItems/>
    </cacheField>
    <cacheField name="Product Name" numFmtId="0">
      <sharedItems/>
    </cacheField>
    <cacheField name="Product Code" numFmtId="0">
      <sharedItems/>
    </cacheField>
    <cacheField name="Product Price $" numFmtId="0">
      <sharedItems containsSemiMixedTypes="0" containsString="0" containsNumber="1" minValue="11.58" maxValue="997.17"/>
    </cacheField>
    <cacheField name="Product Category" numFmtId="0">
      <sharedItems count="5">
        <s v="Books"/>
        <s v="Clothing"/>
        <s v="Electronics"/>
        <s v="Home"/>
        <s v="Toys"/>
      </sharedItems>
    </cacheField>
    <cacheField name="Sale Amount" numFmtId="0">
      <sharedItems containsSemiMixedTypes="0" containsString="0" containsNumber="1" containsInteger="1" minValue="1" maxValue="20"/>
    </cacheField>
    <cacheField name="Total Revenue" numFmtId="0">
      <sharedItems containsSemiMixedTypes="0" containsString="0" containsNumber="1" minValue="64.760000000000005" maxValue="18800"/>
    </cacheField>
    <cacheField name="Transaction ID" numFmtId="0">
      <sharedItems/>
    </cacheField>
    <cacheField name="Purchase Date" numFmtId="0">
      <sharedItems containsSemiMixedTypes="0" containsNonDate="0" containsDate="1" containsString="0" minDate="2020-01-01T00:00:00" maxDate="2024-09-10T00:00:00"/>
    </cacheField>
    <cacheField name="Delivery Date" numFmtId="0">
      <sharedItems containsDate="1" containsMixedTypes="1" minDate="2020-01-02T00:00:00" maxDate="2024-09-14T00:00:00"/>
    </cacheField>
  </cacheFields>
  <extLst>
    <ext xmlns:x14="http://schemas.microsoft.com/office/spreadsheetml/2009/9/main" uri="{725AE2AE-9491-48be-B2B4-4EB974FC3084}">
      <x14:pivotCacheDefinition pivotCacheId="1548441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2">
  <r>
    <x v="0"/>
    <n v="6265"/>
    <s v="mark08@brown.org"/>
    <s v="4802 Julie Flat Apt. 590, Lopezside, NJ 39968"/>
    <x v="0"/>
    <s v="South"/>
    <s v="Lwy-71453"/>
    <n v="870.08"/>
    <x v="0"/>
    <n v="20"/>
    <x v="0"/>
    <s v="TRANS-07460"/>
    <d v="2022-02-15T00:00:00"/>
    <d v="2022-02-25T00:00:00"/>
    <s v="large order"/>
    <n v="2022"/>
    <s v="old transaction"/>
    <s v="valid"/>
    <s v="paid"/>
    <s v="high priority order"/>
    <s v="Randall Mccoy 6265"/>
    <s v="Mccoy"/>
    <s v="Randa"/>
    <n v="10"/>
    <s v="Total revenue"/>
    <n v="2949326.620000001"/>
  </r>
  <r>
    <x v="1"/>
    <n v="6911"/>
    <s v="taylorderek@gmail.com"/>
    <s v="44025 Young Spring Suite 876, Joelside, VA 92260"/>
    <x v="0"/>
    <s v="Whatever"/>
    <s v="CXS-61218"/>
    <n v="47.66"/>
    <x v="0"/>
    <n v="20"/>
    <x v="1"/>
    <s v="TRANS-07632"/>
    <d v="2020-11-02T00:00:00"/>
    <d v="2020-11-12T00:00:00"/>
    <s v="large order"/>
    <n v="2020"/>
    <s v="old transaction"/>
    <s v="valid"/>
    <s v="paid"/>
    <s v="high priority order"/>
    <s v="Michael Turner 6911"/>
    <s v="urner"/>
    <s v="Micha"/>
    <n v="10"/>
    <s v="Average sales per transaction"/>
    <n v="10.486818980667838"/>
  </r>
  <r>
    <x v="2"/>
    <n v="2180"/>
    <s v="brianpadilla@yahoo.com"/>
    <s v="435 Burke Mall Apt. 730, Annaside, OR 30419"/>
    <x v="0"/>
    <s v="Science"/>
    <s v="Anz-67983"/>
    <n v="883.25"/>
    <x v="0"/>
    <n v="18"/>
    <x v="2"/>
    <s v="TRANS-34085"/>
    <d v="2021-07-27T00:00:00"/>
    <d v="2021-08-06T00:00:00"/>
    <s v="large order"/>
    <n v="2021"/>
    <s v="old transaction"/>
    <s v="valid"/>
    <s v="paid"/>
    <s v="high priority order"/>
    <s v="Debra Simmons 2180"/>
    <s v="mmons"/>
    <s v="Debra"/>
    <n v="10"/>
    <s v="Total number of transactions."/>
    <n v="569"/>
  </r>
  <r>
    <x v="3"/>
    <n v="5926"/>
    <s v="brianbeck@hotmail.com"/>
    <s v="56526 Miller River, East Ethan, DC 76257"/>
    <x v="0"/>
    <s v="Stock"/>
    <s v="cUV-44887"/>
    <n v="83.08"/>
    <x v="0"/>
    <n v="18"/>
    <x v="3"/>
    <s v="TRANS-31843"/>
    <d v="2022-10-28T00:00:00"/>
    <d v="2022-11-07T00:00:00"/>
    <s v="large order"/>
    <n v="2022"/>
    <s v="old transaction"/>
    <s v="valid"/>
    <s v="paid"/>
    <s v="high priority order"/>
    <s v="Corey Garza 5926"/>
    <s v="Garza"/>
    <s v="Corey"/>
    <n v="10"/>
    <m/>
    <m/>
  </r>
  <r>
    <x v="4"/>
    <n v="1506"/>
    <s v="colehannah@hotmail.com"/>
    <s v="8383 Deanna Plains Apt. 034, Wrightmouth, TN 68603"/>
    <x v="0"/>
    <s v="Myself"/>
    <s v="pNf-79639"/>
    <n v="778.69"/>
    <x v="0"/>
    <n v="17"/>
    <x v="4"/>
    <s v="TRANS-29075"/>
    <d v="2022-10-02T00:00:00"/>
    <d v="2022-10-12T00:00:00"/>
    <s v="large order"/>
    <n v="2022"/>
    <s v="old transaction"/>
    <s v="valid"/>
    <s v="paid"/>
    <s v="high priority order"/>
    <s v="Joseph Harris 1506"/>
    <s v="arris"/>
    <s v="Josep"/>
    <n v="10"/>
    <m/>
    <m/>
  </r>
  <r>
    <x v="5"/>
    <n v="7563"/>
    <s v="benjaminferrell@gmail.com"/>
    <s v="783 Jackson Land Apt. 141, West Josephfort, LA 84564"/>
    <x v="0"/>
    <s v="Cover"/>
    <s v="rmj-22755"/>
    <n v="807.63"/>
    <x v="0"/>
    <n v="17"/>
    <x v="5"/>
    <s v="TRANS-65957"/>
    <d v="2024-08-30T00:00:00"/>
    <d v="2024-09-09T00:00:00"/>
    <s v="large order"/>
    <n v="2024"/>
    <s v="recent transaction"/>
    <s v="valid"/>
    <s v="pending"/>
    <s v="high priority order"/>
    <s v="Jimmy Bates 7563"/>
    <s v="Bates"/>
    <s v="Jimmy"/>
    <n v="10"/>
    <m/>
    <m/>
  </r>
  <r>
    <x v="6"/>
    <n v="5854"/>
    <s v="valerierobinson@hotmail.com"/>
    <s v="634 Mendoza Neck, Leeburgh, WA 52920"/>
    <x v="0"/>
    <s v="Week"/>
    <s v="RLv-35277"/>
    <n v="461.93"/>
    <x v="0"/>
    <n v="16"/>
    <x v="6"/>
    <s v="TRANS-66427"/>
    <d v="2023-11-09T00:00:00"/>
    <d v="2023-11-19T00:00:00"/>
    <s v="large order"/>
    <n v="2023"/>
    <s v="old transaction"/>
    <s v="valid"/>
    <s v="paid"/>
    <s v="high priority order"/>
    <s v="Aaron Brown 5854"/>
    <s v="Brown"/>
    <s v="Aaron"/>
    <n v="10"/>
    <m/>
    <m/>
  </r>
  <r>
    <x v="7"/>
    <n v="2029"/>
    <s v="chriskennedy@allen-weaver.com"/>
    <s v="58039 Perez Harbors Apt. 012, North Michael, NY 16865"/>
    <x v="0"/>
    <s v="Direction"/>
    <s v="Ghg-34544"/>
    <n v="110.6"/>
    <x v="0"/>
    <n v="15"/>
    <x v="7"/>
    <s v="TRANS-42554"/>
    <d v="2022-07-10T00:00:00"/>
    <d v="2022-07-20T00:00:00"/>
    <s v="small order"/>
    <n v="2022"/>
    <s v="old transaction"/>
    <s v="valid"/>
    <s v="paid"/>
    <b v="0"/>
    <s v="Lauren Peters 2029"/>
    <s v="eters"/>
    <s v="Laure"/>
    <n v="10"/>
    <m/>
    <m/>
  </r>
  <r>
    <x v="8"/>
    <n v="1712"/>
    <s v="xpatterson@hotmail.com"/>
    <s v="3316 Jennifer Knolls Apt. 801, New James, NV 93694"/>
    <x v="0"/>
    <s v="Whatever"/>
    <s v="udN-77424"/>
    <n v="488.83"/>
    <x v="0"/>
    <n v="15"/>
    <x v="8"/>
    <s v="TRANS-65201"/>
    <d v="2022-11-05T00:00:00"/>
    <d v="2022-11-15T00:00:00"/>
    <s v="small order"/>
    <n v="2022"/>
    <s v="old transaction"/>
    <s v="valid"/>
    <s v="paid"/>
    <b v="0"/>
    <s v="Jennifer Henderson 1712"/>
    <s v="erson"/>
    <s v="Jenni"/>
    <n v="10"/>
    <m/>
    <m/>
  </r>
  <r>
    <x v="9"/>
    <n v="3276"/>
    <s v="jennifer94@hotmail.com"/>
    <s v="16494 Campbell Mission Suite 271, Amyfort, ND 12871"/>
    <x v="0"/>
    <s v="Technology"/>
    <s v="BzX-08615"/>
    <n v="896.98"/>
    <x v="0"/>
    <n v="15"/>
    <x v="9"/>
    <s v="TRANS-31682"/>
    <d v="2023-06-14T00:00:00"/>
    <d v="2023-06-24T00:00:00"/>
    <s v="small order"/>
    <n v="2023"/>
    <s v="old transaction"/>
    <s v="valid"/>
    <s v="paid"/>
    <b v="0"/>
    <s v="Caroline Nguyen 3276"/>
    <s v="guyen"/>
    <s v="Carol"/>
    <n v="10"/>
    <m/>
    <m/>
  </r>
  <r>
    <x v="10"/>
    <n v="7144"/>
    <s v="rmartinez@harris.com"/>
    <s v="808 Williams Shore Apt. 243, New Ashley, ND 69103"/>
    <x v="0"/>
    <s v="Modern"/>
    <s v="voz-10212"/>
    <n v="331.5"/>
    <x v="0"/>
    <n v="13"/>
    <x v="10"/>
    <s v="TRANS-79668"/>
    <d v="2023-07-19T00:00:00"/>
    <d v="2023-07-29T00:00:00"/>
    <s v="small order"/>
    <n v="2023"/>
    <s v="old transaction"/>
    <s v="valid"/>
    <s v="paid"/>
    <b v="0"/>
    <s v="Angela Young 7144"/>
    <s v="Young"/>
    <s v="Angel"/>
    <n v="10"/>
    <m/>
    <m/>
  </r>
  <r>
    <x v="11"/>
    <n v="1034"/>
    <s v="brandy57@keller.com"/>
    <s v="104 Serrano Drive, Leonardberg, NJ 84145"/>
    <x v="0"/>
    <s v="Mean"/>
    <s v="jWC-00955"/>
    <n v="677.88"/>
    <x v="0"/>
    <n v="13"/>
    <x v="11"/>
    <s v="TRANS-50995"/>
    <d v="2023-03-21T00:00:00"/>
    <d v="2023-03-31T00:00:00"/>
    <s v="small order"/>
    <n v="2023"/>
    <s v="old transaction"/>
    <s v="valid"/>
    <s v="paid"/>
    <b v="0"/>
    <s v="Dr. Charles Watkins 1034"/>
    <s v="tkins"/>
    <s v="Dr. C"/>
    <n v="10"/>
    <m/>
    <m/>
  </r>
  <r>
    <x v="12"/>
    <n v="7454"/>
    <s v="gentrykristina@nash.com"/>
    <s v="5638 Kennedy Wall, West Matthew, PA 15172"/>
    <x v="0"/>
    <s v="Word"/>
    <s v="RJO-62640"/>
    <n v="847.6"/>
    <x v="0"/>
    <n v="12"/>
    <x v="12"/>
    <s v="TRANS-62926"/>
    <d v="2021-07-19T00:00:00"/>
    <d v="2021-07-29T00:00:00"/>
    <s v="small order"/>
    <n v="2021"/>
    <s v="old transaction"/>
    <s v="valid"/>
    <s v="paid"/>
    <b v="0"/>
    <s v="William Rodriguez 7454"/>
    <s v="iguez"/>
    <s v="Willi"/>
    <n v="10"/>
    <m/>
    <m/>
  </r>
  <r>
    <x v="13"/>
    <n v="3033"/>
    <s v="keithcameron@yahoo.com"/>
    <s v="1859 Newton Ways Suite 159, Marychester, OK 00700"/>
    <x v="0"/>
    <s v="Field"/>
    <s v="iSn-55453"/>
    <n v="926.69"/>
    <x v="0"/>
    <n v="12"/>
    <x v="13"/>
    <s v="TRANS-13831"/>
    <d v="2021-11-20T00:00:00"/>
    <d v="2021-11-30T00:00:00"/>
    <s v="small order"/>
    <n v="2021"/>
    <s v="old transaction"/>
    <s v="valid"/>
    <s v="paid"/>
    <b v="0"/>
    <s v="Bianca Ewing 3033"/>
    <s v="Ewing"/>
    <s v="Bianc"/>
    <n v="10"/>
    <m/>
    <m/>
  </r>
  <r>
    <x v="14"/>
    <n v="2083"/>
    <s v="vsanders@ellis.biz"/>
    <s v="14948 Curtis Roads, Farleyview, VT 78186"/>
    <x v="0"/>
    <s v="Develop"/>
    <s v="dGp-89831"/>
    <n v="183.63"/>
    <x v="0"/>
    <n v="12"/>
    <x v="14"/>
    <s v="TRANS-49570"/>
    <d v="2023-07-02T00:00:00"/>
    <d v="2023-07-12T00:00:00"/>
    <s v="small order"/>
    <n v="2023"/>
    <s v="old transaction"/>
    <s v="valid"/>
    <s v="paid"/>
    <b v="0"/>
    <s v="Micheal Garcia DDS 2083"/>
    <s v="a DDS"/>
    <s v="Miche"/>
    <n v="10"/>
    <m/>
    <m/>
  </r>
  <r>
    <x v="15"/>
    <n v="8722"/>
    <s v="douglas59@hotmail.com"/>
    <s v="278 Sarah Trace, South Angelica, OH 59690"/>
    <x v="0"/>
    <s v="Whom"/>
    <s v="CEB-27286"/>
    <n v="551.69000000000005"/>
    <x v="0"/>
    <n v="11"/>
    <x v="15"/>
    <s v="TRANS-53465"/>
    <d v="2023-06-28T00:00:00"/>
    <d v="2023-07-08T00:00:00"/>
    <s v="small order"/>
    <n v="2023"/>
    <s v="old transaction"/>
    <s v="valid"/>
    <s v="paid"/>
    <b v="0"/>
    <s v="Joseph Rangel 8722"/>
    <s v="angel"/>
    <s v="Josep"/>
    <n v="10"/>
    <m/>
    <m/>
  </r>
  <r>
    <x v="16"/>
    <n v="8525"/>
    <s v="wrighttiffany@gmail.com"/>
    <s v="27171 Kimberly Mission Suite 600, North Tiffany, OK 94008"/>
    <x v="0"/>
    <s v="Writer"/>
    <s v="SQv-51851"/>
    <n v="752.05"/>
    <x v="0"/>
    <n v="10"/>
    <x v="16"/>
    <s v="TRANS-55277"/>
    <d v="2024-07-05T00:00:00"/>
    <d v="2022-09-25T00:00:00"/>
    <m/>
    <m/>
    <m/>
    <m/>
    <m/>
    <m/>
    <m/>
    <m/>
    <m/>
    <m/>
    <m/>
    <m/>
  </r>
  <r>
    <x v="17"/>
    <n v="4154"/>
    <s v="johnsonangela@gmail.com"/>
    <s v="1739 Robinson Ports Suite 914, Chungshire, VT 04413"/>
    <x v="0"/>
    <s v="Civil"/>
    <s v="PEe-30084"/>
    <n v="465.73"/>
    <x v="0"/>
    <n v="9"/>
    <x v="17"/>
    <s v="TRANS-12318"/>
    <d v="2021-09-10T00:00:00"/>
    <d v="2020-06-25T00:00:00"/>
    <m/>
    <m/>
    <m/>
    <m/>
    <m/>
    <m/>
    <m/>
    <m/>
    <m/>
    <m/>
    <m/>
    <m/>
  </r>
  <r>
    <x v="18"/>
    <n v="3762"/>
    <s v="akaiser@hotmail.com"/>
    <s v="61508 Karen Manor, Deannaland, NJ 84153"/>
    <x v="0"/>
    <s v="Artist"/>
    <s v="hbT-95325"/>
    <n v="352.03"/>
    <x v="0"/>
    <n v="8"/>
    <x v="18"/>
    <s v="TRANS-69580"/>
    <d v="2021-09-24T00:00:00"/>
    <d v="2021-02-23T00:00:00"/>
    <m/>
    <m/>
    <m/>
    <m/>
    <m/>
    <m/>
    <m/>
    <m/>
    <m/>
    <m/>
    <m/>
    <m/>
  </r>
  <r>
    <x v="19"/>
    <n v="9089"/>
    <s v="gfowler@johnston.com"/>
    <s v="386 Price Keys Apt. 791, Melissashire, CO 38376"/>
    <x v="0"/>
    <s v="A"/>
    <s v="vWg-80506"/>
    <n v="823.51"/>
    <x v="0"/>
    <n v="7"/>
    <x v="19"/>
    <s v="TRANS-02428"/>
    <d v="2020-04-27T00:00:00"/>
    <d v="2022-06-03T00:00:00"/>
    <m/>
    <m/>
    <m/>
    <m/>
    <m/>
    <m/>
    <m/>
    <m/>
    <m/>
    <m/>
    <m/>
    <m/>
  </r>
  <r>
    <x v="20"/>
    <n v="1012"/>
    <s v="robert99@gmail.com"/>
    <s v="7282 Monique Vista Suite 565, Lake Tinachester, OR 24203"/>
    <x v="0"/>
    <s v="Meeting"/>
    <s v="lKh-37309"/>
    <n v="476.59"/>
    <x v="0"/>
    <n v="7"/>
    <x v="20"/>
    <s v="TRANS-73478"/>
    <d v="2023-08-17T00:00:00"/>
    <d v="2021-12-12T00:00:00"/>
    <m/>
    <m/>
    <m/>
    <m/>
    <m/>
    <m/>
    <m/>
    <m/>
    <m/>
    <m/>
    <m/>
    <m/>
  </r>
  <r>
    <x v="21"/>
    <n v="9202"/>
    <s v="cathy92@hotmail.com"/>
    <s v="593 Turner Streets Suite 945, Williammouth, CA 71392"/>
    <x v="0"/>
    <s v="Event"/>
    <s v="zFb-78930"/>
    <n v="613.41"/>
    <x v="0"/>
    <n v="6"/>
    <x v="21"/>
    <s v="TRANS-94881"/>
    <d v="2021-05-28T00:00:00"/>
    <d v="2024-04-30T00:00:00"/>
    <m/>
    <m/>
    <m/>
    <m/>
    <m/>
    <m/>
    <m/>
    <m/>
    <m/>
    <m/>
    <m/>
    <m/>
  </r>
  <r>
    <x v="22"/>
    <n v="7009"/>
    <s v="kathycontreras@mueller.com"/>
    <s v="4542 Aaron Light Suite 549, Rogerston, WA 79356"/>
    <x v="0"/>
    <s v="Manage"/>
    <s v="tMF-11227"/>
    <n v="993.26"/>
    <x v="0"/>
    <n v="6"/>
    <x v="22"/>
    <s v="TRANS-27918"/>
    <d v="2023-01-10T00:00:00"/>
    <d v="2024-07-25T00:00:00"/>
    <m/>
    <m/>
    <m/>
    <m/>
    <m/>
    <m/>
    <m/>
    <m/>
    <m/>
    <m/>
    <m/>
    <m/>
  </r>
  <r>
    <x v="23"/>
    <n v="6604"/>
    <s v="goodroberto@davis.com"/>
    <s v="8601 Cynthia River Suite 789, West Danielfort, MS 74769"/>
    <x v="0"/>
    <s v="However"/>
    <s v="blo-71952"/>
    <n v="544.94000000000005"/>
    <x v="0"/>
    <n v="6"/>
    <x v="23"/>
    <s v="TRANS-80769"/>
    <d v="2020-02-16T00:00:00"/>
    <d v="2023-04-27T00:00:00"/>
    <m/>
    <m/>
    <m/>
    <m/>
    <m/>
    <m/>
    <m/>
    <m/>
    <m/>
    <m/>
    <m/>
    <m/>
  </r>
  <r>
    <x v="24"/>
    <n v="7840"/>
    <s v="christinarodriguez@chen-garcia.net"/>
    <s v="8425 Mccormick Gateway Apt. 077, South Carol, MN 94985"/>
    <x v="0"/>
    <s v="Open"/>
    <s v="dby-14588"/>
    <n v="252.43"/>
    <x v="0"/>
    <n v="5"/>
    <x v="24"/>
    <s v="TRANS-61059"/>
    <d v="2022-11-01T00:00:00"/>
    <d v="2022-06-18T00:00:00"/>
    <m/>
    <m/>
    <m/>
    <m/>
    <m/>
    <m/>
    <m/>
    <m/>
    <m/>
    <m/>
    <m/>
    <m/>
  </r>
  <r>
    <x v="25"/>
    <n v="8464"/>
    <s v="schneidersamuel@hotmail.com"/>
    <s v="51631 Hall Parkways Suite 170, South Marcoside, AK 39570"/>
    <x v="0"/>
    <s v="Control"/>
    <s v="vEa-99041"/>
    <n v="275.41000000000003"/>
    <x v="0"/>
    <n v="4"/>
    <x v="25"/>
    <s v="TRANS-20917"/>
    <d v="2021-05-16T00:00:00"/>
    <d v="2020-09-17T00:00:00"/>
    <m/>
    <m/>
    <m/>
    <m/>
    <m/>
    <m/>
    <m/>
    <m/>
    <m/>
    <m/>
    <m/>
    <m/>
  </r>
  <r>
    <x v="26"/>
    <n v="9593"/>
    <s v="jenniferlawson@bell.net"/>
    <s v="5199 Smith Lake, Joshuaberg, WY 37560"/>
    <x v="0"/>
    <s v="Him"/>
    <s v="cWO-05076"/>
    <n v="728.06"/>
    <x v="0"/>
    <n v="4"/>
    <x v="26"/>
    <s v="TRANS-47842"/>
    <d v="2021-11-07T00:00:00"/>
    <d v="2022-10-19T00:00:00"/>
    <m/>
    <m/>
    <m/>
    <m/>
    <m/>
    <m/>
    <m/>
    <m/>
    <m/>
    <m/>
    <m/>
    <m/>
  </r>
  <r>
    <x v="27"/>
    <n v="5669"/>
    <s v="collinsraymond@shepard-jackson.net"/>
    <s v="849 Barber Inlet, Richardtown, AZ 97904"/>
    <x v="0"/>
    <s v="Write"/>
    <s v="gSz-29189"/>
    <n v="94.1"/>
    <x v="0"/>
    <n v="3"/>
    <x v="27"/>
    <s v="TRANS-88682"/>
    <d v="2022-01-23T00:00:00"/>
    <d v="2020-05-18T00:00:00"/>
    <m/>
    <m/>
    <m/>
    <m/>
    <m/>
    <m/>
    <m/>
    <m/>
    <m/>
    <m/>
    <m/>
    <m/>
  </r>
  <r>
    <x v="28"/>
    <n v="5955"/>
    <s v="hawkinskristin@robinson.com"/>
    <s v="21131 Lee Fields, West Stevemouth, MA 73511"/>
    <x v="0"/>
    <s v="Lot"/>
    <s v="Jus-09165"/>
    <n v="220.58"/>
    <x v="0"/>
    <n v="1"/>
    <x v="28"/>
    <s v="TRANS-20486"/>
    <d v="2023-05-18T00:00:00"/>
    <d v="2021-02-27T00:00:00"/>
    <m/>
    <m/>
    <m/>
    <m/>
    <m/>
    <m/>
    <m/>
    <m/>
    <m/>
    <m/>
    <m/>
    <m/>
  </r>
  <r>
    <x v="29"/>
    <n v="8760"/>
    <s v="reidsheri@gmail.com"/>
    <s v="578 Thomas Shoal, New Lindamouth, MA 16980"/>
    <x v="0"/>
    <s v="Full"/>
    <s v="ZEQ-59676"/>
    <n v="557.41"/>
    <x v="0"/>
    <n v="1"/>
    <x v="29"/>
    <s v="TRANS-49780"/>
    <d v="2021-12-13T00:00:00"/>
    <d v="2022-06-14T00:00:00"/>
    <m/>
    <m/>
    <m/>
    <m/>
    <m/>
    <m/>
    <m/>
    <m/>
    <m/>
    <m/>
    <m/>
    <m/>
  </r>
  <r>
    <x v="30"/>
    <n v="3031"/>
    <s v="jamiebolton@hotmail.com"/>
    <s v="8980 Kristin Ville Apt. 935, Elliottport, MS 57741"/>
    <x v="1"/>
    <s v="East"/>
    <s v="wNh-39696"/>
    <n v="859.63"/>
    <x v="0"/>
    <n v="20"/>
    <x v="30"/>
    <s v="TRANS-16917"/>
    <d v="2024-08-27T00:00:00"/>
    <d v="2024-09-06T00:00:00"/>
    <s v="large order"/>
    <n v="2024"/>
    <s v="recent transaction"/>
    <s v="valid"/>
    <s v="pending"/>
    <s v="high priority order"/>
    <s v="Katie Palmer 3031"/>
    <s v="almer"/>
    <s v="Katie"/>
    <n v="10"/>
    <m/>
    <m/>
  </r>
  <r>
    <x v="31"/>
    <n v="5375"/>
    <s v="iguerrero@yahoo.com"/>
    <s v="106 Smith Mission, Lake Kellyshire, AL 63241"/>
    <x v="1"/>
    <s v="Happy"/>
    <s v="Qir-31574"/>
    <n v="647.65"/>
    <x v="0"/>
    <n v="16"/>
    <x v="31"/>
    <s v="TRANS-54270"/>
    <d v="2023-05-18T00:00:00"/>
    <d v="2023-05-28T00:00:00"/>
    <s v="large order"/>
    <n v="2023"/>
    <s v="old transaction"/>
    <s v="valid"/>
    <s v="paid"/>
    <s v="high priority order"/>
    <s v="Katelyn Cook 5375"/>
    <s v=" Cook"/>
    <s v="Katel"/>
    <n v="10"/>
    <m/>
    <m/>
  </r>
  <r>
    <x v="32"/>
    <n v="1593"/>
    <s v="courtneysantos@powell-matthews.info"/>
    <s v="41844 Johnston Hollow Suite 618, East Robert, TN 80347"/>
    <x v="1"/>
    <s v="Vote"/>
    <s v="yHF-81884"/>
    <n v="954.35"/>
    <x v="0"/>
    <n v="13"/>
    <x v="32"/>
    <s v="TRANS-99982"/>
    <d v="2023-08-03T00:00:00"/>
    <d v="2023-08-13T00:00:00"/>
    <s v="small order"/>
    <n v="2023"/>
    <s v="old transaction"/>
    <s v="valid"/>
    <s v="paid"/>
    <b v="0"/>
    <s v="Debra Hale 1593"/>
    <s v=" Hale"/>
    <s v="Debra"/>
    <n v="10"/>
    <m/>
    <m/>
  </r>
  <r>
    <x v="33"/>
    <n v="9870"/>
    <s v="mhicks@hotmail.com"/>
    <s v="186 Katherine Cliff, Williamberg, AK 21920"/>
    <x v="1"/>
    <s v="Class"/>
    <s v="HHD-70093"/>
    <n v="289.64"/>
    <x v="0"/>
    <n v="13"/>
    <x v="33"/>
    <s v="TRANS-32310"/>
    <d v="2022-09-19T00:00:00"/>
    <d v="2022-09-29T00:00:00"/>
    <s v="small order"/>
    <n v="2022"/>
    <s v="old transaction"/>
    <s v="valid"/>
    <s v="paid"/>
    <b v="0"/>
    <s v="Leah Castillo 9870"/>
    <s v="tillo"/>
    <s v="Leah "/>
    <n v="10"/>
    <m/>
    <m/>
  </r>
  <r>
    <x v="34"/>
    <n v="9667"/>
    <s v="jodi56@hotmail.com"/>
    <s v="8331 Carlos Loaf, Kaylafort, WV 20691"/>
    <x v="1"/>
    <s v="Material"/>
    <s v="jrs-40429"/>
    <n v="68.290000000000006"/>
    <x v="0"/>
    <n v="11"/>
    <x v="34"/>
    <s v="TRANS-83745"/>
    <d v="2020-05-30T00:00:00"/>
    <d v="2020-06-09T00:00:00"/>
    <s v="small order"/>
    <n v="2020"/>
    <s v="old transaction"/>
    <s v="valid"/>
    <s v="paid"/>
    <b v="0"/>
    <s v="Gary Oliver 9667"/>
    <s v="liver"/>
    <s v="Gary "/>
    <n v="10"/>
    <m/>
    <m/>
  </r>
  <r>
    <x v="35"/>
    <n v="8739"/>
    <s v="robert51@yahoo.com"/>
    <s v="376 Brown Causeway Apt. 205, Hensonchester, KS 20627"/>
    <x v="1"/>
    <s v="Personal"/>
    <s v="AJR-31843"/>
    <n v="26.57"/>
    <x v="0"/>
    <n v="11"/>
    <x v="35"/>
    <s v="TRANS-76851"/>
    <d v="2024-03-15T00:00:00"/>
    <d v="2024-03-25T00:00:00"/>
    <s v="small order"/>
    <n v="2024"/>
    <s v="recent transaction"/>
    <s v="valid"/>
    <s v="pending"/>
    <b v="0"/>
    <s v="Heidi Boyd 8739"/>
    <s v=" Boyd"/>
    <s v="Heidi"/>
    <n v="10"/>
    <m/>
    <m/>
  </r>
  <r>
    <x v="36"/>
    <n v="3028"/>
    <s v="vickie42@hotmail.com"/>
    <s v="79507 Dawn Mall Suite 270, New Christina, PA 35351"/>
    <x v="1"/>
    <s v="Benefit"/>
    <s v="IGY-70348"/>
    <n v="228.41"/>
    <x v="0"/>
    <n v="11"/>
    <x v="36"/>
    <s v="TRANS-51531"/>
    <d v="2021-10-09T00:00:00"/>
    <d v="2021-10-19T00:00:00"/>
    <s v="small order"/>
    <n v="2021"/>
    <s v="old transaction"/>
    <s v="valid"/>
    <s v="paid"/>
    <b v="0"/>
    <s v="Aaron Hunter 3028"/>
    <s v="unter"/>
    <s v="Aaron"/>
    <n v="10"/>
    <m/>
    <m/>
  </r>
  <r>
    <x v="37"/>
    <n v="5200"/>
    <s v="russellharris@johnson.com"/>
    <s v="69187 Hailey Groves, Lake Zacharymouth, NV 21489"/>
    <x v="1"/>
    <s v="Skin"/>
    <s v="oWh-23868"/>
    <n v="966.38"/>
    <x v="0"/>
    <n v="10"/>
    <x v="37"/>
    <s v="TRANS-51353"/>
    <d v="2020-06-17T00:00:00"/>
    <d v="2022-08-03T00:00:00"/>
    <m/>
    <m/>
    <m/>
    <m/>
    <m/>
    <m/>
    <m/>
    <m/>
    <m/>
    <m/>
    <m/>
    <m/>
  </r>
  <r>
    <x v="38"/>
    <n v="1727"/>
    <s v="mark13@hotmail.com"/>
    <s v="91287 Kimberly Court, West Stephanieview, MT 07159"/>
    <x v="1"/>
    <s v="Become"/>
    <s v="zkf-85866"/>
    <n v="170.16"/>
    <x v="0"/>
    <n v="9"/>
    <x v="38"/>
    <s v="TRANS-32713"/>
    <d v="2022-02-13T00:00:00"/>
    <d v="2020-07-18T00:00:00"/>
    <m/>
    <m/>
    <m/>
    <m/>
    <m/>
    <m/>
    <m/>
    <m/>
    <m/>
    <m/>
    <m/>
    <m/>
  </r>
  <r>
    <x v="39"/>
    <n v="3857"/>
    <s v="murphysherry@hutchinson-parker.com"/>
    <s v="71074 Clark Walk Apt. 357, Lake Kenneth, SC 96924"/>
    <x v="1"/>
    <s v="Road"/>
    <s v="yji-76820"/>
    <n v="582.1"/>
    <x v="0"/>
    <n v="8"/>
    <x v="39"/>
    <s v="TRANS-30047"/>
    <d v="2021-06-09T00:00:00"/>
    <d v="2020-01-17T00:00:00"/>
    <m/>
    <m/>
    <m/>
    <m/>
    <m/>
    <m/>
    <m/>
    <m/>
    <m/>
    <m/>
    <m/>
    <m/>
  </r>
  <r>
    <x v="40"/>
    <n v="9993"/>
    <s v="fwang@yahoo.com"/>
    <s v="061 Kelley Mount Apt. 391, Rodneyside, NV 55006"/>
    <x v="1"/>
    <s v="Away"/>
    <s v="qxl-58839"/>
    <n v="510.41"/>
    <x v="0"/>
    <n v="7"/>
    <x v="40"/>
    <s v="TRANS-11682"/>
    <d v="2020-05-04T00:00:00"/>
    <d v="2021-11-27T00:00:00"/>
    <m/>
    <m/>
    <m/>
    <m/>
    <m/>
    <m/>
    <m/>
    <m/>
    <m/>
    <m/>
    <m/>
    <m/>
  </r>
  <r>
    <x v="41"/>
    <n v="7213"/>
    <s v="ujones@olson.biz"/>
    <s v="38178 Scott Parks, Port Conniefort, AK 74236"/>
    <x v="1"/>
    <s v="Benefit"/>
    <s v="LIm-89233"/>
    <n v="145.38999999999999"/>
    <x v="0"/>
    <n v="3"/>
    <x v="41"/>
    <s v="TRANS-61529"/>
    <d v="2023-09-01T00:00:00"/>
    <d v="2020-08-07T00:00:00"/>
    <m/>
    <m/>
    <m/>
    <m/>
    <m/>
    <m/>
    <m/>
    <m/>
    <m/>
    <m/>
    <m/>
    <m/>
  </r>
  <r>
    <x v="42"/>
    <n v="6356"/>
    <s v="alanlewis@howard-zimmerman.com"/>
    <s v="3255 Laura Fort, Galvanhaven, ND 00825"/>
    <x v="1"/>
    <s v="Tree"/>
    <s v="xdD-49011"/>
    <n v="161.69999999999999"/>
    <x v="0"/>
    <n v="3"/>
    <x v="42"/>
    <s v="TRANS-72531"/>
    <d v="2021-03-21T00:00:00"/>
    <d v="2020-10-28T00:00:00"/>
    <m/>
    <m/>
    <m/>
    <m/>
    <m/>
    <m/>
    <m/>
    <m/>
    <m/>
    <m/>
    <m/>
    <m/>
  </r>
  <r>
    <x v="43"/>
    <n v="2649"/>
    <s v="zleblanc@gmail.com"/>
    <s v="5685 Ellis River, Timothyville, DC 35445"/>
    <x v="1"/>
    <s v="Clearly"/>
    <s v="FYf-92366"/>
    <n v="367.96"/>
    <x v="0"/>
    <n v="3"/>
    <x v="43"/>
    <s v="TRANS-27616"/>
    <d v="2022-03-08T00:00:00"/>
    <d v="2022-04-03T00:00:00"/>
    <m/>
    <m/>
    <m/>
    <m/>
    <m/>
    <m/>
    <m/>
    <m/>
    <m/>
    <m/>
    <m/>
    <m/>
  </r>
  <r>
    <x v="44"/>
    <n v="6580"/>
    <s v="zholmes@gmail.com"/>
    <s v="7479 Christine Knolls, Tiffanyland, NH 19667"/>
    <x v="1"/>
    <s v="Theory"/>
    <s v="TAw-53706"/>
    <n v="460.28"/>
    <x v="0"/>
    <n v="2"/>
    <x v="44"/>
    <s v="TRANS-31095"/>
    <d v="2023-06-07T00:00:00"/>
    <d v="2022-04-15T00:00:00"/>
    <m/>
    <m/>
    <m/>
    <m/>
    <m/>
    <m/>
    <m/>
    <m/>
    <m/>
    <m/>
    <m/>
    <m/>
  </r>
  <r>
    <x v="45"/>
    <n v="4879"/>
    <s v="rachelmiller@hotmail.com"/>
    <s v="41157 Bruce Roads, Bellmouth, MA 39986"/>
    <x v="1"/>
    <s v="To"/>
    <s v="Ost-00066"/>
    <n v="650.11"/>
    <x v="0"/>
    <n v="1"/>
    <x v="45"/>
    <s v="TRANS-57389"/>
    <d v="2020-10-19T00:00:00"/>
    <d v="2020-01-25T00:00:00"/>
    <m/>
    <m/>
    <m/>
    <m/>
    <m/>
    <m/>
    <m/>
    <m/>
    <m/>
    <m/>
    <m/>
    <m/>
  </r>
  <r>
    <x v="46"/>
    <n v="1761"/>
    <s v="jesse20@barnes-reid.com"/>
    <s v="564 Walter Corner Suite 690, Leeborough, MS 96573"/>
    <x v="1"/>
    <s v="Eye"/>
    <s v="SOE-41992"/>
    <n v="646.82000000000005"/>
    <x v="0"/>
    <n v="1"/>
    <x v="46"/>
    <s v="TRANS-83019"/>
    <d v="2021-02-07T00:00:00"/>
    <d v="2023-12-14T00:00:00"/>
    <m/>
    <m/>
    <m/>
    <m/>
    <m/>
    <m/>
    <m/>
    <m/>
    <m/>
    <m/>
    <m/>
    <m/>
  </r>
  <r>
    <x v="47"/>
    <n v="3797"/>
    <s v="samantha74@gmail.com"/>
    <s v="9380 Steven Forks Suite 693, Port Alexandra, WY 79125"/>
    <x v="2"/>
    <s v="Feeling"/>
    <s v="mKt-78334"/>
    <n v="111.85"/>
    <x v="0"/>
    <n v="20"/>
    <x v="47"/>
    <s v="TRANS-60751"/>
    <d v="2021-09-25T00:00:00"/>
    <d v="2021-10-05T00:00:00"/>
    <s v="large order"/>
    <n v="2021"/>
    <s v="old transaction"/>
    <s v="valid"/>
    <s v="paid"/>
    <s v="high priority order"/>
    <s v="Jillian Gonzales 3797"/>
    <s v="zales"/>
    <s v="Jilli"/>
    <n v="10"/>
    <m/>
    <m/>
  </r>
  <r>
    <x v="48"/>
    <n v="2079"/>
    <s v="william70@hotmail.com"/>
    <s v="085 Stephanie Port Apt. 956, Richardsonborough, UT 38853"/>
    <x v="2"/>
    <s v="Town"/>
    <s v="IBU-42111"/>
    <n v="940"/>
    <x v="0"/>
    <n v="20"/>
    <x v="48"/>
    <s v="TRANS-65542"/>
    <d v="2020-06-21T00:00:00"/>
    <d v="2020-07-01T00:00:00"/>
    <s v="large order"/>
    <n v="2020"/>
    <s v="old transaction"/>
    <s v="valid"/>
    <s v="paid"/>
    <s v="high priority order"/>
    <s v="Jacob Robinson 2079"/>
    <s v="inson"/>
    <s v="Jacob"/>
    <n v="10"/>
    <m/>
    <m/>
  </r>
  <r>
    <x v="49"/>
    <n v="4627"/>
    <s v="eric88@yahoo.com"/>
    <s v="120 Cummings Forest, North Samanthashire, MA 89411"/>
    <x v="2"/>
    <s v="Go"/>
    <s v="FTA-55282"/>
    <n v="680.2"/>
    <x v="0"/>
    <n v="19"/>
    <x v="49"/>
    <s v="TRANS-75839"/>
    <d v="2022-08-23T00:00:00"/>
    <d v="2022-09-02T00:00:00"/>
    <s v="large order"/>
    <n v="2022"/>
    <s v="old transaction"/>
    <s v="valid"/>
    <s v="paid"/>
    <s v="high priority order"/>
    <s v="Paul Aguilar 4627"/>
    <s v="uilar"/>
    <s v="Paul "/>
    <n v="10"/>
    <m/>
    <m/>
  </r>
  <r>
    <x v="50"/>
    <n v="7069"/>
    <s v="millerandrew@powers-reilly.info"/>
    <s v="53867 Karl Rest, Port Logan, NY 06639"/>
    <x v="2"/>
    <s v="Director"/>
    <s v="MFA-64831"/>
    <n v="695.66"/>
    <x v="0"/>
    <n v="19"/>
    <x v="50"/>
    <s v="TRANS-53724"/>
    <d v="2020-07-19T00:00:00"/>
    <d v="2020-07-29T00:00:00"/>
    <s v="large order"/>
    <n v="2020"/>
    <s v="old transaction"/>
    <s v="valid"/>
    <s v="paid"/>
    <s v="high priority order"/>
    <s v="Darryl Wilson II 7069"/>
    <s v="on II"/>
    <s v="Darry"/>
    <n v="10"/>
    <m/>
    <m/>
  </r>
  <r>
    <x v="51"/>
    <n v="2422"/>
    <s v="robertolsen@smith.biz"/>
    <s v="88968 Fleming Mission Suite 128, North Phillip, TX 93582"/>
    <x v="2"/>
    <s v="Challenge"/>
    <s v="HNj-06242"/>
    <n v="877.36"/>
    <x v="0"/>
    <n v="19"/>
    <x v="51"/>
    <s v="TRANS-68823"/>
    <d v="2024-01-08T00:00:00"/>
    <d v="2024-01-18T00:00:00"/>
    <s v="large order"/>
    <n v="2024"/>
    <s v="recent transaction"/>
    <s v="valid"/>
    <s v="pending"/>
    <s v="high priority order"/>
    <s v="Christopher Swanson 2422"/>
    <s v="anson"/>
    <s v="Chris"/>
    <n v="10"/>
    <m/>
    <m/>
  </r>
  <r>
    <x v="52"/>
    <n v="6747"/>
    <s v="ryanchapman@foster.com"/>
    <s v="957 Steven Spring Suite 055, West Kevinfurt, AK 48503"/>
    <x v="2"/>
    <s v="Mind"/>
    <s v="Vsf-55925"/>
    <n v="31.75"/>
    <x v="0"/>
    <n v="19"/>
    <x v="52"/>
    <s v="TRANS-36802"/>
    <d v="2023-01-02T00:00:00"/>
    <d v="2023-01-14T00:00:00"/>
    <s v="large order"/>
    <n v="2023"/>
    <s v="old transaction"/>
    <s v="valid"/>
    <s v="paid"/>
    <s v="high priority order"/>
    <s v="Alex Knox 6747"/>
    <s v=" Knox"/>
    <s v="Alex "/>
    <n v="12"/>
    <m/>
    <m/>
  </r>
  <r>
    <x v="53"/>
    <n v="7428"/>
    <s v="alexanderrobert@hull-ritter.net"/>
    <s v="70109 Lopez Point Suite 548, Christopherport, GA 76159"/>
    <x v="2"/>
    <s v="Debate"/>
    <s v="qUa-72802"/>
    <n v="622.89"/>
    <x v="0"/>
    <n v="17"/>
    <x v="53"/>
    <s v="TRANS-16198"/>
    <d v="2021-12-28T00:00:00"/>
    <d v="2022-01-09T00:00:00"/>
    <s v="large order"/>
    <n v="2021"/>
    <s v="old transaction"/>
    <s v="valid"/>
    <s v="paid"/>
    <s v="high priority order"/>
    <s v="Alisha Rocha 7428"/>
    <s v="Rocha"/>
    <s v="Alish"/>
    <n v="12"/>
    <m/>
    <m/>
  </r>
  <r>
    <x v="54"/>
    <n v="8370"/>
    <s v="jennifer13@gmail.com"/>
    <s v="999 Pitts Radial Apt. 958, Davisview, UT 84388"/>
    <x v="2"/>
    <s v="Figure"/>
    <s v="FBW-69416"/>
    <n v="852.92"/>
    <x v="0"/>
    <n v="17"/>
    <x v="54"/>
    <s v="TRANS-30302"/>
    <d v="2021-10-08T00:00:00"/>
    <d v="2021-10-20T00:00:00"/>
    <s v="large order"/>
    <n v="2021"/>
    <s v="old transaction"/>
    <s v="valid"/>
    <s v="paid"/>
    <s v="high priority order"/>
    <s v="Zachary Wilkins 8370"/>
    <s v="lkins"/>
    <s v="Zacha"/>
    <n v="12"/>
    <m/>
    <m/>
  </r>
  <r>
    <x v="55"/>
    <n v="3187"/>
    <s v="cynthiawilliams@crawford.info"/>
    <s v="6693 David Dam Suite 282, East Justin, DC 37720"/>
    <x v="2"/>
    <s v="By"/>
    <s v="auB-60251"/>
    <n v="932.1"/>
    <x v="0"/>
    <n v="16"/>
    <x v="55"/>
    <s v="TRANS-36194"/>
    <d v="2021-06-12T00:00:00"/>
    <d v="2021-06-24T00:00:00"/>
    <s v="large order"/>
    <n v="2021"/>
    <s v="old transaction"/>
    <s v="valid"/>
    <s v="paid"/>
    <s v="high priority order"/>
    <s v="Ashley Sherman 3187"/>
    <s v="erman"/>
    <s v="Ashle"/>
    <n v="12"/>
    <m/>
    <m/>
  </r>
  <r>
    <x v="56"/>
    <n v="6264"/>
    <s v="tclark@brown.com"/>
    <s v="26672 Stephanie Spurs, New Wandastad, MI 32611"/>
    <x v="2"/>
    <s v="Program"/>
    <s v="tCa-90007"/>
    <n v="282.01"/>
    <x v="0"/>
    <n v="12"/>
    <x v="56"/>
    <s v="TRANS-63040"/>
    <d v="2023-03-01T00:00:00"/>
    <d v="2023-03-13T00:00:00"/>
    <s v="small order"/>
    <n v="2023"/>
    <s v="old transaction"/>
    <s v="valid"/>
    <s v="paid"/>
    <b v="0"/>
    <s v="Tom Martinez 6264"/>
    <s v="tinez"/>
    <s v="Tom M"/>
    <n v="12"/>
    <m/>
    <m/>
  </r>
  <r>
    <x v="57"/>
    <n v="9048"/>
    <s v="pughcharles@hotmail.com"/>
    <s v="1103 James Land Apt. 183, North Georgeborough, MI 32960"/>
    <x v="2"/>
    <s v="Something"/>
    <s v="oJZ-85236"/>
    <n v="796.26"/>
    <x v="0"/>
    <n v="10"/>
    <x v="57"/>
    <s v="TRANS-60572"/>
    <d v="2022-09-07T00:00:00"/>
    <s v="2022-13-40"/>
    <m/>
    <m/>
    <m/>
    <m/>
    <m/>
    <m/>
    <m/>
    <m/>
    <m/>
    <m/>
    <m/>
    <m/>
  </r>
  <r>
    <x v="58"/>
    <n v="2834"/>
    <s v="michael50@brady-johnson.com"/>
    <s v="7410 Shaw Plaza, East Connormouth, ND 54448"/>
    <x v="2"/>
    <s v="Almost"/>
    <s v="xlb-20672"/>
    <n v="223.38"/>
    <x v="0"/>
    <n v="10"/>
    <x v="58"/>
    <s v="TRANS-19554"/>
    <d v="2023-02-14T00:00:00"/>
    <s v="2022-13-40"/>
    <m/>
    <m/>
    <m/>
    <m/>
    <m/>
    <m/>
    <m/>
    <m/>
    <m/>
    <m/>
    <m/>
    <m/>
  </r>
  <r>
    <x v="59"/>
    <n v="2873"/>
    <s v="logan22@weaver-shepard.info"/>
    <s v="072 Jocelyn Trafficway Apt. 865, Port Alexandramouth, TN 26315"/>
    <x v="2"/>
    <s v="Catch"/>
    <s v="MQj-72484"/>
    <n v="347.15"/>
    <x v="0"/>
    <n v="10"/>
    <x v="59"/>
    <s v="TRANS-91484"/>
    <d v="2021-07-25T00:00:00"/>
    <d v="2020-01-13T00:00:00"/>
    <m/>
    <m/>
    <m/>
    <m/>
    <m/>
    <m/>
    <m/>
    <m/>
    <m/>
    <m/>
    <m/>
    <m/>
  </r>
  <r>
    <x v="60"/>
    <n v="8254"/>
    <s v="iwalker@hotmail.com"/>
    <s v="60793 Jose Crossroad Suite 875, East Nicholas, NH 47363"/>
    <x v="2"/>
    <s v="Fly"/>
    <s v="kPT-11415"/>
    <n v="852.08"/>
    <x v="0"/>
    <n v="10"/>
    <x v="60"/>
    <s v="TRANS-53798"/>
    <d v="2020-01-22T00:00:00"/>
    <d v="2021-08-07T00:00:00"/>
    <m/>
    <m/>
    <m/>
    <m/>
    <m/>
    <m/>
    <m/>
    <m/>
    <m/>
    <m/>
    <m/>
    <m/>
  </r>
  <r>
    <x v="61"/>
    <n v="2943"/>
    <s v="mariolewis@bowman.com"/>
    <s v="064 Mcdowell Mills, East Anthonytown, WI 00588"/>
    <x v="2"/>
    <s v="Control"/>
    <s v="Rfj-39090"/>
    <n v="977.43"/>
    <x v="0"/>
    <n v="9"/>
    <x v="61"/>
    <s v="TRANS-25735"/>
    <d v="2022-03-04T00:00:00"/>
    <d v="2022-08-29T00:00:00"/>
    <m/>
    <m/>
    <m/>
    <m/>
    <m/>
    <m/>
    <m/>
    <m/>
    <m/>
    <m/>
    <m/>
    <m/>
  </r>
  <r>
    <x v="62"/>
    <n v="2197"/>
    <s v="kevingeorge@adams.biz"/>
    <s v="517 Rodriguez Center, Mitchellborough, MA 72309"/>
    <x v="2"/>
    <s v="Season"/>
    <s v="MoX-53169"/>
    <n v="218.69"/>
    <x v="0"/>
    <n v="9"/>
    <x v="62"/>
    <s v="TRANS-02360"/>
    <d v="2022-07-02T00:00:00"/>
    <d v="2023-07-30T00:00:00"/>
    <m/>
    <m/>
    <m/>
    <m/>
    <m/>
    <m/>
    <m/>
    <m/>
    <m/>
    <m/>
    <m/>
    <m/>
  </r>
  <r>
    <x v="63"/>
    <n v="6089"/>
    <s v="samanthaturner@gmail.com"/>
    <s v="83797 Rodriguez Stravenue, West Eduardo, PA 02307"/>
    <x v="2"/>
    <s v="Single"/>
    <s v="WUy-28037"/>
    <n v="230.48"/>
    <x v="0"/>
    <n v="8"/>
    <x v="63"/>
    <s v="TRANS-61103"/>
    <d v="2023-05-10T00:00:00"/>
    <d v="2020-06-13T00:00:00"/>
    <m/>
    <m/>
    <m/>
    <m/>
    <m/>
    <m/>
    <m/>
    <m/>
    <m/>
    <m/>
    <m/>
    <m/>
  </r>
  <r>
    <x v="64"/>
    <n v="3834"/>
    <s v="amy08@hotmail.com"/>
    <s v="0360 Amy Falls, Port Whitney, IN 06654"/>
    <x v="2"/>
    <s v="Item"/>
    <s v="NZC-45407"/>
    <n v="807.3"/>
    <x v="0"/>
    <n v="8"/>
    <x v="64"/>
    <s v="TRANS-17585"/>
    <d v="2021-10-28T00:00:00"/>
    <d v="2021-03-15T00:00:00"/>
    <m/>
    <m/>
    <m/>
    <m/>
    <m/>
    <m/>
    <m/>
    <m/>
    <m/>
    <m/>
    <m/>
    <m/>
  </r>
  <r>
    <x v="65"/>
    <n v="3213"/>
    <s v="taylorgrant@hotmail.com"/>
    <s v="4569 Moreno Radial, Costamouth, IN 65933"/>
    <x v="2"/>
    <s v="Tree"/>
    <s v="dRw-92236"/>
    <n v="98.53"/>
    <x v="0"/>
    <n v="6"/>
    <x v="65"/>
    <s v="TRANS-18591"/>
    <d v="2020-08-11T00:00:00"/>
    <d v="2023-09-09T00:00:00"/>
    <m/>
    <m/>
    <m/>
    <m/>
    <m/>
    <m/>
    <m/>
    <m/>
    <m/>
    <m/>
    <m/>
    <m/>
  </r>
  <r>
    <x v="66"/>
    <n v="8023"/>
    <s v="haleymosley@tanner.org"/>
    <s v="905 Jacobs Camp, Frenchfort, PA 98938"/>
    <x v="2"/>
    <s v="View"/>
    <s v="BuU-99037"/>
    <n v="548.11"/>
    <x v="0"/>
    <n v="6"/>
    <x v="66"/>
    <s v="TRANS-84886"/>
    <d v="2024-08-04T00:00:00"/>
    <d v="2020-07-30T00:00:00"/>
    <m/>
    <m/>
    <m/>
    <m/>
    <m/>
    <m/>
    <m/>
    <m/>
    <m/>
    <m/>
    <m/>
    <m/>
  </r>
  <r>
    <x v="67"/>
    <n v="1959"/>
    <s v="ajohnson@hotmail.com"/>
    <s v="2539 Jennifer Squares Apt. 855, Port Eric, PA 74238"/>
    <x v="2"/>
    <s v="Part"/>
    <s v="FGL-51664"/>
    <n v="192.84"/>
    <x v="0"/>
    <n v="5"/>
    <x v="67"/>
    <s v="TRANS-33907"/>
    <d v="2021-03-13T00:00:00"/>
    <d v="2020-03-09T00:00:00"/>
    <m/>
    <m/>
    <m/>
    <m/>
    <m/>
    <m/>
    <m/>
    <m/>
    <m/>
    <m/>
    <m/>
    <m/>
  </r>
  <r>
    <x v="68"/>
    <n v="8951"/>
    <s v="kyle82@carey.com"/>
    <s v="713 Michael Coves, Port Jamie, RI 51407"/>
    <x v="2"/>
    <s v="Professional"/>
    <s v="nIX-56301"/>
    <n v="965.95"/>
    <x v="0"/>
    <n v="5"/>
    <x v="68"/>
    <s v="TRANS-85671"/>
    <d v="2020-07-14T00:00:00"/>
    <d v="2022-02-13T00:00:00"/>
    <m/>
    <m/>
    <m/>
    <m/>
    <m/>
    <m/>
    <m/>
    <m/>
    <m/>
    <m/>
    <m/>
    <m/>
  </r>
  <r>
    <x v="69"/>
    <n v="7733"/>
    <s v="barbarasmith@castillo.com"/>
    <s v="4336 Morales Roads, Pettymouth, OK 44158"/>
    <x v="2"/>
    <s v="As"/>
    <s v="WsA-91456"/>
    <n v="532.14"/>
    <x v="0"/>
    <n v="3"/>
    <x v="69"/>
    <s v="TRANS-15298"/>
    <d v="2022-02-26T00:00:00"/>
    <d v="2020-02-17T00:00:00"/>
    <m/>
    <m/>
    <m/>
    <m/>
    <m/>
    <m/>
    <m/>
    <m/>
    <m/>
    <m/>
    <m/>
    <m/>
  </r>
  <r>
    <x v="70"/>
    <n v="3369"/>
    <s v="tsmith@hotmail.com"/>
    <s v="8490 Perry Corner, East Keithfort, FL 22686"/>
    <x v="2"/>
    <s v="Treat"/>
    <s v="GWC-04393"/>
    <n v="364.36"/>
    <x v="0"/>
    <n v="3"/>
    <x v="70"/>
    <s v="TRANS-10001"/>
    <d v="2020-05-18T00:00:00"/>
    <d v="2020-07-04T00:00:00"/>
    <m/>
    <m/>
    <m/>
    <m/>
    <m/>
    <m/>
    <m/>
    <m/>
    <m/>
    <m/>
    <m/>
    <m/>
  </r>
  <r>
    <x v="71"/>
    <n v="4519"/>
    <s v="xthompson@gmail.com"/>
    <s v="86298 Kelly Stream Apt. 435, Martinborough, TX 36865"/>
    <x v="2"/>
    <s v="Their"/>
    <s v="FJN-87412"/>
    <n v="269.88"/>
    <x v="0"/>
    <n v="2"/>
    <x v="71"/>
    <s v="TRANS-42409"/>
    <d v="2023-06-06T00:00:00"/>
    <d v="2022-09-14T00:00:00"/>
    <m/>
    <m/>
    <m/>
    <m/>
    <m/>
    <m/>
    <m/>
    <m/>
    <m/>
    <m/>
    <m/>
    <m/>
  </r>
  <r>
    <x v="72"/>
    <n v="2671"/>
    <s v="michelle77@yahoo.com"/>
    <s v="403 Weber Pass Apt. 275, South Michaelside, WA 37608"/>
    <x v="2"/>
    <s v="Enough"/>
    <s v="mub-05630"/>
    <n v="613.04"/>
    <x v="0"/>
    <n v="2"/>
    <x v="72"/>
    <s v="TRANS-05452"/>
    <d v="2023-10-01T00:00:00"/>
    <d v="2024-08-02T00:00:00"/>
    <m/>
    <m/>
    <m/>
    <m/>
    <m/>
    <m/>
    <m/>
    <m/>
    <m/>
    <m/>
    <m/>
    <m/>
  </r>
  <r>
    <x v="73"/>
    <n v="9482"/>
    <s v="kfreeman@yahoo.com"/>
    <s v="79784 Gonzalez Keys Apt. 150, Yuland, NE 07024"/>
    <x v="2"/>
    <s v="Opportunity"/>
    <s v="cCn-56842"/>
    <n v="159.96"/>
    <x v="0"/>
    <n v="2"/>
    <x v="73"/>
    <s v="TRANS-94167"/>
    <d v="2024-03-03T00:00:00"/>
    <d v="2020-10-08T00:00:00"/>
    <m/>
    <m/>
    <m/>
    <m/>
    <m/>
    <m/>
    <m/>
    <m/>
    <m/>
    <m/>
    <m/>
    <m/>
  </r>
  <r>
    <x v="74"/>
    <n v="2947"/>
    <s v="jnunez@gmail.com"/>
    <s v="9826 James Drives Apt. 465, West Jenny, MI 90329"/>
    <x v="2"/>
    <s v="Explain"/>
    <s v="Gbw-76553"/>
    <n v="995.47"/>
    <x v="0"/>
    <n v="1"/>
    <x v="74"/>
    <s v="TRANS-07814"/>
    <d v="2021-11-17T00:00:00"/>
    <d v="2023-06-27T00:00:00"/>
    <m/>
    <m/>
    <m/>
    <m/>
    <m/>
    <m/>
    <m/>
    <m/>
    <m/>
    <m/>
    <m/>
    <m/>
  </r>
  <r>
    <x v="75"/>
    <n v="8234"/>
    <s v="aoconnor@decker.com"/>
    <s v="564 Joshua Summit, East Jessica, RI 08910"/>
    <x v="2"/>
    <s v="Either"/>
    <s v="qJB-77957"/>
    <n v="674.09"/>
    <x v="0"/>
    <n v="1"/>
    <x v="75"/>
    <s v="TRANS-36480"/>
    <d v="2024-02-28T00:00:00"/>
    <d v="2021-09-14T00:00:00"/>
    <m/>
    <m/>
    <m/>
    <m/>
    <m/>
    <m/>
    <m/>
    <m/>
    <m/>
    <m/>
    <m/>
    <m/>
  </r>
  <r>
    <x v="76"/>
    <n v="8839"/>
    <s v="john15@young.com"/>
    <s v="567 Owens Motorway, North Daisyton, MA 41140"/>
    <x v="3"/>
    <s v="Loss"/>
    <s v="mJk-23807"/>
    <n v="267.66000000000003"/>
    <x v="0"/>
    <n v="20"/>
    <x v="76"/>
    <s v="TRANS-26954"/>
    <d v="2023-02-20T00:00:00"/>
    <d v="2023-03-04T00:00:00"/>
    <s v="large order"/>
    <n v="2023"/>
    <s v="old transaction"/>
    <s v="valid"/>
    <s v="paid"/>
    <s v="high priority order"/>
    <s v="Mary Spencer 8839"/>
    <s v="encer"/>
    <s v="Mary "/>
    <n v="12"/>
    <m/>
    <m/>
  </r>
  <r>
    <x v="77"/>
    <n v="3468"/>
    <s v="jstevens@thomas.com"/>
    <s v="27106 Smith Square, East Ashley, NM 68420"/>
    <x v="3"/>
    <s v="Call"/>
    <s v="LXI-36092"/>
    <n v="845.98"/>
    <x v="0"/>
    <n v="19"/>
    <x v="77"/>
    <s v="TRANS-75435"/>
    <d v="2023-01-06T00:00:00"/>
    <d v="2023-01-18T00:00:00"/>
    <s v="large order"/>
    <n v="2023"/>
    <s v="old transaction"/>
    <s v="valid"/>
    <s v="paid"/>
    <s v="high priority order"/>
    <s v="Alejandro Williams MD 3468"/>
    <s v="ms MD"/>
    <s v="Aleja"/>
    <n v="12"/>
    <m/>
    <m/>
  </r>
  <r>
    <x v="78"/>
    <n v="5362"/>
    <s v="cthornton@hotmail.com"/>
    <s v="446 Elizabeth Tunnel, Michaelville, KY 03838"/>
    <x v="3"/>
    <s v="Respond"/>
    <s v="wvq-88184"/>
    <n v="18.95"/>
    <x v="0"/>
    <n v="19"/>
    <x v="78"/>
    <s v="TRANS-37281"/>
    <d v="2022-04-28T00:00:00"/>
    <d v="2022-05-10T00:00:00"/>
    <s v="large order"/>
    <n v="2022"/>
    <s v="old transaction"/>
    <s v="valid"/>
    <s v="paid"/>
    <s v="high priority order"/>
    <s v="Anne Salazar 5362"/>
    <s v="lazar"/>
    <s v="Anne "/>
    <n v="12"/>
    <m/>
    <m/>
  </r>
  <r>
    <x v="79"/>
    <n v="7109"/>
    <s v="gadams@gmail.com"/>
    <s v="47808 Rasmussen View Apt. 924, Kimberlyberg, UT 47851"/>
    <x v="3"/>
    <s v="Report"/>
    <s v="OJl-77639"/>
    <n v="400.98"/>
    <x v="0"/>
    <n v="18"/>
    <x v="79"/>
    <s v="TRANS-20484"/>
    <d v="2022-05-23T00:00:00"/>
    <d v="2022-06-04T00:00:00"/>
    <s v="large order"/>
    <n v="2022"/>
    <s v="old transaction"/>
    <s v="valid"/>
    <s v="paid"/>
    <s v="high priority order"/>
    <s v="Mikayla Moore 7109"/>
    <s v="Moore"/>
    <s v="Mikay"/>
    <n v="12"/>
    <m/>
    <m/>
  </r>
  <r>
    <x v="80"/>
    <n v="9274"/>
    <s v="pattersondeanna@conrad.net"/>
    <s v="58187 Hawkins Valley, Robinsonton, WI 79613"/>
    <x v="3"/>
    <s v="Hundred"/>
    <s v="Tjr-98033"/>
    <n v="479.58"/>
    <x v="0"/>
    <n v="17"/>
    <x v="80"/>
    <s v="TRANS-89735"/>
    <d v="2021-09-01T00:00:00"/>
    <d v="2021-09-13T00:00:00"/>
    <s v="large order"/>
    <n v="2021"/>
    <s v="old transaction"/>
    <s v="valid"/>
    <s v="paid"/>
    <s v="high priority order"/>
    <s v="Melissa Reyes 9274"/>
    <s v="Reyes"/>
    <s v="Melis"/>
    <n v="12"/>
    <m/>
    <m/>
  </r>
  <r>
    <x v="81"/>
    <n v="6699"/>
    <s v="brandonbarton@hayes-walls.com"/>
    <s v="93147 Elizabeth Landing Suite 364, Lake Robertfort, KS 76599"/>
    <x v="3"/>
    <s v="Growth"/>
    <s v="GDe-01668"/>
    <n v="546.72"/>
    <x v="0"/>
    <n v="17"/>
    <x v="81"/>
    <s v="TRANS-47796"/>
    <d v="2020-03-02T00:00:00"/>
    <d v="2020-03-14T00:00:00"/>
    <s v="large order"/>
    <n v="2020"/>
    <s v="old transaction"/>
    <s v="valid"/>
    <s v="paid"/>
    <s v="high priority order"/>
    <s v="Ruth Patrick 6699"/>
    <s v="trick"/>
    <s v="Ruth "/>
    <n v="12"/>
    <m/>
    <m/>
  </r>
  <r>
    <x v="82"/>
    <n v="6795"/>
    <s v="valerie67@hotmail.com"/>
    <s v="0600 Frank Springs, Barrettstad, LA 67853"/>
    <x v="3"/>
    <s v="Now"/>
    <s v="HCB-41694"/>
    <n v="784.56"/>
    <x v="0"/>
    <n v="17"/>
    <x v="82"/>
    <s v="TRANS-06580"/>
    <d v="2021-06-16T00:00:00"/>
    <d v="2021-06-28T00:00:00"/>
    <s v="large order"/>
    <n v="2021"/>
    <s v="old transaction"/>
    <s v="valid"/>
    <s v="paid"/>
    <s v="high priority order"/>
    <s v="Ryan Herrera 6795"/>
    <s v="rrera"/>
    <s v="Ryan "/>
    <n v="12"/>
    <m/>
    <m/>
  </r>
  <r>
    <x v="83"/>
    <n v="8660"/>
    <s v="ewoodward@hotmail.com"/>
    <s v="079 Chase Shores, Marieton, NE 21410"/>
    <x v="3"/>
    <s v="Identify"/>
    <s v="mTZ-06549"/>
    <n v="857.87"/>
    <x v="0"/>
    <n v="16"/>
    <x v="83"/>
    <s v="TRANS-90551"/>
    <d v="2021-11-17T00:00:00"/>
    <d v="2021-11-29T00:00:00"/>
    <s v="large order"/>
    <n v="2021"/>
    <s v="old transaction"/>
    <s v="valid"/>
    <s v="paid"/>
    <s v="high priority order"/>
    <s v="Mark Browning 8660"/>
    <s v="wning"/>
    <s v="Mark "/>
    <n v="12"/>
    <m/>
    <m/>
  </r>
  <r>
    <x v="84"/>
    <n v="7378"/>
    <s v="ecummings@wong.org"/>
    <s v="20844 Jonathan Lights, West Jennifer, MD 22580"/>
    <x v="3"/>
    <s v="Million"/>
    <s v="mre-38719"/>
    <n v="483.31"/>
    <x v="0"/>
    <n v="14"/>
    <x v="84"/>
    <s v="TRANS-94420"/>
    <d v="2022-09-29T00:00:00"/>
    <d v="2022-10-11T00:00:00"/>
    <s v="small order"/>
    <n v="2022"/>
    <s v="old transaction"/>
    <s v="valid"/>
    <s v="paid"/>
    <b v="0"/>
    <s v="Tiffany Rose 7378"/>
    <s v=" Rose"/>
    <s v="Tiffa"/>
    <n v="12"/>
    <m/>
    <m/>
  </r>
  <r>
    <x v="85"/>
    <n v="5165"/>
    <s v="esalazar@nicholson.com"/>
    <s v="8269 Klein Tunnel Apt. 881, New Spencer, OH 11865"/>
    <x v="3"/>
    <s v="Available"/>
    <s v="lRU-15646"/>
    <n v="539.63"/>
    <x v="0"/>
    <n v="13"/>
    <x v="85"/>
    <s v="TRANS-20697"/>
    <d v="2023-04-12T00:00:00"/>
    <d v="2023-04-24T00:00:00"/>
    <s v="small order"/>
    <n v="2023"/>
    <s v="old transaction"/>
    <s v="valid"/>
    <s v="paid"/>
    <b v="0"/>
    <s v="Herbert Castaneda 5165"/>
    <s v="aneda"/>
    <s v="Herbe"/>
    <n v="12"/>
    <m/>
    <m/>
  </r>
  <r>
    <x v="86"/>
    <n v="6336"/>
    <s v="brobertson@yahoo.com"/>
    <s v="21743 Hannah Rapid, Lake Richard, VT 92008"/>
    <x v="3"/>
    <s v="Gas"/>
    <s v="qze-06728"/>
    <n v="537.47"/>
    <x v="0"/>
    <n v="13"/>
    <x v="86"/>
    <s v="TRANS-49220"/>
    <d v="2024-03-30T00:00:00"/>
    <d v="2024-04-11T00:00:00"/>
    <s v="small order"/>
    <n v="2024"/>
    <s v="recent transaction"/>
    <s v="valid"/>
    <s v="pending"/>
    <b v="0"/>
    <s v="Cynthia Lopez 6336"/>
    <s v="Lopez"/>
    <s v="Cynth"/>
    <n v="12"/>
    <m/>
    <m/>
  </r>
  <r>
    <x v="87"/>
    <n v="4325"/>
    <s v="michelle44@kim-hudson.com"/>
    <s v="77985 Evans River, Daniellefurt, SD 17543"/>
    <x v="3"/>
    <s v="Become"/>
    <s v="bWx-28099"/>
    <n v="540.89"/>
    <x v="0"/>
    <n v="12"/>
    <x v="87"/>
    <s v="TRANS-40977"/>
    <d v="2020-05-16T00:00:00"/>
    <d v="2020-05-28T00:00:00"/>
    <s v="small order"/>
    <n v="2020"/>
    <s v="old transaction"/>
    <s v="valid"/>
    <s v="paid"/>
    <b v="0"/>
    <s v="David Butler 4325"/>
    <s v="utler"/>
    <s v="David"/>
    <n v="12"/>
    <m/>
    <m/>
  </r>
  <r>
    <x v="88"/>
    <n v="9965"/>
    <s v="donnagarner@yahoo.com"/>
    <s v="697 Michelle Street Suite 679, Palmerstad, WA 64636"/>
    <x v="3"/>
    <s v="Minute"/>
    <s v="IiC-58316"/>
    <n v="166.27"/>
    <x v="0"/>
    <n v="11"/>
    <x v="88"/>
    <s v="TRANS-45610"/>
    <d v="2021-01-16T00:00:00"/>
    <d v="2021-01-28T00:00:00"/>
    <s v="small order"/>
    <n v="2021"/>
    <s v="old transaction"/>
    <s v="valid"/>
    <s v="paid"/>
    <b v="0"/>
    <s v="Shawn Padilla 9965"/>
    <s v="dilla"/>
    <s v="Shawn"/>
    <n v="12"/>
    <m/>
    <m/>
  </r>
  <r>
    <x v="89"/>
    <n v="6096"/>
    <s v="htaylor@yu.info"/>
    <s v="890 Wright Summit, Lake Nathan, CT 64647"/>
    <x v="3"/>
    <s v="Condition"/>
    <s v="Xzr-09944"/>
    <n v="269.52"/>
    <x v="0"/>
    <n v="11"/>
    <x v="89"/>
    <s v="TRANS-92851"/>
    <d v="2023-07-02T00:00:00"/>
    <d v="2023-07-14T00:00:00"/>
    <s v="small order"/>
    <n v="2023"/>
    <s v="old transaction"/>
    <s v="valid"/>
    <s v="paid"/>
    <b v="0"/>
    <s v="Mario French 6096"/>
    <s v="rench"/>
    <s v="Mario"/>
    <n v="12"/>
    <m/>
    <m/>
  </r>
  <r>
    <x v="90"/>
    <n v="3699"/>
    <s v="christine44@gmail.com"/>
    <s v="37527 Zachary Valleys, West Samanthahaven, KY 71041"/>
    <x v="3"/>
    <s v="Tough"/>
    <s v="eIm-40894"/>
    <n v="120.36"/>
    <x v="0"/>
    <n v="11"/>
    <x v="90"/>
    <s v="TRANS-05944"/>
    <d v="2024-07-31T00:00:00"/>
    <d v="2024-08-12T00:00:00"/>
    <s v="small order"/>
    <n v="2024"/>
    <s v="recent transaction"/>
    <s v="valid"/>
    <s v="pending"/>
    <b v="0"/>
    <s v="Jennifer Richardson 3699"/>
    <s v="rdson"/>
    <s v="Jenni"/>
    <n v="12"/>
    <m/>
    <m/>
  </r>
  <r>
    <x v="91"/>
    <n v="9513"/>
    <s v="lindsay59@duncan.com"/>
    <s v="3808 Richard Spring, Hancocktown, IL 23818"/>
    <x v="3"/>
    <s v="Never"/>
    <s v="LUN-11052"/>
    <n v="541.1"/>
    <x v="0"/>
    <n v="10"/>
    <x v="91"/>
    <s v="TRANS-09123"/>
    <d v="2022-05-13T00:00:00"/>
    <d v="2022-07-16T00:00:00"/>
    <m/>
    <m/>
    <m/>
    <m/>
    <m/>
    <m/>
    <m/>
    <m/>
    <m/>
    <m/>
    <m/>
    <m/>
  </r>
  <r>
    <x v="92"/>
    <n v="2156"/>
    <s v="jeanettetorres@white.com"/>
    <s v="1341 Kim Cliffs Apt. 850, Charlottefort, MI 99342"/>
    <x v="3"/>
    <s v="Nation"/>
    <s v="RHu-37970"/>
    <n v="983.46"/>
    <x v="0"/>
    <n v="9"/>
    <x v="92"/>
    <s v="TRANS-16299"/>
    <d v="2023-05-19T00:00:00"/>
    <d v="2022-11-24T00:00:00"/>
    <m/>
    <m/>
    <m/>
    <m/>
    <m/>
    <m/>
    <m/>
    <m/>
    <m/>
    <m/>
    <m/>
    <m/>
  </r>
  <r>
    <x v="93"/>
    <n v="6261"/>
    <s v="parkermario@gmail.com"/>
    <s v="65737 Renee Prairie, Susanport, RI 69144"/>
    <x v="3"/>
    <s v="Lawyer"/>
    <s v="UUW-81449"/>
    <n v="42.6"/>
    <x v="0"/>
    <n v="7"/>
    <x v="93"/>
    <s v="TRANS-66239"/>
    <d v="2024-05-17T00:00:00"/>
    <d v="2023-08-02T00:00:00"/>
    <m/>
    <m/>
    <m/>
    <m/>
    <m/>
    <m/>
    <m/>
    <m/>
    <m/>
    <m/>
    <m/>
    <m/>
  </r>
  <r>
    <x v="94"/>
    <n v="9904"/>
    <s v="leonardjones@russell.com"/>
    <s v="3660 Cross Flat, Sweeneyfurt, SD 32785"/>
    <x v="3"/>
    <s v="Politics"/>
    <s v="dCX-36347"/>
    <n v="512.55999999999995"/>
    <x v="0"/>
    <n v="6"/>
    <x v="94"/>
    <s v="TRANS-00515"/>
    <d v="2020-01-08T00:00:00"/>
    <d v="2024-08-13T00:00:00"/>
    <m/>
    <m/>
    <m/>
    <m/>
    <m/>
    <m/>
    <m/>
    <m/>
    <m/>
    <m/>
    <m/>
    <m/>
  </r>
  <r>
    <x v="95"/>
    <n v="4049"/>
    <s v="pattersonmelanie@yahoo.com"/>
    <s v="333 James Drive, Thomasmouth, UT 85570"/>
    <x v="3"/>
    <s v="Fact"/>
    <s v="JEw-25543"/>
    <n v="270.02"/>
    <x v="0"/>
    <n v="5"/>
    <x v="95"/>
    <s v="TRANS-51412"/>
    <d v="2022-03-08T00:00:00"/>
    <d v="2021-06-22T00:00:00"/>
    <m/>
    <m/>
    <m/>
    <m/>
    <m/>
    <m/>
    <m/>
    <m/>
    <m/>
    <m/>
    <m/>
    <m/>
  </r>
  <r>
    <x v="96"/>
    <n v="4913"/>
    <s v="kaylabartlett@gonzalez.biz"/>
    <s v="61829 Ryan Meadows Suite 275, East Adrienne, NJ 13957"/>
    <x v="3"/>
    <s v="Tough"/>
    <s v="svw-53583"/>
    <n v="481.96"/>
    <x v="0"/>
    <n v="3"/>
    <x v="96"/>
    <s v="TRANS-09033"/>
    <d v="2020-06-06T00:00:00"/>
    <d v="2023-05-19T00:00:00"/>
    <m/>
    <m/>
    <m/>
    <m/>
    <m/>
    <m/>
    <m/>
    <m/>
    <m/>
    <m/>
    <m/>
    <m/>
  </r>
  <r>
    <x v="97"/>
    <n v="2587"/>
    <s v="taylorgloria@hotmail.com"/>
    <s v="061 Sherry Rapid, North Isaacfurt, MA 43004"/>
    <x v="3"/>
    <s v="Heavy"/>
    <s v="nBG-48404"/>
    <n v="997.17"/>
    <x v="0"/>
    <n v="3"/>
    <x v="97"/>
    <s v="TRANS-39871"/>
    <d v="2021-03-28T00:00:00"/>
    <d v="2023-05-15T00:00:00"/>
    <m/>
    <m/>
    <m/>
    <m/>
    <m/>
    <m/>
    <m/>
    <m/>
    <m/>
    <m/>
    <m/>
    <m/>
  </r>
  <r>
    <x v="98"/>
    <n v="1141"/>
    <s v="kyle23@yahoo.com"/>
    <s v="59820 Gray Bridge Suite 071, Jameshaven, PA 77776"/>
    <x v="3"/>
    <s v="Her"/>
    <s v="SAM-29532"/>
    <n v="213.58"/>
    <x v="0"/>
    <n v="2"/>
    <x v="98"/>
    <s v="TRANS-77338"/>
    <d v="2020-05-28T00:00:00"/>
    <d v="2024-02-28T00:00:00"/>
    <m/>
    <m/>
    <m/>
    <m/>
    <m/>
    <m/>
    <m/>
    <m/>
    <m/>
    <m/>
    <m/>
    <m/>
  </r>
  <r>
    <x v="99"/>
    <n v="7771"/>
    <s v="bowersmichael@hess-berg.net"/>
    <s v="92619 Greene Flat, Port Scottville, AL 23025"/>
    <x v="3"/>
    <s v="Defense"/>
    <s v="YSC-93857"/>
    <n v="889.56"/>
    <x v="0"/>
    <n v="2"/>
    <x v="99"/>
    <s v="TRANS-91075"/>
    <d v="2020-06-29T00:00:00"/>
    <d v="2021-12-24T00:00:00"/>
    <m/>
    <m/>
    <m/>
    <m/>
    <m/>
    <m/>
    <m/>
    <m/>
    <m/>
    <m/>
    <m/>
    <m/>
  </r>
  <r>
    <x v="100"/>
    <n v="3475"/>
    <s v="aprilmcmahon@knight.com"/>
    <s v="199 Calderon Parks Apt. 822, Timothyton, OK 70283"/>
    <x v="3"/>
    <s v="Left"/>
    <s v="OBA-45793"/>
    <n v="796.98"/>
    <x v="0"/>
    <n v="1"/>
    <x v="100"/>
    <s v="TRANS-86068"/>
    <d v="2021-06-15T00:00:00"/>
    <d v="2023-09-12T00:00:00"/>
    <m/>
    <m/>
    <m/>
    <m/>
    <m/>
    <m/>
    <m/>
    <m/>
    <m/>
    <m/>
    <m/>
    <m/>
  </r>
  <r>
    <x v="101"/>
    <n v="4883"/>
    <s v="michael59@yahoo.com"/>
    <s v="252 Patricia Lock Suite 573, East Rebeccaville, NE 18788"/>
    <x v="4"/>
    <s v="Reflect"/>
    <s v="hDV-60170"/>
    <n v="229.16"/>
    <x v="0"/>
    <n v="20"/>
    <x v="101"/>
    <s v="TRANS-85673"/>
    <d v="2022-02-23T00:00:00"/>
    <d v="2022-03-07T00:00:00"/>
    <s v="large order"/>
    <n v="2022"/>
    <s v="old transaction"/>
    <s v="valid"/>
    <s v="paid"/>
    <s v="high priority order"/>
    <s v="Timothy Ramos 4883"/>
    <s v="Ramos"/>
    <s v="Timot"/>
    <n v="12"/>
    <m/>
    <m/>
  </r>
  <r>
    <x v="102"/>
    <n v="7161"/>
    <s v="dcarroll@yahoo.com"/>
    <s v="7712 Reilly Mill Apt. 802, Jensenborough, NE 44661"/>
    <x v="4"/>
    <s v="Dream"/>
    <s v="hRT-12827"/>
    <n v="562.9"/>
    <x v="0"/>
    <n v="20"/>
    <x v="102"/>
    <s v="TRANS-67463"/>
    <d v="2021-06-11T00:00:00"/>
    <d v="2021-06-23T00:00:00"/>
    <s v="large order"/>
    <n v="2021"/>
    <s v="old transaction"/>
    <s v="valid"/>
    <s v="paid"/>
    <s v="high priority order"/>
    <s v="Rebecca Brandt 7161"/>
    <s v="randt"/>
    <s v="Rebec"/>
    <n v="12"/>
    <m/>
    <m/>
  </r>
  <r>
    <x v="103"/>
    <n v="2400"/>
    <s v="foleyedward@yahoo.com"/>
    <s v="0109 Graves Cliffs Apt. 671, Port Maryshire, NM 77784"/>
    <x v="4"/>
    <s v="Between"/>
    <s v="glH-57335"/>
    <n v="372.51"/>
    <x v="0"/>
    <n v="20"/>
    <x v="103"/>
    <s v="TRANS-70736"/>
    <d v="2021-08-29T00:00:00"/>
    <d v="2021-09-10T00:00:00"/>
    <s v="large order"/>
    <n v="2021"/>
    <s v="old transaction"/>
    <s v="valid"/>
    <s v="paid"/>
    <s v="high priority order"/>
    <s v="Christian Green 2400"/>
    <s v="Green"/>
    <s v="Chris"/>
    <n v="12"/>
    <m/>
    <m/>
  </r>
  <r>
    <x v="104"/>
    <n v="8385"/>
    <s v="uhernandez@lee.com"/>
    <s v="81064 Alexander Valleys, East Amber, VT 82324"/>
    <x v="4"/>
    <s v="Property"/>
    <s v="AFA-85517"/>
    <n v="37.33"/>
    <x v="0"/>
    <n v="17"/>
    <x v="104"/>
    <s v="TRANS-72983"/>
    <d v="2023-07-20T00:00:00"/>
    <d v="2023-08-01T00:00:00"/>
    <s v="large order"/>
    <n v="2023"/>
    <s v="old transaction"/>
    <s v="valid"/>
    <s v="paid"/>
    <s v="high priority order"/>
    <s v="Jasmine Turner 8385"/>
    <s v="urner"/>
    <s v="Jasmi"/>
    <n v="12"/>
    <m/>
    <m/>
  </r>
  <r>
    <x v="105"/>
    <n v="2406"/>
    <s v="melissahill@gmail.com"/>
    <s v="34835 Warner Knolls, Port Kimside, OK 12507"/>
    <x v="4"/>
    <s v="Bar"/>
    <s v="Thu-28128"/>
    <n v="851.9"/>
    <x v="0"/>
    <n v="17"/>
    <x v="105"/>
    <s v="TRANS-57191"/>
    <d v="2024-05-11T00:00:00"/>
    <d v="2024-05-23T00:00:00"/>
    <s v="large order"/>
    <n v="2024"/>
    <s v="recent transaction"/>
    <s v="valid"/>
    <s v="pending"/>
    <s v="high priority order"/>
    <s v="Robert Bowen 2406"/>
    <s v="Bowen"/>
    <s v="Rober"/>
    <n v="12"/>
    <m/>
    <m/>
  </r>
  <r>
    <x v="106"/>
    <n v="2330"/>
    <s v="rmills@gmail.com"/>
    <s v="51237 Michelle Burg Apt. 386, Lake Danielle, IA 51796"/>
    <x v="4"/>
    <s v="Some"/>
    <s v="hyL-12769"/>
    <n v="636.84"/>
    <x v="0"/>
    <n v="15"/>
    <x v="106"/>
    <s v="TRANS-85424"/>
    <d v="2022-08-17T00:00:00"/>
    <d v="2022-08-29T00:00:00"/>
    <s v="small order"/>
    <n v="2022"/>
    <s v="old transaction"/>
    <s v="valid"/>
    <s v="paid"/>
    <b v="0"/>
    <s v="Kimberly Chandler 2330"/>
    <s v="ndler"/>
    <s v="Kimbe"/>
    <n v="12"/>
    <m/>
    <m/>
  </r>
  <r>
    <x v="107"/>
    <n v="8852"/>
    <s v="brentmedina@gmail.com"/>
    <s v="45562 Catherine Summit Suite 673, Andreatown, AK 26983"/>
    <x v="4"/>
    <s v="Across"/>
    <s v="qrf-23843"/>
    <n v="376.04"/>
    <x v="0"/>
    <n v="15"/>
    <x v="107"/>
    <s v="TRANS-74813"/>
    <d v="2020-10-09T00:00:00"/>
    <d v="2020-10-21T00:00:00"/>
    <s v="small order"/>
    <n v="2020"/>
    <s v="old transaction"/>
    <s v="valid"/>
    <s v="paid"/>
    <b v="0"/>
    <s v="Felicia Parsons 8852"/>
    <s v="rsons"/>
    <s v="Felic"/>
    <n v="12"/>
    <m/>
    <m/>
  </r>
  <r>
    <x v="108"/>
    <n v="4467"/>
    <s v="christopherhouse@harris.info"/>
    <s v="123 Cynthia Ferry Suite 536, West Shelly, WY 99345"/>
    <x v="4"/>
    <s v="Push"/>
    <s v="AyR-20970"/>
    <n v="255.76"/>
    <x v="0"/>
    <n v="15"/>
    <x v="108"/>
    <s v="TRANS-07698"/>
    <d v="2020-10-09T00:00:00"/>
    <d v="2020-10-21T00:00:00"/>
    <s v="small order"/>
    <n v="2020"/>
    <s v="old transaction"/>
    <s v="valid"/>
    <s v="paid"/>
    <b v="0"/>
    <s v="Kathleen Perez 4467"/>
    <s v="Perez"/>
    <s v="Kathl"/>
    <n v="12"/>
    <m/>
    <m/>
  </r>
  <r>
    <x v="109"/>
    <n v="3586"/>
    <s v="amyavila@yahoo.com"/>
    <s v="89951 Young Hollow, East Phillip, MN 99734"/>
    <x v="4"/>
    <b v="1"/>
    <s v="RYj-31277"/>
    <n v="452.01"/>
    <x v="0"/>
    <n v="14"/>
    <x v="109"/>
    <s v="TRANS-24905"/>
    <d v="2023-03-28T00:00:00"/>
    <d v="2023-04-09T00:00:00"/>
    <s v="small order"/>
    <n v="2023"/>
    <s v="old transaction"/>
    <s v="valid"/>
    <s v="paid"/>
    <b v="0"/>
    <s v="Antonio Moore 3586"/>
    <s v="Moore"/>
    <s v="Anton"/>
    <n v="12"/>
    <m/>
    <m/>
  </r>
  <r>
    <x v="110"/>
    <n v="5287"/>
    <s v="jonathanduke@gmail.com"/>
    <s v="00403 Cassandra Fork, Russellburgh, WA 96415"/>
    <x v="4"/>
    <s v="Recently"/>
    <s v="Uyt-46664"/>
    <n v="489.23"/>
    <x v="0"/>
    <n v="12"/>
    <x v="110"/>
    <s v="TRANS-64166"/>
    <d v="2023-10-28T00:00:00"/>
    <d v="2023-11-12T00:00:00"/>
    <s v="small order"/>
    <n v="2023"/>
    <s v="old transaction"/>
    <s v="valid"/>
    <s v="paid"/>
    <b v="0"/>
    <s v="Richard Lawson 5287"/>
    <s v="awson"/>
    <s v="Richa"/>
    <n v="15"/>
    <m/>
    <m/>
  </r>
  <r>
    <x v="111"/>
    <n v="5089"/>
    <s v="christophertaylor@thomas.com"/>
    <s v="313 Flores Ways Apt. 006, Shieldsfurt, MA 35302"/>
    <x v="4"/>
    <s v="Them"/>
    <s v="FqT-15051"/>
    <n v="706.55"/>
    <x v="0"/>
    <n v="11"/>
    <x v="111"/>
    <s v="TRANS-15733"/>
    <d v="2020-08-11T00:00:00"/>
    <d v="2020-08-26T00:00:00"/>
    <s v="small order"/>
    <n v="2020"/>
    <s v="old transaction"/>
    <s v="valid"/>
    <s v="paid"/>
    <b v="0"/>
    <s v="Mary Price 5089"/>
    <s v="Price"/>
    <s v="Mary "/>
    <n v="15"/>
    <m/>
    <m/>
  </r>
  <r>
    <x v="112"/>
    <n v="5566"/>
    <s v="jeremy68@baker.com"/>
    <s v="5443 Kathryn Tunnel, Abigailport, NH 76565"/>
    <x v="4"/>
    <s v="Discover"/>
    <s v="obD-21669"/>
    <n v="951.84"/>
    <x v="0"/>
    <n v="11"/>
    <x v="112"/>
    <s v="TRANS-07048"/>
    <d v="2023-06-19T00:00:00"/>
    <d v="2023-07-04T00:00:00"/>
    <s v="small order"/>
    <n v="2023"/>
    <s v="old transaction"/>
    <s v="valid"/>
    <s v="paid"/>
    <b v="0"/>
    <s v="Brandy Downs 5566"/>
    <s v="Downs"/>
    <s v="Brand"/>
    <n v="15"/>
    <m/>
    <m/>
  </r>
  <r>
    <x v="113"/>
    <n v="1497"/>
    <s v="penamichelle@hudson-mitchell.com"/>
    <s v="8050 Christine Oval Suite 113, Port Brandon, VA 47924"/>
    <x v="4"/>
    <s v="Feel"/>
    <s v="gZv-14141"/>
    <n v="474.38"/>
    <x v="0"/>
    <n v="10"/>
    <x v="113"/>
    <s v="TRANS-75833"/>
    <d v="2024-03-13T00:00:00"/>
    <d v="2021-09-16T00:00:00"/>
    <m/>
    <m/>
    <m/>
    <m/>
    <m/>
    <m/>
    <m/>
    <m/>
    <m/>
    <m/>
    <m/>
    <m/>
  </r>
  <r>
    <x v="114"/>
    <n v="2810"/>
    <s v="jennifergonzalez@wells-thompson.com"/>
    <s v="6131 Hensley Knolls Apt. 147, Davisside, MA 69092"/>
    <x v="4"/>
    <s v="Sell"/>
    <s v="Fle-62894"/>
    <n v="379.22"/>
    <x v="0"/>
    <n v="10"/>
    <x v="114"/>
    <s v="TRANS-65489"/>
    <d v="2020-11-12T00:00:00"/>
    <d v="2023-11-21T00:00:00"/>
    <m/>
    <m/>
    <m/>
    <m/>
    <m/>
    <m/>
    <m/>
    <m/>
    <m/>
    <m/>
    <m/>
    <m/>
  </r>
  <r>
    <x v="115"/>
    <n v="3888"/>
    <s v="bakerandrew@beard.com"/>
    <s v="3684 Shannon Prairie, New Dennisbury, MI 88527"/>
    <x v="4"/>
    <s v="Information"/>
    <s v="TSP-52756"/>
    <n v="393.41"/>
    <x v="0"/>
    <n v="10"/>
    <x v="115"/>
    <s v="TRANS-51979"/>
    <d v="2021-05-17T00:00:00"/>
    <d v="2023-05-27T00:00:00"/>
    <m/>
    <m/>
    <m/>
    <m/>
    <m/>
    <m/>
    <m/>
    <m/>
    <m/>
    <m/>
    <m/>
    <m/>
  </r>
  <r>
    <x v="116"/>
    <n v="1720"/>
    <s v="chelseaharris@armstrong-harris.biz"/>
    <s v="9227 Destiny Ways Suite 192, Edwardhaven, KS 49374"/>
    <x v="4"/>
    <s v="Learn"/>
    <s v="ToR-04090"/>
    <n v="390.66"/>
    <x v="0"/>
    <n v="8"/>
    <x v="116"/>
    <s v="TRANS-04418"/>
    <d v="2023-03-30T00:00:00"/>
    <d v="2024-08-28T00:00:00"/>
    <m/>
    <m/>
    <m/>
    <m/>
    <m/>
    <m/>
    <m/>
    <m/>
    <m/>
    <m/>
    <m/>
    <m/>
  </r>
  <r>
    <x v="117"/>
    <n v="2379"/>
    <s v="matthew58@dixon.net"/>
    <s v="9460 Sims Spring Apt. 503, North Judithberg, DE 93239"/>
    <x v="4"/>
    <s v="Win"/>
    <s v="ZRl-00440"/>
    <n v="681.47"/>
    <x v="0"/>
    <n v="8"/>
    <x v="117"/>
    <s v="TRANS-18454"/>
    <d v="2024-07-13T00:00:00"/>
    <d v="2024-01-31T00:00:00"/>
    <m/>
    <m/>
    <m/>
    <m/>
    <m/>
    <m/>
    <m/>
    <m/>
    <m/>
    <m/>
    <m/>
    <m/>
  </r>
  <r>
    <x v="118"/>
    <n v="1403"/>
    <s v="garciakimberly@gmail.com"/>
    <s v="8724 Ward Glens, West Jack, CA 20127"/>
    <x v="4"/>
    <s v="Live"/>
    <s v="FiS-51130"/>
    <n v="783.97"/>
    <x v="0"/>
    <n v="7"/>
    <x v="118"/>
    <s v="TRANS-74944"/>
    <d v="2022-06-04T00:00:00"/>
    <d v="2023-04-22T00:00:00"/>
    <m/>
    <m/>
    <m/>
    <m/>
    <m/>
    <m/>
    <m/>
    <m/>
    <m/>
    <m/>
    <m/>
    <m/>
  </r>
  <r>
    <x v="119"/>
    <n v="7849"/>
    <s v="smcmillan@yahoo.com"/>
    <s v="276 Mark Corner, Port Kevin, VA 56001"/>
    <x v="4"/>
    <s v="Staff"/>
    <s v="BQy-07523"/>
    <n v="850.07"/>
    <x v="0"/>
    <n v="7"/>
    <x v="119"/>
    <s v="TRANS-21210"/>
    <d v="2020-12-30T00:00:00"/>
    <d v="2020-12-17T00:00:00"/>
    <m/>
    <m/>
    <m/>
    <m/>
    <m/>
    <m/>
    <m/>
    <m/>
    <m/>
    <m/>
    <m/>
    <m/>
  </r>
  <r>
    <x v="120"/>
    <n v="3148"/>
    <s v="anthony15@brennan-savage.com"/>
    <s v="9219 Erika Drive, Pachecoberg, MS 38756"/>
    <x v="4"/>
    <s v="Glass"/>
    <s v="Mqz-95341"/>
    <n v="68.58"/>
    <x v="0"/>
    <n v="7"/>
    <x v="120"/>
    <s v="TRANS-89729"/>
    <d v="2020-11-22T00:00:00"/>
    <d v="2022-09-07T00:00:00"/>
    <m/>
    <m/>
    <m/>
    <m/>
    <m/>
    <m/>
    <m/>
    <m/>
    <m/>
    <m/>
    <m/>
    <m/>
  </r>
  <r>
    <x v="121"/>
    <n v="1152"/>
    <s v="williamsdonna@yahoo.com"/>
    <s v="8992 Cisneros Common, New Mitchellville, AL 64445"/>
    <x v="4"/>
    <s v="Feel"/>
    <s v="kBs-87623"/>
    <n v="715.14"/>
    <x v="0"/>
    <n v="7"/>
    <x v="121"/>
    <s v="TRANS-50799"/>
    <d v="2020-10-04T00:00:00"/>
    <d v="2021-02-16T00:00:00"/>
    <m/>
    <m/>
    <m/>
    <m/>
    <m/>
    <m/>
    <m/>
    <m/>
    <m/>
    <m/>
    <m/>
    <m/>
  </r>
  <r>
    <x v="122"/>
    <n v="6429"/>
    <s v="greenmelanie@brown.com"/>
    <s v="066 Bobby Mountains Suite 082, Smithhaven, SC 15422"/>
    <x v="4"/>
    <s v="Avoid"/>
    <s v="gNi-69543"/>
    <n v="191.66"/>
    <x v="0"/>
    <n v="5"/>
    <x v="122"/>
    <s v="TRANS-97634"/>
    <d v="2023-11-03T00:00:00"/>
    <d v="2023-11-24T00:00:00"/>
    <m/>
    <m/>
    <m/>
    <m/>
    <m/>
    <m/>
    <m/>
    <m/>
    <m/>
    <m/>
    <m/>
    <m/>
  </r>
  <r>
    <x v="123"/>
    <n v="7141"/>
    <s v="barryjames@yahoo.com"/>
    <s v="3631 Russell Skyway Suite 596, Grahamfurt, TX 79480"/>
    <x v="4"/>
    <s v="Attack"/>
    <s v="HIs-97750"/>
    <n v="485.29"/>
    <x v="0"/>
    <n v="5"/>
    <x v="123"/>
    <s v="TRANS-50798"/>
    <d v="2020-03-03T00:00:00"/>
    <d v="2022-10-14T00:00:00"/>
    <m/>
    <m/>
    <m/>
    <m/>
    <m/>
    <m/>
    <m/>
    <m/>
    <m/>
    <m/>
    <m/>
    <m/>
  </r>
  <r>
    <x v="124"/>
    <n v="4876"/>
    <s v="qrodriguez@marks.com"/>
    <s v="9281 Espinoza Cove Apt. 107, South Amanda, AR 70069"/>
    <x v="4"/>
    <s v="Able"/>
    <s v="guh-01243"/>
    <n v="733.58"/>
    <x v="0"/>
    <n v="4"/>
    <x v="124"/>
    <s v="TRANS-51632"/>
    <d v="2024-05-04T00:00:00"/>
    <d v="2023-08-01T00:00:00"/>
    <m/>
    <m/>
    <m/>
    <m/>
    <m/>
    <m/>
    <m/>
    <m/>
    <m/>
    <m/>
    <m/>
    <m/>
  </r>
  <r>
    <x v="125"/>
    <n v="1042"/>
    <s v="thorntonjames@graves-khan.com"/>
    <s v="87223 Reynolds Light, West Christophermouth, RI 65382"/>
    <x v="4"/>
    <s v="Personal"/>
    <s v="tWm-31092"/>
    <n v="218.01"/>
    <x v="0"/>
    <n v="4"/>
    <x v="125"/>
    <s v="TRANS-45053"/>
    <d v="2020-06-27T00:00:00"/>
    <d v="2022-04-14T00:00:00"/>
    <m/>
    <m/>
    <m/>
    <m/>
    <m/>
    <m/>
    <m/>
    <m/>
    <m/>
    <m/>
    <m/>
    <m/>
  </r>
  <r>
    <x v="126"/>
    <n v="1970"/>
    <s v="slong@benson.com"/>
    <s v="57576 Boyd Gardens, West Jessicahaven, MD 91133"/>
    <x v="4"/>
    <s v="Base"/>
    <s v="srb-01505"/>
    <n v="157.86000000000001"/>
    <x v="0"/>
    <n v="4"/>
    <x v="126"/>
    <s v="TRANS-96647"/>
    <d v="2022-06-03T00:00:00"/>
    <d v="2020-07-13T00:00:00"/>
    <m/>
    <m/>
    <m/>
    <m/>
    <m/>
    <m/>
    <m/>
    <m/>
    <m/>
    <m/>
    <m/>
    <m/>
  </r>
  <r>
    <x v="127"/>
    <n v="6520"/>
    <s v="cuevasmichael@yahoo.com"/>
    <s v="6255 Martha Stravenue Suite 340, Nancyborough, MT 83002"/>
    <x v="4"/>
    <s v="Structure"/>
    <s v="sfM-71917"/>
    <n v="187.61"/>
    <x v="0"/>
    <n v="4"/>
    <x v="127"/>
    <s v="TRANS-85052"/>
    <d v="2024-03-15T00:00:00"/>
    <d v="2021-09-28T00:00:00"/>
    <m/>
    <m/>
    <m/>
    <m/>
    <m/>
    <m/>
    <m/>
    <m/>
    <m/>
    <m/>
    <m/>
    <m/>
  </r>
  <r>
    <x v="128"/>
    <n v="2003"/>
    <s v="jeremyfloyd@hotmail.com"/>
    <s v="52671 Delacruz Centers Apt. 341, New Williamstad, RI 29177"/>
    <x v="4"/>
    <s v="Particularly"/>
    <s v="SnM-05207"/>
    <n v="584.64"/>
    <x v="0"/>
    <n v="3"/>
    <x v="128"/>
    <s v="TRANS-67136"/>
    <d v="2023-01-17T00:00:00"/>
    <d v="2022-05-09T00:00:00"/>
    <m/>
    <m/>
    <m/>
    <m/>
    <m/>
    <m/>
    <m/>
    <m/>
    <m/>
    <m/>
    <m/>
    <m/>
  </r>
  <r>
    <x v="129"/>
    <n v="2831"/>
    <s v="davidjohnson@lee.com"/>
    <s v="566 Miller Hill, Lake Michael, MN 14443"/>
    <x v="4"/>
    <s v="Wonder"/>
    <s v="DGC-24065"/>
    <n v="936.75"/>
    <x v="0"/>
    <n v="2"/>
    <x v="129"/>
    <s v="TRANS-89364"/>
    <d v="2020-01-01T00:00:00"/>
    <d v="2022-10-29T00:00:00"/>
    <m/>
    <m/>
    <m/>
    <m/>
    <m/>
    <m/>
    <m/>
    <m/>
    <m/>
    <m/>
    <m/>
    <m/>
  </r>
  <r>
    <x v="130"/>
    <n v="7233"/>
    <s v="james77@jordan.com"/>
    <s v="02051 Jerry Place Apt. 589, East Suzanneland, DC 98990"/>
    <x v="4"/>
    <s v="Federal"/>
    <s v="bsM-43633"/>
    <n v="453.63"/>
    <x v="0"/>
    <n v="1"/>
    <x v="130"/>
    <s v="TRANS-38116"/>
    <d v="2022-11-11T00:00:00"/>
    <d v="2021-09-16T00:00:00"/>
    <m/>
    <m/>
    <m/>
    <m/>
    <m/>
    <m/>
    <m/>
    <m/>
    <m/>
    <m/>
    <m/>
    <m/>
  </r>
  <r>
    <x v="131"/>
    <n v="4869"/>
    <s v="nicolewagner@gmail.com"/>
    <s v="5761 Baker Lights Apt. 573, Floreschester, MS 50021"/>
    <x v="4"/>
    <s v="Quality"/>
    <s v="KpI-00442"/>
    <n v="826.93"/>
    <x v="0"/>
    <n v="1"/>
    <x v="131"/>
    <s v="TRANS-47543"/>
    <d v="2022-07-10T00:00:00"/>
    <d v="2021-05-15T00:00:00"/>
    <m/>
    <m/>
    <m/>
    <m/>
    <m/>
    <m/>
    <m/>
    <m/>
    <m/>
    <m/>
    <m/>
    <m/>
  </r>
  <r>
    <x v="132"/>
    <n v="2901"/>
    <s v="alucas@yahoo.com"/>
    <s v="43544 Perez Lodge Apt. 502, South Johnathanbury, DC 32572"/>
    <x v="0"/>
    <s v="Employee"/>
    <s v="ona-49758"/>
    <n v="360.27"/>
    <x v="1"/>
    <n v="20"/>
    <x v="132"/>
    <s v="TRANS-19104"/>
    <d v="2021-04-12T00:00:00"/>
    <d v="2021-04-27T00:00:00"/>
    <s v="large order"/>
    <n v="2021"/>
    <s v="old transaction"/>
    <s v="valid"/>
    <s v="paid"/>
    <s v="high priority order"/>
    <s v="Stephanie Downs 2901"/>
    <s v="Downs"/>
    <s v="Steph"/>
    <n v="15"/>
    <m/>
    <m/>
  </r>
  <r>
    <x v="133"/>
    <n v="1610"/>
    <s v="osanchez@gmail.com"/>
    <s v="6839 Arnold Isle, Johnsonside, MA 45972"/>
    <x v="0"/>
    <s v="Career"/>
    <s v="LjI-45792"/>
    <n v="493.01"/>
    <x v="1"/>
    <n v="20"/>
    <x v="133"/>
    <s v="TRANS-32366"/>
    <d v="2022-01-23T00:00:00"/>
    <d v="2022-02-07T00:00:00"/>
    <s v="large order"/>
    <n v="2022"/>
    <s v="old transaction"/>
    <s v="valid"/>
    <s v="paid"/>
    <s v="high priority order"/>
    <s v="Taylor Clements 1610"/>
    <s v="ments"/>
    <s v="Taylo"/>
    <n v="15"/>
    <m/>
    <m/>
  </r>
  <r>
    <x v="134"/>
    <n v="2238"/>
    <s v="mullinslarry@barton.com"/>
    <s v="3777 Mathews Path Apt. 987, East Rebeccafort, SC 47956"/>
    <x v="0"/>
    <s v="Government"/>
    <s v="xtC-61801"/>
    <n v="348.01"/>
    <x v="1"/>
    <n v="17"/>
    <x v="134"/>
    <s v="TRANS-22796"/>
    <d v="2023-12-02T00:00:00"/>
    <d v="2023-12-17T00:00:00"/>
    <s v="large order"/>
    <n v="2023"/>
    <s v="old transaction"/>
    <s v="valid"/>
    <s v="paid"/>
    <s v="high priority order"/>
    <s v="Deborah Medina 2238"/>
    <s v="edina"/>
    <s v="Debor"/>
    <n v="15"/>
    <m/>
    <m/>
  </r>
  <r>
    <x v="135"/>
    <n v="2832"/>
    <s v="greenebonnie@cook.com"/>
    <s v="51158 William Squares, East William, NM 40942"/>
    <x v="0"/>
    <s v="Describe"/>
    <s v="vvr-66939"/>
    <n v="901.29"/>
    <x v="1"/>
    <n v="16"/>
    <x v="135"/>
    <s v="TRANS-62845"/>
    <d v="2023-08-18T00:00:00"/>
    <d v="2023-09-02T00:00:00"/>
    <s v="large order"/>
    <n v="2023"/>
    <s v="old transaction"/>
    <s v="valid"/>
    <s v="paid"/>
    <s v="high priority order"/>
    <s v="Amber Adams PhD 2832"/>
    <s v="s PhD"/>
    <s v="Amber"/>
    <n v="15"/>
    <m/>
    <m/>
  </r>
  <r>
    <x v="136"/>
    <n v="6985"/>
    <s v="larryheath@hotmail.com"/>
    <s v="766 Arthur Plaza Suite 217, Williamsborough, OR 29378"/>
    <x v="0"/>
    <s v="Newspaper"/>
    <s v="bzu-78845"/>
    <n v="938.32"/>
    <x v="1"/>
    <n v="13"/>
    <x v="136"/>
    <s v="TRANS-70477"/>
    <d v="2021-12-25T00:00:00"/>
    <d v="2022-01-09T00:00:00"/>
    <s v="small order"/>
    <n v="2021"/>
    <s v="old transaction"/>
    <s v="valid"/>
    <s v="paid"/>
    <b v="0"/>
    <s v="Linda Hernandez 6985"/>
    <s v="andez"/>
    <s v="Linda"/>
    <n v="15"/>
    <m/>
    <m/>
  </r>
  <r>
    <x v="137"/>
    <n v="7950"/>
    <s v="frazierrobert@jones.com"/>
    <s v="627 Kim Fords, Stephaniebury, UT 53619"/>
    <x v="0"/>
    <s v="Without"/>
    <s v="DMC-01329"/>
    <n v="135.55000000000001"/>
    <x v="1"/>
    <n v="13"/>
    <x v="137"/>
    <s v="TRANS-48643"/>
    <d v="2021-08-06T00:00:00"/>
    <d v="2021-08-21T00:00:00"/>
    <s v="small order"/>
    <n v="2021"/>
    <s v="old transaction"/>
    <s v="valid"/>
    <s v="paid"/>
    <b v="0"/>
    <s v="Emily Singleton 7950"/>
    <s v="leton"/>
    <s v="Emily"/>
    <n v="15"/>
    <m/>
    <m/>
  </r>
  <r>
    <x v="138"/>
    <n v="5067"/>
    <s v="pward@gmail.com"/>
    <s v="99698 Dyer Creek, New Erik, FL 61829"/>
    <x v="0"/>
    <s v="Language"/>
    <s v="Mud-10556"/>
    <n v="602.61"/>
    <x v="1"/>
    <n v="13"/>
    <x v="138"/>
    <s v="TRANS-10220"/>
    <d v="2020-11-01T00:00:00"/>
    <d v="2020-11-16T00:00:00"/>
    <s v="small order"/>
    <n v="2020"/>
    <s v="old transaction"/>
    <s v="valid"/>
    <s v="paid"/>
    <b v="0"/>
    <s v="Daniel Owen 5067"/>
    <s v=" Owen"/>
    <s v="Danie"/>
    <n v="15"/>
    <m/>
    <m/>
  </r>
  <r>
    <x v="139"/>
    <n v="3961"/>
    <s v="oenglish@gmail.com"/>
    <s v="30706 Welch Causeway Apt. 956, North Damon, TN 56783"/>
    <x v="0"/>
    <s v="Treat"/>
    <s v="jZP-65000"/>
    <n v="903.91"/>
    <x v="1"/>
    <n v="12"/>
    <x v="139"/>
    <s v="TRANS-90215"/>
    <d v="2021-03-31T00:00:00"/>
    <d v="2021-04-15T00:00:00"/>
    <s v="small order"/>
    <n v="2021"/>
    <s v="old transaction"/>
    <s v="valid"/>
    <s v="paid"/>
    <b v="0"/>
    <s v="Troy Mcdaniel 3961"/>
    <s v="aniel"/>
    <s v="Troy "/>
    <n v="15"/>
    <m/>
    <m/>
  </r>
  <r>
    <x v="140"/>
    <n v="7851"/>
    <s v="qlewis@schwartz.com"/>
    <s v="6550 Lawson Forge, New Erica, MS 01366"/>
    <x v="0"/>
    <s v="Space"/>
    <s v="cip-91935"/>
    <n v="311.48"/>
    <x v="1"/>
    <n v="12"/>
    <x v="140"/>
    <s v="TRANS-63979"/>
    <d v="2022-07-11T00:00:00"/>
    <d v="2022-07-26T00:00:00"/>
    <s v="small order"/>
    <n v="2022"/>
    <s v="old transaction"/>
    <s v="valid"/>
    <s v="paid"/>
    <b v="0"/>
    <s v="Seth Rosario 7851"/>
    <s v="sario"/>
    <s v="Seth "/>
    <n v="15"/>
    <m/>
    <m/>
  </r>
  <r>
    <x v="141"/>
    <n v="7238"/>
    <s v="anthonytaylor@hamilton.net"/>
    <s v="556 Smith Well, Lake Kathrynview, TN 85872"/>
    <x v="0"/>
    <s v="Color"/>
    <s v="ytq-79014"/>
    <n v="234.12"/>
    <x v="1"/>
    <n v="10"/>
    <x v="141"/>
    <s v="TRANS-16211"/>
    <d v="2024-03-14T00:00:00"/>
    <d v="2021-04-03T00:00:00"/>
    <m/>
    <m/>
    <m/>
    <m/>
    <m/>
    <m/>
    <m/>
    <m/>
    <m/>
    <m/>
    <m/>
    <m/>
  </r>
  <r>
    <x v="142"/>
    <n v="9291"/>
    <s v="lroman@collins.com"/>
    <s v="68317 Barbara Hill, Johnstonstad, GA 23960"/>
    <x v="0"/>
    <s v="Already"/>
    <s v="oYQ-88891"/>
    <n v="108.21"/>
    <x v="1"/>
    <n v="10"/>
    <x v="142"/>
    <s v="TRANS-90437"/>
    <d v="2020-05-30T00:00:00"/>
    <d v="2020-01-22T00:00:00"/>
    <m/>
    <m/>
    <m/>
    <m/>
    <m/>
    <m/>
    <m/>
    <m/>
    <m/>
    <m/>
    <m/>
    <m/>
  </r>
  <r>
    <x v="143"/>
    <n v="5505"/>
    <s v="joel57@hotmail.com"/>
    <s v="32569 Avila Shores, Elizabethville, OH 50399"/>
    <x v="0"/>
    <s v="Need"/>
    <s v="AZm-65161"/>
    <n v="402.21"/>
    <x v="1"/>
    <n v="9"/>
    <x v="143"/>
    <s v="TRANS-04300"/>
    <d v="2023-07-04T00:00:00"/>
    <d v="2020-11-01T00:00:00"/>
    <m/>
    <m/>
    <m/>
    <m/>
    <m/>
    <m/>
    <m/>
    <m/>
    <m/>
    <m/>
    <m/>
    <m/>
  </r>
  <r>
    <x v="144"/>
    <n v="1444"/>
    <s v="frankteresa@webster-long.com"/>
    <s v="121 Chen Ways Suite 074, Harrisborough, MI 37224"/>
    <x v="0"/>
    <s v="Performance"/>
    <s v="PSc-73208"/>
    <n v="653.33000000000004"/>
    <x v="1"/>
    <n v="8"/>
    <x v="144"/>
    <s v="TRANS-15615"/>
    <d v="2022-08-29T00:00:00"/>
    <d v="2022-05-19T00:00:00"/>
    <m/>
    <m/>
    <m/>
    <m/>
    <m/>
    <m/>
    <m/>
    <m/>
    <m/>
    <m/>
    <m/>
    <m/>
  </r>
  <r>
    <x v="145"/>
    <n v="1827"/>
    <s v="patelmatthew@gmail.com"/>
    <s v="5182 Nicole Tunnel, South Amandaborough, NC 08647"/>
    <x v="0"/>
    <s v="Executive"/>
    <s v="pPo-48493"/>
    <n v="269.76"/>
    <x v="1"/>
    <n v="8"/>
    <x v="145"/>
    <s v="TRANS-29953"/>
    <d v="2024-07-21T00:00:00"/>
    <d v="2022-12-11T00:00:00"/>
    <m/>
    <m/>
    <m/>
    <m/>
    <m/>
    <m/>
    <m/>
    <m/>
    <m/>
    <m/>
    <m/>
    <m/>
  </r>
  <r>
    <x v="146"/>
    <n v="7118"/>
    <s v="jasmineanthony@yahoo.com"/>
    <s v="5636 Amanda Drives, North Claudiabury, WI 14438"/>
    <x v="0"/>
    <s v="Agent"/>
    <s v="xzH-76710"/>
    <n v="242.6"/>
    <x v="1"/>
    <n v="6"/>
    <x v="146"/>
    <s v="TRANS-29380"/>
    <d v="2021-02-25T00:00:00"/>
    <d v="2021-07-07T00:00:00"/>
    <m/>
    <m/>
    <m/>
    <m/>
    <m/>
    <m/>
    <m/>
    <m/>
    <m/>
    <m/>
    <m/>
    <m/>
  </r>
  <r>
    <x v="147"/>
    <n v="2718"/>
    <s v="dgibson@gmail.com"/>
    <s v="974 Amanda Mountain Apt. 384, Port Veronica, KS 43711"/>
    <x v="0"/>
    <s v="Win"/>
    <s v="CEl-89130"/>
    <n v="153.02000000000001"/>
    <x v="1"/>
    <n v="2"/>
    <x v="147"/>
    <s v="TRANS-32029"/>
    <d v="2024-08-21T00:00:00"/>
    <d v="2022-09-24T00:00:00"/>
    <m/>
    <m/>
    <m/>
    <m/>
    <m/>
    <m/>
    <m/>
    <m/>
    <m/>
    <m/>
    <m/>
    <m/>
  </r>
  <r>
    <x v="148"/>
    <n v="1742"/>
    <s v="jessica00@gmail.com"/>
    <s v="837 Cheryl Pike, New Michael, IL 91959"/>
    <x v="0"/>
    <s v="Them"/>
    <s v="YOa-26404"/>
    <n v="971.78"/>
    <x v="1"/>
    <n v="2"/>
    <x v="148"/>
    <s v="TRANS-77383"/>
    <d v="2020-04-03T00:00:00"/>
    <d v="2023-05-08T00:00:00"/>
    <m/>
    <m/>
    <m/>
    <m/>
    <m/>
    <m/>
    <m/>
    <m/>
    <m/>
    <m/>
    <m/>
    <m/>
  </r>
  <r>
    <x v="149"/>
    <n v="9323"/>
    <s v="kyle72@gmail.com"/>
    <s v="75522 Jackson Ridge Suite 184, West Brady, MN 14486"/>
    <x v="0"/>
    <s v="Look"/>
    <s v="KMq-95395"/>
    <n v="221.67"/>
    <x v="1"/>
    <n v="1"/>
    <x v="149"/>
    <s v="TRANS-94185"/>
    <d v="2020-06-13T00:00:00"/>
    <d v="2024-07-15T00:00:00"/>
    <m/>
    <m/>
    <m/>
    <m/>
    <m/>
    <m/>
    <m/>
    <m/>
    <m/>
    <m/>
    <m/>
    <m/>
  </r>
  <r>
    <x v="150"/>
    <n v="1193"/>
    <s v="anthonylambert@chen.com"/>
    <s v="852 Allison Lights Suite 263, Lake Donald, CO 74087"/>
    <x v="1"/>
    <s v="Front"/>
    <s v="ytD-89020"/>
    <n v="77.87"/>
    <x v="1"/>
    <n v="19"/>
    <x v="150"/>
    <s v="TRANS-62389"/>
    <d v="2023-04-13T00:00:00"/>
    <d v="2023-04-28T00:00:00"/>
    <s v="large order"/>
    <n v="2023"/>
    <s v="old transaction"/>
    <s v="valid"/>
    <s v="paid"/>
    <s v="high priority order"/>
    <s v="Joshua Price 1193"/>
    <s v="Price"/>
    <s v="Joshu"/>
    <n v="15"/>
    <m/>
    <m/>
  </r>
  <r>
    <x v="151"/>
    <n v="3632"/>
    <s v="amy09@dougherty-lindsey.info"/>
    <s v="3709 Rivera Stream, Port Dorothyborough, ND 58596"/>
    <x v="1"/>
    <s v="Ago"/>
    <s v="qpO-17498"/>
    <n v="56.44"/>
    <x v="1"/>
    <n v="19"/>
    <x v="151"/>
    <s v="TRANS-89664"/>
    <d v="2021-12-21T00:00:00"/>
    <d v="2022-01-05T00:00:00"/>
    <s v="large order"/>
    <n v="2021"/>
    <s v="old transaction"/>
    <s v="valid"/>
    <s v="paid"/>
    <s v="high priority order"/>
    <s v="Heather Vargas 3632"/>
    <s v="argas"/>
    <s v="Heath"/>
    <n v="15"/>
    <m/>
    <m/>
  </r>
  <r>
    <x v="152"/>
    <n v="7168"/>
    <s v="jacksonsteven@moody-mack.com"/>
    <s v="8278 Deborah Harbors, East Ashley, UT 72673"/>
    <x v="1"/>
    <s v="Both"/>
    <s v="TXF-66253"/>
    <n v="80.39"/>
    <x v="1"/>
    <n v="18"/>
    <x v="152"/>
    <s v="TRANS-85385"/>
    <d v="2020-12-30T00:00:00"/>
    <d v="2021-01-14T00:00:00"/>
    <s v="large order"/>
    <n v="2020"/>
    <s v="old transaction"/>
    <s v="valid"/>
    <s v="paid"/>
    <s v="high priority order"/>
    <s v="Stanley Banks 7168"/>
    <s v="Banks"/>
    <s v="Stanl"/>
    <n v="15"/>
    <m/>
    <m/>
  </r>
  <r>
    <x v="153"/>
    <n v="1602"/>
    <s v="ojenkins@hotmail.com"/>
    <s v="46070 Green Pass, Brianberg, WI 13613"/>
    <x v="1"/>
    <s v="Card"/>
    <s v="wDy-13552"/>
    <n v="426.7"/>
    <x v="1"/>
    <n v="18"/>
    <x v="153"/>
    <s v="TRANS-60057"/>
    <d v="2023-12-05T00:00:00"/>
    <d v="2023-12-20T00:00:00"/>
    <s v="large order"/>
    <n v="2023"/>
    <s v="old transaction"/>
    <s v="valid"/>
    <s v="paid"/>
    <s v="high priority order"/>
    <s v="Amanda Campbell 1602"/>
    <s v="pbell"/>
    <s v="Amand"/>
    <n v="15"/>
    <m/>
    <m/>
  </r>
  <r>
    <x v="154"/>
    <n v="3455"/>
    <s v="mflynn@gmail.com"/>
    <s v="30803 Jeremy Plaza Apt. 999, Jessicastad, TX 35224"/>
    <x v="1"/>
    <s v="Blue"/>
    <s v="yRC-00861"/>
    <n v="496.88"/>
    <x v="1"/>
    <n v="17"/>
    <x v="154"/>
    <s v="TRANS-92655"/>
    <d v="2020-04-17T00:00:00"/>
    <d v="2020-05-02T00:00:00"/>
    <s v="large order"/>
    <n v="2020"/>
    <s v="old transaction"/>
    <s v="valid"/>
    <s v="paid"/>
    <s v="high priority order"/>
    <s v="Denise Owens 3455"/>
    <s v="Owens"/>
    <s v="Denis"/>
    <n v="15"/>
    <m/>
    <m/>
  </r>
  <r>
    <x v="155"/>
    <n v="6152"/>
    <s v="shoover@strong.com"/>
    <s v="5691 Scott Plains, Lake Ashleyville, SC 97157"/>
    <x v="1"/>
    <s v="Military"/>
    <s v="zMI-94905"/>
    <n v="909.11"/>
    <x v="1"/>
    <n v="17"/>
    <x v="155"/>
    <s v="TRANS-04139"/>
    <d v="2022-10-17T00:00:00"/>
    <d v="2022-11-01T00:00:00"/>
    <s v="large order"/>
    <n v="2022"/>
    <s v="old transaction"/>
    <s v="valid"/>
    <s v="paid"/>
    <s v="high priority order"/>
    <s v="Kenneth Knox 6152"/>
    <s v=" Knox"/>
    <s v="Kenne"/>
    <n v="15"/>
    <m/>
    <m/>
  </r>
  <r>
    <x v="156"/>
    <n v="5212"/>
    <s v="ashley77@watson.com"/>
    <s v="8198 Taylor Knolls Suite 551, Simmonsside, CT 78397"/>
    <x v="1"/>
    <s v="Enter"/>
    <s v="XYE-80073"/>
    <n v="561.17999999999995"/>
    <x v="1"/>
    <n v="16"/>
    <x v="156"/>
    <s v="TRANS-55559"/>
    <d v="2021-08-24T00:00:00"/>
    <d v="2021-09-08T00:00:00"/>
    <s v="large order"/>
    <n v="2021"/>
    <s v="old transaction"/>
    <s v="valid"/>
    <s v="paid"/>
    <s v="high priority order"/>
    <s v="Steven Velasquez 5212"/>
    <s v="squez"/>
    <s v="Steve"/>
    <n v="15"/>
    <m/>
    <m/>
  </r>
  <r>
    <x v="157"/>
    <n v="4241"/>
    <s v="benjamin84@dillon.com"/>
    <s v="9742 Alvarez Pike Apt. 435, East Elizabeth, CA 14341"/>
    <x v="1"/>
    <s v="Get"/>
    <s v="ArQ-09807"/>
    <n v="266.79000000000002"/>
    <x v="1"/>
    <n v="16"/>
    <x v="157"/>
    <s v="TRANS-90989"/>
    <d v="2020-11-27T00:00:00"/>
    <d v="2020-12-12T00:00:00"/>
    <s v="large order"/>
    <n v="2020"/>
    <s v="old transaction"/>
    <s v="valid"/>
    <s v="paid"/>
    <s v="high priority order"/>
    <s v="Samuel Montgomery 4241"/>
    <s v="omery"/>
    <s v="Samue"/>
    <n v="15"/>
    <m/>
    <m/>
  </r>
  <r>
    <x v="158"/>
    <n v="7852"/>
    <s v="parksrobert@yahoo.com"/>
    <s v="8927 Torres Station Suite 346, Andradeport, MT 08631"/>
    <x v="1"/>
    <s v="Fire"/>
    <s v="hUD-54728"/>
    <n v="310.02999999999997"/>
    <x v="1"/>
    <n v="15"/>
    <x v="158"/>
    <s v="TRANS-36867"/>
    <d v="2020-02-14T00:00:00"/>
    <d v="2020-02-29T00:00:00"/>
    <s v="small order"/>
    <n v="2020"/>
    <s v="old transaction"/>
    <s v="valid"/>
    <s v="paid"/>
    <b v="0"/>
    <s v="Oscar Vasquez 7852"/>
    <s v="squez"/>
    <s v="Oscar"/>
    <n v="15"/>
    <m/>
    <m/>
  </r>
  <r>
    <x v="159"/>
    <n v="4841"/>
    <s v="padillamonica@richards.com"/>
    <s v="401 Jessica Neck Suite 553, North Daniellefort, NC 24480"/>
    <x v="1"/>
    <s v="Not"/>
    <s v="ssc-45284"/>
    <n v="886.15"/>
    <x v="1"/>
    <n v="14"/>
    <x v="159"/>
    <s v="TRANS-09753"/>
    <d v="2023-12-11T00:00:00"/>
    <d v="2023-12-26T00:00:00"/>
    <s v="small order"/>
    <n v="2023"/>
    <s v="old transaction"/>
    <s v="valid"/>
    <s v="paid"/>
    <b v="0"/>
    <s v="Connie Davis 4841"/>
    <s v="Davis"/>
    <s v="Conni"/>
    <n v="15"/>
    <m/>
    <m/>
  </r>
  <r>
    <x v="160"/>
    <n v="6257"/>
    <s v="brian81@ortiz.com"/>
    <s v="7420 Austin Viaduct, New Kaitlynland, NY 01896"/>
    <x v="1"/>
    <s v="Quality"/>
    <s v="PLQ-13673"/>
    <n v="298.12"/>
    <x v="1"/>
    <n v="13"/>
    <x v="160"/>
    <s v="TRANS-19782"/>
    <d v="2020-04-15T00:00:00"/>
    <d v="2020-04-30T00:00:00"/>
    <s v="small order"/>
    <n v="2020"/>
    <s v="old transaction"/>
    <s v="valid"/>
    <s v="paid"/>
    <b v="0"/>
    <s v="Sarah White 6257"/>
    <s v="White"/>
    <s v="Sarah"/>
    <n v="15"/>
    <m/>
    <m/>
  </r>
  <r>
    <x v="161"/>
    <n v="6464"/>
    <s v="jrios@gmail.com"/>
    <s v="01407 Davis Pine, Larsonfurt, AR 57591"/>
    <x v="1"/>
    <s v="Hospital"/>
    <s v="mpi-15192"/>
    <n v="78.02"/>
    <x v="1"/>
    <n v="12"/>
    <x v="161"/>
    <s v="TRANS-77869"/>
    <d v="2020-04-05T00:00:00"/>
    <d v="2020-04-20T00:00:00"/>
    <s v="small order"/>
    <n v="2020"/>
    <s v="old transaction"/>
    <s v="valid"/>
    <s v="paid"/>
    <b v="0"/>
    <s v="Erik Maddox 6464"/>
    <s v="addox"/>
    <s v="Erik "/>
    <n v="15"/>
    <m/>
    <m/>
  </r>
  <r>
    <x v="162"/>
    <n v="9660"/>
    <s v="jessicarogers@acosta.net"/>
    <s v="42702 Escobar Springs, South Kylehaven, IN 18341"/>
    <x v="1"/>
    <s v="Expect"/>
    <s v="Bma-07447"/>
    <n v="108.26"/>
    <x v="1"/>
    <n v="12"/>
    <x v="162"/>
    <s v="TRANS-36608"/>
    <d v="2022-04-05T00:00:00"/>
    <d v="2022-04-20T00:00:00"/>
    <s v="small order"/>
    <n v="2022"/>
    <s v="old transaction"/>
    <s v="valid"/>
    <s v="paid"/>
    <b v="0"/>
    <s v="Richard Nelson 9660"/>
    <s v="elson"/>
    <s v="Richa"/>
    <n v="15"/>
    <m/>
    <m/>
  </r>
  <r>
    <x v="163"/>
    <n v="4697"/>
    <s v="susan76@hotmail.com"/>
    <s v="041 Lewis Haven, New Vanessa, WV 89185"/>
    <x v="1"/>
    <s v="Mention"/>
    <s v="ARP-05558"/>
    <n v="394.33"/>
    <x v="1"/>
    <n v="9"/>
    <x v="163"/>
    <s v="TRANS-58078"/>
    <d v="2021-11-08T00:00:00"/>
    <d v="2021-10-16T00:00:00"/>
    <m/>
    <m/>
    <m/>
    <m/>
    <m/>
    <m/>
    <m/>
    <m/>
    <m/>
    <m/>
    <m/>
    <m/>
  </r>
  <r>
    <x v="164"/>
    <n v="4272"/>
    <s v="phillipsmichael@gmail.com"/>
    <s v="9654 Steven Ramp, New Caseyborough, NV 91589"/>
    <x v="1"/>
    <s v="Happen"/>
    <s v="BhG-15548"/>
    <n v="722.06"/>
    <x v="1"/>
    <n v="6"/>
    <x v="164"/>
    <s v="TRANS-30994"/>
    <d v="2020-05-29T00:00:00"/>
    <d v="2020-03-07T00:00:00"/>
    <m/>
    <m/>
    <m/>
    <m/>
    <m/>
    <m/>
    <m/>
    <m/>
    <m/>
    <m/>
    <m/>
    <m/>
  </r>
  <r>
    <x v="165"/>
    <n v="7598"/>
    <s v="mitchelljeremy@hotmail.com"/>
    <s v="393 Thompson Circles Apt. 406, South Brenda, LA 89421"/>
    <x v="1"/>
    <s v="Mother"/>
    <s v="MmV-72165"/>
    <n v="510.9"/>
    <x v="1"/>
    <n v="6"/>
    <x v="165"/>
    <s v="TRANS-49373"/>
    <d v="2023-12-30T00:00:00"/>
    <d v="2022-05-15T00:00:00"/>
    <m/>
    <m/>
    <m/>
    <m/>
    <m/>
    <m/>
    <m/>
    <m/>
    <m/>
    <m/>
    <m/>
    <m/>
  </r>
  <r>
    <x v="166"/>
    <n v="4521"/>
    <s v="collinsjohn@yahoo.com"/>
    <s v="4610 Robert Circles Suite 726, Acevedoton, WA 81390"/>
    <x v="1"/>
    <s v="Need"/>
    <s v="sZu-71247"/>
    <n v="116.65"/>
    <x v="1"/>
    <n v="3"/>
    <x v="166"/>
    <s v="TRANS-15377"/>
    <d v="2024-07-20T00:00:00"/>
    <d v="2024-03-09T00:00:00"/>
    <m/>
    <m/>
    <m/>
    <m/>
    <m/>
    <m/>
    <m/>
    <m/>
    <m/>
    <m/>
    <m/>
    <m/>
  </r>
  <r>
    <x v="167"/>
    <n v="5731"/>
    <s v="zhampton@gmail.com"/>
    <s v="84669 Stephanie Pine, Annaview, MN 89262"/>
    <x v="1"/>
    <s v="Economic"/>
    <s v="pQp-25372"/>
    <n v="919.07"/>
    <x v="1"/>
    <n v="1"/>
    <x v="167"/>
    <s v="TRANS-77017"/>
    <d v="2023-05-22T00:00:00"/>
    <d v="2021-04-24T00:00:00"/>
    <m/>
    <m/>
    <m/>
    <m/>
    <m/>
    <m/>
    <m/>
    <m/>
    <m/>
    <m/>
    <m/>
    <m/>
  </r>
  <r>
    <x v="168"/>
    <n v="2489"/>
    <s v="ruizdylan@gmail.com"/>
    <s v="048 Christina Harbor, New Joseph, NM 23094"/>
    <x v="2"/>
    <s v="Maintain"/>
    <s v="CEy-47667"/>
    <n v="903.24"/>
    <x v="1"/>
    <n v="20"/>
    <x v="168"/>
    <s v="TRANS-22923"/>
    <d v="2022-01-30T00:00:00"/>
    <d v="2022-02-14T00:00:00"/>
    <s v="large order"/>
    <n v="2022"/>
    <s v="old transaction"/>
    <s v="valid"/>
    <s v="paid"/>
    <s v="high priority order"/>
    <s v="Dawn Evans 2489"/>
    <s v="Evans"/>
    <s v="Dawn "/>
    <n v="15"/>
    <m/>
    <m/>
  </r>
  <r>
    <x v="169"/>
    <n v="7042"/>
    <s v="lewisclaire@cherry.biz"/>
    <s v="05740 Christian Greens, West Robert, KY 97481"/>
    <x v="2"/>
    <s v="Amount"/>
    <s v="MZB-48646"/>
    <n v="69.41"/>
    <x v="1"/>
    <n v="18"/>
    <x v="169"/>
    <s v="TRANS-84127"/>
    <d v="2022-04-24T00:00:00"/>
    <d v="2022-05-09T00:00:00"/>
    <s v="large order"/>
    <n v="2022"/>
    <s v="old transaction"/>
    <s v="valid"/>
    <s v="paid"/>
    <s v="high priority order"/>
    <s v="Joshua Moore 7042"/>
    <s v="Moore"/>
    <s v="Joshu"/>
    <n v="15"/>
    <m/>
    <m/>
  </r>
  <r>
    <x v="170"/>
    <n v="4466"/>
    <s v="john08@chandler.com"/>
    <s v="4207 Paul Dam, West Lindafurt, ND 44759"/>
    <x v="2"/>
    <s v="Within"/>
    <s v="KcR-58638"/>
    <n v="291.49"/>
    <x v="1"/>
    <n v="17"/>
    <x v="170"/>
    <s v="TRANS-80837"/>
    <d v="2020-12-16T00:00:00"/>
    <d v="2020-12-31T00:00:00"/>
    <s v="large order"/>
    <n v="2020"/>
    <s v="old transaction"/>
    <s v="valid"/>
    <s v="paid"/>
    <s v="high priority order"/>
    <s v="Diana Guerra 4466"/>
    <s v="uerra"/>
    <s v="Diana"/>
    <n v="15"/>
    <m/>
    <m/>
  </r>
  <r>
    <x v="171"/>
    <n v="5130"/>
    <s v="robert34@hoffman-mcdonald.org"/>
    <s v="0328 James Cape, Port Sarahville, MS 18994"/>
    <x v="2"/>
    <s v="Better"/>
    <s v="vGc-41692"/>
    <n v="537.94000000000005"/>
    <x v="1"/>
    <n v="17"/>
    <x v="171"/>
    <s v="TRANS-00681"/>
    <d v="2023-06-22T00:00:00"/>
    <d v="2023-07-07T00:00:00"/>
    <s v="large order"/>
    <n v="2023"/>
    <s v="old transaction"/>
    <s v="valid"/>
    <s v="paid"/>
    <s v="high priority order"/>
    <s v="Kristi Baker 5130"/>
    <s v="Baker"/>
    <s v="Krist"/>
    <n v="15"/>
    <m/>
    <m/>
  </r>
  <r>
    <x v="172"/>
    <n v="9562"/>
    <s v="murrayjonathan@gmail.com"/>
    <s v="7186 Hall Gardens, Barnesside, ME 28488"/>
    <x v="2"/>
    <s v="Note"/>
    <s v="naD-58885"/>
    <n v="106.4"/>
    <x v="1"/>
    <n v="15"/>
    <x v="172"/>
    <s v="TRANS-53243"/>
    <d v="2022-02-16T00:00:00"/>
    <d v="2022-03-03T00:00:00"/>
    <s v="small order"/>
    <n v="2022"/>
    <s v="old transaction"/>
    <s v="valid"/>
    <s v="paid"/>
    <b v="0"/>
    <s v="Stephen Burgess 9562"/>
    <s v="rgess"/>
    <s v="Steph"/>
    <n v="15"/>
    <m/>
    <m/>
  </r>
  <r>
    <x v="173"/>
    <n v="4218"/>
    <s v="traci72@beard-grimes.com"/>
    <s v="489 Grant Road Apt. 009, Port James, CO 56211"/>
    <x v="2"/>
    <s v="Yourself"/>
    <s v="UPq-32616"/>
    <n v="79.37"/>
    <x v="1"/>
    <n v="15"/>
    <x v="173"/>
    <s v="TRANS-65474"/>
    <d v="2021-05-14T00:00:00"/>
    <d v="2021-05-29T00:00:00"/>
    <s v="small order"/>
    <n v="2021"/>
    <s v="old transaction"/>
    <s v="valid"/>
    <s v="paid"/>
    <b v="0"/>
    <s v="Gerald Anderson 4218"/>
    <s v="erson"/>
    <s v="Geral"/>
    <n v="15"/>
    <m/>
    <m/>
  </r>
  <r>
    <x v="174"/>
    <n v="2983"/>
    <s v="raymond88@gmail.com"/>
    <s v="6579 Jones Ranch, Armstrongborough, MT 58083"/>
    <x v="2"/>
    <s v="Finally"/>
    <s v="jdz-26755"/>
    <n v="671.27"/>
    <x v="1"/>
    <n v="14"/>
    <x v="174"/>
    <s v="TRANS-05820"/>
    <d v="2022-05-12T00:00:00"/>
    <d v="2022-05-27T00:00:00"/>
    <s v="small order"/>
    <n v="2022"/>
    <s v="old transaction"/>
    <s v="valid"/>
    <s v="paid"/>
    <b v="0"/>
    <s v="Caleb Davenport 2983"/>
    <s v="nport"/>
    <s v="Caleb"/>
    <n v="15"/>
    <m/>
    <m/>
  </r>
  <r>
    <x v="175"/>
    <n v="7093"/>
    <s v="ohughes@gmail.com"/>
    <s v="8601 Dickerson Land Apt. 264, Port Brianland, UT 48252"/>
    <x v="2"/>
    <s v="Rise"/>
    <s v="hZf-87463"/>
    <n v="871.26"/>
    <x v="1"/>
    <n v="12"/>
    <x v="175"/>
    <s v="TRANS-39996"/>
    <d v="2021-06-24T00:00:00"/>
    <d v="2021-07-09T00:00:00"/>
    <s v="small order"/>
    <n v="2021"/>
    <s v="old transaction"/>
    <s v="valid"/>
    <s v="paid"/>
    <b v="0"/>
    <s v="Matthew Lopez 7093"/>
    <s v="Lopez"/>
    <s v="Matth"/>
    <n v="15"/>
    <m/>
    <m/>
  </r>
  <r>
    <x v="176"/>
    <n v="9758"/>
    <s v="michael61@yahoo.com"/>
    <s v="3956 Chad Station Suite 586, Nathanland, SD 92267"/>
    <x v="2"/>
    <s v="Congress"/>
    <s v="jJn-00352"/>
    <n v="348.7"/>
    <x v="1"/>
    <n v="10"/>
    <x v="176"/>
    <s v="TRANS-85808"/>
    <d v="2024-06-23T00:00:00"/>
    <d v="2021-03-01T00:00:00"/>
    <m/>
    <m/>
    <m/>
    <m/>
    <m/>
    <m/>
    <m/>
    <m/>
    <m/>
    <m/>
    <m/>
    <m/>
  </r>
  <r>
    <x v="177"/>
    <n v="5435"/>
    <s v="kevinwest@leach.com"/>
    <s v="10402 Alexis Station, Franklinmouth, DC 11005"/>
    <x v="2"/>
    <s v="Tough"/>
    <s v="RSp-78761"/>
    <n v="825.23"/>
    <x v="1"/>
    <n v="9"/>
    <x v="177"/>
    <s v="TRANS-09992"/>
    <d v="2024-08-07T00:00:00"/>
    <d v="2022-05-03T00:00:00"/>
    <m/>
    <m/>
    <m/>
    <m/>
    <m/>
    <m/>
    <m/>
    <m/>
    <m/>
    <m/>
    <m/>
    <m/>
  </r>
  <r>
    <x v="178"/>
    <n v="8085"/>
    <s v="ginakelly@mcdaniel-gonzalez.com"/>
    <s v="17789 Fernandez Junctions Apt. 348, Fowlerbury, NE 23923"/>
    <x v="2"/>
    <s v="Good"/>
    <s v="wTr-15878"/>
    <n v="264.79000000000002"/>
    <x v="1"/>
    <n v="9"/>
    <x v="178"/>
    <s v="TRANS-55343"/>
    <d v="2022-10-09T00:00:00"/>
    <d v="2022-11-03T00:00:00"/>
    <m/>
    <m/>
    <m/>
    <m/>
    <m/>
    <m/>
    <m/>
    <m/>
    <m/>
    <m/>
    <m/>
    <m/>
  </r>
  <r>
    <x v="179"/>
    <n v="4346"/>
    <s v="alexislee@hotmail.com"/>
    <s v="29776 Michelle Brook, South Megan, IL 78209"/>
    <x v="2"/>
    <s v="Because"/>
    <s v="CGl-34719"/>
    <n v="393.92"/>
    <x v="1"/>
    <n v="9"/>
    <x v="179"/>
    <s v="TRANS-88547"/>
    <d v="2020-10-28T00:00:00"/>
    <d v="2020-04-01T00:00:00"/>
    <m/>
    <m/>
    <m/>
    <m/>
    <m/>
    <m/>
    <m/>
    <m/>
    <m/>
    <m/>
    <m/>
    <m/>
  </r>
  <r>
    <x v="180"/>
    <n v="3027"/>
    <s v="marykelley@gmail.com"/>
    <s v="98298 Matthew Isle, Alexanderhaven, HI 53937"/>
    <x v="2"/>
    <s v="Ever"/>
    <s v="hBz-03969"/>
    <n v="62.3"/>
    <x v="1"/>
    <n v="9"/>
    <x v="180"/>
    <s v="TRANS-37074"/>
    <d v="2022-01-04T00:00:00"/>
    <d v="2023-08-02T00:00:00"/>
    <m/>
    <m/>
    <m/>
    <m/>
    <m/>
    <m/>
    <m/>
    <m/>
    <m/>
    <m/>
    <m/>
    <m/>
  </r>
  <r>
    <x v="181"/>
    <n v="4530"/>
    <s v="iharris@gmail.com"/>
    <s v="176 Evans Rapid Apt. 068, Brownshire, MT 35032"/>
    <x v="2"/>
    <s v="Good"/>
    <s v="ESg-39639"/>
    <n v="124.09"/>
    <x v="1"/>
    <n v="8"/>
    <x v="181"/>
    <s v="TRANS-68116"/>
    <d v="2024-01-20T00:00:00"/>
    <d v="2020-12-13T00:00:00"/>
    <m/>
    <m/>
    <m/>
    <m/>
    <m/>
    <m/>
    <m/>
    <m/>
    <m/>
    <m/>
    <m/>
    <m/>
  </r>
  <r>
    <x v="182"/>
    <n v="2605"/>
    <s v="lisafarmer@hotmail.com"/>
    <s v="56922 Mullen Ports, West Benjaminfort, DE 41076"/>
    <x v="2"/>
    <s v="Fish"/>
    <s v="xEg-78633"/>
    <n v="482.01"/>
    <x v="1"/>
    <n v="8"/>
    <x v="182"/>
    <s v="TRANS-29803"/>
    <d v="2020-03-03T00:00:00"/>
    <d v="2022-04-25T00:00:00"/>
    <m/>
    <m/>
    <m/>
    <m/>
    <m/>
    <m/>
    <m/>
    <m/>
    <m/>
    <m/>
    <m/>
    <m/>
  </r>
  <r>
    <x v="183"/>
    <n v="9180"/>
    <s v="natasha95@villegas.net"/>
    <s v="49589 Traci Green, Dorseyton, MI 04023"/>
    <x v="2"/>
    <s v="Section"/>
    <s v="Zjo-49158"/>
    <n v="399.51"/>
    <x v="1"/>
    <n v="8"/>
    <x v="183"/>
    <s v="TRANS-02697"/>
    <d v="2020-10-25T00:00:00"/>
    <d v="2022-10-04T00:00:00"/>
    <m/>
    <m/>
    <m/>
    <m/>
    <m/>
    <m/>
    <m/>
    <m/>
    <m/>
    <m/>
    <m/>
    <m/>
  </r>
  <r>
    <x v="184"/>
    <n v="5894"/>
    <s v="rbecker@hotmail.com"/>
    <s v="09082 Levy Circles, East Michaelport, MN 89990"/>
    <x v="2"/>
    <s v="Yet"/>
    <s v="CPc-75101"/>
    <n v="246.57"/>
    <x v="1"/>
    <n v="7"/>
    <x v="184"/>
    <s v="TRANS-36980"/>
    <d v="2022-04-23T00:00:00"/>
    <d v="2023-09-12T00:00:00"/>
    <m/>
    <m/>
    <m/>
    <m/>
    <m/>
    <m/>
    <m/>
    <m/>
    <m/>
    <m/>
    <m/>
    <m/>
  </r>
  <r>
    <x v="185"/>
    <n v="7798"/>
    <s v="hallkimberly@hoffman-adkins.com"/>
    <s v="23061 Jones Springs Apt. 683, Lake Lorettaborough, NM 37879"/>
    <x v="2"/>
    <s v="Natural"/>
    <s v="cMU-05946"/>
    <n v="321.88"/>
    <x v="1"/>
    <n v="6"/>
    <x v="185"/>
    <s v="TRANS-27738"/>
    <d v="2024-03-02T00:00:00"/>
    <d v="2021-07-15T00:00:00"/>
    <m/>
    <m/>
    <m/>
    <m/>
    <m/>
    <m/>
    <m/>
    <m/>
    <m/>
    <m/>
    <m/>
    <m/>
  </r>
  <r>
    <x v="186"/>
    <n v="2429"/>
    <s v="vkim@barber.com"/>
    <s v="6449 Morgan Courts Suite 518, South Yvette, NY 91718"/>
    <x v="2"/>
    <s v="Forget"/>
    <s v="BJy-24021"/>
    <n v="531.5"/>
    <x v="1"/>
    <n v="5"/>
    <x v="186"/>
    <s v="TRANS-00441"/>
    <d v="2020-02-05T00:00:00"/>
    <d v="2021-02-24T00:00:00"/>
    <m/>
    <m/>
    <m/>
    <m/>
    <m/>
    <m/>
    <m/>
    <m/>
    <m/>
    <m/>
    <m/>
    <m/>
  </r>
  <r>
    <x v="187"/>
    <n v="8331"/>
    <s v="qlambert@gmail.com"/>
    <s v="7802 Gonzales Roads Apt. 049, Port Terri, CT 27971"/>
    <x v="2"/>
    <s v="Need"/>
    <s v="Eqa-62876"/>
    <n v="748.24"/>
    <x v="1"/>
    <n v="5"/>
    <x v="187"/>
    <s v="TRANS-36885"/>
    <d v="2023-04-11T00:00:00"/>
    <d v="2022-08-14T00:00:00"/>
    <m/>
    <m/>
    <m/>
    <m/>
    <m/>
    <m/>
    <m/>
    <m/>
    <m/>
    <m/>
    <m/>
    <m/>
  </r>
  <r>
    <x v="188"/>
    <n v="1041"/>
    <s v="whitemichelle@duffy.net"/>
    <s v="2926 Taylor Radial, Port Nicholasborough, OR 31158"/>
    <x v="2"/>
    <s v="Stop"/>
    <s v="uUQ-72612"/>
    <n v="235.01"/>
    <x v="1"/>
    <n v="5"/>
    <x v="188"/>
    <s v="TRANS-47240"/>
    <d v="2024-05-31T00:00:00"/>
    <d v="2021-05-11T00:00:00"/>
    <m/>
    <m/>
    <m/>
    <m/>
    <m/>
    <m/>
    <m/>
    <m/>
    <m/>
    <m/>
    <m/>
    <m/>
  </r>
  <r>
    <x v="189"/>
    <n v="6773"/>
    <s v="zduncan@yahoo.com"/>
    <s v="104 Mckee Track, Davisfurt, GA 95596"/>
    <x v="2"/>
    <s v="Different"/>
    <s v="jSj-07553"/>
    <n v="633.38"/>
    <x v="1"/>
    <n v="4"/>
    <x v="189"/>
    <s v="TRANS-56340"/>
    <d v="2021-03-01T00:00:00"/>
    <d v="2022-11-13T00:00:00"/>
    <m/>
    <m/>
    <m/>
    <m/>
    <m/>
    <m/>
    <m/>
    <m/>
    <m/>
    <m/>
    <m/>
    <m/>
  </r>
  <r>
    <x v="190"/>
    <n v="9088"/>
    <s v="reneehughes@smith.org"/>
    <s v="38674 Ortega Oval, North Michael, OK 01099"/>
    <x v="2"/>
    <s v="Computer"/>
    <s v="Grv-62646"/>
    <n v="971.97"/>
    <x v="1"/>
    <n v="4"/>
    <x v="190"/>
    <s v="TRANS-24152"/>
    <d v="2023-06-18T00:00:00"/>
    <d v="2020-11-18T00:00:00"/>
    <m/>
    <m/>
    <m/>
    <m/>
    <m/>
    <m/>
    <m/>
    <m/>
    <m/>
    <m/>
    <m/>
    <m/>
  </r>
  <r>
    <x v="191"/>
    <n v="4657"/>
    <s v="michaelyu@hotmail.com"/>
    <s v="556 Hunter Lights Suite 013, South Christopherfurt, PA 86427"/>
    <x v="2"/>
    <s v="Away"/>
    <s v="jMD-77235"/>
    <n v="193.01"/>
    <x v="1"/>
    <n v="4"/>
    <x v="191"/>
    <s v="TRANS-18819"/>
    <d v="2024-08-28T00:00:00"/>
    <d v="2020-12-22T00:00:00"/>
    <m/>
    <m/>
    <m/>
    <m/>
    <m/>
    <m/>
    <m/>
    <m/>
    <m/>
    <m/>
    <m/>
    <m/>
  </r>
  <r>
    <x v="192"/>
    <n v="7283"/>
    <s v="kimberlymyers@love.com"/>
    <s v="8717 Eric Mill, Tranville, TN 09156"/>
    <x v="2"/>
    <s v="Including"/>
    <s v="Cev-71186"/>
    <n v="896.05"/>
    <x v="1"/>
    <n v="4"/>
    <x v="192"/>
    <s v="TRANS-33498"/>
    <d v="2024-02-19T00:00:00"/>
    <s v="2022-13-40"/>
    <m/>
    <m/>
    <m/>
    <m/>
    <m/>
    <m/>
    <m/>
    <m/>
    <m/>
    <m/>
    <m/>
    <m/>
  </r>
  <r>
    <x v="193"/>
    <n v="7776"/>
    <s v="april00@hotmail.com"/>
    <s v="265 Jamie Mission Suite 626, Robersonburgh, VT 27743"/>
    <x v="2"/>
    <s v="Radio"/>
    <s v="wad-18642"/>
    <n v="686.5"/>
    <x v="1"/>
    <n v="2"/>
    <x v="193"/>
    <s v="TRANS-33744"/>
    <d v="2023-03-16T00:00:00"/>
    <d v="2020-08-28T00:00:00"/>
    <m/>
    <m/>
    <m/>
    <m/>
    <m/>
    <m/>
    <m/>
    <m/>
    <m/>
    <m/>
    <m/>
    <m/>
  </r>
  <r>
    <x v="194"/>
    <n v="1030"/>
    <s v="susanmaxwell@hotmail.com"/>
    <s v="1791 David Route Apt. 936, Roytown, ID 39597"/>
    <x v="2"/>
    <s v="Day"/>
    <s v="IBP-14507"/>
    <n v="976.81"/>
    <x v="1"/>
    <n v="1"/>
    <x v="194"/>
    <s v="TRANS-30514"/>
    <d v="2023-09-21T00:00:00"/>
    <d v="2020-08-04T00:00:00"/>
    <m/>
    <m/>
    <m/>
    <m/>
    <m/>
    <m/>
    <m/>
    <m/>
    <m/>
    <m/>
    <m/>
    <m/>
  </r>
  <r>
    <x v="195"/>
    <n v="1621"/>
    <s v="meyerjacob@flynn-santos.com"/>
    <s v="602 Jennifer Turnpike Apt. 563, Elizabethmouth, VT 52981"/>
    <x v="3"/>
    <s v="Miss"/>
    <s v="nWm-29388"/>
    <n v="144.07"/>
    <x v="1"/>
    <n v="20"/>
    <x v="195"/>
    <s v="TRANS-95814"/>
    <d v="2021-10-11T00:00:00"/>
    <d v="2021-10-26T00:00:00"/>
    <s v="large order"/>
    <n v="2021"/>
    <s v="old transaction"/>
    <s v="valid"/>
    <s v="paid"/>
    <s v="high priority order"/>
    <s v="Joseph Ward 1621"/>
    <s v=" Ward"/>
    <s v="Josep"/>
    <n v="15"/>
    <m/>
    <m/>
  </r>
  <r>
    <x v="196"/>
    <n v="9615"/>
    <s v="ecardenas@yahoo.com"/>
    <s v="356 Keith Falls Apt. 514, Nicoleville, KY 20874"/>
    <x v="3"/>
    <s v="Owner"/>
    <s v="jPs-75226"/>
    <n v="736.31"/>
    <x v="1"/>
    <n v="20"/>
    <x v="196"/>
    <s v="TRANS-05140"/>
    <d v="2022-05-01T00:00:00"/>
    <d v="2022-05-16T00:00:00"/>
    <s v="large order"/>
    <n v="2022"/>
    <s v="old transaction"/>
    <s v="valid"/>
    <s v="paid"/>
    <s v="high priority order"/>
    <s v="Victoria Smith 9615"/>
    <s v="Smith"/>
    <s v="Victo"/>
    <n v="15"/>
    <m/>
    <m/>
  </r>
  <r>
    <x v="197"/>
    <n v="8686"/>
    <s v="matthewvelasquez@gmail.com"/>
    <s v="8656 Mendoza Springs Apt. 629, Dominiquemouth, DC 92954"/>
    <x v="3"/>
    <s v="Fly"/>
    <s v="VLN-54509"/>
    <n v="377.5"/>
    <x v="1"/>
    <n v="20"/>
    <x v="197"/>
    <s v="TRANS-64832"/>
    <d v="2023-03-06T00:00:00"/>
    <d v="2023-03-21T00:00:00"/>
    <s v="large order"/>
    <n v="2023"/>
    <s v="old transaction"/>
    <s v="valid"/>
    <s v="paid"/>
    <s v="high priority order"/>
    <s v="Martin Hogan 8686"/>
    <s v="Hogan"/>
    <s v="Marti"/>
    <n v="15"/>
    <m/>
    <m/>
  </r>
  <r>
    <x v="198"/>
    <n v="3841"/>
    <s v="roberto89@hotmail.com"/>
    <s v="23658 Jessica Creek, West Chad, SD 98308"/>
    <x v="3"/>
    <s v="Amount"/>
    <s v="UdH-95664"/>
    <n v="549.26"/>
    <x v="1"/>
    <n v="18"/>
    <x v="198"/>
    <s v="TRANS-66718"/>
    <d v="2022-11-15T00:00:00"/>
    <d v="2022-11-30T00:00:00"/>
    <s v="large order"/>
    <n v="2022"/>
    <s v="old transaction"/>
    <s v="valid"/>
    <s v="paid"/>
    <s v="high priority order"/>
    <s v="Heather Brooks 3841"/>
    <s v="rooks"/>
    <s v="Heath"/>
    <n v="15"/>
    <m/>
    <m/>
  </r>
  <r>
    <x v="199"/>
    <n v="8166"/>
    <s v="riveradarrell@williams.com"/>
    <s v="18393 Melton Junctions Suite 039, Terryside, WY 67931"/>
    <x v="3"/>
    <s v="Whatever"/>
    <s v="rEq-91136"/>
    <n v="72.260000000000005"/>
    <x v="1"/>
    <n v="17"/>
    <x v="199"/>
    <s v="TRANS-57023"/>
    <d v="2022-01-16T00:00:00"/>
    <d v="2022-01-31T00:00:00"/>
    <s v="large order"/>
    <n v="2022"/>
    <s v="old transaction"/>
    <s v="valid"/>
    <s v="paid"/>
    <s v="high priority order"/>
    <s v="Aaron White 8166"/>
    <s v="White"/>
    <s v="Aaron"/>
    <n v="15"/>
    <m/>
    <m/>
  </r>
  <r>
    <x v="200"/>
    <n v="7699"/>
    <s v="anne72@yahoo.com"/>
    <s v="5885 Glover Locks, New Jeremyshire, UT 20950"/>
    <x v="3"/>
    <s v="Anyone"/>
    <s v="vKi-40657"/>
    <n v="462.63"/>
    <x v="1"/>
    <n v="17"/>
    <x v="200"/>
    <s v="TRANS-45835"/>
    <d v="2021-04-04T00:00:00"/>
    <d v="2021-04-19T00:00:00"/>
    <s v="large order"/>
    <n v="2021"/>
    <s v="old transaction"/>
    <s v="valid"/>
    <s v="paid"/>
    <s v="high priority order"/>
    <s v="Thomas Lynch 7699"/>
    <s v="Lynch"/>
    <s v="Thoma"/>
    <n v="15"/>
    <m/>
    <m/>
  </r>
  <r>
    <x v="201"/>
    <n v="5230"/>
    <s v="fpatel@yahoo.com"/>
    <s v="9292 Rosales Throughway Suite 345, Smithview, ND 26245"/>
    <x v="3"/>
    <s v="Want"/>
    <s v="bnu-58065"/>
    <n v="194.65"/>
    <x v="1"/>
    <n v="16"/>
    <x v="201"/>
    <s v="TRANS-47814"/>
    <d v="2024-07-02T00:00:00"/>
    <d v="2024-07-17T00:00:00"/>
    <s v="large order"/>
    <n v="2024"/>
    <s v="recent transaction"/>
    <s v="valid"/>
    <s v="pending"/>
    <s v="high priority order"/>
    <s v="Theresa Russell 5230"/>
    <s v="ssell"/>
    <s v="There"/>
    <n v="15"/>
    <m/>
    <m/>
  </r>
  <r>
    <x v="202"/>
    <n v="9518"/>
    <s v="brendan17@bryan.com"/>
    <s v="552 Sarah Island, Darrellburgh, UT 97129"/>
    <x v="3"/>
    <s v="Show"/>
    <s v="NYB-86380"/>
    <n v="735.51"/>
    <x v="1"/>
    <n v="11"/>
    <x v="202"/>
    <s v="TRANS-19339"/>
    <d v="2020-07-22T00:00:00"/>
    <d v="2020-08-06T00:00:00"/>
    <s v="small order"/>
    <n v="2020"/>
    <s v="old transaction"/>
    <s v="valid"/>
    <s v="paid"/>
    <b v="0"/>
    <s v="Ryan Gilbert 9518"/>
    <s v="lbert"/>
    <s v="Ryan "/>
    <n v="15"/>
    <m/>
    <m/>
  </r>
  <r>
    <x v="203"/>
    <n v="9565"/>
    <s v="jimfox@yahoo.com"/>
    <s v="343 Vazquez Plain, Buckleyville, MT 32409"/>
    <x v="3"/>
    <s v="Organization"/>
    <s v="qOd-59192"/>
    <n v="477.19"/>
    <x v="1"/>
    <n v="9"/>
    <x v="203"/>
    <s v="TRANS-39524"/>
    <d v="2023-05-09T00:00:00"/>
    <d v="2022-01-29T00:00:00"/>
    <m/>
    <m/>
    <m/>
    <m/>
    <m/>
    <m/>
    <m/>
    <m/>
    <m/>
    <m/>
    <m/>
    <m/>
  </r>
  <r>
    <x v="204"/>
    <n v="7446"/>
    <s v="steven12@hotmail.com"/>
    <s v="8749 Kelley Plaza Apt. 154, Lawrencehaven, VT 09257"/>
    <x v="3"/>
    <s v="Allow"/>
    <s v="JxV-55726"/>
    <n v="554.94000000000005"/>
    <x v="1"/>
    <n v="8"/>
    <x v="204"/>
    <s v="TRANS-41394"/>
    <d v="2020-05-05T00:00:00"/>
    <d v="2020-07-22T00:00:00"/>
    <m/>
    <m/>
    <m/>
    <m/>
    <m/>
    <m/>
    <m/>
    <m/>
    <m/>
    <m/>
    <m/>
    <m/>
  </r>
  <r>
    <x v="205"/>
    <n v="1726"/>
    <s v="ashleyoneill@gmail.com"/>
    <s v="6896 Kimberly Well Suite 431, New Jacob, VT 52015"/>
    <x v="3"/>
    <s v="Structure"/>
    <s v="wCM-84161"/>
    <n v="913.86"/>
    <x v="1"/>
    <n v="7"/>
    <x v="205"/>
    <s v="TRANS-19922"/>
    <d v="2021-04-12T00:00:00"/>
    <d v="2020-11-01T00:00:00"/>
    <m/>
    <m/>
    <m/>
    <m/>
    <m/>
    <m/>
    <m/>
    <m/>
    <m/>
    <m/>
    <m/>
    <m/>
  </r>
  <r>
    <x v="206"/>
    <n v="7291"/>
    <s v="tdaugherty@howard-ramirez.com"/>
    <s v="757 Anderson Run, Nicholeville, CT 59273"/>
    <x v="3"/>
    <s v="Ready"/>
    <s v="jLk-74611"/>
    <n v="752.2"/>
    <x v="1"/>
    <n v="7"/>
    <x v="206"/>
    <s v="TRANS-17394"/>
    <d v="2023-07-20T00:00:00"/>
    <d v="2023-01-07T00:00:00"/>
    <m/>
    <m/>
    <m/>
    <m/>
    <m/>
    <m/>
    <m/>
    <m/>
    <m/>
    <m/>
    <m/>
    <m/>
  </r>
  <r>
    <x v="207"/>
    <n v="1060"/>
    <s v="kimberlyallen@jefferson.com"/>
    <s v="064 Brown Cape, Alexisfort, NV 69844"/>
    <x v="3"/>
    <s v="Account"/>
    <s v="mgk-03654"/>
    <n v="455.85"/>
    <x v="1"/>
    <n v="6"/>
    <x v="207"/>
    <s v="TRANS-40035"/>
    <d v="2024-02-28T00:00:00"/>
    <d v="2021-03-05T00:00:00"/>
    <m/>
    <m/>
    <m/>
    <m/>
    <m/>
    <m/>
    <m/>
    <m/>
    <m/>
    <m/>
    <m/>
    <m/>
  </r>
  <r>
    <x v="208"/>
    <n v="9525"/>
    <s v="figueroascott@hotmail.com"/>
    <s v="79694 Rosales Point, Garciamouth, NC 95914"/>
    <x v="3"/>
    <s v="Meet"/>
    <s v="oou-35113"/>
    <n v="820.55"/>
    <x v="1"/>
    <n v="4"/>
    <x v="208"/>
    <s v="TRANS-36284"/>
    <d v="2022-10-30T00:00:00"/>
    <d v="2020-01-07T00:00:00"/>
    <m/>
    <m/>
    <m/>
    <m/>
    <m/>
    <m/>
    <m/>
    <m/>
    <m/>
    <m/>
    <m/>
    <m/>
  </r>
  <r>
    <x v="209"/>
    <n v="2148"/>
    <s v="moorecarolyn@hotmail.com"/>
    <s v="09393 John Burg Apt. 151, Brownmouth, MA 57746"/>
    <x v="3"/>
    <s v="I"/>
    <s v="XQC-31074"/>
    <n v="981.31"/>
    <x v="1"/>
    <n v="4"/>
    <x v="209"/>
    <s v="TRANS-45673"/>
    <d v="2021-12-31T00:00:00"/>
    <d v="2022-04-18T00:00:00"/>
    <m/>
    <m/>
    <m/>
    <m/>
    <m/>
    <m/>
    <m/>
    <m/>
    <m/>
    <m/>
    <m/>
    <m/>
  </r>
  <r>
    <x v="210"/>
    <n v="8594"/>
    <s v="clarkecharles@valencia.com"/>
    <s v="01093 Barry Common, East Kelseyton, CA 89970"/>
    <x v="3"/>
    <s v="Research"/>
    <s v="cja-04030"/>
    <n v="864.34"/>
    <x v="1"/>
    <n v="4"/>
    <x v="210"/>
    <s v="TRANS-59978"/>
    <d v="2021-12-12T00:00:00"/>
    <d v="2020-07-08T00:00:00"/>
    <m/>
    <m/>
    <m/>
    <m/>
    <m/>
    <m/>
    <m/>
    <m/>
    <m/>
    <m/>
    <m/>
    <m/>
  </r>
  <r>
    <x v="211"/>
    <n v="6728"/>
    <s v="amywilkins@gmail.com"/>
    <s v="2815 Lindsey Isle, West Denise, AZ 85580"/>
    <x v="3"/>
    <s v="May"/>
    <s v="VOg-17436"/>
    <n v="657.4"/>
    <x v="1"/>
    <n v="3"/>
    <x v="211"/>
    <s v="TRANS-81887"/>
    <d v="2022-08-18T00:00:00"/>
    <d v="2022-07-13T00:00:00"/>
    <m/>
    <m/>
    <m/>
    <m/>
    <m/>
    <m/>
    <m/>
    <m/>
    <m/>
    <m/>
    <m/>
    <m/>
  </r>
  <r>
    <x v="212"/>
    <n v="1831"/>
    <s v="gonzaleschristopher@smith.com"/>
    <s v="15585 Howe Course, Samanthabury, NH 82219"/>
    <x v="3"/>
    <s v="None"/>
    <s v="SAD-01651"/>
    <n v="303.79000000000002"/>
    <x v="1"/>
    <n v="2"/>
    <x v="212"/>
    <s v="TRANS-64162"/>
    <d v="2022-10-02T00:00:00"/>
    <s v="2022-13-40"/>
    <m/>
    <m/>
    <m/>
    <m/>
    <m/>
    <m/>
    <m/>
    <m/>
    <m/>
    <m/>
    <m/>
    <m/>
  </r>
  <r>
    <x v="213"/>
    <n v="3927"/>
    <s v="robert04@yahoo.com"/>
    <s v="133 Brown Walks Suite 151, Farmerside, AZ 45133"/>
    <x v="4"/>
    <s v="Hear"/>
    <s v="vvq-79808"/>
    <n v="156.15"/>
    <x v="1"/>
    <n v="20"/>
    <x v="213"/>
    <s v="TRANS-18567"/>
    <d v="2020-05-17T00:00:00"/>
    <d v="2020-06-01T00:00:00"/>
    <s v="large order"/>
    <n v="2020"/>
    <s v="old transaction"/>
    <s v="valid"/>
    <s v="paid"/>
    <s v="high priority order"/>
    <s v="Kevin Lopez 3927"/>
    <s v="Lopez"/>
    <s v="Kevin"/>
    <n v="15"/>
    <m/>
    <m/>
  </r>
  <r>
    <x v="214"/>
    <n v="1136"/>
    <s v="williamswilliam@campbell.net"/>
    <s v="6933 Jones Fords, East Stephen, NV 60803"/>
    <x v="4"/>
    <s v="New"/>
    <s v="uJZ-61449"/>
    <n v="739.05"/>
    <x v="1"/>
    <n v="19"/>
    <x v="214"/>
    <s v="TRANS-44374"/>
    <d v="2021-12-18T00:00:00"/>
    <d v="2022-01-02T00:00:00"/>
    <s v="large order"/>
    <n v="2021"/>
    <s v="old transaction"/>
    <s v="valid"/>
    <s v="paid"/>
    <s v="high priority order"/>
    <s v="Monica Brown 1136"/>
    <s v="Brown"/>
    <s v="Monic"/>
    <n v="15"/>
    <m/>
    <m/>
  </r>
  <r>
    <x v="215"/>
    <n v="6267"/>
    <s v="simmonslouis@cobb.com"/>
    <s v="11394 Hanna Shoals, North Jessicafurt, NH 03334"/>
    <x v="4"/>
    <s v="Yard"/>
    <s v="NTz-85979"/>
    <n v="547.89"/>
    <x v="1"/>
    <n v="16"/>
    <x v="215"/>
    <s v="TRANS-68501"/>
    <d v="2022-12-26T00:00:00"/>
    <d v="2023-01-10T00:00:00"/>
    <s v="large order"/>
    <n v="2022"/>
    <s v="old transaction"/>
    <s v="valid"/>
    <s v="paid"/>
    <s v="high priority order"/>
    <s v="Judith Smith DDS 6267"/>
    <s v="h DDS"/>
    <s v="Judit"/>
    <n v="15"/>
    <m/>
    <m/>
  </r>
  <r>
    <x v="216"/>
    <n v="9547"/>
    <s v="bennettalbert@gmail.com"/>
    <s v="1066 Williamson Brook, West Abigail, NC 99775"/>
    <x v="4"/>
    <s v="Congress"/>
    <s v="grH-15363"/>
    <n v="872.29"/>
    <x v="1"/>
    <n v="15"/>
    <x v="216"/>
    <s v="TRANS-22592"/>
    <d v="2024-07-11T00:00:00"/>
    <d v="2024-07-26T00:00:00"/>
    <s v="small order"/>
    <n v="2024"/>
    <s v="recent transaction"/>
    <s v="valid"/>
    <s v="pending"/>
    <b v="0"/>
    <s v="Nathan Koch 9547"/>
    <s v=" Koch"/>
    <s v="Natha"/>
    <n v="15"/>
    <m/>
    <m/>
  </r>
  <r>
    <x v="217"/>
    <n v="4600"/>
    <s v="delacruzandrew@gmail.com"/>
    <s v="6370 Ryan Keys Suite 559, Davisbury, PA 12199"/>
    <x v="4"/>
    <s v="System"/>
    <s v="tax-95280"/>
    <n v="239.35"/>
    <x v="1"/>
    <n v="15"/>
    <x v="217"/>
    <s v="TRANS-77420"/>
    <d v="2023-12-18T00:00:00"/>
    <d v="2024-01-02T00:00:00"/>
    <s v="small order"/>
    <n v="2023"/>
    <s v="old transaction"/>
    <s v="valid"/>
    <s v="paid"/>
    <b v="0"/>
    <s v="Justin Sanders 4600"/>
    <s v="nders"/>
    <s v="Justi"/>
    <n v="15"/>
    <m/>
    <m/>
  </r>
  <r>
    <x v="218"/>
    <n v="8551"/>
    <s v="madison23@jordan.biz"/>
    <s v="0683 Shepard Streets Suite 945, North Brianside, SD 51707"/>
    <x v="4"/>
    <s v="Fact"/>
    <s v="tIc-92354"/>
    <n v="84.51"/>
    <x v="1"/>
    <n v="14"/>
    <x v="218"/>
    <s v="TRANS-64928"/>
    <d v="2024-04-22T00:00:00"/>
    <d v="2024-05-07T00:00:00"/>
    <s v="small order"/>
    <n v="2024"/>
    <s v="recent transaction"/>
    <s v="valid"/>
    <s v="pending"/>
    <b v="0"/>
    <s v="Ashley Greer 8551"/>
    <s v="Greer"/>
    <s v="Ashle"/>
    <n v="15"/>
    <m/>
    <m/>
  </r>
  <r>
    <x v="219"/>
    <n v="8376"/>
    <s v="wardwilliam@hotmail.com"/>
    <s v="6576 Johnny Island, East Daniel, AK 95375"/>
    <x v="4"/>
    <s v="Edge"/>
    <s v="ykt-83856"/>
    <n v="773.32"/>
    <x v="1"/>
    <n v="14"/>
    <x v="219"/>
    <s v="TRANS-96473"/>
    <d v="2023-06-02T00:00:00"/>
    <d v="2023-06-17T00:00:00"/>
    <s v="small order"/>
    <n v="2023"/>
    <s v="old transaction"/>
    <s v="valid"/>
    <s v="paid"/>
    <b v="0"/>
    <s v="Dr. William Rowe 8376"/>
    <s v=" Rowe"/>
    <s v="Dr. W"/>
    <n v="15"/>
    <m/>
    <m/>
  </r>
  <r>
    <x v="220"/>
    <n v="7833"/>
    <s v="smithjoel@marquez.net"/>
    <s v="7281 Robertson Light Suite 605, Perezstad, WI 95343"/>
    <x v="4"/>
    <s v="Herself"/>
    <s v="eLO-66342"/>
    <n v="81.17"/>
    <x v="1"/>
    <n v="12"/>
    <x v="220"/>
    <s v="TRANS-73865"/>
    <d v="2021-01-06T00:00:00"/>
    <d v="2021-01-21T00:00:00"/>
    <s v="small order"/>
    <n v="2021"/>
    <s v="old transaction"/>
    <s v="valid"/>
    <s v="paid"/>
    <b v="0"/>
    <s v="Timothy Craig 7833"/>
    <s v="Craig"/>
    <s v="Timot"/>
    <n v="15"/>
    <m/>
    <m/>
  </r>
  <r>
    <x v="221"/>
    <n v="3986"/>
    <s v="guzmandavid@gmail.com"/>
    <s v="51422 Theresa Falls, North Cameron, CA 46002"/>
    <x v="4"/>
    <s v="Check"/>
    <s v="VZu-53182"/>
    <n v="640.51"/>
    <x v="1"/>
    <n v="11"/>
    <x v="221"/>
    <s v="TRANS-89479"/>
    <d v="2020-12-30T00:00:00"/>
    <d v="2021-01-14T00:00:00"/>
    <s v="small order"/>
    <n v="2020"/>
    <s v="old transaction"/>
    <s v="valid"/>
    <s v="paid"/>
    <b v="0"/>
    <s v="Maurice Ramos 3986"/>
    <s v="Ramos"/>
    <s v="Mauri"/>
    <n v="15"/>
    <m/>
    <m/>
  </r>
  <r>
    <x v="222"/>
    <n v="7696"/>
    <s v="leecarlos@yahoo.com"/>
    <s v="17501 Brandy Branch Suite 879, South Gerald, ID 06811"/>
    <x v="4"/>
    <s v="Operation"/>
    <s v="rLY-12175"/>
    <n v="217.95"/>
    <x v="1"/>
    <n v="10"/>
    <x v="222"/>
    <s v="TRANS-56848"/>
    <d v="2021-09-21T00:00:00"/>
    <d v="2023-09-03T00:00:00"/>
    <m/>
    <m/>
    <m/>
    <m/>
    <m/>
    <m/>
    <m/>
    <m/>
    <m/>
    <m/>
    <m/>
    <m/>
  </r>
  <r>
    <x v="223"/>
    <n v="4525"/>
    <s v="frances33@yahoo.com"/>
    <s v="50704 Renee Lights, Jimenezchester, RI 65264"/>
    <x v="4"/>
    <s v="Everybody"/>
    <s v="nog-21001"/>
    <n v="399.01"/>
    <x v="1"/>
    <n v="10"/>
    <x v="223"/>
    <s v="TRANS-14309"/>
    <d v="2021-05-26T00:00:00"/>
    <d v="2021-07-11T00:00:00"/>
    <m/>
    <m/>
    <m/>
    <m/>
    <m/>
    <m/>
    <m/>
    <m/>
    <m/>
    <m/>
    <m/>
    <m/>
  </r>
  <r>
    <x v="224"/>
    <n v="2046"/>
    <s v="justin71@yahoo.com"/>
    <s v="137 Nicholas Mills, South Zachary, IN 02046"/>
    <x v="4"/>
    <s v="Wish"/>
    <s v="irO-90086"/>
    <n v="351.49"/>
    <x v="1"/>
    <n v="10"/>
    <x v="224"/>
    <s v="TRANS-90684"/>
    <d v="2022-10-23T00:00:00"/>
    <d v="2020-01-12T00:00:00"/>
    <m/>
    <m/>
    <m/>
    <m/>
    <m/>
    <m/>
    <m/>
    <m/>
    <m/>
    <m/>
    <m/>
    <m/>
  </r>
  <r>
    <x v="225"/>
    <n v="7726"/>
    <s v="fwhitney@price.com"/>
    <s v="938 Alexander Estate Suite 198, New Monicaborough, NH 81485"/>
    <x v="4"/>
    <s v="Deep"/>
    <s v="ikJ-03784"/>
    <n v="511.74"/>
    <x v="1"/>
    <n v="9"/>
    <x v="225"/>
    <s v="TRANS-48440"/>
    <d v="2020-07-14T00:00:00"/>
    <d v="2023-04-27T00:00:00"/>
    <m/>
    <m/>
    <m/>
    <m/>
    <m/>
    <m/>
    <m/>
    <m/>
    <m/>
    <m/>
    <m/>
    <m/>
  </r>
  <r>
    <x v="226"/>
    <n v="3631"/>
    <s v="holmestracy@yahoo.com"/>
    <s v="024 Blevins Locks, Davidborough, WI 36913"/>
    <x v="4"/>
    <s v="Official"/>
    <s v="Jfw-21894"/>
    <n v="910.63"/>
    <x v="1"/>
    <n v="9"/>
    <x v="226"/>
    <s v="TRANS-58991"/>
    <d v="2020-08-01T00:00:00"/>
    <d v="2022-09-02T00:00:00"/>
    <m/>
    <m/>
    <m/>
    <m/>
    <m/>
    <m/>
    <m/>
    <m/>
    <m/>
    <m/>
    <m/>
    <m/>
  </r>
  <r>
    <x v="227"/>
    <n v="2892"/>
    <s v="brandonhernandez@gmail.com"/>
    <s v="77441 Maria Falls, Williamsview, OR 37092"/>
    <x v="4"/>
    <s v="Too"/>
    <s v="Ddy-17434"/>
    <n v="344.96"/>
    <x v="1"/>
    <n v="7"/>
    <x v="227"/>
    <s v="TRANS-81598"/>
    <d v="2022-07-26T00:00:00"/>
    <d v="2022-04-04T00:00:00"/>
    <m/>
    <m/>
    <m/>
    <m/>
    <m/>
    <m/>
    <m/>
    <m/>
    <m/>
    <m/>
    <m/>
    <m/>
  </r>
  <r>
    <x v="228"/>
    <n v="8665"/>
    <s v="jerry24@yahoo.com"/>
    <s v="20917 Owen Dam, Kimberlyburgh, MO 67251"/>
    <x v="4"/>
    <s v="Pm"/>
    <s v="iTt-85249"/>
    <n v="542.95000000000005"/>
    <x v="1"/>
    <n v="7"/>
    <x v="228"/>
    <s v="TRANS-40574"/>
    <d v="2024-05-25T00:00:00"/>
    <d v="2024-07-07T00:00:00"/>
    <m/>
    <m/>
    <m/>
    <m/>
    <m/>
    <m/>
    <m/>
    <m/>
    <m/>
    <m/>
    <m/>
    <m/>
  </r>
  <r>
    <x v="229"/>
    <n v="7023"/>
    <s v="christophersmith@bright-jones.com"/>
    <s v="50426 Thomas Manors, Bakermouth, KY 16452"/>
    <x v="4"/>
    <s v="Near"/>
    <s v="TmX-05900"/>
    <n v="233"/>
    <x v="1"/>
    <n v="7"/>
    <x v="229"/>
    <s v="TRANS-05156"/>
    <d v="2020-01-09T00:00:00"/>
    <d v="2020-02-15T00:00:00"/>
    <m/>
    <m/>
    <m/>
    <m/>
    <m/>
    <m/>
    <m/>
    <m/>
    <m/>
    <m/>
    <m/>
    <m/>
  </r>
  <r>
    <x v="230"/>
    <n v="9737"/>
    <s v="troy57@lopez.com"/>
    <s v="836 Smith Rapid, Tatebury, CO 83355"/>
    <x v="4"/>
    <s v="Imagine"/>
    <s v="PAl-69446"/>
    <n v="16.190000000000001"/>
    <x v="1"/>
    <n v="4"/>
    <x v="230"/>
    <s v="TRANS-49081"/>
    <d v="2024-07-24T00:00:00"/>
    <d v="2021-11-04T00:00:00"/>
    <m/>
    <m/>
    <m/>
    <m/>
    <m/>
    <m/>
    <m/>
    <m/>
    <m/>
    <m/>
    <m/>
    <m/>
  </r>
  <r>
    <x v="231"/>
    <n v="8969"/>
    <s v="gregory33@ryan.com"/>
    <s v="3228 Francisco Overpass Apt. 548, Stonemouth, OK 71144"/>
    <x v="4"/>
    <s v="World"/>
    <s v="jEO-67962"/>
    <n v="99.62"/>
    <x v="1"/>
    <n v="3"/>
    <x v="231"/>
    <s v="TRANS-37844"/>
    <d v="2020-11-14T00:00:00"/>
    <d v="2022-10-16T00:00:00"/>
    <m/>
    <m/>
    <m/>
    <m/>
    <m/>
    <m/>
    <m/>
    <m/>
    <m/>
    <m/>
    <m/>
    <m/>
  </r>
  <r>
    <x v="232"/>
    <n v="4328"/>
    <s v="adamsmichael@taylor.info"/>
    <s v="58014 Gonzales Wall, Lake Christopher, VT 58299"/>
    <x v="4"/>
    <s v="Positive"/>
    <s v="SWt-02379"/>
    <n v="527.55999999999995"/>
    <x v="1"/>
    <n v="2"/>
    <x v="232"/>
    <s v="TRANS-11176"/>
    <d v="2021-06-06T00:00:00"/>
    <d v="2024-04-29T00:00:00"/>
    <m/>
    <m/>
    <m/>
    <m/>
    <m/>
    <m/>
    <m/>
    <m/>
    <m/>
    <m/>
    <m/>
    <m/>
  </r>
  <r>
    <x v="233"/>
    <n v="9845"/>
    <s v="dennis38@dixon.info"/>
    <s v="9367 Carter Streets Apt. 409, Moorebury, VT 21848"/>
    <x v="4"/>
    <s v="Mrs"/>
    <s v="ZeR-27108"/>
    <n v="122.82"/>
    <x v="1"/>
    <n v="2"/>
    <x v="233"/>
    <s v="TRANS-46644"/>
    <d v="2022-05-18T00:00:00"/>
    <d v="2020-03-09T00:00:00"/>
    <m/>
    <m/>
    <m/>
    <m/>
    <m/>
    <m/>
    <m/>
    <m/>
    <m/>
    <m/>
    <m/>
    <m/>
  </r>
  <r>
    <x v="234"/>
    <n v="2135"/>
    <s v="matthew03@gmail.com"/>
    <s v="364 Ford Mission Suite 621, South Johnburgh, SC 44323"/>
    <x v="4"/>
    <s v="System"/>
    <s v="lNv-98294"/>
    <n v="742.76"/>
    <x v="1"/>
    <n v="1"/>
    <x v="234"/>
    <s v="TRANS-31357"/>
    <d v="2021-04-25T00:00:00"/>
    <d v="2021-11-18T00:00:00"/>
    <m/>
    <m/>
    <m/>
    <m/>
    <m/>
    <m/>
    <m/>
    <m/>
    <m/>
    <m/>
    <m/>
    <m/>
  </r>
  <r>
    <x v="235"/>
    <n v="7329"/>
    <s v="ugarcia@stanley.info"/>
    <s v="101 Maria Plaza, Ericaborough, UT 53791"/>
    <x v="0"/>
    <s v="Wish"/>
    <s v="ahN-73476"/>
    <n v="934.32"/>
    <x v="2"/>
    <n v="20"/>
    <x v="235"/>
    <s v="TRANS-23173"/>
    <d v="2021-02-18T00:00:00"/>
    <d v="2021-03-05T00:00:00"/>
    <s v="large order"/>
    <n v="2021"/>
    <s v="old transaction"/>
    <s v="valid"/>
    <s v="paid"/>
    <s v="high priority order"/>
    <s v="Miranda Moss 7329"/>
    <s v=" Moss"/>
    <s v="Miran"/>
    <n v="15"/>
    <m/>
    <m/>
  </r>
  <r>
    <x v="236"/>
    <n v="7039"/>
    <s v="toddrachel@carlson-martinez.com"/>
    <s v="781 Becker Crescent Apt. 447, South Williamfort, OK 39091"/>
    <x v="0"/>
    <s v="Future"/>
    <s v="GUR-80504"/>
    <n v="239.71"/>
    <x v="2"/>
    <n v="20"/>
    <x v="236"/>
    <s v="TRANS-77979"/>
    <d v="2023-01-19T00:00:00"/>
    <d v="2023-02-03T00:00:00"/>
    <s v="large order"/>
    <n v="2023"/>
    <s v="old transaction"/>
    <s v="valid"/>
    <s v="paid"/>
    <s v="high priority order"/>
    <s v="Matthew Salinas 7039"/>
    <s v="linas"/>
    <s v="Matth"/>
    <n v="15"/>
    <m/>
    <m/>
  </r>
  <r>
    <x v="237"/>
    <n v="6877"/>
    <s v="morganreed@walker.com"/>
    <s v="91832 Boyd Mount, South Joyhaven, KS 28765"/>
    <x v="0"/>
    <s v="Top"/>
    <s v="QLb-98872"/>
    <n v="477.6"/>
    <x v="2"/>
    <n v="20"/>
    <x v="237"/>
    <s v="TRANS-18510"/>
    <d v="2023-11-22T00:00:00"/>
    <d v="2023-12-07T00:00:00"/>
    <s v="large order"/>
    <n v="2023"/>
    <s v="old transaction"/>
    <s v="valid"/>
    <s v="paid"/>
    <s v="high priority order"/>
    <s v="Shawn Thompson 6877"/>
    <s v="mpson"/>
    <s v="Shawn"/>
    <n v="15"/>
    <m/>
    <m/>
  </r>
  <r>
    <x v="238"/>
    <n v="1437"/>
    <s v="rebecca89@gmail.com"/>
    <s v="951 Wilkins Rue, West Dominique, IA 16580"/>
    <x v="0"/>
    <s v="Control"/>
    <s v="qUr-71259"/>
    <n v="454.32"/>
    <x v="2"/>
    <n v="20"/>
    <x v="238"/>
    <s v="TRANS-00963"/>
    <d v="2023-05-11T00:00:00"/>
    <d v="2023-05-26T00:00:00"/>
    <s v="large order"/>
    <n v="2023"/>
    <s v="old transaction"/>
    <s v="valid"/>
    <s v="paid"/>
    <s v="high priority order"/>
    <s v="Anthony Turner 1437"/>
    <s v="urner"/>
    <s v="Antho"/>
    <n v="15"/>
    <m/>
    <m/>
  </r>
  <r>
    <x v="239"/>
    <n v="3616"/>
    <s v="zrussell@davidson-dean.com"/>
    <s v="3932 Smith Parkway Suite 939, North Pamelashire, WV 04590"/>
    <x v="0"/>
    <s v="Chair"/>
    <s v="RAO-98187"/>
    <n v="540.78"/>
    <x v="2"/>
    <n v="19"/>
    <x v="239"/>
    <s v="TRANS-40346"/>
    <d v="2022-09-06T00:00:00"/>
    <d v="2022-09-21T00:00:00"/>
    <s v="large order"/>
    <n v="2022"/>
    <s v="old transaction"/>
    <s v="valid"/>
    <s v="paid"/>
    <s v="high priority order"/>
    <s v="Kenneth Phillips 3616"/>
    <s v="llips"/>
    <s v="Kenne"/>
    <n v="15"/>
    <m/>
    <m/>
  </r>
  <r>
    <x v="240"/>
    <n v="8642"/>
    <s v="richarddonaldson@gmail.com"/>
    <s v="236 Robert Stream, West Brandon, SD 24569"/>
    <x v="0"/>
    <s v="Follow"/>
    <s v="CCv-28194"/>
    <n v="339.37"/>
    <x v="2"/>
    <n v="19"/>
    <x v="240"/>
    <s v="TRANS-76322"/>
    <d v="2024-06-01T00:00:00"/>
    <d v="2024-06-16T00:00:00"/>
    <s v="large order"/>
    <n v="2024"/>
    <s v="recent transaction"/>
    <s v="valid"/>
    <s v="pending"/>
    <s v="high priority order"/>
    <s v="Rachel Frye 8642"/>
    <s v=" Frye"/>
    <s v="Rache"/>
    <n v="15"/>
    <m/>
    <m/>
  </r>
  <r>
    <x v="241"/>
    <n v="7319"/>
    <s v="weberchristina@hotmail.com"/>
    <s v="01222 Smith Rest, South Emilyfort, RI 51918"/>
    <x v="0"/>
    <s v="Director"/>
    <s v="QSr-64763"/>
    <n v="682.7"/>
    <x v="2"/>
    <n v="18"/>
    <x v="241"/>
    <s v="TRANS-88438"/>
    <d v="2024-05-23T00:00:00"/>
    <d v="2024-06-07T00:00:00"/>
    <s v="large order"/>
    <n v="2024"/>
    <s v="recent transaction"/>
    <s v="valid"/>
    <s v="pending"/>
    <s v="high priority order"/>
    <s v="Steven Johnson 7319"/>
    <s v="hnson"/>
    <s v="Steve"/>
    <n v="15"/>
    <m/>
    <m/>
  </r>
  <r>
    <x v="242"/>
    <n v="1826"/>
    <s v="dlewis@gmail.com"/>
    <s v="22084 Lucas Brooks Suite 961, New Lauren, AR 66877"/>
    <x v="0"/>
    <s v="Voice"/>
    <s v="sKM-39838"/>
    <n v="689.54"/>
    <x v="2"/>
    <n v="16"/>
    <x v="242"/>
    <s v="TRANS-31867"/>
    <d v="2021-07-12T00:00:00"/>
    <d v="2021-07-27T00:00:00"/>
    <s v="large order"/>
    <n v="2021"/>
    <s v="old transaction"/>
    <s v="valid"/>
    <s v="paid"/>
    <s v="high priority order"/>
    <s v="Gary Walker 1826"/>
    <s v="alker"/>
    <s v="Gary "/>
    <n v="15"/>
    <m/>
    <m/>
  </r>
  <r>
    <x v="243"/>
    <n v="7323"/>
    <s v="holly40@gmail.com"/>
    <s v="5769 Robert Mill, West Cory, VA 20290"/>
    <x v="0"/>
    <s v="Pay"/>
    <s v="coy-06016"/>
    <n v="26.51"/>
    <x v="2"/>
    <n v="16"/>
    <x v="243"/>
    <s v="TRANS-15452"/>
    <d v="2024-05-06T00:00:00"/>
    <d v="2024-05-21T00:00:00"/>
    <s v="large order"/>
    <n v="2024"/>
    <s v="recent transaction"/>
    <s v="valid"/>
    <s v="pending"/>
    <s v="high priority order"/>
    <s v="Patrick Anderson 7323"/>
    <s v="erson"/>
    <s v="Patri"/>
    <n v="15"/>
    <m/>
    <m/>
  </r>
  <r>
    <x v="244"/>
    <n v="7080"/>
    <s v="xduarte@hotmail.com"/>
    <s v="19986 Chang Stream, Merrittberg, NJ 55830"/>
    <x v="0"/>
    <s v="History"/>
    <s v="TId-76322"/>
    <n v="840.92"/>
    <x v="2"/>
    <n v="15"/>
    <x v="244"/>
    <s v="TRANS-72641"/>
    <d v="2021-10-19T00:00:00"/>
    <d v="2021-11-03T00:00:00"/>
    <s v="small order"/>
    <n v="2021"/>
    <s v="old transaction"/>
    <s v="valid"/>
    <s v="paid"/>
    <b v="0"/>
    <s v="Matthew Marquez 7080"/>
    <s v="rquez"/>
    <s v="Matth"/>
    <n v="15"/>
    <m/>
    <m/>
  </r>
  <r>
    <x v="245"/>
    <n v="2766"/>
    <s v="christopher78@dominguez.com"/>
    <s v="4803 Jenny Knolls Suite 933, New Charles, ID 17145"/>
    <x v="0"/>
    <s v="Candidate"/>
    <s v="fjR-26512"/>
    <n v="872.67"/>
    <x v="2"/>
    <n v="15"/>
    <x v="245"/>
    <s v="TRANS-59922"/>
    <d v="2022-04-09T00:00:00"/>
    <d v="2022-04-24T00:00:00"/>
    <s v="small order"/>
    <n v="2022"/>
    <s v="old transaction"/>
    <s v="valid"/>
    <s v="paid"/>
    <b v="0"/>
    <s v="Catherine Odom 2766"/>
    <s v=" Odom"/>
    <s v="Cathe"/>
    <n v="15"/>
    <m/>
    <m/>
  </r>
  <r>
    <x v="246"/>
    <n v="2097"/>
    <s v="john31@yahoo.com"/>
    <s v="30888 Torres Stream, Gregorychester, AK 04328"/>
    <x v="0"/>
    <s v="Debate"/>
    <s v="dYJ-58624"/>
    <n v="45.33"/>
    <x v="2"/>
    <n v="15"/>
    <x v="246"/>
    <s v="TRANS-50374"/>
    <d v="2024-05-29T00:00:00"/>
    <d v="2024-06-13T00:00:00"/>
    <s v="small order"/>
    <n v="2024"/>
    <s v="recent transaction"/>
    <s v="valid"/>
    <s v="pending"/>
    <b v="0"/>
    <s v="Joseph Fox 2097"/>
    <s v="h Fox"/>
    <s v="Josep"/>
    <n v="15"/>
    <m/>
    <m/>
  </r>
  <r>
    <x v="247"/>
    <n v="5388"/>
    <s v="kaitlynbrown@gmail.com"/>
    <s v="6155 Stokes Road, North Ronald, MT 31032"/>
    <x v="0"/>
    <s v="Perform"/>
    <s v="dxZ-63344"/>
    <n v="812.05"/>
    <x v="2"/>
    <n v="12"/>
    <x v="247"/>
    <s v="TRANS-41064"/>
    <d v="2023-10-14T00:00:00"/>
    <d v="2023-10-29T00:00:00"/>
    <s v="small order"/>
    <n v="2023"/>
    <s v="old transaction"/>
    <s v="valid"/>
    <s v="paid"/>
    <b v="0"/>
    <s v="Rachel Mann 5388"/>
    <s v=" Mann"/>
    <s v="Rache"/>
    <n v="15"/>
    <m/>
    <m/>
  </r>
  <r>
    <x v="248"/>
    <n v="5044"/>
    <s v="xsmith@richardson.net"/>
    <s v="996 Peter Crossing Apt. 879, North Rebeccachester, DE 51687"/>
    <x v="0"/>
    <s v="Nation"/>
    <s v="gyq-69634"/>
    <n v="581"/>
    <x v="2"/>
    <n v="10"/>
    <x v="248"/>
    <s v="TRANS-37564"/>
    <d v="2020-01-26T00:00:00"/>
    <d v="2021-09-30T00:00:00"/>
    <m/>
    <m/>
    <m/>
    <m/>
    <m/>
    <m/>
    <m/>
    <m/>
    <m/>
    <m/>
    <m/>
    <m/>
  </r>
  <r>
    <x v="249"/>
    <n v="5151"/>
    <s v="josephpetty@gmail.com"/>
    <s v="18927 King Fork, West Allenmouth, SC 31736"/>
    <x v="0"/>
    <s v="Every"/>
    <s v="xml-62898"/>
    <n v="144.22999999999999"/>
    <x v="2"/>
    <n v="10"/>
    <x v="249"/>
    <s v="TRANS-60444"/>
    <d v="2023-11-01T00:00:00"/>
    <d v="2021-12-18T00:00:00"/>
    <m/>
    <m/>
    <m/>
    <m/>
    <m/>
    <m/>
    <m/>
    <m/>
    <m/>
    <m/>
    <m/>
    <m/>
  </r>
  <r>
    <x v="250"/>
    <n v="4824"/>
    <s v="melissachandler@hotmail.com"/>
    <s v="24387 David Path, Danielmouth, KY 76522"/>
    <x v="0"/>
    <s v="Key"/>
    <s v="GnV-51108"/>
    <n v="457.31"/>
    <x v="2"/>
    <n v="10"/>
    <x v="250"/>
    <s v="TRANS-11838"/>
    <d v="2022-10-18T00:00:00"/>
    <d v="2023-05-20T00:00:00"/>
    <m/>
    <m/>
    <m/>
    <m/>
    <m/>
    <m/>
    <m/>
    <m/>
    <m/>
    <m/>
    <m/>
    <m/>
  </r>
  <r>
    <x v="251"/>
    <n v="3564"/>
    <s v="qnelson@brown.biz"/>
    <s v="83891 Shelton Island, West John, AZ 22110"/>
    <x v="0"/>
    <s v="Street"/>
    <s v="KoI-97269"/>
    <n v="925.85"/>
    <x v="2"/>
    <n v="9"/>
    <x v="251"/>
    <s v="TRANS-70533"/>
    <d v="2022-06-26T00:00:00"/>
    <d v="2021-09-09T00:00:00"/>
    <m/>
    <m/>
    <m/>
    <m/>
    <m/>
    <m/>
    <m/>
    <m/>
    <m/>
    <m/>
    <m/>
    <m/>
  </r>
  <r>
    <x v="252"/>
    <n v="8584"/>
    <s v="abigail54@yahoo.com"/>
    <s v="07419 Shepherd Drive Apt. 606, South Rachelmouth, HI 99526"/>
    <x v="0"/>
    <s v="Stuff"/>
    <s v="DXT-81043"/>
    <n v="758.49"/>
    <x v="2"/>
    <n v="8"/>
    <x v="252"/>
    <s v="TRANS-39093"/>
    <d v="2021-09-26T00:00:00"/>
    <d v="2021-10-18T00:00:00"/>
    <m/>
    <m/>
    <m/>
    <m/>
    <m/>
    <m/>
    <m/>
    <m/>
    <m/>
    <m/>
    <m/>
    <m/>
  </r>
  <r>
    <x v="253"/>
    <n v="1316"/>
    <s v="ayersroger@buchanan.com"/>
    <s v="938 Nicole Ferry Apt. 516, Lisabury, KY 37202"/>
    <x v="0"/>
    <s v="Effort"/>
    <s v="YyT-16463"/>
    <n v="260.26"/>
    <x v="2"/>
    <n v="5"/>
    <x v="253"/>
    <s v="TRANS-64486"/>
    <d v="2023-02-28T00:00:00"/>
    <d v="2020-01-02T00:00:00"/>
    <m/>
    <m/>
    <m/>
    <m/>
    <m/>
    <m/>
    <m/>
    <m/>
    <m/>
    <m/>
    <m/>
    <m/>
  </r>
  <r>
    <x v="254"/>
    <n v="6290"/>
    <s v="terriwright@carter.info"/>
    <s v="8021 Perez Plain, Walkerland, VT 14003"/>
    <x v="0"/>
    <s v="Once"/>
    <s v="XYK-22393"/>
    <n v="677.09"/>
    <x v="2"/>
    <n v="5"/>
    <x v="254"/>
    <s v="TRANS-90952"/>
    <d v="2021-03-26T00:00:00"/>
    <d v="2024-06-02T00:00:00"/>
    <m/>
    <m/>
    <m/>
    <m/>
    <m/>
    <m/>
    <m/>
    <m/>
    <m/>
    <m/>
    <m/>
    <m/>
  </r>
  <r>
    <x v="255"/>
    <n v="6998"/>
    <s v="johnsonmegan@francis.org"/>
    <s v="6646 Hamilton Avenue, South Regina, WY 60909"/>
    <x v="0"/>
    <s v="Though"/>
    <s v="Zgf-33513"/>
    <n v="868.04"/>
    <x v="2"/>
    <n v="3"/>
    <x v="255"/>
    <s v="TRANS-22113"/>
    <d v="2023-12-14T00:00:00"/>
    <d v="2021-11-19T00:00:00"/>
    <m/>
    <m/>
    <m/>
    <m/>
    <m/>
    <m/>
    <m/>
    <m/>
    <m/>
    <m/>
    <m/>
    <m/>
  </r>
  <r>
    <x v="256"/>
    <n v="4240"/>
    <s v="christophercole@lawson.com"/>
    <s v="667 Jean Inlet, West Annette, ME 67828"/>
    <x v="0"/>
    <s v="Bill"/>
    <s v="aiS-85542"/>
    <n v="93.04"/>
    <x v="2"/>
    <n v="1"/>
    <x v="256"/>
    <s v="TRANS-82312"/>
    <d v="2022-12-30T00:00:00"/>
    <d v="2020-11-06T00:00:00"/>
    <m/>
    <m/>
    <m/>
    <m/>
    <m/>
    <m/>
    <m/>
    <m/>
    <m/>
    <m/>
    <m/>
    <m/>
  </r>
  <r>
    <x v="257"/>
    <n v="5217"/>
    <s v="steeletonya@gmail.com"/>
    <s v="87452 Shawn Grove Suite 103, New Brent, MO 75429"/>
    <x v="1"/>
    <s v="Brother"/>
    <s v="hyI-20420"/>
    <n v="552.98"/>
    <x v="2"/>
    <n v="19"/>
    <x v="257"/>
    <s v="TRANS-74352"/>
    <d v="2023-04-12T00:00:00"/>
    <d v="2023-04-27T00:00:00"/>
    <s v="large order"/>
    <n v="2023"/>
    <s v="old transaction"/>
    <s v="valid"/>
    <s v="paid"/>
    <s v="high priority order"/>
    <s v="Ronnie Schmidt 5217"/>
    <s v="hmidt"/>
    <s v="Ronni"/>
    <n v="15"/>
    <m/>
    <m/>
  </r>
  <r>
    <x v="258"/>
    <n v="2116"/>
    <s v="cassandra84@evans.com"/>
    <s v="89375 Cox Pike Apt. 740, Loweburgh, NC 82122"/>
    <x v="1"/>
    <s v="Together"/>
    <s v="swg-72441"/>
    <n v="317.22000000000003"/>
    <x v="2"/>
    <n v="17"/>
    <x v="258"/>
    <s v="TRANS-93340"/>
    <d v="2021-01-27T00:00:00"/>
    <d v="2021-02-11T00:00:00"/>
    <s v="large order"/>
    <n v="2021"/>
    <s v="old transaction"/>
    <s v="valid"/>
    <s v="paid"/>
    <s v="high priority order"/>
    <s v="Fernando Irwin 2116"/>
    <s v="Irwin"/>
    <s v="Ferna"/>
    <n v="15"/>
    <m/>
    <m/>
  </r>
  <r>
    <x v="259"/>
    <n v="9592"/>
    <s v="dawn14@hotmail.com"/>
    <s v="56803 Isaiah Canyon Suite 587, West Breannaland, KY 58411"/>
    <x v="1"/>
    <s v="Claim"/>
    <s v="WMV-24707"/>
    <n v="376.65"/>
    <x v="2"/>
    <n v="17"/>
    <x v="259"/>
    <s v="TRANS-53830"/>
    <d v="2020-12-19T00:00:00"/>
    <d v="2021-01-03T00:00:00"/>
    <s v="large order"/>
    <n v="2020"/>
    <s v="old transaction"/>
    <s v="valid"/>
    <s v="paid"/>
    <s v="high priority order"/>
    <s v="Justin Jarvis 9592"/>
    <s v="arvis"/>
    <s v="Justi"/>
    <n v="15"/>
    <m/>
    <m/>
  </r>
  <r>
    <x v="260"/>
    <n v="6821"/>
    <s v="kristin13@hotmail.com"/>
    <s v="32214 Jeremy Lake, Port Ryan, MN 70866"/>
    <x v="1"/>
    <s v="Door"/>
    <s v="qfL-55860"/>
    <n v="557.39"/>
    <x v="2"/>
    <n v="16"/>
    <x v="260"/>
    <s v="TRANS-71443"/>
    <d v="2022-03-30T00:00:00"/>
    <d v="2022-04-14T00:00:00"/>
    <s v="large order"/>
    <n v="2022"/>
    <s v="old transaction"/>
    <s v="valid"/>
    <s v="paid"/>
    <s v="high priority order"/>
    <s v="Jennifer Chavez 6821"/>
    <s v="havez"/>
    <s v="Jenni"/>
    <n v="15"/>
    <m/>
    <m/>
  </r>
  <r>
    <x v="261"/>
    <n v="8657"/>
    <s v="oblackburn@hicks.net"/>
    <s v="47222 Schmidt Wells Apt. 835, Moralesside, OK 20942"/>
    <x v="1"/>
    <s v="Factor"/>
    <s v="UcM-97033"/>
    <n v="777.35"/>
    <x v="2"/>
    <n v="14"/>
    <x v="261"/>
    <s v="TRANS-90556"/>
    <d v="2020-02-05T00:00:00"/>
    <d v="2020-02-20T00:00:00"/>
    <s v="small order"/>
    <n v="2020"/>
    <s v="old transaction"/>
    <s v="valid"/>
    <s v="paid"/>
    <b v="0"/>
    <s v="Kimberly Austin 8657"/>
    <s v="ustin"/>
    <s v="Kimbe"/>
    <n v="15"/>
    <m/>
    <m/>
  </r>
  <r>
    <x v="262"/>
    <n v="6879"/>
    <s v="jeremyhoffman@yahoo.com"/>
    <s v="330 Kimberly Lakes, Travishaven, NM 37086"/>
    <x v="1"/>
    <s v="Participant"/>
    <s v="kHi-70062"/>
    <n v="714.36"/>
    <x v="2"/>
    <n v="14"/>
    <x v="262"/>
    <s v="TRANS-88990"/>
    <d v="2020-12-19T00:00:00"/>
    <d v="2021-01-03T00:00:00"/>
    <s v="small order"/>
    <n v="2020"/>
    <s v="old transaction"/>
    <s v="valid"/>
    <s v="paid"/>
    <b v="0"/>
    <s v="David Guerrero 6879"/>
    <s v="rrero"/>
    <s v="David"/>
    <n v="15"/>
    <m/>
    <m/>
  </r>
  <r>
    <x v="263"/>
    <n v="2919"/>
    <s v="james94@davis-smith.com"/>
    <s v="389 Sherry Avenue Suite 143, East Leslieberg, HI 64029"/>
    <x v="1"/>
    <s v="Tell"/>
    <s v="cfG-67501"/>
    <n v="469.4"/>
    <x v="2"/>
    <n v="14"/>
    <x v="263"/>
    <s v="TRANS-57397"/>
    <d v="2021-11-26T00:00:00"/>
    <d v="2021-12-11T00:00:00"/>
    <s v="small order"/>
    <n v="2021"/>
    <s v="old transaction"/>
    <s v="valid"/>
    <s v="paid"/>
    <b v="0"/>
    <s v="Dr. John Lopez 2919"/>
    <s v="Lopez"/>
    <s v="Dr. J"/>
    <n v="15"/>
    <m/>
    <m/>
  </r>
  <r>
    <x v="264"/>
    <n v="8171"/>
    <s v="snyderanthony@yahoo.com"/>
    <s v="70058 Butler Groves, Port Georgestad, WI 14506"/>
    <x v="1"/>
    <s v="Develop"/>
    <s v="qLZ-62799"/>
    <n v="477.55"/>
    <x v="2"/>
    <n v="14"/>
    <x v="264"/>
    <s v="TRANS-55647"/>
    <d v="2021-07-10T00:00:00"/>
    <d v="2021-07-25T00:00:00"/>
    <s v="small order"/>
    <n v="2021"/>
    <s v="old transaction"/>
    <s v="valid"/>
    <s v="paid"/>
    <b v="0"/>
    <s v="Denise Smith 8171"/>
    <s v="Smith"/>
    <s v="Denis"/>
    <n v="15"/>
    <m/>
    <m/>
  </r>
  <r>
    <x v="265"/>
    <n v="9556"/>
    <s v="todd18@yahoo.com"/>
    <s v="72896 Stefanie Meadows, Mariabury, CO 25215"/>
    <x v="1"/>
    <s v="Collection"/>
    <s v="OYj-94111"/>
    <n v="457.21"/>
    <x v="2"/>
    <n v="14"/>
    <x v="265"/>
    <s v="TRANS-65242"/>
    <d v="2024-01-15T00:00:00"/>
    <d v="2024-01-30T00:00:00"/>
    <s v="small order"/>
    <n v="2024"/>
    <s v="recent transaction"/>
    <s v="valid"/>
    <s v="pending"/>
    <b v="0"/>
    <s v="Lauren Rogers DVM 9556"/>
    <s v="s DVM"/>
    <s v="Laure"/>
    <n v="15"/>
    <m/>
    <m/>
  </r>
  <r>
    <x v="266"/>
    <n v="3861"/>
    <s v="jacob53@conway-lee.com"/>
    <s v="8867 Madison Path Suite 566, Robleshaven, OR 06274"/>
    <x v="1"/>
    <s v="Control"/>
    <s v="BOw-12848"/>
    <n v="309.42"/>
    <x v="2"/>
    <n v="13"/>
    <x v="266"/>
    <s v="TRANS-10665"/>
    <d v="2024-05-19T00:00:00"/>
    <d v="2024-06-03T00:00:00"/>
    <s v="small order"/>
    <n v="2024"/>
    <s v="recent transaction"/>
    <s v="valid"/>
    <s v="pending"/>
    <b v="0"/>
    <s v="Nancy Oconnell 3861"/>
    <s v="nnell"/>
    <s v="Nancy"/>
    <n v="15"/>
    <m/>
    <m/>
  </r>
  <r>
    <x v="267"/>
    <n v="7547"/>
    <s v="jacksonsabrina@hotmail.com"/>
    <s v="0517 Amanda Views Suite 797, New Timothyport, SC 14071"/>
    <x v="1"/>
    <s v="You"/>
    <s v="rwK-79130"/>
    <n v="628.38"/>
    <x v="2"/>
    <n v="10"/>
    <x v="267"/>
    <s v="TRANS-29179"/>
    <d v="2021-09-11T00:00:00"/>
    <d v="2020-06-03T00:00:00"/>
    <m/>
    <m/>
    <m/>
    <m/>
    <m/>
    <m/>
    <m/>
    <m/>
    <m/>
    <m/>
    <m/>
    <m/>
  </r>
  <r>
    <x v="268"/>
    <n v="7304"/>
    <s v="romanmargaret@gmail.com"/>
    <s v="2514 Price Via, West Kendraview, NJ 89478"/>
    <x v="1"/>
    <s v="Build"/>
    <s v="jSK-96672"/>
    <n v="493.96"/>
    <x v="2"/>
    <n v="8"/>
    <x v="268"/>
    <s v="TRANS-05407"/>
    <d v="2021-04-27T00:00:00"/>
    <d v="2023-12-09T00:00:00"/>
    <m/>
    <m/>
    <m/>
    <m/>
    <m/>
    <m/>
    <m/>
    <m/>
    <m/>
    <m/>
    <m/>
    <m/>
  </r>
  <r>
    <x v="269"/>
    <n v="2345"/>
    <s v="michael21@gmail.com"/>
    <s v="4134 Stevenson Lock, Washingtonstad, NJ 34369"/>
    <x v="1"/>
    <s v="Month"/>
    <s v="UKE-35083"/>
    <n v="345.65"/>
    <x v="2"/>
    <n v="8"/>
    <x v="269"/>
    <s v="TRANS-82562"/>
    <d v="2024-04-27T00:00:00"/>
    <d v="2022-11-28T00:00:00"/>
    <m/>
    <m/>
    <m/>
    <m/>
    <m/>
    <m/>
    <m/>
    <m/>
    <m/>
    <m/>
    <m/>
    <m/>
  </r>
  <r>
    <x v="270"/>
    <n v="1737"/>
    <s v="mmartin@gmail.com"/>
    <s v="2408 Craig Plaza, Kathleenview, MT 28922"/>
    <x v="1"/>
    <s v="After"/>
    <s v="lPR-09774"/>
    <n v="468.94"/>
    <x v="2"/>
    <n v="8"/>
    <x v="270"/>
    <s v="TRANS-02542"/>
    <d v="2023-11-08T00:00:00"/>
    <d v="2024-05-29T00:00:00"/>
    <m/>
    <m/>
    <m/>
    <m/>
    <m/>
    <m/>
    <m/>
    <m/>
    <m/>
    <m/>
    <m/>
    <m/>
  </r>
  <r>
    <x v="271"/>
    <n v="2453"/>
    <s v="xaviercox@hotmail.com"/>
    <s v="9013 Kelly Shore, East Marcbury, CO 71556"/>
    <x v="1"/>
    <s v="Trip"/>
    <s v="dil-46813"/>
    <n v="279.83"/>
    <x v="2"/>
    <n v="6"/>
    <x v="271"/>
    <s v="TRANS-16069"/>
    <d v="2021-02-27T00:00:00"/>
    <d v="2024-03-04T00:00:00"/>
    <m/>
    <m/>
    <m/>
    <m/>
    <m/>
    <m/>
    <m/>
    <m/>
    <m/>
    <m/>
    <m/>
    <m/>
  </r>
  <r>
    <x v="272"/>
    <n v="9067"/>
    <s v="solishannah@macdonald.com"/>
    <s v="68880 Hoffman Plains, Scottfurt, CA 34175"/>
    <x v="1"/>
    <s v="Music"/>
    <s v="ZTk-99362"/>
    <n v="754.3"/>
    <x v="2"/>
    <n v="5"/>
    <x v="272"/>
    <s v="TRANS-18745"/>
    <d v="2021-03-09T00:00:00"/>
    <d v="2020-05-11T00:00:00"/>
    <m/>
    <m/>
    <m/>
    <m/>
    <m/>
    <m/>
    <m/>
    <m/>
    <m/>
    <m/>
    <m/>
    <m/>
  </r>
  <r>
    <x v="273"/>
    <n v="8082"/>
    <s v="snixon@james.com"/>
    <s v="0056 Ray Crescent Suite 154, Curtisfort, DC 35161"/>
    <x v="1"/>
    <s v="Condition"/>
    <s v="Kgs-55822"/>
    <n v="170.09"/>
    <x v="2"/>
    <n v="5"/>
    <x v="273"/>
    <s v="TRANS-37948"/>
    <d v="2021-06-07T00:00:00"/>
    <d v="2024-02-05T00:00:00"/>
    <m/>
    <m/>
    <m/>
    <m/>
    <m/>
    <m/>
    <m/>
    <m/>
    <m/>
    <m/>
    <m/>
    <m/>
  </r>
  <r>
    <x v="274"/>
    <n v="3332"/>
    <s v="nicholasparsons@yahoo.com"/>
    <s v="983 Brian View Apt. 974, Lake Wendytown, OH 01235"/>
    <x v="1"/>
    <s v="Wrong"/>
    <s v="sow-05284"/>
    <n v="30.61"/>
    <x v="2"/>
    <n v="4"/>
    <x v="274"/>
    <s v="TRANS-25898"/>
    <d v="2022-05-11T00:00:00"/>
    <d v="2021-03-18T00:00:00"/>
    <m/>
    <m/>
    <m/>
    <m/>
    <m/>
    <m/>
    <m/>
    <m/>
    <m/>
    <m/>
    <m/>
    <m/>
  </r>
  <r>
    <x v="275"/>
    <n v="3216"/>
    <s v="kari33@yahoo.com"/>
    <s v="086 Shelly Meadows, East Lonnie, TN 87561"/>
    <x v="1"/>
    <s v="Next"/>
    <s v="ULD-42542"/>
    <n v="346.72"/>
    <x v="2"/>
    <n v="3"/>
    <x v="275"/>
    <s v="TRANS-96122"/>
    <d v="2020-02-26T00:00:00"/>
    <d v="2023-10-22T00:00:00"/>
    <m/>
    <m/>
    <m/>
    <m/>
    <m/>
    <m/>
    <m/>
    <m/>
    <m/>
    <m/>
    <m/>
    <m/>
  </r>
  <r>
    <x v="276"/>
    <n v="9522"/>
    <s v="lisa46@yahoo.com"/>
    <s v="82210 Martinez Common, Danielleborough, MT 93033"/>
    <x v="1"/>
    <s v="Per"/>
    <s v="CTk-05417"/>
    <n v="986.58"/>
    <x v="2"/>
    <n v="2"/>
    <x v="276"/>
    <s v="TRANS-90475"/>
    <d v="2020-11-22T00:00:00"/>
    <d v="2020-01-12T00:00:00"/>
    <m/>
    <m/>
    <m/>
    <m/>
    <m/>
    <m/>
    <m/>
    <m/>
    <m/>
    <m/>
    <m/>
    <m/>
  </r>
  <r>
    <x v="32"/>
    <n v="4039"/>
    <s v="jerrybrown@fisher.com"/>
    <s v="7783 Lisa Cove, Randybury, DE 99830"/>
    <x v="1"/>
    <s v="Fill"/>
    <s v="XGj-55427"/>
    <n v="820.54"/>
    <x v="2"/>
    <n v="1"/>
    <x v="277"/>
    <s v="TRANS-39099"/>
    <d v="2021-05-22T00:00:00"/>
    <d v="2022-12-06T00:00:00"/>
    <m/>
    <m/>
    <m/>
    <m/>
    <m/>
    <m/>
    <m/>
    <m/>
    <m/>
    <m/>
    <m/>
    <m/>
  </r>
  <r>
    <x v="277"/>
    <n v="2337"/>
    <s v="jeremysanchez@yahoo.com"/>
    <s v="571 Amanda Trace, Port Krista, MO 81252"/>
    <x v="2"/>
    <s v="Watch"/>
    <s v="xKk-13632"/>
    <n v="700.95"/>
    <x v="2"/>
    <n v="20"/>
    <x v="278"/>
    <s v="TRANS-04994"/>
    <d v="2024-07-14T00:00:00"/>
    <d v="2024-07-29T00:00:00"/>
    <s v="large order"/>
    <n v="2024"/>
    <s v="recent transaction"/>
    <s v="valid"/>
    <s v="pending"/>
    <s v="high priority order"/>
    <s v="Adam Kennedy 2337"/>
    <s v="nnedy"/>
    <s v="Adam "/>
    <n v="15"/>
    <m/>
    <m/>
  </r>
  <r>
    <x v="278"/>
    <n v="8798"/>
    <s v="rdorsey@kim.com"/>
    <s v="123 Theresa Knolls, Lake Austin, ND 38092"/>
    <x v="2"/>
    <s v="Job"/>
    <s v="uyW-89588"/>
    <n v="736.4"/>
    <x v="2"/>
    <n v="19"/>
    <x v="279"/>
    <s v="TRANS-63875"/>
    <d v="2020-04-18T00:00:00"/>
    <d v="2020-05-03T00:00:00"/>
    <s v="large order"/>
    <n v="2020"/>
    <s v="old transaction"/>
    <s v="valid"/>
    <s v="paid"/>
    <s v="high priority order"/>
    <s v="Rachel Bean 8798"/>
    <s v=" Bean"/>
    <s v="Rache"/>
    <n v="15"/>
    <m/>
    <m/>
  </r>
  <r>
    <x v="279"/>
    <n v="1599"/>
    <s v="tmack@gmail.com"/>
    <s v="61478 Allen Lakes Apt. 274, Davidton, WI 01117"/>
    <x v="2"/>
    <s v="Day"/>
    <s v="KUr-01068"/>
    <n v="435.67"/>
    <x v="2"/>
    <n v="18"/>
    <x v="280"/>
    <s v="TRANS-58332"/>
    <d v="2020-01-23T00:00:00"/>
    <d v="2020-02-07T00:00:00"/>
    <s v="large order"/>
    <n v="2020"/>
    <s v="old transaction"/>
    <s v="valid"/>
    <s v="paid"/>
    <s v="high priority order"/>
    <s v="Susan Lee 1599"/>
    <s v="n Lee"/>
    <s v="Susan"/>
    <n v="15"/>
    <m/>
    <m/>
  </r>
  <r>
    <x v="280"/>
    <n v="4051"/>
    <s v="dana08@jacobson-ballard.com"/>
    <s v="03062 Snyder Crossing Apt. 491, Benitezside, AL 31008"/>
    <x v="2"/>
    <s v="Never"/>
    <s v="xqx-32479"/>
    <n v="120.58"/>
    <x v="2"/>
    <n v="17"/>
    <x v="281"/>
    <s v="TRANS-00373"/>
    <d v="2020-03-19T00:00:00"/>
    <d v="2020-04-03T00:00:00"/>
    <s v="large order"/>
    <n v="2020"/>
    <s v="old transaction"/>
    <s v="valid"/>
    <s v="paid"/>
    <s v="high priority order"/>
    <s v="Mark Cook 4051"/>
    <s v=" Cook"/>
    <s v="Mark "/>
    <n v="15"/>
    <m/>
    <m/>
  </r>
  <r>
    <x v="281"/>
    <n v="3661"/>
    <s v="meyermatthew@gmail.com"/>
    <s v="1005 Kylie Manor Apt. 807, Simpsonborough, SD 45163"/>
    <x v="2"/>
    <s v="Add"/>
    <s v="FfH-83080"/>
    <n v="809.02"/>
    <x v="2"/>
    <n v="17"/>
    <x v="282"/>
    <s v="TRANS-23236"/>
    <d v="2024-07-17T00:00:00"/>
    <d v="2024-08-01T00:00:00"/>
    <s v="large order"/>
    <n v="2024"/>
    <s v="recent transaction"/>
    <s v="valid"/>
    <s v="pending"/>
    <s v="high priority order"/>
    <s v="Jay Jones 3661"/>
    <s v="Jones"/>
    <s v="Jay J"/>
    <n v="15"/>
    <m/>
    <m/>
  </r>
  <r>
    <x v="282"/>
    <n v="8808"/>
    <s v="michael83@hotmail.com"/>
    <s v="8564 Stone Land, Lake Sarabury, DC 21675"/>
    <x v="2"/>
    <s v="Certainly"/>
    <s v="PjO-41493"/>
    <n v="983.49"/>
    <x v="2"/>
    <n v="16"/>
    <x v="283"/>
    <s v="TRANS-03516"/>
    <d v="2023-03-20T00:00:00"/>
    <d v="2023-04-04T00:00:00"/>
    <s v="large order"/>
    <n v="2023"/>
    <s v="old transaction"/>
    <s v="valid"/>
    <s v="paid"/>
    <s v="high priority order"/>
    <s v="Rose Wilson 8808"/>
    <s v="ilson"/>
    <s v="Rose "/>
    <n v="15"/>
    <m/>
    <m/>
  </r>
  <r>
    <x v="283"/>
    <n v="5108"/>
    <s v="andrew16@hotmail.com"/>
    <s v="51560 Maureen Hills Apt. 618, Davidton, TX 34388"/>
    <x v="2"/>
    <s v="Age"/>
    <s v="AwG-75376"/>
    <n v="106.43"/>
    <x v="2"/>
    <n v="16"/>
    <x v="284"/>
    <s v="TRANS-58722"/>
    <d v="2021-09-28T00:00:00"/>
    <d v="2021-10-13T00:00:00"/>
    <s v="large order"/>
    <n v="2021"/>
    <s v="old transaction"/>
    <s v="valid"/>
    <s v="paid"/>
    <s v="high priority order"/>
    <s v="Elizabeth Pitts 5108"/>
    <s v="Pitts"/>
    <s v="Eliza"/>
    <n v="15"/>
    <m/>
    <m/>
  </r>
  <r>
    <x v="284"/>
    <n v="7638"/>
    <s v="ievans@gutierrez.com"/>
    <s v="4158 Wilkins Trail Suite 729, West Kenneth, AZ 34633"/>
    <x v="2"/>
    <s v="Candidate"/>
    <s v="atr-27219"/>
    <n v="583.96"/>
    <x v="2"/>
    <n v="13"/>
    <x v="285"/>
    <s v="TRANS-10340"/>
    <d v="2023-06-13T00:00:00"/>
    <d v="2023-06-28T00:00:00"/>
    <s v="small order"/>
    <n v="2023"/>
    <s v="old transaction"/>
    <s v="valid"/>
    <s v="paid"/>
    <b v="0"/>
    <s v="Jorge Hernandez 7638"/>
    <s v="andez"/>
    <s v="Jorge"/>
    <n v="15"/>
    <m/>
    <m/>
  </r>
  <r>
    <x v="285"/>
    <n v="6407"/>
    <s v="jodysolis@brown.com"/>
    <s v="377 Harris Junctions, New Deborahfurt, AK 74505"/>
    <x v="2"/>
    <s v="Third"/>
    <s v="Gga-95453"/>
    <n v="985.56"/>
    <x v="2"/>
    <n v="8"/>
    <x v="286"/>
    <s v="TRANS-15579"/>
    <d v="2020-04-25T00:00:00"/>
    <d v="2020-05-09T00:00:00"/>
    <m/>
    <m/>
    <m/>
    <m/>
    <m/>
    <m/>
    <m/>
    <m/>
    <m/>
    <m/>
    <m/>
    <m/>
  </r>
  <r>
    <x v="286"/>
    <n v="7468"/>
    <s v="xrios@taylor-kim.com"/>
    <s v="30764 Valerie Knoll, Zacharyside, KY 38482"/>
    <x v="2"/>
    <s v="Lose"/>
    <s v="lTP-48086"/>
    <n v="196.28"/>
    <x v="2"/>
    <n v="7"/>
    <x v="287"/>
    <s v="TRANS-85519"/>
    <d v="2023-01-29T00:00:00"/>
    <d v="2023-11-22T00:00:00"/>
    <m/>
    <m/>
    <m/>
    <m/>
    <m/>
    <m/>
    <m/>
    <m/>
    <m/>
    <m/>
    <m/>
    <m/>
  </r>
  <r>
    <x v="287"/>
    <n v="3705"/>
    <s v="meagan39@hotmail.com"/>
    <s v="8820 Dillon Mission Apt. 147, Millershire, DC 34636"/>
    <x v="2"/>
    <s v="Have"/>
    <s v="YgO-76570"/>
    <n v="197.41"/>
    <x v="2"/>
    <n v="7"/>
    <x v="288"/>
    <s v="TRANS-99164"/>
    <d v="2022-01-01T00:00:00"/>
    <d v="2024-02-17T00:00:00"/>
    <m/>
    <m/>
    <m/>
    <m/>
    <m/>
    <m/>
    <m/>
    <m/>
    <m/>
    <m/>
    <m/>
    <m/>
  </r>
  <r>
    <x v="288"/>
    <n v="5643"/>
    <s v="smoran@gmail.com"/>
    <s v="10596 Smith Ways, Millsland, NJ 64869"/>
    <x v="2"/>
    <s v="Ago"/>
    <s v="JYv-06525"/>
    <n v="497.7"/>
    <x v="2"/>
    <n v="7"/>
    <x v="289"/>
    <s v="TRANS-85360"/>
    <d v="2024-09-09T00:00:00"/>
    <d v="2021-05-13T00:00:00"/>
    <m/>
    <m/>
    <m/>
    <m/>
    <m/>
    <m/>
    <m/>
    <m/>
    <m/>
    <m/>
    <m/>
    <m/>
  </r>
  <r>
    <x v="289"/>
    <n v="2969"/>
    <s v="elizabethandrade@yahoo.com"/>
    <s v="480 Reynolds Canyon, North Ashley, CO 10915"/>
    <x v="2"/>
    <s v="Smile"/>
    <s v="pgu-69712"/>
    <n v="668.65"/>
    <x v="2"/>
    <n v="6"/>
    <x v="290"/>
    <s v="TRANS-14323"/>
    <d v="2022-09-15T00:00:00"/>
    <d v="2024-04-13T00:00:00"/>
    <m/>
    <m/>
    <m/>
    <m/>
    <m/>
    <m/>
    <m/>
    <m/>
    <m/>
    <m/>
    <m/>
    <m/>
  </r>
  <r>
    <x v="290"/>
    <n v="6729"/>
    <s v="ievans@yahoo.com"/>
    <s v="0013 Dixon Shores, Johnsonmouth, ME 28617"/>
    <x v="2"/>
    <s v="Friend"/>
    <s v="oDK-29937"/>
    <n v="586.65"/>
    <x v="2"/>
    <n v="4"/>
    <x v="291"/>
    <s v="TRANS-06099"/>
    <d v="2022-04-30T00:00:00"/>
    <d v="2023-02-04T00:00:00"/>
    <m/>
    <m/>
    <m/>
    <m/>
    <m/>
    <m/>
    <m/>
    <m/>
    <m/>
    <m/>
    <m/>
    <m/>
  </r>
  <r>
    <x v="291"/>
    <n v="3007"/>
    <s v="melissa36@yahoo.com"/>
    <s v="47884 Jennifer Run, West Robert, CT 84027"/>
    <x v="2"/>
    <s v="Able"/>
    <s v="IzA-80066"/>
    <n v="43.16"/>
    <x v="2"/>
    <n v="2"/>
    <x v="292"/>
    <s v="TRANS-58503"/>
    <d v="2023-02-27T00:00:00"/>
    <d v="2023-10-07T00:00:00"/>
    <m/>
    <m/>
    <m/>
    <m/>
    <m/>
    <m/>
    <m/>
    <m/>
    <m/>
    <m/>
    <m/>
    <m/>
  </r>
  <r>
    <x v="292"/>
    <n v="2428"/>
    <s v="hamiltonfelicia@yahoo.com"/>
    <s v="6077 Armstrong Prairie Apt. 974, West Robert, NM 90362"/>
    <x v="3"/>
    <s v="Ago"/>
    <s v="rHp-84437"/>
    <n v="882.5"/>
    <x v="2"/>
    <n v="19"/>
    <x v="293"/>
    <s v="TRANS-92866"/>
    <d v="2021-07-13T00:00:00"/>
    <d v="2021-07-28T00:00:00"/>
    <s v="large order"/>
    <n v="2021"/>
    <s v="old transaction"/>
    <s v="valid"/>
    <s v="paid"/>
    <s v="high priority order"/>
    <s v="Jason Yates 2428"/>
    <s v="Yates"/>
    <s v="Jason"/>
    <n v="15"/>
    <m/>
    <m/>
  </r>
  <r>
    <x v="293"/>
    <n v="5867"/>
    <s v="uhernandez@hotmail.com"/>
    <s v="446 Goodwin Corner, North Virginiachester, AL 50263"/>
    <x v="3"/>
    <s v="Study"/>
    <s v="ABT-15341"/>
    <n v="399.96"/>
    <x v="2"/>
    <n v="19"/>
    <x v="294"/>
    <s v="TRANS-53397"/>
    <d v="2021-04-04T00:00:00"/>
    <d v="2021-04-19T00:00:00"/>
    <s v="large order"/>
    <n v="2021"/>
    <s v="old transaction"/>
    <s v="valid"/>
    <s v="paid"/>
    <s v="high priority order"/>
    <s v="Donald Murray 5867"/>
    <s v="urray"/>
    <s v="Donal"/>
    <n v="15"/>
    <m/>
    <m/>
  </r>
  <r>
    <x v="294"/>
    <n v="4813"/>
    <s v="deansteven@combs.biz"/>
    <s v="6951 Shane Plains, South Desiree, IN 65311"/>
    <x v="3"/>
    <s v="Mean"/>
    <s v="flN-78100"/>
    <n v="477.82"/>
    <x v="2"/>
    <n v="19"/>
    <x v="295"/>
    <s v="TRANS-61956"/>
    <d v="2020-05-14T00:00:00"/>
    <d v="2020-05-29T00:00:00"/>
    <s v="large order"/>
    <n v="2020"/>
    <s v="old transaction"/>
    <s v="valid"/>
    <s v="paid"/>
    <s v="high priority order"/>
    <s v="Gabrielle Melendez 4813"/>
    <s v="endez"/>
    <s v="Gabri"/>
    <n v="15"/>
    <m/>
    <m/>
  </r>
  <r>
    <x v="295"/>
    <n v="6229"/>
    <s v="whitevirginia@thomas.net"/>
    <s v="30834 Cynthia Mountains, East Lindsaytown, IA 20511"/>
    <x v="3"/>
    <s v="Nothing"/>
    <s v="rmm-63476"/>
    <n v="966.13"/>
    <x v="2"/>
    <n v="18"/>
    <x v="296"/>
    <s v="TRANS-52166"/>
    <d v="2023-09-16T00:00:00"/>
    <d v="2023-10-01T00:00:00"/>
    <s v="large order"/>
    <n v="2023"/>
    <s v="old transaction"/>
    <s v="valid"/>
    <s v="paid"/>
    <s v="high priority order"/>
    <s v="Amy Wilson 6229"/>
    <s v="ilson"/>
    <s v="Amy W"/>
    <n v="15"/>
    <m/>
    <m/>
  </r>
  <r>
    <x v="296"/>
    <n v="5618"/>
    <s v="nathaniel87@gmail.com"/>
    <s v="5010 Melissa Passage Suite 820, Higginsview, WI 87177"/>
    <x v="3"/>
    <s v="Shake"/>
    <s v="fJT-94312"/>
    <n v="419.82"/>
    <x v="2"/>
    <n v="18"/>
    <x v="297"/>
    <s v="TRANS-11952"/>
    <d v="2022-08-10T00:00:00"/>
    <d v="2022-08-25T00:00:00"/>
    <s v="large order"/>
    <n v="2022"/>
    <s v="old transaction"/>
    <s v="valid"/>
    <s v="paid"/>
    <s v="high priority order"/>
    <s v="Danielle Newman 5618"/>
    <s v="ewman"/>
    <s v="Danie"/>
    <n v="15"/>
    <m/>
    <m/>
  </r>
  <r>
    <x v="297"/>
    <n v="4588"/>
    <s v="rwhite@vargas.com"/>
    <s v="0317 Scott Forks Suite 397, Lake Noah, ID 17523"/>
    <x v="3"/>
    <s v="Contain"/>
    <s v="dXu-58974"/>
    <n v="536.20000000000005"/>
    <x v="2"/>
    <n v="16"/>
    <x v="298"/>
    <s v="TRANS-30311"/>
    <d v="2023-11-04T00:00:00"/>
    <d v="2023-11-19T00:00:00"/>
    <s v="large order"/>
    <n v="2023"/>
    <s v="old transaction"/>
    <s v="valid"/>
    <s v="paid"/>
    <s v="high priority order"/>
    <s v="Mark Fernandez 4588"/>
    <s v="andez"/>
    <s v="Mark "/>
    <n v="15"/>
    <m/>
    <m/>
  </r>
  <r>
    <x v="298"/>
    <n v="1341"/>
    <s v="robinsonjesus@yahoo.com"/>
    <s v="556 Lori Brooks, South Danielberg, NY 67737"/>
    <x v="3"/>
    <s v="Wall"/>
    <s v="Scw-36990"/>
    <n v="241.33"/>
    <x v="2"/>
    <n v="15"/>
    <x v="299"/>
    <s v="TRANS-95835"/>
    <d v="2020-08-23T00:00:00"/>
    <d v="2020-09-07T00:00:00"/>
    <s v="small order"/>
    <n v="2020"/>
    <s v="old transaction"/>
    <s v="valid"/>
    <s v="paid"/>
    <b v="0"/>
    <s v="Brad Martinez 1341"/>
    <s v="tinez"/>
    <s v="Brad "/>
    <n v="15"/>
    <m/>
    <m/>
  </r>
  <r>
    <x v="299"/>
    <n v="1763"/>
    <s v="tiffanykelly@mcconnell.com"/>
    <s v="804 Carpenter Estate, East Lindseyhaven, KY 86775"/>
    <x v="3"/>
    <s v="Week"/>
    <s v="OeF-01592"/>
    <n v="552.96"/>
    <x v="2"/>
    <n v="13"/>
    <x v="300"/>
    <s v="TRANS-64887"/>
    <d v="2023-01-13T00:00:00"/>
    <d v="2023-01-28T00:00:00"/>
    <s v="small order"/>
    <n v="2023"/>
    <s v="old transaction"/>
    <s v="valid"/>
    <s v="paid"/>
    <b v="0"/>
    <s v="Lauren Allen 1763"/>
    <s v="Allen"/>
    <s v="Laure"/>
    <n v="15"/>
    <m/>
    <m/>
  </r>
  <r>
    <x v="300"/>
    <n v="6375"/>
    <s v="charles07@parker.com"/>
    <s v="140 Taylor Pines, West Kellyview, FL 02647"/>
    <x v="3"/>
    <s v="While"/>
    <s v="yUE-53325"/>
    <n v="918.26"/>
    <x v="2"/>
    <n v="13"/>
    <x v="301"/>
    <s v="TRANS-12413"/>
    <d v="2021-01-04T00:00:00"/>
    <d v="2021-01-19T00:00:00"/>
    <s v="small order"/>
    <n v="2021"/>
    <s v="old transaction"/>
    <s v="valid"/>
    <s v="paid"/>
    <b v="0"/>
    <s v="Anthony Murphy 6375"/>
    <s v="urphy"/>
    <s v="Antho"/>
    <n v="15"/>
    <m/>
    <m/>
  </r>
  <r>
    <x v="301"/>
    <n v="6148"/>
    <s v="mariaphillips@lambert.com"/>
    <s v="862 Watson Mountains, South Stephanie, VT 77625"/>
    <x v="3"/>
    <s v="Study"/>
    <s v="RQU-45531"/>
    <n v="569.11"/>
    <x v="2"/>
    <n v="12"/>
    <x v="302"/>
    <s v="TRANS-70585"/>
    <d v="2022-05-05T00:00:00"/>
    <d v="2022-05-20T00:00:00"/>
    <s v="small order"/>
    <n v="2022"/>
    <s v="old transaction"/>
    <s v="valid"/>
    <s v="paid"/>
    <b v="0"/>
    <s v="Steven Barrera 6148"/>
    <s v="rrera"/>
    <s v="Steve"/>
    <n v="15"/>
    <m/>
    <m/>
  </r>
  <r>
    <x v="302"/>
    <n v="1934"/>
    <s v="rgutierrez@parker-johnson.com"/>
    <s v="5609 Cole Gardens, Pruitthaven, HI 46869"/>
    <x v="3"/>
    <s v="Conference"/>
    <s v="Dyw-56255"/>
    <n v="587.75"/>
    <x v="2"/>
    <n v="9"/>
    <x v="303"/>
    <s v="TRANS-37805"/>
    <d v="2022-09-30T00:00:00"/>
    <d v="2021-02-10T00:00:00"/>
    <m/>
    <m/>
    <m/>
    <m/>
    <m/>
    <m/>
    <m/>
    <m/>
    <m/>
    <m/>
    <m/>
    <m/>
  </r>
  <r>
    <x v="303"/>
    <n v="1594"/>
    <s v="pknox@yahoo.com"/>
    <s v="12018 Ford Track, Brianfurt, OH 59792"/>
    <x v="3"/>
    <s v="Effort"/>
    <s v="KBN-39217"/>
    <n v="292.01"/>
    <x v="2"/>
    <n v="9"/>
    <x v="304"/>
    <s v="TRANS-97702"/>
    <d v="2023-11-03T00:00:00"/>
    <s v="2022-13-40"/>
    <m/>
    <m/>
    <m/>
    <m/>
    <m/>
    <m/>
    <m/>
    <m/>
    <m/>
    <m/>
    <m/>
    <m/>
  </r>
  <r>
    <x v="304"/>
    <n v="5578"/>
    <s v="umcdaniel@hotmail.com"/>
    <s v="49782 Wanda Common, North Amandaview, TN 64757"/>
    <x v="3"/>
    <s v="Ask"/>
    <s v="Vye-34303"/>
    <n v="601.16999999999996"/>
    <x v="2"/>
    <n v="6"/>
    <x v="305"/>
    <s v="TRANS-17909"/>
    <d v="2021-12-22T00:00:00"/>
    <d v="2024-06-08T00:00:00"/>
    <m/>
    <m/>
    <m/>
    <m/>
    <m/>
    <m/>
    <m/>
    <m/>
    <m/>
    <m/>
    <m/>
    <m/>
  </r>
  <r>
    <x v="305"/>
    <n v="7102"/>
    <s v="vanessataylor@gmail.com"/>
    <s v="8028 Seth Junction, Timothyborough, LA 41968"/>
    <x v="3"/>
    <s v="Simply"/>
    <s v="axc-68528"/>
    <n v="18.309999999999999"/>
    <x v="2"/>
    <n v="6"/>
    <x v="306"/>
    <s v="TRANS-48606"/>
    <d v="2021-02-05T00:00:00"/>
    <d v="2022-08-09T00:00:00"/>
    <m/>
    <m/>
    <m/>
    <m/>
    <m/>
    <m/>
    <m/>
    <m/>
    <m/>
    <m/>
    <m/>
    <m/>
  </r>
  <r>
    <x v="306"/>
    <n v="3866"/>
    <s v="idawson@taylor-jackson.com"/>
    <s v="152 Cardenas Oval, Carlland, AZ 60954"/>
    <x v="3"/>
    <s v="Rule"/>
    <s v="rzE-55234"/>
    <n v="611.92999999999995"/>
    <x v="2"/>
    <n v="5"/>
    <x v="307"/>
    <s v="TRANS-37654"/>
    <d v="2023-06-12T00:00:00"/>
    <d v="2023-08-22T00:00:00"/>
    <m/>
    <m/>
    <m/>
    <m/>
    <m/>
    <m/>
    <m/>
    <m/>
    <m/>
    <m/>
    <m/>
    <m/>
  </r>
  <r>
    <x v="307"/>
    <n v="9115"/>
    <s v="derek14@page-leonard.com"/>
    <s v="00197 Joseph Place, Gilmoreview, FL 94560"/>
    <x v="3"/>
    <s v="Prepare"/>
    <s v="SmP-53412"/>
    <n v="974.07"/>
    <x v="2"/>
    <n v="4"/>
    <x v="308"/>
    <s v="TRANS-34390"/>
    <d v="2020-02-07T00:00:00"/>
    <s v="2022-13-40"/>
    <m/>
    <m/>
    <m/>
    <m/>
    <m/>
    <m/>
    <m/>
    <m/>
    <m/>
    <m/>
    <m/>
    <m/>
  </r>
  <r>
    <x v="308"/>
    <n v="3491"/>
    <s v="saraboyer@torres.com"/>
    <s v="911 Samantha Grove Suite 674, Christinechester, SC 17127"/>
    <x v="3"/>
    <s v="Loss"/>
    <s v="Zdi-19762"/>
    <n v="743.16"/>
    <x v="2"/>
    <n v="3"/>
    <x v="309"/>
    <s v="TRANS-16698"/>
    <d v="2021-11-02T00:00:00"/>
    <d v="2023-02-07T00:00:00"/>
    <m/>
    <m/>
    <m/>
    <m/>
    <m/>
    <m/>
    <m/>
    <m/>
    <m/>
    <m/>
    <m/>
    <m/>
  </r>
  <r>
    <x v="309"/>
    <n v="1429"/>
    <s v="ejones@hotmail.com"/>
    <s v="8677 Johnston Glens, East Gregory, NE 13610"/>
    <x v="3"/>
    <s v="Film"/>
    <s v="Gwr-27018"/>
    <n v="214.48"/>
    <x v="2"/>
    <n v="3"/>
    <x v="310"/>
    <s v="TRANS-61843"/>
    <d v="2020-04-21T00:00:00"/>
    <s v="2022-13-40"/>
    <m/>
    <m/>
    <m/>
    <m/>
    <m/>
    <m/>
    <m/>
    <m/>
    <m/>
    <m/>
    <m/>
    <m/>
  </r>
  <r>
    <x v="310"/>
    <n v="1449"/>
    <s v="curtis79@hotmail.com"/>
    <s v="8287 Smith Pass Suite 372, Robertton, WA 02309"/>
    <x v="3"/>
    <s v="Town"/>
    <s v="qSd-11133"/>
    <n v="93.73"/>
    <x v="2"/>
    <n v="2"/>
    <x v="311"/>
    <s v="TRANS-35888"/>
    <d v="2024-04-25T00:00:00"/>
    <d v="2023-02-01T00:00:00"/>
    <m/>
    <m/>
    <m/>
    <m/>
    <m/>
    <m/>
    <m/>
    <m/>
    <m/>
    <m/>
    <m/>
    <m/>
  </r>
  <r>
    <x v="311"/>
    <n v="8829"/>
    <s v="upope@quinn-johnson.com"/>
    <s v="163 Allen Mill, Pettyshire, MO 87586"/>
    <x v="3"/>
    <s v="Trial"/>
    <s v="dhO-91109"/>
    <n v="97.75"/>
    <x v="2"/>
    <n v="2"/>
    <x v="312"/>
    <s v="TRANS-05537"/>
    <d v="2020-08-16T00:00:00"/>
    <d v="2023-12-13T00:00:00"/>
    <m/>
    <m/>
    <m/>
    <m/>
    <m/>
    <m/>
    <m/>
    <m/>
    <m/>
    <m/>
    <m/>
    <m/>
  </r>
  <r>
    <x v="312"/>
    <n v="7924"/>
    <s v="carterdiana@smith.com"/>
    <s v="20940 Michael Lakes Apt. 520, Burnettfurt, NE 93212"/>
    <x v="3"/>
    <s v="Idea"/>
    <s v="vkR-08177"/>
    <n v="169.48"/>
    <x v="2"/>
    <n v="1"/>
    <x v="313"/>
    <s v="TRANS-42623"/>
    <d v="2022-10-25T00:00:00"/>
    <d v="2021-09-03T00:00:00"/>
    <m/>
    <m/>
    <m/>
    <m/>
    <m/>
    <m/>
    <m/>
    <m/>
    <m/>
    <m/>
    <m/>
    <m/>
  </r>
  <r>
    <x v="313"/>
    <n v="3822"/>
    <s v="jeffgreer@white-little.com"/>
    <s v="28445 Hays Point, New Tom, GA 97810"/>
    <x v="4"/>
    <s v="Region"/>
    <s v="TKi-19677"/>
    <n v="891.61"/>
    <x v="2"/>
    <n v="20"/>
    <x v="314"/>
    <s v="TRANS-15466"/>
    <d v="2022-08-23T00:00:00"/>
    <d v="2022-08-28T00:00:00"/>
    <s v="large order"/>
    <n v="2022"/>
    <s v="old transaction"/>
    <s v="valid"/>
    <s v="paid"/>
    <s v="high priority order"/>
    <s v="Kathy Fuller 3822"/>
    <s v="uller"/>
    <s v="Kathy"/>
    <n v="5"/>
    <m/>
    <m/>
  </r>
  <r>
    <x v="314"/>
    <n v="6260"/>
    <s v="tblankenship@gmail.com"/>
    <s v="1106 Mcclain Heights, North Michaelbury, DC 27075"/>
    <x v="4"/>
    <s v="Country"/>
    <s v="XNp-97416"/>
    <n v="179.38"/>
    <x v="2"/>
    <n v="20"/>
    <x v="315"/>
    <s v="TRANS-58014"/>
    <d v="2020-01-10T00:00:00"/>
    <d v="2020-01-15T00:00:00"/>
    <s v="large order"/>
    <n v="2020"/>
    <s v="old transaction"/>
    <s v="valid"/>
    <s v="paid"/>
    <s v="high priority order"/>
    <s v="David Brown 6260"/>
    <s v="Brown"/>
    <s v="David"/>
    <n v="5"/>
    <m/>
    <m/>
  </r>
  <r>
    <x v="315"/>
    <n v="7810"/>
    <s v="lmaldonado@yahoo.com"/>
    <s v="99195 Rowe Harbors, West Matthew, LA 70630"/>
    <x v="4"/>
    <s v="Throw"/>
    <s v="TkO-54707"/>
    <n v="61.32"/>
    <x v="2"/>
    <n v="18"/>
    <x v="316"/>
    <s v="TRANS-77334"/>
    <d v="2022-10-09T00:00:00"/>
    <d v="2022-10-14T00:00:00"/>
    <s v="large order"/>
    <n v="2022"/>
    <s v="old transaction"/>
    <s v="valid"/>
    <s v="paid"/>
    <s v="high priority order"/>
    <s v="Patrick Smith 7810"/>
    <s v="Smith"/>
    <s v="Patri"/>
    <n v="5"/>
    <m/>
    <m/>
  </r>
  <r>
    <x v="316"/>
    <n v="1647"/>
    <s v="levisnyder@hotmail.com"/>
    <s v="0637 Charles Isle, Larsonfort, NE 54798"/>
    <x v="4"/>
    <s v="See"/>
    <s v="KhA-69400"/>
    <n v="466.38"/>
    <x v="2"/>
    <n v="18"/>
    <x v="317"/>
    <s v="TRANS-62696"/>
    <d v="2020-04-09T00:00:00"/>
    <d v="2020-04-14T00:00:00"/>
    <s v="large order"/>
    <n v="2020"/>
    <s v="old transaction"/>
    <s v="valid"/>
    <s v="paid"/>
    <s v="high priority order"/>
    <s v="Seth Kelly 1647"/>
    <s v="Kelly"/>
    <s v="Seth "/>
    <n v="5"/>
    <m/>
    <m/>
  </r>
  <r>
    <x v="317"/>
    <n v="7439"/>
    <s v="victorknox@hotmail.com"/>
    <s v="3158 Shannon Springs Suite 903, North Connie, ID 90141"/>
    <x v="4"/>
    <s v="Can"/>
    <s v="yxt-73511"/>
    <n v="231.48"/>
    <x v="2"/>
    <n v="18"/>
    <x v="318"/>
    <s v="TRANS-90582"/>
    <d v="2022-10-01T00:00:00"/>
    <d v="2022-10-06T00:00:00"/>
    <s v="large order"/>
    <n v="2022"/>
    <s v="old transaction"/>
    <s v="valid"/>
    <s v="paid"/>
    <s v="high priority order"/>
    <s v="Christine Martin 7439"/>
    <s v="artin"/>
    <s v="Chris"/>
    <n v="5"/>
    <m/>
    <m/>
  </r>
  <r>
    <x v="318"/>
    <n v="5539"/>
    <s v="nicolewalker@yahoo.com"/>
    <s v="1373 Hughes Islands, Armstrongville, WI 16610"/>
    <x v="4"/>
    <s v="Attention"/>
    <s v="KmR-54224"/>
    <n v="622.64"/>
    <x v="2"/>
    <n v="15"/>
    <x v="319"/>
    <s v="TRANS-15730"/>
    <d v="2021-11-20T00:00:00"/>
    <d v="2021-11-25T00:00:00"/>
    <s v="small order"/>
    <n v="2021"/>
    <s v="old transaction"/>
    <s v="valid"/>
    <s v="paid"/>
    <b v="0"/>
    <s v="Hannah Davenport PhD 5539"/>
    <s v="t PhD"/>
    <s v="Hanna"/>
    <n v="5"/>
    <m/>
    <m/>
  </r>
  <r>
    <x v="319"/>
    <n v="4988"/>
    <s v="amanda97@jones-taylor.com"/>
    <s v="435 Bishop Trafficway, Douglasshire, MN 81750"/>
    <x v="4"/>
    <s v="World"/>
    <s v="Tgi-26423"/>
    <n v="390.71"/>
    <x v="2"/>
    <n v="14"/>
    <x v="320"/>
    <s v="TRANS-70268"/>
    <d v="2020-08-05T00:00:00"/>
    <d v="2020-08-10T00:00:00"/>
    <s v="small order"/>
    <n v="2020"/>
    <s v="old transaction"/>
    <s v="valid"/>
    <s v="paid"/>
    <b v="0"/>
    <s v="Mrs. Jamie Hale 4988"/>
    <s v=" Hale"/>
    <s v="Mrs. "/>
    <n v="5"/>
    <m/>
    <m/>
  </r>
  <r>
    <x v="320"/>
    <n v="4716"/>
    <s v="vthompson@gmail.com"/>
    <s v="71263 Curtis Manor, Schultzside, MI 90041"/>
    <x v="4"/>
    <s v="Family"/>
    <s v="aXU-71269"/>
    <n v="448.07"/>
    <x v="2"/>
    <n v="14"/>
    <x v="321"/>
    <s v="TRANS-20834"/>
    <d v="2022-12-18T00:00:00"/>
    <d v="2022-12-23T00:00:00"/>
    <s v="small order"/>
    <n v="2022"/>
    <s v="old transaction"/>
    <s v="valid"/>
    <s v="paid"/>
    <b v="0"/>
    <s v="Cynthia Martin 4716"/>
    <s v="artin"/>
    <s v="Cynth"/>
    <n v="5"/>
    <m/>
    <m/>
  </r>
  <r>
    <x v="321"/>
    <n v="9195"/>
    <s v="valeriegallagher@gmail.com"/>
    <s v="453 Lisa Mount Apt. 391, Lake Tara, MI 96122"/>
    <x v="4"/>
    <s v="Realize"/>
    <s v="UYz-38306"/>
    <n v="81.66"/>
    <x v="2"/>
    <n v="13"/>
    <x v="322"/>
    <s v="TRANS-38585"/>
    <d v="2023-07-02T00:00:00"/>
    <d v="2023-07-07T00:00:00"/>
    <s v="small order"/>
    <n v="2023"/>
    <s v="old transaction"/>
    <s v="valid"/>
    <s v="paid"/>
    <b v="0"/>
    <s v="Stanley Schmitt 9195"/>
    <s v="hmitt"/>
    <s v="Stanl"/>
    <n v="5"/>
    <m/>
    <m/>
  </r>
  <r>
    <x v="322"/>
    <n v="2771"/>
    <s v="barbara46@hotmail.com"/>
    <s v="2698 Brown Crescent, North Allenborough, MS 04897"/>
    <x v="4"/>
    <s v="Chair"/>
    <s v="EuZ-70206"/>
    <n v="340.36"/>
    <x v="2"/>
    <n v="13"/>
    <x v="323"/>
    <s v="TRANS-20569"/>
    <d v="2020-08-30T00:00:00"/>
    <d v="2020-09-04T00:00:00"/>
    <s v="small order"/>
    <n v="2020"/>
    <s v="old transaction"/>
    <s v="valid"/>
    <s v="paid"/>
    <b v="0"/>
    <s v="William Armstrong 2771"/>
    <s v="trong"/>
    <s v="Willi"/>
    <n v="5"/>
    <m/>
    <m/>
  </r>
  <r>
    <x v="323"/>
    <n v="6644"/>
    <s v="kylebrown@yahoo.com"/>
    <s v="810 Johnson Shoals Apt. 881, Taylorhaven, AK 70018"/>
    <x v="4"/>
    <s v="Tax"/>
    <s v="Lhc-08019"/>
    <n v="232.81"/>
    <x v="2"/>
    <n v="12"/>
    <x v="324"/>
    <s v="TRANS-94914"/>
    <d v="2021-02-19T00:00:00"/>
    <d v="2021-02-24T00:00:00"/>
    <s v="small order"/>
    <n v="2021"/>
    <s v="old transaction"/>
    <s v="valid"/>
    <s v="paid"/>
    <b v="0"/>
    <s v="Andrew Mercer 6644"/>
    <s v="ercer"/>
    <s v="Andre"/>
    <n v="5"/>
    <m/>
    <m/>
  </r>
  <r>
    <x v="324"/>
    <n v="3030"/>
    <s v="ngilbert@gmail.com"/>
    <s v="23239 Ashley Tunnel, North Marie, WV 49150"/>
    <x v="4"/>
    <s v="Son"/>
    <s v="BPm-13202"/>
    <n v="294.69"/>
    <x v="2"/>
    <n v="11"/>
    <x v="325"/>
    <s v="TRANS-51867"/>
    <d v="2024-02-25T00:00:00"/>
    <d v="2024-03-01T00:00:00"/>
    <s v="small order"/>
    <n v="2024"/>
    <s v="recent transaction"/>
    <s v="valid"/>
    <s v="pending"/>
    <b v="0"/>
    <s v="Holly Carter 3030"/>
    <s v="arter"/>
    <s v="Holly"/>
    <n v="5"/>
    <m/>
    <m/>
  </r>
  <r>
    <x v="325"/>
    <n v="2184"/>
    <s v="gcarroll@yahoo.com"/>
    <s v="70803 Katie Summit, East Eric, KS 23946"/>
    <x v="4"/>
    <s v="Occur"/>
    <s v="yiT-95116"/>
    <n v="519.65"/>
    <x v="2"/>
    <n v="10"/>
    <x v="326"/>
    <s v="TRANS-52932"/>
    <d v="2023-02-23T00:00:00"/>
    <d v="2020-04-17T00:00:00"/>
    <m/>
    <m/>
    <m/>
    <m/>
    <m/>
    <m/>
    <m/>
    <m/>
    <m/>
    <m/>
    <m/>
    <m/>
  </r>
  <r>
    <x v="326"/>
    <n v="8217"/>
    <s v="normankenneth@harris-chaney.com"/>
    <s v="513 Joshua Lights Apt. 327, Erinfort, WY 13865"/>
    <x v="4"/>
    <s v="Change"/>
    <s v="MGG-16716"/>
    <n v="514.9"/>
    <x v="2"/>
    <n v="9"/>
    <x v="327"/>
    <s v="TRANS-88126"/>
    <d v="2021-04-15T00:00:00"/>
    <d v="2020-10-19T00:00:00"/>
    <m/>
    <m/>
    <m/>
    <m/>
    <m/>
    <m/>
    <m/>
    <m/>
    <m/>
    <m/>
    <m/>
    <m/>
  </r>
  <r>
    <x v="327"/>
    <n v="1941"/>
    <s v="mendozajohnny@gmail.com"/>
    <s v="916 Mccullough Forest Apt. 642, Alexandrahaven, PA 61318"/>
    <x v="4"/>
    <s v="Issue"/>
    <s v="Mgw-62073"/>
    <n v="543.22"/>
    <x v="2"/>
    <n v="9"/>
    <x v="328"/>
    <s v="TRANS-15106"/>
    <d v="2020-11-20T00:00:00"/>
    <d v="2023-08-25T00:00:00"/>
    <m/>
    <m/>
    <m/>
    <m/>
    <m/>
    <m/>
    <m/>
    <m/>
    <m/>
    <m/>
    <m/>
    <m/>
  </r>
  <r>
    <x v="328"/>
    <n v="5765"/>
    <s v="swansonkathleen@kent-marshall.com"/>
    <s v="1044 Jessica Isle, Noahtown, MD 81604"/>
    <x v="4"/>
    <s v="Special"/>
    <s v="IIQ-14237"/>
    <n v="108.07"/>
    <x v="2"/>
    <n v="7"/>
    <x v="329"/>
    <s v="TRANS-91205"/>
    <d v="2022-01-03T00:00:00"/>
    <d v="2022-07-23T00:00:00"/>
    <m/>
    <m/>
    <m/>
    <m/>
    <m/>
    <m/>
    <m/>
    <m/>
    <m/>
    <m/>
    <m/>
    <m/>
  </r>
  <r>
    <x v="329"/>
    <n v="7371"/>
    <s v="efaulkner@adkins.org"/>
    <s v="89803 Kim Cliffs Suite 407, Markport, IA 16725"/>
    <x v="4"/>
    <s v="Around"/>
    <s v="ttl-26686"/>
    <n v="266.24"/>
    <x v="2"/>
    <n v="6"/>
    <x v="330"/>
    <s v="TRANS-05406"/>
    <d v="2024-08-31T00:00:00"/>
    <d v="2022-06-19T00:00:00"/>
    <m/>
    <m/>
    <m/>
    <m/>
    <m/>
    <m/>
    <m/>
    <m/>
    <m/>
    <m/>
    <m/>
    <m/>
  </r>
  <r>
    <x v="330"/>
    <n v="6400"/>
    <s v="owoods@cameron.org"/>
    <s v="834 Morris Square, South Jamie, KY 94115"/>
    <x v="4"/>
    <s v="Author"/>
    <s v="JMs-02703"/>
    <n v="846.04"/>
    <x v="2"/>
    <n v="5"/>
    <x v="331"/>
    <s v="TRANS-16220"/>
    <d v="2023-09-23T00:00:00"/>
    <d v="2020-11-10T00:00:00"/>
    <m/>
    <m/>
    <m/>
    <m/>
    <m/>
    <m/>
    <m/>
    <m/>
    <m/>
    <m/>
    <m/>
    <m/>
  </r>
  <r>
    <x v="331"/>
    <n v="2824"/>
    <s v="deanscott@patterson.com"/>
    <s v="0561 Elizabeth Lock Suite 439, Ronniehaven, DC 00798"/>
    <x v="4"/>
    <s v="Ago"/>
    <s v="Gqw-36579"/>
    <n v="537.27"/>
    <x v="2"/>
    <n v="3"/>
    <x v="332"/>
    <s v="TRANS-25398"/>
    <d v="2023-07-27T00:00:00"/>
    <d v="2020-05-02T00:00:00"/>
    <m/>
    <m/>
    <m/>
    <m/>
    <m/>
    <m/>
    <m/>
    <m/>
    <m/>
    <m/>
    <m/>
    <m/>
  </r>
  <r>
    <x v="332"/>
    <n v="2042"/>
    <s v="rnguyen@elliott.com"/>
    <s v="07786 Wallace Causeway Suite 783, New Stevenchester, MI 65124"/>
    <x v="4"/>
    <s v="Ago"/>
    <s v="uVu-07065"/>
    <n v="391.35"/>
    <x v="2"/>
    <n v="3"/>
    <x v="333"/>
    <s v="TRANS-09045"/>
    <d v="2020-02-07T00:00:00"/>
    <d v="2023-08-12T00:00:00"/>
    <m/>
    <m/>
    <m/>
    <m/>
    <m/>
    <m/>
    <m/>
    <m/>
    <m/>
    <m/>
    <m/>
    <m/>
  </r>
  <r>
    <x v="333"/>
    <n v="9469"/>
    <s v="meagancarroll@gmail.com"/>
    <s v="71327 Norman Well, West Amanda, MO 47616"/>
    <x v="4"/>
    <s v="Thousand"/>
    <s v="Efw-89992"/>
    <n v="308.77999999999997"/>
    <x v="2"/>
    <n v="3"/>
    <x v="334"/>
    <s v="TRANS-08200"/>
    <d v="2023-11-22T00:00:00"/>
    <d v="2022-02-02T00:00:00"/>
    <m/>
    <m/>
    <m/>
    <m/>
    <m/>
    <m/>
    <m/>
    <m/>
    <m/>
    <m/>
    <m/>
    <m/>
  </r>
  <r>
    <x v="334"/>
    <n v="7589"/>
    <s v="hmorris@gmail.com"/>
    <s v="39306 James Mountains, Mcconnellport, MI 07442"/>
    <x v="0"/>
    <s v="Under"/>
    <s v="UDd-92335"/>
    <n v="68.83"/>
    <x v="3"/>
    <n v="16"/>
    <x v="335"/>
    <s v="TRANS-30266"/>
    <d v="2021-07-15T00:00:00"/>
    <d v="2021-07-20T00:00:00"/>
    <s v="large order"/>
    <n v="2021"/>
    <s v="old transaction"/>
    <s v="valid"/>
    <s v="paid"/>
    <s v="high priority order"/>
    <s v="Joan Silva 7589"/>
    <s v="Silva"/>
    <s v="Joan "/>
    <n v="5"/>
    <m/>
    <m/>
  </r>
  <r>
    <x v="335"/>
    <n v="5804"/>
    <s v="sarah59@yahoo.com"/>
    <s v="9272 Davis Vista, Abigailfurt, WA 29555"/>
    <x v="0"/>
    <s v="Put"/>
    <s v="VVa-36938"/>
    <n v="683.79"/>
    <x v="3"/>
    <n v="15"/>
    <x v="336"/>
    <s v="TRANS-56926"/>
    <d v="2022-04-14T00:00:00"/>
    <d v="2022-04-19T00:00:00"/>
    <s v="small order"/>
    <n v="2022"/>
    <s v="old transaction"/>
    <s v="valid"/>
    <s v="paid"/>
    <b v="0"/>
    <s v="Michael Johnson 5804"/>
    <s v="hnson"/>
    <s v="Micha"/>
    <n v="5"/>
    <m/>
    <m/>
  </r>
  <r>
    <x v="336"/>
    <n v="6456"/>
    <s v="brian61@jenkins-cunningham.com"/>
    <s v="373 Emily Plaza, Conniebury, AZ 23765"/>
    <x v="0"/>
    <s v="Election"/>
    <s v="YSj-46250"/>
    <n v="986.65"/>
    <x v="3"/>
    <n v="12"/>
    <x v="337"/>
    <s v="TRANS-59502"/>
    <d v="2024-08-18T00:00:00"/>
    <d v="2024-08-23T00:00:00"/>
    <s v="small order"/>
    <n v="2024"/>
    <s v="recent transaction"/>
    <s v="valid"/>
    <s v="pending"/>
    <b v="0"/>
    <s v="Alexandra Bush 6456"/>
    <s v=" Bush"/>
    <s v="Alexa"/>
    <n v="5"/>
    <m/>
    <m/>
  </r>
  <r>
    <x v="337"/>
    <n v="2102"/>
    <s v="jporter@welch.com"/>
    <s v="041 Riley Road Apt. 690, West Brittanyside, WY 69571"/>
    <x v="0"/>
    <s v="Want"/>
    <s v="lZC-01806"/>
    <n v="173"/>
    <x v="3"/>
    <n v="12"/>
    <x v="338"/>
    <s v="TRANS-35379"/>
    <d v="2021-09-26T00:00:00"/>
    <d v="2021-10-01T00:00:00"/>
    <s v="small order"/>
    <n v="2021"/>
    <s v="old transaction"/>
    <s v="valid"/>
    <s v="paid"/>
    <b v="0"/>
    <s v="Jennifer Warren 2102"/>
    <s v="arren"/>
    <s v="Jenni"/>
    <n v="5"/>
    <m/>
    <m/>
  </r>
  <r>
    <x v="338"/>
    <n v="3006"/>
    <s v="reedrichard@hotmail.com"/>
    <s v="20570 Fields Harbor Apt. 061, North Jonathanview, ND 32131"/>
    <x v="0"/>
    <s v="Southern"/>
    <s v="TNM-12064"/>
    <n v="832.15"/>
    <x v="3"/>
    <n v="12"/>
    <x v="339"/>
    <s v="TRANS-90608"/>
    <d v="2021-05-28T00:00:00"/>
    <d v="2021-06-02T00:00:00"/>
    <s v="small order"/>
    <n v="2021"/>
    <s v="old transaction"/>
    <s v="valid"/>
    <s v="paid"/>
    <b v="0"/>
    <s v="Todd Shields 3006"/>
    <s v="ields"/>
    <s v="Todd "/>
    <n v="5"/>
    <m/>
    <m/>
  </r>
  <r>
    <x v="339"/>
    <n v="5452"/>
    <s v="zmooney@gmail.com"/>
    <s v="0535 Hall Divide, North Johnfort, MT 41330"/>
    <x v="0"/>
    <s v="Man"/>
    <s v="wyB-01752"/>
    <n v="848.82"/>
    <x v="3"/>
    <n v="11"/>
    <x v="340"/>
    <s v="TRANS-39933"/>
    <d v="2021-11-13T00:00:00"/>
    <d v="2021-11-18T00:00:00"/>
    <s v="small order"/>
    <n v="2021"/>
    <s v="old transaction"/>
    <s v="valid"/>
    <s v="paid"/>
    <b v="0"/>
    <s v="Kristin Esparza 5452"/>
    <s v="parza"/>
    <s v="Krist"/>
    <n v="5"/>
    <m/>
    <m/>
  </r>
  <r>
    <x v="340"/>
    <n v="8389"/>
    <s v="yrussell@gmail.com"/>
    <s v="017 Jill Freeway Suite 672, Debbieshire, PA 19191"/>
    <x v="0"/>
    <s v="Receive"/>
    <s v="dJB-32866"/>
    <n v="489.34"/>
    <x v="3"/>
    <n v="11"/>
    <x v="341"/>
    <s v="TRANS-03578"/>
    <d v="2022-06-09T00:00:00"/>
    <d v="2022-06-14T00:00:00"/>
    <s v="small order"/>
    <n v="2022"/>
    <s v="old transaction"/>
    <s v="valid"/>
    <s v="paid"/>
    <b v="0"/>
    <s v="Wayne Hardin 8389"/>
    <s v="ardin"/>
    <s v="Wayne"/>
    <n v="5"/>
    <m/>
    <m/>
  </r>
  <r>
    <x v="341"/>
    <n v="5810"/>
    <s v="kristen92@morris.org"/>
    <s v="28154 Jones Ramp, Lake Christopher, DC 54146"/>
    <x v="0"/>
    <s v="Impact"/>
    <s v="MsS-97172"/>
    <n v="11.58"/>
    <x v="3"/>
    <n v="11"/>
    <x v="342"/>
    <s v="TRANS-81570"/>
    <d v="2024-02-17T00:00:00"/>
    <d v="2024-02-22T00:00:00"/>
    <s v="small order"/>
    <n v="2024"/>
    <s v="recent transaction"/>
    <s v="valid"/>
    <s v="pending"/>
    <b v="0"/>
    <s v="Stephen Marshall 5810"/>
    <s v="shall"/>
    <s v="Steph"/>
    <n v="5"/>
    <m/>
    <m/>
  </r>
  <r>
    <x v="342"/>
    <n v="8287"/>
    <s v="heather79@hotmail.com"/>
    <s v="9816 Kimberly Freeway Suite 783, East Baileystad, SD 40892"/>
    <x v="0"/>
    <s v="Outside"/>
    <s v="Hld-27132"/>
    <n v="717.96"/>
    <x v="3"/>
    <n v="10"/>
    <x v="343"/>
    <s v="TRANS-06016"/>
    <d v="2021-06-16T00:00:00"/>
    <d v="2020-09-02T00:00:00"/>
    <m/>
    <m/>
    <m/>
    <m/>
    <m/>
    <m/>
    <m/>
    <m/>
    <m/>
    <m/>
    <m/>
    <m/>
  </r>
  <r>
    <x v="343"/>
    <n v="9204"/>
    <s v="williamsmelissa@johnson-mcknight.com"/>
    <s v="3832 Carpenter Causeway Suite 936, Johnsonborough, AR 40285"/>
    <x v="0"/>
    <s v="Choice"/>
    <s v="QYG-02561"/>
    <n v="903.35"/>
    <x v="3"/>
    <n v="9"/>
    <x v="344"/>
    <s v="TRANS-81218"/>
    <d v="2021-01-20T00:00:00"/>
    <d v="2020-04-14T00:00:00"/>
    <m/>
    <m/>
    <m/>
    <m/>
    <m/>
    <m/>
    <m/>
    <m/>
    <m/>
    <m/>
    <m/>
    <m/>
  </r>
  <r>
    <x v="344"/>
    <n v="2933"/>
    <s v="kbell@hotmail.com"/>
    <s v="265 Garcia Ford, Chaseburgh, TN 08672"/>
    <x v="0"/>
    <s v="At"/>
    <s v="Csx-66106"/>
    <n v="980.08"/>
    <x v="3"/>
    <n v="8"/>
    <x v="345"/>
    <s v="TRANS-23634"/>
    <d v="2020-12-08T00:00:00"/>
    <d v="2024-05-31T00:00:00"/>
    <m/>
    <m/>
    <m/>
    <m/>
    <m/>
    <m/>
    <m/>
    <m/>
    <m/>
    <m/>
    <m/>
    <m/>
  </r>
  <r>
    <x v="345"/>
    <n v="9915"/>
    <s v="vasquezscott@hotmail.com"/>
    <s v="19791 Larsen Radial Suite 537, North Rebeccashire, OR 21498"/>
    <x v="0"/>
    <s v="Daughter"/>
    <s v="ggx-14883"/>
    <n v="832.05"/>
    <x v="3"/>
    <n v="8"/>
    <x v="346"/>
    <s v="TRANS-07205"/>
    <d v="2020-06-14T00:00:00"/>
    <d v="2023-09-17T00:00:00"/>
    <m/>
    <m/>
    <m/>
    <m/>
    <m/>
    <m/>
    <m/>
    <m/>
    <m/>
    <m/>
    <m/>
    <m/>
  </r>
  <r>
    <x v="346"/>
    <n v="7515"/>
    <s v="emily20@barker.net"/>
    <s v="2047 Schultz Mission, North Joshua, WY 16047"/>
    <x v="0"/>
    <s v="Break"/>
    <s v="qcE-13856"/>
    <n v="201.62"/>
    <x v="3"/>
    <n v="8"/>
    <x v="347"/>
    <s v="TRANS-93328"/>
    <d v="2021-10-06T00:00:00"/>
    <d v="2021-10-31T00:00:00"/>
    <m/>
    <m/>
    <m/>
    <m/>
    <m/>
    <m/>
    <m/>
    <m/>
    <m/>
    <m/>
    <m/>
    <m/>
  </r>
  <r>
    <x v="347"/>
    <n v="3593"/>
    <s v="sanchezsteven@larsen.com"/>
    <s v="8765 Andrew Throughway Suite 435, West Davidberg, AZ 49212"/>
    <x v="0"/>
    <s v="Century"/>
    <s v="BHQ-65939"/>
    <n v="584.94000000000005"/>
    <x v="3"/>
    <n v="7"/>
    <x v="348"/>
    <s v="TRANS-44184"/>
    <d v="2021-11-03T00:00:00"/>
    <d v="2024-02-20T00:00:00"/>
    <m/>
    <m/>
    <m/>
    <m/>
    <m/>
    <m/>
    <m/>
    <m/>
    <m/>
    <m/>
    <m/>
    <m/>
  </r>
  <r>
    <x v="348"/>
    <n v="3707"/>
    <s v="randy29@gmail.com"/>
    <s v="8763 Kelly Prairie Apt. 698, Erichaven, CO 83411"/>
    <x v="0"/>
    <s v="Mission"/>
    <s v="dNo-50650"/>
    <n v="904.61"/>
    <x v="3"/>
    <n v="7"/>
    <x v="349"/>
    <s v="TRANS-67558"/>
    <d v="2020-09-26T00:00:00"/>
    <d v="2024-09-03T00:00:00"/>
    <m/>
    <m/>
    <m/>
    <m/>
    <m/>
    <m/>
    <m/>
    <m/>
    <m/>
    <m/>
    <m/>
    <m/>
  </r>
  <r>
    <x v="349"/>
    <n v="1601"/>
    <s v="lisa04@gmail.com"/>
    <s v="45703 Singh Branch Suite 256, Stevenborough, IA 39502"/>
    <x v="0"/>
    <s v="Early"/>
    <s v="uCz-14913"/>
    <n v="647.97"/>
    <x v="3"/>
    <n v="6"/>
    <x v="350"/>
    <s v="TRANS-59925"/>
    <d v="2021-07-15T00:00:00"/>
    <d v="2024-06-26T00:00:00"/>
    <m/>
    <m/>
    <m/>
    <m/>
    <m/>
    <m/>
    <m/>
    <m/>
    <m/>
    <m/>
    <m/>
    <m/>
  </r>
  <r>
    <x v="350"/>
    <n v="5866"/>
    <s v="christophermason@hotmail.com"/>
    <s v="4832 Greg Square, Lake Philip, KY 24482"/>
    <x v="0"/>
    <s v="Professor"/>
    <s v="Lpz-19309"/>
    <n v="310.60000000000002"/>
    <x v="3"/>
    <n v="6"/>
    <x v="351"/>
    <s v="TRANS-20443"/>
    <d v="2024-06-29T00:00:00"/>
    <d v="2024-04-28T00:00:00"/>
    <m/>
    <m/>
    <m/>
    <m/>
    <m/>
    <m/>
    <m/>
    <m/>
    <m/>
    <m/>
    <m/>
    <m/>
  </r>
  <r>
    <x v="351"/>
    <n v="5443"/>
    <s v="john21@yahoo.com"/>
    <s v="0452 Hoffman Hills, Port Kimberly, GA 62180"/>
    <x v="0"/>
    <s v="Fish"/>
    <s v="kQN-78922"/>
    <n v="613.04"/>
    <x v="3"/>
    <n v="6"/>
    <x v="352"/>
    <s v="TRANS-28641"/>
    <d v="2020-12-05T00:00:00"/>
    <d v="2023-08-14T00:00:00"/>
    <m/>
    <m/>
    <m/>
    <m/>
    <m/>
    <m/>
    <m/>
    <m/>
    <m/>
    <m/>
    <m/>
    <m/>
  </r>
  <r>
    <x v="352"/>
    <n v="4098"/>
    <s v="zwheeler@yahoo.com"/>
    <s v="1297 Singh Via, Reynoldsside, DE 51990"/>
    <x v="0"/>
    <s v="Range"/>
    <s v="PUX-25900"/>
    <n v="709.73"/>
    <x v="3"/>
    <n v="5"/>
    <x v="353"/>
    <s v="TRANS-49065"/>
    <d v="2022-11-05T00:00:00"/>
    <d v="2023-07-26T00:00:00"/>
    <m/>
    <m/>
    <m/>
    <m/>
    <m/>
    <m/>
    <m/>
    <m/>
    <m/>
    <m/>
    <m/>
    <m/>
  </r>
  <r>
    <x v="353"/>
    <n v="6974"/>
    <s v="bperkins@hotmail.com"/>
    <s v="633 Christopher Motorway, Daniellefurt, NE 02634"/>
    <x v="0"/>
    <s v="Science"/>
    <s v="Kan-09358"/>
    <n v="48"/>
    <x v="3"/>
    <n v="5"/>
    <x v="354"/>
    <s v="TRANS-03366"/>
    <d v="2022-05-09T00:00:00"/>
    <d v="2020-09-04T00:00:00"/>
    <m/>
    <m/>
    <m/>
    <m/>
    <m/>
    <m/>
    <m/>
    <m/>
    <m/>
    <m/>
    <m/>
    <m/>
  </r>
  <r>
    <x v="354"/>
    <n v="3522"/>
    <s v="bgordon@gmail.com"/>
    <s v="82182 Pena Skyway Suite 382, Holdenport, WI 56644"/>
    <x v="0"/>
    <s v="Together"/>
    <s v="CAi-76485"/>
    <n v="214.27"/>
    <x v="3"/>
    <n v="5"/>
    <x v="355"/>
    <s v="TRANS-18891"/>
    <d v="2024-03-04T00:00:00"/>
    <d v="2023-08-23T00:00:00"/>
    <m/>
    <m/>
    <m/>
    <m/>
    <m/>
    <m/>
    <m/>
    <m/>
    <m/>
    <m/>
    <m/>
    <m/>
  </r>
  <r>
    <x v="355"/>
    <n v="4874"/>
    <s v="angela37@young.com"/>
    <s v="263 Romero Wall Apt. 843, Bonnietown, RI 11139"/>
    <x v="0"/>
    <s v="South"/>
    <s v="SsS-49753"/>
    <n v="103.91"/>
    <x v="3"/>
    <n v="4"/>
    <x v="356"/>
    <s v="TRANS-96813"/>
    <d v="2020-08-28T00:00:00"/>
    <d v="2023-04-13T00:00:00"/>
    <m/>
    <m/>
    <m/>
    <m/>
    <m/>
    <m/>
    <m/>
    <m/>
    <m/>
    <m/>
    <m/>
    <m/>
  </r>
  <r>
    <x v="356"/>
    <n v="8749"/>
    <s v="mark11@evans-paul.net"/>
    <s v="8788 Ross Trail, Michellemouth, VA 78447"/>
    <x v="0"/>
    <s v="Mind"/>
    <s v="Kad-28951"/>
    <n v="462.63"/>
    <x v="3"/>
    <n v="4"/>
    <x v="357"/>
    <s v="TRANS-47083"/>
    <d v="2022-01-21T00:00:00"/>
    <d v="2022-02-02T00:00:00"/>
    <m/>
    <m/>
    <m/>
    <m/>
    <m/>
    <m/>
    <m/>
    <m/>
    <m/>
    <m/>
    <m/>
    <m/>
  </r>
  <r>
    <x v="357"/>
    <n v="2248"/>
    <s v="erica38@gmail.com"/>
    <s v="63117 Porter Rapid Suite 558, Jonesview, SC 05427"/>
    <x v="0"/>
    <s v="Prove"/>
    <s v="IJT-91500"/>
    <n v="59.8"/>
    <x v="3"/>
    <n v="3"/>
    <x v="358"/>
    <s v="TRANS-26678"/>
    <d v="2022-05-13T00:00:00"/>
    <d v="2020-12-24T00:00:00"/>
    <m/>
    <m/>
    <m/>
    <m/>
    <m/>
    <m/>
    <m/>
    <m/>
    <m/>
    <m/>
    <m/>
    <m/>
  </r>
  <r>
    <x v="358"/>
    <n v="5290"/>
    <s v="cookwendy@yahoo.com"/>
    <s v="1147 Gail Fields Apt. 416, South Cameron, PA 17906"/>
    <x v="0"/>
    <s v="Sure"/>
    <s v="Bma-61001"/>
    <n v="481.49"/>
    <x v="3"/>
    <n v="1"/>
    <x v="359"/>
    <s v="TRANS-73550"/>
    <d v="2024-04-17T00:00:00"/>
    <d v="2021-05-13T00:00:00"/>
    <m/>
    <m/>
    <m/>
    <m/>
    <m/>
    <m/>
    <m/>
    <m/>
    <m/>
    <m/>
    <m/>
    <m/>
  </r>
  <r>
    <x v="359"/>
    <n v="9164"/>
    <s v="elizabethanthony@gmail.com"/>
    <s v="319 Goodwin Way Apt. 693, Lloydberg, SC 21105"/>
    <x v="1"/>
    <s v="He"/>
    <s v="Ynx-20766"/>
    <n v="277.83999999999997"/>
    <x v="3"/>
    <n v="20"/>
    <x v="360"/>
    <s v="TRANS-83742"/>
    <d v="2023-12-17T00:00:00"/>
    <d v="2023-12-22T00:00:00"/>
    <s v="large order"/>
    <n v="2023"/>
    <s v="old transaction"/>
    <s v="valid"/>
    <s v="paid"/>
    <s v="high priority order"/>
    <s v="Christopher Norman 9164"/>
    <s v="orman"/>
    <s v="Chris"/>
    <n v="5"/>
    <m/>
    <m/>
  </r>
  <r>
    <x v="360"/>
    <n v="5868"/>
    <s v="llindsey@blevins-white.com"/>
    <s v="2479 Danielle Falls Apt. 680, East Michael, NJ 54555"/>
    <x v="1"/>
    <s v="North"/>
    <s v="jcm-66114"/>
    <n v="150.91"/>
    <x v="3"/>
    <n v="19"/>
    <x v="361"/>
    <s v="TRANS-32161"/>
    <d v="2022-04-15T00:00:00"/>
    <d v="2022-04-20T00:00:00"/>
    <s v="large order"/>
    <n v="2022"/>
    <s v="old transaction"/>
    <s v="valid"/>
    <s v="paid"/>
    <s v="high priority order"/>
    <s v="Christopher Watkins 5868"/>
    <s v="tkins"/>
    <s v="Chris"/>
    <n v="5"/>
    <m/>
    <m/>
  </r>
  <r>
    <x v="361"/>
    <n v="4290"/>
    <s v="jenna83@hotmail.com"/>
    <s v="693 Stokes Rue Suite 768, Cisnerosport, WV 84811"/>
    <x v="1"/>
    <s v="Goal"/>
    <s v="HFr-19330"/>
    <n v="800.83"/>
    <x v="3"/>
    <n v="18"/>
    <x v="362"/>
    <s v="TRANS-18376"/>
    <d v="2020-12-14T00:00:00"/>
    <d v="2020-12-19T00:00:00"/>
    <s v="large order"/>
    <n v="2020"/>
    <s v="old transaction"/>
    <s v="valid"/>
    <s v="paid"/>
    <s v="high priority order"/>
    <s v="Sabrina Moyer 4290"/>
    <s v="Moyer"/>
    <s v="Sabri"/>
    <n v="5"/>
    <m/>
    <m/>
  </r>
  <r>
    <x v="362"/>
    <n v="7777"/>
    <s v="opayne@adams.com"/>
    <s v="6744 Vaughan Walks Suite 745, Carolynfort, DC 93521"/>
    <x v="1"/>
    <s v="At"/>
    <s v="wMJ-23666"/>
    <n v="397.31"/>
    <x v="3"/>
    <n v="18"/>
    <x v="363"/>
    <s v="TRANS-63238"/>
    <d v="2022-04-18T00:00:00"/>
    <d v="2022-04-23T00:00:00"/>
    <s v="large order"/>
    <n v="2022"/>
    <s v="old transaction"/>
    <s v="valid"/>
    <s v="paid"/>
    <s v="high priority order"/>
    <s v="Mr. Joshua Cooper 7777"/>
    <s v="ooper"/>
    <s v="Mr. J"/>
    <n v="5"/>
    <m/>
    <m/>
  </r>
  <r>
    <x v="363"/>
    <n v="2069"/>
    <s v="qsingleton@gmail.com"/>
    <s v="7675 Aaron Bypass, North Jamestown, KS 39400"/>
    <x v="1"/>
    <s v="Miss"/>
    <s v="yRh-26895"/>
    <n v="443.6"/>
    <x v="3"/>
    <n v="18"/>
    <x v="364"/>
    <s v="TRANS-07340"/>
    <d v="2022-06-28T00:00:00"/>
    <d v="2022-07-03T00:00:00"/>
    <s v="large order"/>
    <n v="2022"/>
    <s v="old transaction"/>
    <s v="valid"/>
    <s v="paid"/>
    <s v="high priority order"/>
    <s v="April Nunez 2069"/>
    <s v="Nunez"/>
    <s v="April"/>
    <n v="5"/>
    <m/>
    <m/>
  </r>
  <r>
    <x v="364"/>
    <n v="8174"/>
    <s v="sharonmccormick@yahoo.com"/>
    <s v="393 Tapia Causeway, Jamesborough, NC 38189"/>
    <x v="1"/>
    <s v="Main"/>
    <s v="ONE-17470"/>
    <n v="767.97"/>
    <x v="3"/>
    <n v="16"/>
    <x v="365"/>
    <s v="TRANS-42275"/>
    <d v="2023-01-23T00:00:00"/>
    <d v="2023-01-28T00:00:00"/>
    <s v="large order"/>
    <n v="2023"/>
    <s v="old transaction"/>
    <s v="valid"/>
    <s v="paid"/>
    <s v="high priority order"/>
    <s v="Joe Cochran 8174"/>
    <s v="chran"/>
    <s v="Joe C"/>
    <n v="5"/>
    <m/>
    <m/>
  </r>
  <r>
    <x v="365"/>
    <n v="6486"/>
    <s v="walkermark@gonzales.info"/>
    <s v="8169 James Fall, South Tina, IN 93688"/>
    <x v="1"/>
    <s v="Couple"/>
    <s v="erI-64560"/>
    <n v="656.02"/>
    <x v="3"/>
    <n v="16"/>
    <x v="366"/>
    <s v="TRANS-02991"/>
    <d v="2023-08-13T00:00:00"/>
    <d v="2023-08-18T00:00:00"/>
    <s v="large order"/>
    <n v="2023"/>
    <s v="old transaction"/>
    <s v="valid"/>
    <s v="paid"/>
    <s v="high priority order"/>
    <s v="Jesus Davis 6486"/>
    <s v="Davis"/>
    <s v="Jesus"/>
    <n v="5"/>
    <m/>
    <m/>
  </r>
  <r>
    <x v="366"/>
    <n v="9023"/>
    <s v="oweaver@gmail.com"/>
    <s v="815 Ian Harbors, South Matthewbury, HI 04255"/>
    <x v="1"/>
    <s v="Data"/>
    <s v="TXz-80755"/>
    <n v="315.17"/>
    <x v="3"/>
    <n v="15"/>
    <x v="367"/>
    <s v="TRANS-46499"/>
    <d v="2020-02-25T00:00:00"/>
    <d v="2020-03-01T00:00:00"/>
    <s v="small order"/>
    <n v="2020"/>
    <s v="old transaction"/>
    <s v="valid"/>
    <s v="paid"/>
    <b v="0"/>
    <s v="Michael Gordon 9023"/>
    <s v="ordon"/>
    <s v="Micha"/>
    <n v="5"/>
    <m/>
    <m/>
  </r>
  <r>
    <x v="367"/>
    <n v="9059"/>
    <s v="toddapril@moreno.biz"/>
    <s v="5592 Joshua Well Suite 703, Mcbrideburgh, SC 49701"/>
    <x v="1"/>
    <s v="Television"/>
    <s v="Acv-59191"/>
    <n v="112.41"/>
    <x v="3"/>
    <n v="15"/>
    <x v="368"/>
    <s v="TRANS-59523"/>
    <d v="2020-01-21T00:00:00"/>
    <d v="2020-01-26T00:00:00"/>
    <s v="small order"/>
    <n v="2020"/>
    <s v="old transaction"/>
    <s v="valid"/>
    <s v="paid"/>
    <b v="0"/>
    <s v="Aaron Garrett 9059"/>
    <s v="rrett"/>
    <s v="Aaron"/>
    <n v="5"/>
    <m/>
    <m/>
  </r>
  <r>
    <x v="368"/>
    <n v="2442"/>
    <s v="lhartman@martin.com"/>
    <s v="4860 Black Courts, Michaelview, AK 32163"/>
    <x v="1"/>
    <s v="Particularly"/>
    <s v="Bwz-02755"/>
    <n v="342.62"/>
    <x v="3"/>
    <n v="13"/>
    <x v="369"/>
    <s v="TRANS-85200"/>
    <d v="2022-09-11T00:00:00"/>
    <d v="2022-09-16T00:00:00"/>
    <s v="small order"/>
    <n v="2022"/>
    <s v="old transaction"/>
    <s v="valid"/>
    <s v="paid"/>
    <b v="0"/>
    <s v="Jason Davis 2442"/>
    <s v="Davis"/>
    <s v="Jason"/>
    <n v="5"/>
    <m/>
    <m/>
  </r>
  <r>
    <x v="369"/>
    <n v="7245"/>
    <s v="asanders@jones.net"/>
    <s v="259 Pitts Point Suite 451, Gonzalezfort, VT 34041"/>
    <x v="1"/>
    <s v="Result"/>
    <s v="XHw-98535"/>
    <n v="27.12"/>
    <x v="3"/>
    <n v="12"/>
    <x v="370"/>
    <s v="TRANS-27973"/>
    <d v="2023-10-09T00:00:00"/>
    <d v="2023-10-14T00:00:00"/>
    <s v="small order"/>
    <n v="2023"/>
    <s v="old transaction"/>
    <s v="valid"/>
    <s v="paid"/>
    <b v="0"/>
    <s v="Victoria Bennett 7245"/>
    <s v="nnett"/>
    <s v="Victo"/>
    <n v="5"/>
    <m/>
    <m/>
  </r>
  <r>
    <x v="370"/>
    <n v="3954"/>
    <s v="piercefrank@blake.biz"/>
    <s v="739 Taylor Prairie, Christopherport, TN 11212"/>
    <x v="1"/>
    <s v="Poor"/>
    <s v="fMJ-29261"/>
    <n v="712.55"/>
    <x v="3"/>
    <n v="11"/>
    <x v="371"/>
    <s v="TRANS-79471"/>
    <d v="2023-12-24T00:00:00"/>
    <d v="2023-12-29T00:00:00"/>
    <s v="small order"/>
    <n v="2023"/>
    <s v="old transaction"/>
    <s v="valid"/>
    <s v="paid"/>
    <b v="0"/>
    <s v="David Padilla PhD 3954"/>
    <s v="a PhD"/>
    <s v="David"/>
    <n v="5"/>
    <m/>
    <m/>
  </r>
  <r>
    <x v="371"/>
    <n v="5018"/>
    <s v="larry65@lee-whitaker.info"/>
    <s v="562 Anna Lake Apt. 363, Jameston, LA 28734"/>
    <x v="1"/>
    <s v="How"/>
    <s v="Uwu-20392"/>
    <n v="802.35"/>
    <x v="3"/>
    <n v="11"/>
    <x v="372"/>
    <s v="TRANS-17770"/>
    <d v="2020-10-04T00:00:00"/>
    <d v="2020-10-09T00:00:00"/>
    <s v="small order"/>
    <n v="2020"/>
    <s v="old transaction"/>
    <s v="valid"/>
    <s v="paid"/>
    <b v="0"/>
    <s v="Nicole Kirk 5018"/>
    <s v=" Kirk"/>
    <s v="Nicol"/>
    <n v="5"/>
    <m/>
    <m/>
  </r>
  <r>
    <x v="372"/>
    <n v="7599"/>
    <s v="joe07@beltran-williams.org"/>
    <s v="594 Rose Square, East Kristen, UT 24243"/>
    <x v="1"/>
    <s v="Miss"/>
    <s v="boN-27214"/>
    <n v="34.950000000000003"/>
    <x v="3"/>
    <n v="7"/>
    <x v="373"/>
    <s v="TRANS-68187"/>
    <d v="2020-05-15T00:00:00"/>
    <d v="2024-07-29T00:00:00"/>
    <m/>
    <m/>
    <m/>
    <m/>
    <m/>
    <m/>
    <m/>
    <m/>
    <m/>
    <m/>
    <m/>
    <m/>
  </r>
  <r>
    <x v="373"/>
    <n v="6475"/>
    <s v="taylor73@rowland.biz"/>
    <s v="06692 Rubio Pines, Marktown, DC 23760"/>
    <x v="1"/>
    <s v="Spring"/>
    <s v="FSv-53137"/>
    <n v="168.09"/>
    <x v="3"/>
    <n v="5"/>
    <x v="374"/>
    <s v="TRANS-44742"/>
    <d v="2024-03-08T00:00:00"/>
    <d v="2021-04-24T00:00:00"/>
    <m/>
    <m/>
    <m/>
    <m/>
    <m/>
    <m/>
    <m/>
    <m/>
    <m/>
    <m/>
    <m/>
    <m/>
  </r>
  <r>
    <x v="374"/>
    <n v="5073"/>
    <s v="daniel51@bolton-warren.com"/>
    <s v="6738 Samantha Turnpike, Andrewburgh, NH 89983"/>
    <x v="1"/>
    <s v="Third"/>
    <s v="QdO-27896"/>
    <n v="706.4"/>
    <x v="3"/>
    <n v="4"/>
    <x v="375"/>
    <s v="TRANS-65122"/>
    <d v="2020-05-14T00:00:00"/>
    <s v="2022-13-40"/>
    <m/>
    <m/>
    <m/>
    <m/>
    <m/>
    <m/>
    <m/>
    <m/>
    <m/>
    <m/>
    <m/>
    <m/>
  </r>
  <r>
    <x v="375"/>
    <n v="3283"/>
    <s v="joneslisa@arnold.net"/>
    <s v="17411 Hubbard River Suite 077, Paulville, WY 50604"/>
    <x v="2"/>
    <s v="Gas"/>
    <s v="IEE-98303"/>
    <n v="361.86"/>
    <x v="3"/>
    <n v="20"/>
    <x v="376"/>
    <s v="TRANS-33865"/>
    <d v="2022-09-21T00:00:00"/>
    <d v="2022-09-26T00:00:00"/>
    <s v="large order"/>
    <n v="2022"/>
    <s v="old transaction"/>
    <s v="valid"/>
    <s v="paid"/>
    <s v="high priority order"/>
    <s v="Natalie Welch 3283"/>
    <s v="Welch"/>
    <s v="Natal"/>
    <n v="5"/>
    <m/>
    <m/>
  </r>
  <r>
    <x v="376"/>
    <n v="4594"/>
    <s v="dillonfoster@gmail.com"/>
    <s v="56795 Pierce Ports Suite 511, Josephfort, NV 64764"/>
    <x v="2"/>
    <s v="Provide"/>
    <s v="jer-51794"/>
    <n v="381.18"/>
    <x v="3"/>
    <n v="19"/>
    <x v="377"/>
    <s v="TRANS-51759"/>
    <d v="2022-03-14T00:00:00"/>
    <d v="2022-03-19T00:00:00"/>
    <s v="large order"/>
    <n v="2022"/>
    <s v="old transaction"/>
    <s v="valid"/>
    <s v="paid"/>
    <s v="high priority order"/>
    <s v="Samuel Scott 4594"/>
    <s v="Scott"/>
    <s v="Samue"/>
    <n v="5"/>
    <m/>
    <m/>
  </r>
  <r>
    <x v="377"/>
    <n v="7901"/>
    <s v="ubrooks@hotmail.com"/>
    <s v="37643 Moore View, Thompsonfurt, NC 08218"/>
    <x v="2"/>
    <s v="Consider"/>
    <s v="hQf-81074"/>
    <n v="293.67"/>
    <x v="3"/>
    <n v="19"/>
    <x v="378"/>
    <s v="TRANS-74441"/>
    <d v="2020-05-15T00:00:00"/>
    <d v="2020-05-20T00:00:00"/>
    <s v="large order"/>
    <n v="2020"/>
    <s v="old transaction"/>
    <s v="valid"/>
    <s v="paid"/>
    <s v="high priority order"/>
    <s v="David Richardson 7901"/>
    <s v="rdson"/>
    <s v="David"/>
    <n v="5"/>
    <m/>
    <m/>
  </r>
  <r>
    <x v="378"/>
    <n v="4724"/>
    <s v="qkelley@gmail.com"/>
    <s v="4974 Castillo Island, Paulport, FL 53171"/>
    <x v="2"/>
    <s v="Product"/>
    <s v="yPO-33220"/>
    <n v="871.88"/>
    <x v="3"/>
    <n v="17"/>
    <x v="379"/>
    <s v="TRANS-64743"/>
    <d v="2021-06-20T00:00:00"/>
    <d v="2021-06-25T00:00:00"/>
    <s v="large order"/>
    <n v="2021"/>
    <s v="old transaction"/>
    <s v="valid"/>
    <s v="paid"/>
    <s v="high priority order"/>
    <s v="Dr. Lisa Green DDS 4724"/>
    <s v="n DDS"/>
    <s v="Dr. L"/>
    <n v="5"/>
    <m/>
    <m/>
  </r>
  <r>
    <x v="379"/>
    <n v="8226"/>
    <s v="zhangjohn@conner-morgan.net"/>
    <s v="6348 Buchanan Station, Herreraland, CA 88893"/>
    <x v="2"/>
    <s v="Impact"/>
    <s v="QvU-05534"/>
    <n v="312.16000000000003"/>
    <x v="3"/>
    <n v="17"/>
    <x v="380"/>
    <s v="TRANS-55849"/>
    <d v="2024-06-12T00:00:00"/>
    <d v="2024-06-17T00:00:00"/>
    <s v="large order"/>
    <n v="2024"/>
    <s v="recent transaction"/>
    <s v="valid"/>
    <s v="pending"/>
    <s v="high priority order"/>
    <s v="Samantha Crawford 8226"/>
    <s v="wford"/>
    <s v="Saman"/>
    <n v="5"/>
    <m/>
    <m/>
  </r>
  <r>
    <x v="380"/>
    <n v="8461"/>
    <s v="jennifer54@yahoo.com"/>
    <s v="2858 White Pike, South Emma, GA 59717"/>
    <x v="2"/>
    <s v="All"/>
    <s v="ChO-62091"/>
    <n v="345.94"/>
    <x v="3"/>
    <n v="16"/>
    <x v="381"/>
    <s v="TRANS-09501"/>
    <d v="2022-11-03T00:00:00"/>
    <d v="2022-11-08T00:00:00"/>
    <s v="large order"/>
    <n v="2022"/>
    <s v="old transaction"/>
    <s v="valid"/>
    <s v="paid"/>
    <s v="high priority order"/>
    <s v="Danielle Weber 8461"/>
    <s v="Weber"/>
    <s v="Danie"/>
    <n v="5"/>
    <m/>
    <m/>
  </r>
  <r>
    <x v="381"/>
    <n v="8297"/>
    <s v="gonzalezkevin@hotmail.com"/>
    <s v="02104 Michelle Brooks, New Patriciamouth, ME 80277"/>
    <x v="2"/>
    <s v="Ten"/>
    <s v="GJb-42667"/>
    <n v="672.29"/>
    <x v="3"/>
    <n v="14"/>
    <x v="382"/>
    <s v="TRANS-53873"/>
    <d v="2022-06-04T00:00:00"/>
    <d v="2022-06-09T00:00:00"/>
    <s v="small order"/>
    <n v="2022"/>
    <s v="old transaction"/>
    <s v="valid"/>
    <s v="paid"/>
    <b v="0"/>
    <s v="Elizabeth Barrera 8297"/>
    <s v="rrera"/>
    <s v="Eliza"/>
    <n v="5"/>
    <m/>
    <m/>
  </r>
  <r>
    <x v="382"/>
    <n v="9888"/>
    <s v="edavis@dunn-garza.net"/>
    <s v="59519 Barbara Unions, Lake Jack, WV 15915"/>
    <x v="2"/>
    <s v="Sound"/>
    <s v="avq-79769"/>
    <n v="364.98"/>
    <x v="3"/>
    <n v="13"/>
    <x v="383"/>
    <s v="TRANS-06978"/>
    <d v="2024-08-16T00:00:00"/>
    <d v="2024-08-21T00:00:00"/>
    <s v="small order"/>
    <n v="2024"/>
    <s v="recent transaction"/>
    <s v="valid"/>
    <s v="pending"/>
    <b v="0"/>
    <s v="Heather Best 9888"/>
    <s v=" Best"/>
    <s v="Heath"/>
    <n v="5"/>
    <m/>
    <m/>
  </r>
  <r>
    <x v="383"/>
    <n v="4971"/>
    <s v="qmorris@gmail.com"/>
    <s v="500 Mcdonald Bridge Suite 689, East Stephanie, WI 53935"/>
    <x v="2"/>
    <s v="Particularly"/>
    <s v="ZUA-30545"/>
    <n v="837.15"/>
    <x v="3"/>
    <n v="11"/>
    <x v="384"/>
    <s v="TRANS-29207"/>
    <d v="2023-04-25T00:00:00"/>
    <d v="2023-04-30T00:00:00"/>
    <s v="small order"/>
    <n v="2023"/>
    <s v="old transaction"/>
    <s v="valid"/>
    <s v="paid"/>
    <b v="0"/>
    <s v="Nicholas Sanders MD 4971"/>
    <s v="rs MD"/>
    <s v="Nicho"/>
    <n v="5"/>
    <m/>
    <m/>
  </r>
  <r>
    <x v="384"/>
    <n v="7455"/>
    <s v="john57@gmail.com"/>
    <s v="202 Jennifer Squares Apt. 588, Lake Raymond, MA 21751"/>
    <x v="2"/>
    <s v="International"/>
    <s v="kvG-45478"/>
    <n v="591.66999999999996"/>
    <x v="3"/>
    <n v="10"/>
    <x v="385"/>
    <s v="TRANS-29928"/>
    <d v="2024-03-14T00:00:00"/>
    <d v="2020-11-07T00:00:00"/>
    <m/>
    <m/>
    <m/>
    <m/>
    <m/>
    <m/>
    <m/>
    <m/>
    <m/>
    <m/>
    <m/>
    <m/>
  </r>
  <r>
    <x v="385"/>
    <n v="7202"/>
    <s v="hallzachary@davis.com"/>
    <s v="3773 Blankenship Mount Suite 443, North Billy, LA 50370"/>
    <x v="2"/>
    <s v="It"/>
    <s v="adj-99678"/>
    <n v="106.97"/>
    <x v="3"/>
    <n v="10"/>
    <x v="386"/>
    <s v="TRANS-95152"/>
    <d v="2021-09-21T00:00:00"/>
    <d v="2023-04-08T00:00:00"/>
    <m/>
    <m/>
    <m/>
    <m/>
    <m/>
    <m/>
    <m/>
    <m/>
    <m/>
    <m/>
    <m/>
    <m/>
  </r>
  <r>
    <x v="329"/>
    <n v="5870"/>
    <s v="jose63@welch.org"/>
    <s v="727 Deborah Harbor Suite 958, North James, NY 68004"/>
    <x v="2"/>
    <s v="Production"/>
    <s v="sMq-09883"/>
    <n v="193.95"/>
    <x v="3"/>
    <n v="10"/>
    <x v="387"/>
    <s v="TRANS-58076"/>
    <d v="2020-06-02T00:00:00"/>
    <d v="2020-08-06T00:00:00"/>
    <m/>
    <m/>
    <m/>
    <m/>
    <m/>
    <m/>
    <m/>
    <m/>
    <m/>
    <m/>
    <m/>
    <m/>
  </r>
  <r>
    <x v="386"/>
    <n v="7988"/>
    <s v="cunninghamshelby@walker.com"/>
    <s v="659 Donald Inlet Apt. 945, Lake Nicole, IN 92781"/>
    <x v="2"/>
    <s v="Common"/>
    <s v="JEF-45246"/>
    <n v="454.82"/>
    <x v="3"/>
    <n v="8"/>
    <x v="388"/>
    <s v="TRANS-41137"/>
    <d v="2023-12-07T00:00:00"/>
    <d v="2021-07-16T00:00:00"/>
    <m/>
    <m/>
    <m/>
    <m/>
    <m/>
    <m/>
    <m/>
    <m/>
    <m/>
    <m/>
    <m/>
    <m/>
  </r>
  <r>
    <x v="387"/>
    <n v="4615"/>
    <s v="christopherhuang@sanchez-joseph.biz"/>
    <s v="7716 Samuel Extension Suite 031, Camerontown, VA 50439"/>
    <x v="2"/>
    <s v="Method"/>
    <s v="eDC-30264"/>
    <n v="660.01"/>
    <x v="3"/>
    <n v="8"/>
    <x v="389"/>
    <s v="TRANS-22042"/>
    <d v="2020-04-10T00:00:00"/>
    <d v="2023-11-05T00:00:00"/>
    <m/>
    <m/>
    <m/>
    <m/>
    <m/>
    <m/>
    <m/>
    <m/>
    <m/>
    <m/>
    <m/>
    <m/>
  </r>
  <r>
    <x v="388"/>
    <n v="8920"/>
    <s v="jameswilliams@yahoo.com"/>
    <s v="4832 Ryan Burgs, Rachelfurt, DC 03379"/>
    <x v="2"/>
    <s v="Especially"/>
    <s v="Wtj-59412"/>
    <n v="969.76"/>
    <x v="3"/>
    <n v="8"/>
    <x v="390"/>
    <s v="TRANS-59447"/>
    <d v="2020-01-10T00:00:00"/>
    <d v="2022-04-02T00:00:00"/>
    <m/>
    <m/>
    <m/>
    <m/>
    <m/>
    <m/>
    <m/>
    <m/>
    <m/>
    <m/>
    <m/>
    <m/>
  </r>
  <r>
    <x v="389"/>
    <n v="9738"/>
    <s v="andrea28@benjamin-maldonado.net"/>
    <s v="7255 John Path, South Juan, ME 69262"/>
    <x v="2"/>
    <s v="Shake"/>
    <s v="Obz-83619"/>
    <n v="769.89"/>
    <x v="3"/>
    <n v="7"/>
    <x v="391"/>
    <s v="TRANS-94384"/>
    <d v="2022-01-12T00:00:00"/>
    <d v="2024-06-27T00:00:00"/>
    <m/>
    <m/>
    <m/>
    <m/>
    <m/>
    <m/>
    <m/>
    <m/>
    <m/>
    <m/>
    <m/>
    <m/>
  </r>
  <r>
    <x v="390"/>
    <n v="7999"/>
    <s v="gbrewer@yahoo.com"/>
    <s v="4789 David Stravenue, Dixonview, IN 45511"/>
    <x v="2"/>
    <s v="Direction"/>
    <s v="yTO-62467"/>
    <n v="933.73"/>
    <x v="3"/>
    <n v="7"/>
    <x v="392"/>
    <s v="TRANS-18320"/>
    <d v="2024-08-24T00:00:00"/>
    <d v="2023-12-25T00:00:00"/>
    <m/>
    <m/>
    <m/>
    <m/>
    <m/>
    <m/>
    <m/>
    <m/>
    <m/>
    <m/>
    <m/>
    <m/>
  </r>
  <r>
    <x v="391"/>
    <n v="7495"/>
    <s v="charles31@hotmail.com"/>
    <s v="4266 Christopher Isle, Joshuafort, MA 58126"/>
    <x v="2"/>
    <s v="Back"/>
    <s v="mdm-57543"/>
    <n v="329.42"/>
    <x v="3"/>
    <n v="6"/>
    <x v="393"/>
    <s v="TRANS-34116"/>
    <d v="2022-08-19T00:00:00"/>
    <d v="2022-06-23T00:00:00"/>
    <m/>
    <m/>
    <m/>
    <m/>
    <m/>
    <m/>
    <m/>
    <m/>
    <m/>
    <m/>
    <m/>
    <m/>
  </r>
  <r>
    <x v="392"/>
    <n v="1022"/>
    <s v="benjamin46@yahoo.com"/>
    <s v="01579 Francis Bridge, Port Melinda, CT 77889"/>
    <x v="2"/>
    <s v="Forget"/>
    <s v="VkF-59932"/>
    <n v="178.24"/>
    <x v="3"/>
    <n v="6"/>
    <x v="394"/>
    <s v="TRANS-09435"/>
    <d v="2022-07-23T00:00:00"/>
    <d v="2023-01-24T00:00:00"/>
    <m/>
    <m/>
    <m/>
    <m/>
    <m/>
    <m/>
    <m/>
    <m/>
    <m/>
    <m/>
    <m/>
    <m/>
  </r>
  <r>
    <x v="393"/>
    <n v="2307"/>
    <s v="anthony59@hotmail.com"/>
    <s v="003 Carl Alley, Heatherfort, AR 77148"/>
    <x v="2"/>
    <s v="Ever"/>
    <s v="jsP-29929"/>
    <n v="169.38"/>
    <x v="3"/>
    <n v="6"/>
    <x v="395"/>
    <s v="TRANS-19988"/>
    <d v="2021-12-20T00:00:00"/>
    <d v="2021-01-22T00:00:00"/>
    <m/>
    <m/>
    <m/>
    <m/>
    <m/>
    <m/>
    <m/>
    <m/>
    <m/>
    <m/>
    <m/>
    <m/>
  </r>
  <r>
    <x v="394"/>
    <n v="1359"/>
    <s v="kristin20@meyer.biz"/>
    <s v="781 Mark Squares Suite 511, Ashleychester, NC 98536"/>
    <x v="2"/>
    <s v="Number"/>
    <s v="NhA-31040"/>
    <n v="684.05"/>
    <x v="3"/>
    <n v="5"/>
    <x v="396"/>
    <s v="TRANS-95368"/>
    <d v="2022-01-05T00:00:00"/>
    <d v="2020-08-21T00:00:00"/>
    <m/>
    <m/>
    <m/>
    <m/>
    <m/>
    <m/>
    <m/>
    <m/>
    <m/>
    <m/>
    <m/>
    <m/>
  </r>
  <r>
    <x v="395"/>
    <n v="7841"/>
    <s v="rachelmurphy@yahoo.com"/>
    <s v="6902 Dawn Tunnel Suite 287, Danielshire, NV 29221"/>
    <x v="2"/>
    <s v="Skill"/>
    <s v="glg-93387"/>
    <n v="912.15"/>
    <x v="3"/>
    <n v="5"/>
    <x v="397"/>
    <s v="TRANS-63731"/>
    <d v="2020-04-14T00:00:00"/>
    <s v="2022-13-40"/>
    <m/>
    <m/>
    <m/>
    <m/>
    <m/>
    <m/>
    <m/>
    <m/>
    <m/>
    <m/>
    <m/>
    <m/>
  </r>
  <r>
    <x v="396"/>
    <n v="6401"/>
    <s v="garciajennifer@gmail.com"/>
    <s v="137 Cross Green Suite 728, New David, ND 28404"/>
    <x v="2"/>
    <s v="Expert"/>
    <s v="XCe-64843"/>
    <n v="961.66"/>
    <x v="3"/>
    <n v="5"/>
    <x v="398"/>
    <s v="TRANS-28281"/>
    <d v="2021-02-10T00:00:00"/>
    <d v="2020-08-05T00:00:00"/>
    <m/>
    <m/>
    <m/>
    <m/>
    <m/>
    <m/>
    <m/>
    <m/>
    <m/>
    <m/>
    <m/>
    <m/>
  </r>
  <r>
    <x v="397"/>
    <n v="1151"/>
    <s v="crawfordcraig@ramirez-glover.info"/>
    <s v="34793 Fitzgerald Place Suite 898, Christinaburgh, ID 37103"/>
    <x v="2"/>
    <s v="Both"/>
    <s v="vzG-51947"/>
    <n v="283.12"/>
    <x v="3"/>
    <n v="5"/>
    <x v="399"/>
    <s v="TRANS-89630"/>
    <d v="2023-04-18T00:00:00"/>
    <d v="2020-03-05T00:00:00"/>
    <m/>
    <m/>
    <m/>
    <m/>
    <m/>
    <m/>
    <m/>
    <m/>
    <m/>
    <m/>
    <m/>
    <m/>
  </r>
  <r>
    <x v="398"/>
    <n v="8943"/>
    <s v="eric65@gmail.com"/>
    <s v="847 Rocha Extension Apt. 394, Evanchester, CA 99852"/>
    <x v="2"/>
    <s v="Along"/>
    <s v="iNT-81011"/>
    <n v="918.45"/>
    <x v="3"/>
    <n v="4"/>
    <x v="400"/>
    <s v="TRANS-89816"/>
    <d v="2023-06-14T00:00:00"/>
    <d v="2020-04-22T00:00:00"/>
    <m/>
    <m/>
    <m/>
    <m/>
    <m/>
    <m/>
    <m/>
    <m/>
    <m/>
    <m/>
    <m/>
    <m/>
  </r>
  <r>
    <x v="399"/>
    <n v="2347"/>
    <s v="megan84@gmail.com"/>
    <s v="00764 Thompson Forks, New Bonnieland, WA 38492"/>
    <x v="2"/>
    <s v="View"/>
    <s v="vvx-41727"/>
    <n v="515.48"/>
    <x v="3"/>
    <n v="4"/>
    <x v="401"/>
    <s v="TRANS-92666"/>
    <d v="2021-01-05T00:00:00"/>
    <d v="2024-08-17T00:00:00"/>
    <m/>
    <m/>
    <m/>
    <m/>
    <m/>
    <m/>
    <m/>
    <m/>
    <m/>
    <m/>
    <m/>
    <m/>
  </r>
  <r>
    <x v="400"/>
    <n v="1701"/>
    <s v="cookesarah@gmail.com"/>
    <s v="134 Tina Pike, Adamschester, MI 33163"/>
    <x v="2"/>
    <s v="Figure"/>
    <s v="Yjg-89124"/>
    <n v="934.79"/>
    <x v="3"/>
    <n v="4"/>
    <x v="402"/>
    <s v="TRANS-05236"/>
    <d v="2023-04-08T00:00:00"/>
    <d v="2020-11-10T00:00:00"/>
    <m/>
    <m/>
    <m/>
    <m/>
    <m/>
    <m/>
    <m/>
    <m/>
    <m/>
    <m/>
    <m/>
    <m/>
  </r>
  <r>
    <x v="401"/>
    <n v="7311"/>
    <s v="martinsarah@gmail.com"/>
    <s v="1503 Richard Harbors Apt. 074, West Rhonda, OR 36762"/>
    <x v="2"/>
    <s v="Statement"/>
    <s v="OBz-14372"/>
    <n v="714.22"/>
    <x v="3"/>
    <n v="2"/>
    <x v="403"/>
    <s v="TRANS-79634"/>
    <d v="2020-03-08T00:00:00"/>
    <d v="2023-02-08T00:00:00"/>
    <m/>
    <m/>
    <m/>
    <m/>
    <m/>
    <m/>
    <m/>
    <m/>
    <m/>
    <m/>
    <m/>
    <m/>
  </r>
  <r>
    <x v="402"/>
    <n v="1078"/>
    <s v="cherylperez@stevenson.net"/>
    <s v="9848 Pamela Orchard, Douglastown, WV 09625"/>
    <x v="2"/>
    <s v="Agent"/>
    <s v="ITS-24444"/>
    <n v="761.36"/>
    <x v="3"/>
    <n v="2"/>
    <x v="404"/>
    <s v="TRANS-78305"/>
    <d v="2020-01-21T00:00:00"/>
    <d v="2022-10-18T00:00:00"/>
    <m/>
    <m/>
    <m/>
    <m/>
    <m/>
    <m/>
    <m/>
    <m/>
    <m/>
    <m/>
    <m/>
    <m/>
  </r>
  <r>
    <x v="403"/>
    <n v="5685"/>
    <s v="kwilliams@lara-bridges.com"/>
    <s v="0236 Kelly Crescent, Lake Matthewshire, SC 58845"/>
    <x v="2"/>
    <s v="Themselves"/>
    <s v="PIc-76790"/>
    <n v="605.22"/>
    <x v="3"/>
    <n v="1"/>
    <x v="405"/>
    <s v="TRANS-87811"/>
    <d v="2020-10-23T00:00:00"/>
    <d v="2020-01-24T00:00:00"/>
    <m/>
    <m/>
    <m/>
    <m/>
    <m/>
    <m/>
    <m/>
    <m/>
    <m/>
    <m/>
    <m/>
    <m/>
  </r>
  <r>
    <x v="404"/>
    <n v="4231"/>
    <s v="howard91@gmail.com"/>
    <s v="62001 Elizabeth Greens Apt. 826, Baileymouth, OH 28985"/>
    <x v="2"/>
    <s v="Democrat"/>
    <s v="AbB-61814"/>
    <n v="345.38"/>
    <x v="3"/>
    <n v="1"/>
    <x v="406"/>
    <s v="TRANS-37557"/>
    <d v="2024-02-25T00:00:00"/>
    <d v="2020-09-19T00:00:00"/>
    <m/>
    <m/>
    <m/>
    <m/>
    <m/>
    <m/>
    <m/>
    <m/>
    <m/>
    <m/>
    <m/>
    <m/>
  </r>
  <r>
    <x v="405"/>
    <n v="8517"/>
    <s v="blackburntimothy@yahoo.com"/>
    <s v="909 Newman Crescent, Lake Jasonchester, TN 31918"/>
    <x v="3"/>
    <s v="Activity"/>
    <s v="btJ-43388"/>
    <n v="397.43"/>
    <x v="3"/>
    <n v="20"/>
    <x v="407"/>
    <s v="TRANS-53401"/>
    <d v="2024-04-20T00:00:00"/>
    <d v="2024-04-25T00:00:00"/>
    <s v="large order"/>
    <n v="2024"/>
    <s v="recent transaction"/>
    <s v="valid"/>
    <s v="pending"/>
    <s v="high priority order"/>
    <s v="Amy Kirby 8517"/>
    <s v="Kirby"/>
    <s v="Amy K"/>
    <n v="5"/>
    <m/>
    <m/>
  </r>
  <r>
    <x v="406"/>
    <n v="2539"/>
    <s v="kimberly64@gmail.com"/>
    <s v="592 Todd Center, Josephton, ID 12370"/>
    <x v="3"/>
    <s v="Serious"/>
    <s v="bjF-42252"/>
    <n v="458.58"/>
    <x v="3"/>
    <n v="20"/>
    <x v="408"/>
    <s v="TRANS-27962"/>
    <d v="2024-01-12T00:00:00"/>
    <d v="2024-01-17T00:00:00"/>
    <s v="large order"/>
    <n v="2024"/>
    <s v="recent transaction"/>
    <s v="valid"/>
    <s v="pending"/>
    <s v="high priority order"/>
    <s v="Karen Gallagher 2539"/>
    <s v="agher"/>
    <s v="Karen"/>
    <n v="5"/>
    <m/>
    <m/>
  </r>
  <r>
    <x v="407"/>
    <n v="6643"/>
    <s v="psimmons@hotmail.com"/>
    <s v="797 Teresa Valley, Jillianmouth, AL 71059"/>
    <x v="3"/>
    <s v="Difficult"/>
    <s v="fig-62663"/>
    <n v="956.25"/>
    <x v="3"/>
    <n v="19"/>
    <x v="409"/>
    <s v="TRANS-79076"/>
    <d v="2024-02-19T00:00:00"/>
    <d v="2024-02-24T00:00:00"/>
    <s v="large order"/>
    <n v="2024"/>
    <s v="recent transaction"/>
    <s v="valid"/>
    <s v="pending"/>
    <s v="high priority order"/>
    <s v="Anthony Valentine 6643"/>
    <s v="ntine"/>
    <s v="Antho"/>
    <n v="5"/>
    <m/>
    <m/>
  </r>
  <r>
    <x v="408"/>
    <n v="7192"/>
    <s v="james90@gmail.com"/>
    <s v="0218 Smith Walks, New Anne, WV 58431"/>
    <x v="3"/>
    <s v="While"/>
    <s v="Kia-90504"/>
    <n v="205.02"/>
    <x v="3"/>
    <n v="19"/>
    <x v="410"/>
    <s v="TRANS-73447"/>
    <d v="2023-03-19T00:00:00"/>
    <d v="2023-03-24T00:00:00"/>
    <s v="large order"/>
    <n v="2023"/>
    <s v="old transaction"/>
    <s v="valid"/>
    <s v="paid"/>
    <s v="high priority order"/>
    <s v="Arthur Chapman 7192"/>
    <s v="apman"/>
    <s v="Arthu"/>
    <n v="5"/>
    <m/>
    <m/>
  </r>
  <r>
    <x v="409"/>
    <n v="7099"/>
    <s v="ashley34@diaz.biz"/>
    <s v="4351 Stephanie Spur Suite 902, Gonzalezberg, LA 03963"/>
    <x v="3"/>
    <s v="Commercial"/>
    <s v="moT-35866"/>
    <n v="608.26"/>
    <x v="3"/>
    <n v="17"/>
    <x v="411"/>
    <s v="TRANS-40895"/>
    <d v="2020-11-14T00:00:00"/>
    <d v="2020-11-19T00:00:00"/>
    <s v="large order"/>
    <n v="2020"/>
    <s v="old transaction"/>
    <s v="valid"/>
    <s v="paid"/>
    <s v="high priority order"/>
    <s v="Derek Chapman 7099"/>
    <s v="apman"/>
    <s v="Derek"/>
    <n v="5"/>
    <m/>
    <m/>
  </r>
  <r>
    <x v="410"/>
    <n v="1893"/>
    <s v="hooverjason@garcia.com"/>
    <s v="91949 Robert Hills, North Deniseport, NM 73757"/>
    <x v="3"/>
    <s v="Audience"/>
    <s v="ebG-66627"/>
    <n v="101.79"/>
    <x v="3"/>
    <n v="17"/>
    <x v="412"/>
    <s v="TRANS-03641"/>
    <d v="2020-02-08T00:00:00"/>
    <d v="2020-02-13T00:00:00"/>
    <s v="large order"/>
    <n v="2020"/>
    <s v="old transaction"/>
    <s v="valid"/>
    <s v="paid"/>
    <s v="high priority order"/>
    <s v="Bonnie Rivera 1893"/>
    <s v="ivera"/>
    <s v="Bonni"/>
    <n v="5"/>
    <m/>
    <m/>
  </r>
  <r>
    <x v="411"/>
    <n v="9145"/>
    <s v="swhite@williams.biz"/>
    <s v="28334 Kenneth Forks Apt. 145, South Tinaborough, NV 52864"/>
    <x v="3"/>
    <s v="Doctor"/>
    <s v="Asm-85551"/>
    <n v="305.88"/>
    <x v="3"/>
    <n v="16"/>
    <x v="413"/>
    <s v="TRANS-37593"/>
    <d v="2024-07-12T00:00:00"/>
    <d v="2024-07-17T00:00:00"/>
    <s v="large order"/>
    <n v="2024"/>
    <s v="recent transaction"/>
    <s v="valid"/>
    <s v="pending"/>
    <s v="high priority order"/>
    <s v="Crystal Harris 9145"/>
    <s v="arris"/>
    <s v="Cryst"/>
    <n v="5"/>
    <m/>
    <m/>
  </r>
  <r>
    <x v="412"/>
    <n v="9639"/>
    <s v="fdavidson@gmail.com"/>
    <s v="0365 Lewis Coves Apt. 954, Brianfurt, NM 77988"/>
    <x v="3"/>
    <s v="Care"/>
    <s v="HgG-39664"/>
    <n v="563.04"/>
    <x v="3"/>
    <n v="15"/>
    <x v="414"/>
    <s v="TRANS-36777"/>
    <d v="2020-01-19T00:00:00"/>
    <d v="2020-01-24T00:00:00"/>
    <s v="small order"/>
    <n v="2020"/>
    <s v="old transaction"/>
    <s v="valid"/>
    <s v="paid"/>
    <b v="0"/>
    <s v="Jessica White 9639"/>
    <s v="White"/>
    <s v="Jessi"/>
    <n v="5"/>
    <m/>
    <m/>
  </r>
  <r>
    <x v="413"/>
    <n v="1075"/>
    <s v="cbailey@washington.com"/>
    <s v="711 Hannah Roads, Riverafort, FL 11902"/>
    <x v="3"/>
    <s v="Article"/>
    <s v="Jqo-63264"/>
    <n v="635.61"/>
    <x v="3"/>
    <n v="14"/>
    <x v="415"/>
    <s v="TRANS-28496"/>
    <d v="2023-04-23T00:00:00"/>
    <d v="2023-04-28T00:00:00"/>
    <s v="small order"/>
    <n v="2023"/>
    <s v="old transaction"/>
    <s v="valid"/>
    <s v="paid"/>
    <b v="0"/>
    <s v="Mark Patrick 1075"/>
    <s v="trick"/>
    <s v="Mark "/>
    <n v="5"/>
    <m/>
    <m/>
  </r>
  <r>
    <x v="414"/>
    <n v="1993"/>
    <s v="tiffany62@hotmail.com"/>
    <s v="08560 John Forge, East Rickyfurt, NC 23744"/>
    <x v="3"/>
    <s v="Lot"/>
    <s v="AyC-56115"/>
    <n v="91.62"/>
    <x v="3"/>
    <n v="14"/>
    <x v="416"/>
    <s v="TRANS-07970"/>
    <d v="2021-03-06T00:00:00"/>
    <d v="2021-03-11T00:00:00"/>
    <s v="small order"/>
    <n v="2021"/>
    <s v="old transaction"/>
    <s v="valid"/>
    <s v="paid"/>
    <b v="0"/>
    <s v="Joshua Weaver 1993"/>
    <s v="eaver"/>
    <s v="Joshu"/>
    <n v="5"/>
    <m/>
    <m/>
  </r>
  <r>
    <x v="415"/>
    <n v="6599"/>
    <s v="briannalee@gmail.com"/>
    <s v="19491 Richard Garden Suite 071, New Scott, KY 52236"/>
    <x v="3"/>
    <s v="Talk"/>
    <s v="pDh-45882"/>
    <n v="512.57000000000005"/>
    <x v="3"/>
    <n v="13"/>
    <x v="417"/>
    <s v="TRANS-76093"/>
    <d v="2024-01-17T00:00:00"/>
    <d v="2024-01-22T00:00:00"/>
    <s v="small order"/>
    <n v="2024"/>
    <s v="recent transaction"/>
    <s v="valid"/>
    <s v="pending"/>
    <b v="0"/>
    <s v="Heather Golden 6599"/>
    <s v="olden"/>
    <s v="Heath"/>
    <n v="5"/>
    <m/>
    <m/>
  </r>
  <r>
    <x v="416"/>
    <n v="4800"/>
    <s v="tylerjoshua@yahoo.com"/>
    <s v="1767 Janet Mall, East Christopher, IA 80050"/>
    <x v="3"/>
    <s v="Theory"/>
    <s v="FRg-63875"/>
    <n v="663.87"/>
    <x v="3"/>
    <n v="10"/>
    <x v="418"/>
    <s v="TRANS-24812"/>
    <d v="2022-02-17T00:00:00"/>
    <d v="2023-12-26T00:00:00"/>
    <m/>
    <m/>
    <m/>
    <m/>
    <m/>
    <m/>
    <m/>
    <m/>
    <m/>
    <m/>
    <m/>
    <m/>
  </r>
  <r>
    <x v="417"/>
    <n v="6069"/>
    <s v="kevinwoods@hotmail.com"/>
    <s v="158 Clark Inlet Suite 551, Mitchellview, WV 59896"/>
    <x v="3"/>
    <s v="Pick"/>
    <s v="sLu-73500"/>
    <n v="96.18"/>
    <x v="3"/>
    <n v="9"/>
    <x v="419"/>
    <s v="TRANS-09011"/>
    <d v="2020-02-16T00:00:00"/>
    <d v="2024-05-31T00:00:00"/>
    <m/>
    <m/>
    <m/>
    <m/>
    <m/>
    <m/>
    <m/>
    <m/>
    <m/>
    <m/>
    <m/>
    <m/>
  </r>
  <r>
    <x v="418"/>
    <n v="4517"/>
    <s v="daniel17@turner.com"/>
    <s v="35021 Daniel Overpass, Cameronport, IL 05006"/>
    <x v="3"/>
    <s v="Month"/>
    <s v="dfa-69592"/>
    <n v="626.57000000000005"/>
    <x v="3"/>
    <n v="9"/>
    <x v="420"/>
    <s v="TRANS-12353"/>
    <d v="2022-11-25T00:00:00"/>
    <d v="2022-02-14T00:00:00"/>
    <m/>
    <m/>
    <m/>
    <m/>
    <m/>
    <m/>
    <m/>
    <m/>
    <m/>
    <m/>
    <m/>
    <m/>
  </r>
  <r>
    <x v="419"/>
    <n v="5408"/>
    <s v="bryan53@hotmail.com"/>
    <s v="17432 John Forges, Roweborough, AZ 71003"/>
    <x v="3"/>
    <s v="Law"/>
    <s v="EDk-05391"/>
    <n v="35.24"/>
    <x v="3"/>
    <n v="9"/>
    <x v="421"/>
    <s v="TRANS-00425"/>
    <d v="2020-09-21T00:00:00"/>
    <d v="2021-01-01T00:00:00"/>
    <m/>
    <m/>
    <m/>
    <m/>
    <m/>
    <m/>
    <m/>
    <m/>
    <m/>
    <m/>
    <m/>
    <m/>
  </r>
  <r>
    <x v="420"/>
    <n v="1513"/>
    <s v="vcrawford@hotmail.com"/>
    <s v="0373 Charles Manors, Jonesport, TN 71711"/>
    <x v="3"/>
    <s v="Clear"/>
    <s v="QRL-77431"/>
    <n v="276.95999999999998"/>
    <x v="3"/>
    <n v="8"/>
    <x v="422"/>
    <s v="TRANS-96671"/>
    <d v="2024-03-17T00:00:00"/>
    <d v="2020-09-07T00:00:00"/>
    <m/>
    <m/>
    <m/>
    <m/>
    <m/>
    <m/>
    <m/>
    <m/>
    <m/>
    <m/>
    <m/>
    <m/>
  </r>
  <r>
    <x v="421"/>
    <n v="1795"/>
    <s v="jaimelewis@yahoo.com"/>
    <s v="3826 Jones Meadow, New Brandy, VA 84352"/>
    <x v="3"/>
    <s v="Wide"/>
    <s v="DGL-57582"/>
    <n v="389.74"/>
    <x v="3"/>
    <n v="7"/>
    <x v="423"/>
    <s v="TRANS-08450"/>
    <d v="2021-05-31T00:00:00"/>
    <d v="2023-10-11T00:00:00"/>
    <m/>
    <m/>
    <m/>
    <m/>
    <m/>
    <m/>
    <m/>
    <m/>
    <m/>
    <m/>
    <m/>
    <m/>
  </r>
  <r>
    <x v="422"/>
    <n v="3104"/>
    <s v="theresaclark@fuller.info"/>
    <s v="357 Stanley Cliffs Apt. 670, Carneychester, MI 63769"/>
    <x v="3"/>
    <s v="Laugh"/>
    <s v="vWx-28592"/>
    <n v="205"/>
    <x v="3"/>
    <n v="6"/>
    <x v="424"/>
    <s v="TRANS-11218"/>
    <d v="2020-04-06T00:00:00"/>
    <d v="2022-10-13T00:00:00"/>
    <m/>
    <m/>
    <m/>
    <m/>
    <m/>
    <m/>
    <m/>
    <m/>
    <m/>
    <m/>
    <m/>
    <m/>
  </r>
  <r>
    <x v="423"/>
    <n v="1671"/>
    <s v="bfox@gmail.com"/>
    <s v="33966 Mary Alley, Thomasview, KY 93526"/>
    <x v="3"/>
    <s v="Act"/>
    <s v="FeL-29512"/>
    <n v="142.85"/>
    <x v="3"/>
    <n v="6"/>
    <x v="425"/>
    <s v="TRANS-77541"/>
    <d v="2020-08-29T00:00:00"/>
    <d v="2020-02-23T00:00:00"/>
    <m/>
    <m/>
    <m/>
    <m/>
    <m/>
    <m/>
    <m/>
    <m/>
    <m/>
    <m/>
    <m/>
    <m/>
  </r>
  <r>
    <x v="424"/>
    <n v="8676"/>
    <s v="anthonydeleon@yahoo.com"/>
    <s v="57716 Kevin Shore Apt. 573, Rossfort, OR 34505"/>
    <x v="3"/>
    <s v="Drive"/>
    <s v="NJY-26668"/>
    <n v="326.52999999999997"/>
    <x v="3"/>
    <n v="6"/>
    <x v="426"/>
    <s v="TRANS-62318"/>
    <d v="2023-07-04T00:00:00"/>
    <d v="2023-12-09T00:00:00"/>
    <m/>
    <m/>
    <m/>
    <m/>
    <m/>
    <m/>
    <m/>
    <m/>
    <m/>
    <m/>
    <m/>
    <m/>
  </r>
  <r>
    <x v="425"/>
    <n v="1792"/>
    <s v="martinezmichael@ballard.org"/>
    <s v="8939 Megan Gardens Suite 410, Luisstad, WI 92129"/>
    <x v="3"/>
    <s v="See"/>
    <s v="Ley-76878"/>
    <n v="643.53"/>
    <x v="3"/>
    <n v="4"/>
    <x v="427"/>
    <s v="TRANS-91009"/>
    <d v="2024-05-04T00:00:00"/>
    <d v="2020-05-02T00:00:00"/>
    <m/>
    <m/>
    <m/>
    <m/>
    <m/>
    <m/>
    <m/>
    <m/>
    <m/>
    <m/>
    <m/>
    <m/>
  </r>
  <r>
    <x v="426"/>
    <n v="6413"/>
    <s v="cookallen@gmail.com"/>
    <s v="43279 Christian Point Apt. 994, North Phillipbury, NE 53159"/>
    <x v="3"/>
    <s v="Theory"/>
    <s v="JiV-92568"/>
    <n v="22.88"/>
    <x v="3"/>
    <n v="4"/>
    <x v="428"/>
    <s v="TRANS-72261"/>
    <d v="2022-08-08T00:00:00"/>
    <d v="2023-09-26T00:00:00"/>
    <m/>
    <m/>
    <m/>
    <m/>
    <m/>
    <m/>
    <m/>
    <m/>
    <m/>
    <m/>
    <m/>
    <m/>
  </r>
  <r>
    <x v="427"/>
    <n v="3492"/>
    <s v="robert67@hayden.com"/>
    <s v="76710 Henderson Tunnel, West Geraldville, IA 55753"/>
    <x v="3"/>
    <s v="Model"/>
    <s v="anN-28628"/>
    <n v="536.91"/>
    <x v="3"/>
    <n v="2"/>
    <x v="429"/>
    <s v="TRANS-35535"/>
    <d v="2022-04-08T00:00:00"/>
    <d v="2023-07-26T00:00:00"/>
    <m/>
    <m/>
    <m/>
    <m/>
    <m/>
    <m/>
    <m/>
    <m/>
    <m/>
    <m/>
    <m/>
    <m/>
  </r>
  <r>
    <x v="428"/>
    <n v="3832"/>
    <s v="dakotaprince@yahoo.com"/>
    <s v="042 Gomez Junction Suite 768, New Ronnieland, HI 25275"/>
    <x v="3"/>
    <s v="Seat"/>
    <s v="GOK-05464"/>
    <n v="864.17"/>
    <x v="3"/>
    <n v="1"/>
    <x v="430"/>
    <s v="TRANS-53192"/>
    <d v="2022-04-01T00:00:00"/>
    <d v="2022-06-13T00:00:00"/>
    <m/>
    <m/>
    <m/>
    <m/>
    <m/>
    <m/>
    <m/>
    <m/>
    <m/>
    <m/>
    <m/>
    <m/>
  </r>
  <r>
    <x v="429"/>
    <n v="4704"/>
    <s v="bassfaith@white-clark.com"/>
    <s v="4210 Adams Isle Suite 948, Staceyfort, TN 49358"/>
    <x v="4"/>
    <s v="Participant"/>
    <s v="EDT-15413"/>
    <n v="827.21"/>
    <x v="3"/>
    <n v="20"/>
    <x v="431"/>
    <s v="TRANS-39892"/>
    <d v="2023-09-14T00:00:00"/>
    <d v="2023-09-19T00:00:00"/>
    <s v="large order"/>
    <n v="2023"/>
    <s v="old transaction"/>
    <s v="valid"/>
    <s v="paid"/>
    <s v="high priority order"/>
    <s v="Mrs. Meghan Martinez 4704"/>
    <s v="tinez"/>
    <s v="Mrs. "/>
    <n v="5"/>
    <m/>
    <m/>
  </r>
  <r>
    <x v="430"/>
    <n v="6605"/>
    <s v="brandon86@thompson.com"/>
    <s v="49006 Smith Divide, Saraside, NV 07578"/>
    <x v="4"/>
    <s v="Role"/>
    <s v="Spo-20471"/>
    <n v="810.09"/>
    <x v="3"/>
    <n v="20"/>
    <x v="432"/>
    <s v="TRANS-38491"/>
    <d v="2023-03-11T00:00:00"/>
    <d v="2023-03-16T00:00:00"/>
    <s v="large order"/>
    <n v="2023"/>
    <s v="old transaction"/>
    <s v="valid"/>
    <s v="paid"/>
    <s v="high priority order"/>
    <s v="Stacey Thomas 6605"/>
    <s v="homas"/>
    <s v="Stace"/>
    <n v="5"/>
    <m/>
    <m/>
  </r>
  <r>
    <x v="431"/>
    <n v="5427"/>
    <s v="oacosta@yahoo.com"/>
    <s v="4429 Jason Lodge Apt. 565, East Kimberly, WY 17887"/>
    <x v="4"/>
    <s v="Manager"/>
    <s v="EhQ-01358"/>
    <n v="859.6"/>
    <x v="3"/>
    <n v="19"/>
    <x v="433"/>
    <s v="TRANS-25554"/>
    <d v="2020-03-21T00:00:00"/>
    <d v="2020-03-26T00:00:00"/>
    <s v="large order"/>
    <n v="2020"/>
    <s v="old transaction"/>
    <s v="valid"/>
    <s v="paid"/>
    <s v="high priority order"/>
    <s v="James Potts 5427"/>
    <s v="Potts"/>
    <s v="James"/>
    <n v="5"/>
    <m/>
    <m/>
  </r>
  <r>
    <x v="432"/>
    <n v="7000"/>
    <s v="cflores@gmail.com"/>
    <s v="02104 Mindy Fall Apt. 534, Knightfurt, AZ 11915"/>
    <x v="4"/>
    <s v="Notice"/>
    <s v="zox-56576"/>
    <n v="748.8"/>
    <x v="3"/>
    <n v="19"/>
    <x v="434"/>
    <s v="TRANS-74649"/>
    <d v="2022-11-23T00:00:00"/>
    <d v="2022-11-28T00:00:00"/>
    <s v="large order"/>
    <n v="2022"/>
    <s v="old transaction"/>
    <s v="valid"/>
    <s v="paid"/>
    <s v="high priority order"/>
    <s v="Duane Nelson Jr. 7000"/>
    <s v="n Jr."/>
    <s v="Duane"/>
    <n v="5"/>
    <m/>
    <m/>
  </r>
  <r>
    <x v="433"/>
    <n v="2774"/>
    <s v="jroth@clark-cordova.com"/>
    <s v="8861 Taylor Glens Suite 100, Waltersville, MS 66848"/>
    <x v="4"/>
    <s v="Item"/>
    <s v="Zmu-65528"/>
    <n v="150.54"/>
    <x v="3"/>
    <n v="19"/>
    <x v="435"/>
    <s v="TRANS-24426"/>
    <d v="2022-06-12T00:00:00"/>
    <d v="2022-06-17T00:00:00"/>
    <s v="large order"/>
    <n v="2022"/>
    <s v="old transaction"/>
    <s v="valid"/>
    <s v="paid"/>
    <s v="high priority order"/>
    <s v="Lisa Fox 2774"/>
    <s v="a Fox"/>
    <s v="Lisa "/>
    <n v="5"/>
    <m/>
    <m/>
  </r>
  <r>
    <x v="434"/>
    <n v="3723"/>
    <s v="dominique17@yahoo.com"/>
    <s v="229 Debra Manors, Masseymouth, HI 01361"/>
    <x v="4"/>
    <s v="Probably"/>
    <s v="saJ-74535"/>
    <n v="387.41"/>
    <x v="3"/>
    <n v="18"/>
    <x v="436"/>
    <s v="TRANS-37421"/>
    <d v="2024-04-16T00:00:00"/>
    <d v="2024-04-21T00:00:00"/>
    <s v="large order"/>
    <n v="2024"/>
    <s v="recent transaction"/>
    <s v="valid"/>
    <s v="pending"/>
    <s v="high priority order"/>
    <s v="Erin Anderson 3723"/>
    <s v="erson"/>
    <s v="Erin "/>
    <n v="5"/>
    <m/>
    <m/>
  </r>
  <r>
    <x v="435"/>
    <n v="8325"/>
    <s v="mark63@harrell.com"/>
    <s v="669 Perez Circles, New Robertburgh, WI 18353"/>
    <x v="4"/>
    <s v="Book"/>
    <s v="hST-78587"/>
    <n v="17.920000000000002"/>
    <x v="3"/>
    <n v="16"/>
    <x v="437"/>
    <s v="TRANS-71970"/>
    <d v="2024-09-08T00:00:00"/>
    <d v="2024-09-13T00:00:00"/>
    <s v="large order"/>
    <n v="2024"/>
    <s v="recent transaction"/>
    <s v="valid"/>
    <s v="pending"/>
    <s v="high priority order"/>
    <s v="Joshua Hicks 8325"/>
    <s v="Hicks"/>
    <s v="Joshu"/>
    <n v="5"/>
    <m/>
    <m/>
  </r>
  <r>
    <x v="436"/>
    <n v="6396"/>
    <s v="opierce@hotmail.com"/>
    <s v="6439 Salazar Forges Apt. 954, Blacktown, CO 61058"/>
    <x v="4"/>
    <s v="Determine"/>
    <s v="WvC-71385"/>
    <n v="86.85"/>
    <x v="3"/>
    <n v="14"/>
    <x v="438"/>
    <s v="TRANS-16798"/>
    <d v="2022-11-14T00:00:00"/>
    <d v="2022-11-19T00:00:00"/>
    <s v="small order"/>
    <n v="2022"/>
    <s v="old transaction"/>
    <s v="valid"/>
    <s v="paid"/>
    <b v="0"/>
    <s v="Alan Thomas 6396"/>
    <s v="homas"/>
    <s v="Alan "/>
    <n v="5"/>
    <m/>
    <m/>
  </r>
  <r>
    <x v="437"/>
    <n v="1838"/>
    <s v="alexander44@hotmail.com"/>
    <s v="944 Jackson Loop Apt. 001, Port Sarah, OK 91165"/>
    <x v="4"/>
    <s v="Somebody"/>
    <s v="bLj-01278"/>
    <n v="514.27"/>
    <x v="3"/>
    <n v="14"/>
    <x v="439"/>
    <s v="TRANS-75639"/>
    <d v="2024-08-19T00:00:00"/>
    <d v="2024-08-24T00:00:00"/>
    <s v="small order"/>
    <n v="2024"/>
    <s v="recent transaction"/>
    <s v="valid"/>
    <s v="pending"/>
    <b v="0"/>
    <s v="Ryan Schroeder 1838"/>
    <s v="oeder"/>
    <s v="Ryan "/>
    <n v="5"/>
    <m/>
    <m/>
  </r>
  <r>
    <x v="438"/>
    <n v="1299"/>
    <s v="danielle29@mccullough.com"/>
    <s v="63409 Michael Viaduct Suite 566, Port Bryanfort, WV 08598"/>
    <x v="4"/>
    <s v="Glass"/>
    <s v="OeX-96302"/>
    <n v="577.72"/>
    <x v="3"/>
    <n v="13"/>
    <x v="440"/>
    <s v="TRANS-84655"/>
    <d v="2024-02-07T00:00:00"/>
    <d v="2024-02-12T00:00:00"/>
    <s v="small order"/>
    <n v="2024"/>
    <s v="recent transaction"/>
    <s v="valid"/>
    <s v="pending"/>
    <b v="0"/>
    <s v="Laura Alexander 1299"/>
    <s v="ander"/>
    <s v="Laura"/>
    <n v="5"/>
    <m/>
    <m/>
  </r>
  <r>
    <x v="439"/>
    <n v="6191"/>
    <s v="suttonchristopher@mullins.com"/>
    <s v="9417 James Crossroad Suite 741, Lake Gloria, RI 08869"/>
    <x v="4"/>
    <s v="First"/>
    <s v="scR-23379"/>
    <n v="674.8"/>
    <x v="3"/>
    <n v="13"/>
    <x v="441"/>
    <s v="TRANS-50449"/>
    <d v="2021-11-16T00:00:00"/>
    <d v="2021-11-21T00:00:00"/>
    <s v="small order"/>
    <n v="2021"/>
    <s v="old transaction"/>
    <s v="valid"/>
    <s v="paid"/>
    <b v="0"/>
    <s v="James Estes 6191"/>
    <s v="Estes"/>
    <s v="James"/>
    <n v="5"/>
    <m/>
    <m/>
  </r>
  <r>
    <x v="440"/>
    <n v="9519"/>
    <s v="amanda09@yahoo.com"/>
    <s v="0830 Gonzalez Shoal, Cindyside, CA 43022"/>
    <x v="4"/>
    <s v="Worry"/>
    <s v="ZUv-42600"/>
    <n v="563.25"/>
    <x v="3"/>
    <n v="12"/>
    <x v="442"/>
    <s v="TRANS-69488"/>
    <d v="2020-10-09T00:00:00"/>
    <d v="2020-10-14T00:00:00"/>
    <s v="small order"/>
    <n v="2020"/>
    <s v="old transaction"/>
    <s v="valid"/>
    <s v="paid"/>
    <b v="0"/>
    <s v="Michael Moore 9519"/>
    <s v="Moore"/>
    <s v="Micha"/>
    <n v="5"/>
    <m/>
    <m/>
  </r>
  <r>
    <x v="441"/>
    <n v="8427"/>
    <s v="smithmegan@butler.com"/>
    <s v="48377 Brown Brooks Apt. 192, East Carla, AK 39085"/>
    <x v="4"/>
    <s v="Close"/>
    <s v="wHG-15437"/>
    <n v="855.26"/>
    <x v="3"/>
    <n v="9"/>
    <x v="443"/>
    <s v="TRANS-83955"/>
    <d v="2022-08-31T00:00:00"/>
    <d v="2022-06-19T00:00:00"/>
    <m/>
    <m/>
    <m/>
    <m/>
    <m/>
    <m/>
    <m/>
    <m/>
    <m/>
    <m/>
    <m/>
    <m/>
  </r>
  <r>
    <x v="442"/>
    <n v="8827"/>
    <s v="mhoffman@hotmail.com"/>
    <s v="49659 Aaron Views, West Jason, NE 29701"/>
    <x v="4"/>
    <s v="Affect"/>
    <s v="bHN-58751"/>
    <n v="264.36"/>
    <x v="3"/>
    <n v="7"/>
    <x v="357"/>
    <s v="TRANS-95922"/>
    <d v="2020-02-22T00:00:00"/>
    <d v="2022-06-08T00:00:00"/>
    <m/>
    <m/>
    <m/>
    <m/>
    <m/>
    <m/>
    <m/>
    <m/>
    <m/>
    <m/>
    <m/>
    <m/>
  </r>
  <r>
    <x v="443"/>
    <n v="1580"/>
    <s v="dana59@hotmail.com"/>
    <s v="4109 Edwards Isle Suite 409, Joshuaborough, WI 62802"/>
    <x v="4"/>
    <s v="High"/>
    <s v="DfE-46130"/>
    <n v="48.51"/>
    <x v="3"/>
    <n v="7"/>
    <x v="444"/>
    <s v="TRANS-41414"/>
    <d v="2023-09-10T00:00:00"/>
    <d v="2021-03-05T00:00:00"/>
    <m/>
    <m/>
    <m/>
    <m/>
    <m/>
    <m/>
    <m/>
    <m/>
    <m/>
    <m/>
    <m/>
    <m/>
  </r>
  <r>
    <x v="444"/>
    <n v="8100"/>
    <s v="michaelmoore@white.biz"/>
    <s v="49559 Hawkins Harbors Suite 971, Shannonhaven, MI 64164"/>
    <x v="4"/>
    <s v="Cut"/>
    <s v="Vxg-52004"/>
    <n v="907.05"/>
    <x v="3"/>
    <n v="6"/>
    <x v="445"/>
    <s v="TRANS-89045"/>
    <d v="2020-03-02T00:00:00"/>
    <d v="2024-06-19T00:00:00"/>
    <m/>
    <m/>
    <m/>
    <m/>
    <m/>
    <m/>
    <m/>
    <m/>
    <m/>
    <m/>
    <m/>
    <m/>
  </r>
  <r>
    <x v="445"/>
    <n v="9624"/>
    <s v="kimberlywhite@hotmail.com"/>
    <s v="905 Savage Street, Parkstown, AL 27557"/>
    <x v="4"/>
    <s v="Cut"/>
    <s v="HFA-11919"/>
    <n v="556.84"/>
    <x v="3"/>
    <n v="4"/>
    <x v="446"/>
    <s v="TRANS-67630"/>
    <d v="2023-06-26T00:00:00"/>
    <d v="2023-12-20T00:00:00"/>
    <m/>
    <m/>
    <m/>
    <m/>
    <m/>
    <m/>
    <m/>
    <m/>
    <m/>
    <m/>
    <m/>
    <m/>
  </r>
  <r>
    <x v="446"/>
    <n v="4441"/>
    <s v="waynepalmer@yahoo.com"/>
    <s v="7433 Williams Bridge Apt. 491, Port Josephland, DC 93597"/>
    <x v="4"/>
    <s v="Democratic"/>
    <s v="tFH-88673"/>
    <n v="897.78"/>
    <x v="3"/>
    <n v="4"/>
    <x v="447"/>
    <s v="TRANS-19117"/>
    <d v="2022-06-28T00:00:00"/>
    <d v="2020-10-27T00:00:00"/>
    <m/>
    <m/>
    <m/>
    <m/>
    <m/>
    <m/>
    <m/>
    <m/>
    <m/>
    <m/>
    <m/>
    <m/>
  </r>
  <r>
    <x v="447"/>
    <n v="9343"/>
    <s v="markmcgee@kim.info"/>
    <s v="202 Casey Crest Suite 901, East Robertbury, AR 04743"/>
    <x v="4"/>
    <s v="What"/>
    <s v="LJi-19697"/>
    <n v="129.62"/>
    <x v="3"/>
    <n v="3"/>
    <x v="448"/>
    <s v="TRANS-76792"/>
    <d v="2021-11-15T00:00:00"/>
    <d v="2022-03-03T00:00:00"/>
    <m/>
    <m/>
    <m/>
    <m/>
    <m/>
    <m/>
    <m/>
    <m/>
    <m/>
    <m/>
    <m/>
    <m/>
  </r>
  <r>
    <x v="448"/>
    <n v="6044"/>
    <s v="olivia94@yahoo.com"/>
    <s v="712 Monroe Dam Apt. 949, Port Eric, WV 47674"/>
    <x v="4"/>
    <s v="Lead"/>
    <s v="IMk-36166"/>
    <n v="892.95"/>
    <x v="3"/>
    <n v="2"/>
    <x v="449"/>
    <s v="TRANS-85634"/>
    <d v="2022-04-13T00:00:00"/>
    <d v="2021-10-17T00:00:00"/>
    <m/>
    <m/>
    <m/>
    <m/>
    <m/>
    <m/>
    <m/>
    <m/>
    <m/>
    <m/>
    <m/>
    <m/>
  </r>
  <r>
    <x v="449"/>
    <n v="1551"/>
    <s v="richardchambers@yahoo.com"/>
    <s v="7269 Chandler Streets, Leestad, IL 47877"/>
    <x v="0"/>
    <s v="Pick"/>
    <s v="hQQ-10693"/>
    <n v="33.409999999999997"/>
    <x v="4"/>
    <n v="20"/>
    <x v="450"/>
    <s v="TRANS-46802"/>
    <d v="2020-06-24T00:00:00"/>
    <d v="2020-06-29T00:00:00"/>
    <s v="large order"/>
    <n v="2020"/>
    <s v="old transaction"/>
    <s v="valid"/>
    <s v="paid"/>
    <s v="high priority order"/>
    <s v="Matthew Smith 1551"/>
    <s v="Smith"/>
    <s v="Matth"/>
    <n v="5"/>
    <m/>
    <m/>
  </r>
  <r>
    <x v="450"/>
    <n v="9798"/>
    <s v="joannarodriguez@williams-hale.info"/>
    <s v="0215 Marshall Port, Alvarezfurt, CA 13902"/>
    <x v="0"/>
    <s v="Beautiful"/>
    <s v="Oco-95118"/>
    <n v="928.95"/>
    <x v="4"/>
    <n v="18"/>
    <x v="451"/>
    <s v="TRANS-78990"/>
    <d v="2020-08-17T00:00:00"/>
    <d v="2020-08-22T00:00:00"/>
    <s v="large order"/>
    <n v="2020"/>
    <s v="old transaction"/>
    <s v="valid"/>
    <s v="paid"/>
    <s v="high priority order"/>
    <s v="Tammy Robinson 9798"/>
    <s v="inson"/>
    <s v="Tammy"/>
    <n v="5"/>
    <m/>
    <m/>
  </r>
  <r>
    <x v="451"/>
    <n v="3383"/>
    <s v="lsanchez@adkins.com"/>
    <s v="800 Macdonald Mount Suite 383, Gregoryburgh, SC 20037"/>
    <x v="0"/>
    <s v="Doctor"/>
    <s v="XEM-41076"/>
    <n v="545.87"/>
    <x v="4"/>
    <n v="17"/>
    <x v="452"/>
    <s v="TRANS-50465"/>
    <d v="2020-08-25T00:00:00"/>
    <d v="2020-08-30T00:00:00"/>
    <s v="large order"/>
    <n v="2020"/>
    <s v="old transaction"/>
    <s v="valid"/>
    <s v="paid"/>
    <s v="high priority order"/>
    <s v="Mark Patterson 3383"/>
    <s v="erson"/>
    <s v="Mark "/>
    <n v="5"/>
    <m/>
    <m/>
  </r>
  <r>
    <x v="452"/>
    <n v="8546"/>
    <s v="mark35@hotmail.com"/>
    <s v="14324 Butler Rest, Suzanneland, OK 90095"/>
    <x v="0"/>
    <s v="Record"/>
    <s v="hEG-79717"/>
    <n v="405.11"/>
    <x v="4"/>
    <n v="17"/>
    <x v="453"/>
    <s v="TRANS-84170"/>
    <d v="2022-12-07T00:00:00"/>
    <d v="2022-12-12T00:00:00"/>
    <s v="large order"/>
    <n v="2022"/>
    <s v="old transaction"/>
    <s v="valid"/>
    <s v="paid"/>
    <s v="high priority order"/>
    <s v="Patrick Wright 8546"/>
    <s v="right"/>
    <s v="Patri"/>
    <n v="5"/>
    <m/>
    <m/>
  </r>
  <r>
    <x v="453"/>
    <n v="5540"/>
    <s v="uharrison@hotmail.com"/>
    <s v="105 Romero Shoals, South Jimmytown, VT 22400"/>
    <x v="0"/>
    <s v="House"/>
    <s v="Rvo-43310"/>
    <n v="474.01"/>
    <x v="4"/>
    <n v="17"/>
    <x v="454"/>
    <s v="TRANS-94427"/>
    <d v="2023-09-18T00:00:00"/>
    <d v="2023-09-23T00:00:00"/>
    <s v="large order"/>
    <n v="2023"/>
    <s v="old transaction"/>
    <s v="valid"/>
    <s v="paid"/>
    <s v="high priority order"/>
    <s v="Kristen Schneider 5540"/>
    <s v="eider"/>
    <s v="Krist"/>
    <n v="5"/>
    <m/>
    <m/>
  </r>
  <r>
    <x v="454"/>
    <n v="6034"/>
    <s v="ytaylor@hotmail.com"/>
    <s v="6847 Michelle Throughway Apt. 726, Richardburgh, WV 99545"/>
    <x v="0"/>
    <s v="Factor"/>
    <s v="adr-94535"/>
    <n v="471.86"/>
    <x v="4"/>
    <n v="16"/>
    <x v="455"/>
    <s v="TRANS-93582"/>
    <d v="2020-11-25T00:00:00"/>
    <d v="2020-11-30T00:00:00"/>
    <s v="large order"/>
    <n v="2020"/>
    <s v="old transaction"/>
    <s v="valid"/>
    <s v="paid"/>
    <s v="high priority order"/>
    <s v="Dana Clayton 6034"/>
    <s v="ayton"/>
    <s v="Dana "/>
    <n v="5"/>
    <m/>
    <m/>
  </r>
  <r>
    <x v="455"/>
    <n v="8068"/>
    <s v="udeleon@hotmail.com"/>
    <s v="464 Wilson Street, New Heatherburgh, OR 68004"/>
    <x v="0"/>
    <s v="Radio"/>
    <s v="mcY-82089"/>
    <n v="873.83"/>
    <x v="4"/>
    <n v="15"/>
    <x v="456"/>
    <s v="TRANS-67021"/>
    <d v="2021-04-11T00:00:00"/>
    <d v="2021-04-16T00:00:00"/>
    <s v="small order"/>
    <n v="2021"/>
    <s v="old transaction"/>
    <s v="valid"/>
    <s v="paid"/>
    <b v="0"/>
    <s v="Maria Morrison 8068"/>
    <s v="rison"/>
    <s v="Maria"/>
    <n v="5"/>
    <m/>
    <m/>
  </r>
  <r>
    <x v="456"/>
    <n v="6526"/>
    <s v="moyersean@gmail.com"/>
    <s v="5071 Mark Creek Suite 081, Port Shelby, MD 40532"/>
    <x v="0"/>
    <s v="Century"/>
    <s v="zpm-76833"/>
    <n v="692.08"/>
    <x v="4"/>
    <n v="12"/>
    <x v="457"/>
    <s v="TRANS-23545"/>
    <d v="2023-09-11T00:00:00"/>
    <d v="2023-09-16T00:00:00"/>
    <s v="small order"/>
    <n v="2023"/>
    <s v="old transaction"/>
    <s v="valid"/>
    <s v="paid"/>
    <b v="0"/>
    <s v="Christopher Hahn PhD 6526"/>
    <s v="n PhD"/>
    <s v="Chris"/>
    <n v="5"/>
    <m/>
    <m/>
  </r>
  <r>
    <x v="457"/>
    <n v="9623"/>
    <s v="jamesgibson@hotmail.com"/>
    <s v="6677 Hardy Trace Apt. 832, Port Cassidyfurt, ME 49977"/>
    <x v="0"/>
    <s v="Put"/>
    <s v="tXQ-46962"/>
    <n v="886.43"/>
    <x v="4"/>
    <n v="11"/>
    <x v="458"/>
    <s v="TRANS-26133"/>
    <d v="2022-11-04T00:00:00"/>
    <d v="2022-11-09T00:00:00"/>
    <s v="small order"/>
    <n v="2022"/>
    <s v="old transaction"/>
    <s v="valid"/>
    <s v="paid"/>
    <b v="0"/>
    <s v="Kathryn Rodriguez 9623"/>
    <s v="iguez"/>
    <s v="Kathr"/>
    <n v="5"/>
    <m/>
    <m/>
  </r>
  <r>
    <x v="458"/>
    <n v="2777"/>
    <s v="csanders@gmail.com"/>
    <s v="78221 Mayer Stravenue Apt. 755, Leeville, MI 20919"/>
    <x v="0"/>
    <s v="How"/>
    <s v="Ift-72830"/>
    <n v="33.81"/>
    <x v="4"/>
    <n v="10"/>
    <x v="459"/>
    <s v="TRANS-28756"/>
    <d v="2023-11-19T00:00:00"/>
    <d v="2020-08-16T00:00:00"/>
    <m/>
    <m/>
    <m/>
    <m/>
    <m/>
    <m/>
    <m/>
    <m/>
    <m/>
    <m/>
    <m/>
    <m/>
  </r>
  <r>
    <x v="459"/>
    <n v="6965"/>
    <s v="joy92@edwards-moore.biz"/>
    <s v="5678 Christopher Square Apt. 747, West Danielborough, ID 99236"/>
    <x v="0"/>
    <s v="Think"/>
    <s v="wPv-92042"/>
    <n v="531.46"/>
    <x v="4"/>
    <n v="10"/>
    <x v="460"/>
    <s v="TRANS-22163"/>
    <d v="2023-10-14T00:00:00"/>
    <d v="2024-03-04T00:00:00"/>
    <m/>
    <m/>
    <m/>
    <m/>
    <m/>
    <m/>
    <m/>
    <m/>
    <m/>
    <m/>
    <m/>
    <m/>
  </r>
  <r>
    <x v="460"/>
    <n v="9901"/>
    <s v="fday@hotmail.com"/>
    <s v="05051 Olivia Drives, New Elizabethton, MD 38090"/>
    <x v="0"/>
    <s v="Myself"/>
    <s v="dXJ-46698"/>
    <n v="842.62"/>
    <x v="4"/>
    <n v="9"/>
    <x v="461"/>
    <s v="TRANS-81595"/>
    <d v="2024-07-20T00:00:00"/>
    <s v="2022-13-40"/>
    <m/>
    <m/>
    <m/>
    <m/>
    <m/>
    <m/>
    <m/>
    <m/>
    <m/>
    <m/>
    <m/>
    <m/>
  </r>
  <r>
    <x v="461"/>
    <n v="4926"/>
    <s v="nwalker@freeman.com"/>
    <s v="552 Miller Lodge Apt. 257, Petersonhaven, AZ 35616"/>
    <x v="0"/>
    <s v="Purpose"/>
    <s v="lvD-73245"/>
    <n v="832.47"/>
    <x v="4"/>
    <n v="9"/>
    <x v="462"/>
    <s v="TRANS-42141"/>
    <d v="2022-02-12T00:00:00"/>
    <d v="2023-04-14T00:00:00"/>
    <m/>
    <m/>
    <m/>
    <m/>
    <m/>
    <m/>
    <m/>
    <m/>
    <m/>
    <m/>
    <m/>
    <m/>
  </r>
  <r>
    <x v="462"/>
    <n v="8618"/>
    <s v="gibsondean@gmail.com"/>
    <s v="5039 Gonzalez Plain Apt. 883, Lake Marytown, RI 92293"/>
    <x v="0"/>
    <s v="As"/>
    <s v="hYj-54111"/>
    <n v="356.87"/>
    <x v="4"/>
    <n v="9"/>
    <x v="463"/>
    <s v="TRANS-67736"/>
    <d v="2021-11-02T00:00:00"/>
    <d v="2023-02-25T00:00:00"/>
    <m/>
    <m/>
    <m/>
    <m/>
    <m/>
    <m/>
    <m/>
    <m/>
    <m/>
    <m/>
    <m/>
    <m/>
  </r>
  <r>
    <x v="463"/>
    <n v="9674"/>
    <s v="merrittcarmen@berry.info"/>
    <s v="44035 Horn Wells Suite 036, West Bradley, DC 34401"/>
    <x v="0"/>
    <s v="Whose"/>
    <s v="QWP-49401"/>
    <n v="806.79"/>
    <x v="4"/>
    <n v="9"/>
    <x v="464"/>
    <s v="TRANS-58194"/>
    <d v="2023-02-13T00:00:00"/>
    <d v="2024-06-07T00:00:00"/>
    <m/>
    <m/>
    <m/>
    <m/>
    <m/>
    <m/>
    <m/>
    <m/>
    <m/>
    <m/>
    <m/>
    <m/>
  </r>
  <r>
    <x v="464"/>
    <n v="5977"/>
    <s v="nicole88@hotmail.com"/>
    <s v="31222 Mitchell Mall, Ryantown, SD 05981"/>
    <x v="0"/>
    <s v="Light"/>
    <s v="xvF-79468"/>
    <n v="442.9"/>
    <x v="4"/>
    <n v="9"/>
    <x v="465"/>
    <s v="TRANS-08418"/>
    <d v="2020-11-01T00:00:00"/>
    <d v="2020-07-26T00:00:00"/>
    <m/>
    <m/>
    <m/>
    <m/>
    <m/>
    <m/>
    <m/>
    <m/>
    <m/>
    <m/>
    <m/>
    <m/>
  </r>
  <r>
    <x v="465"/>
    <n v="3255"/>
    <s v="jroy@hotmail.com"/>
    <s v="060 Timothy Point, Moorefort, NV 80677"/>
    <x v="0"/>
    <s v="Writer"/>
    <s v="rht-53035"/>
    <n v="594.12"/>
    <x v="4"/>
    <n v="7"/>
    <x v="466"/>
    <s v="TRANS-76770"/>
    <d v="2023-08-31T00:00:00"/>
    <d v="2024-01-18T00:00:00"/>
    <m/>
    <m/>
    <m/>
    <m/>
    <m/>
    <m/>
    <m/>
    <m/>
    <m/>
    <m/>
    <m/>
    <m/>
  </r>
  <r>
    <x v="466"/>
    <n v="9050"/>
    <s v="cpeters@gmail.com"/>
    <s v="4943 Garcia Port Apt. 670, Brownberg, WI 41056"/>
    <x v="0"/>
    <s v="If"/>
    <s v="vbE-29596"/>
    <n v="573.28"/>
    <x v="4"/>
    <n v="6"/>
    <x v="467"/>
    <s v="TRANS-02269"/>
    <d v="2023-03-03T00:00:00"/>
    <d v="2022-10-06T00:00:00"/>
    <m/>
    <m/>
    <m/>
    <m/>
    <m/>
    <m/>
    <m/>
    <m/>
    <m/>
    <m/>
    <m/>
    <m/>
  </r>
  <r>
    <x v="467"/>
    <n v="6633"/>
    <s v="garcialaura@martinez.org"/>
    <s v="0607 Michael Loaf, Port Victormouth, TX 50818"/>
    <x v="0"/>
    <s v="Quality"/>
    <s v="KLt-41922"/>
    <n v="423.04"/>
    <x v="4"/>
    <n v="6"/>
    <x v="468"/>
    <s v="TRANS-11264"/>
    <d v="2021-07-26T00:00:00"/>
    <d v="2021-10-28T00:00:00"/>
    <m/>
    <m/>
    <m/>
    <m/>
    <m/>
    <m/>
    <m/>
    <m/>
    <m/>
    <m/>
    <m/>
    <m/>
  </r>
  <r>
    <x v="468"/>
    <n v="9208"/>
    <s v="eric32@white.com"/>
    <s v="37336 Rachel Plaza Apt. 324, Joycechester, WI 49678"/>
    <x v="0"/>
    <s v="Television"/>
    <s v="Xkz-85963"/>
    <n v="35.57"/>
    <x v="4"/>
    <n v="4"/>
    <x v="469"/>
    <s v="TRANS-33657"/>
    <d v="2022-03-17T00:00:00"/>
    <d v="2021-08-24T00:00:00"/>
    <m/>
    <m/>
    <m/>
    <m/>
    <m/>
    <m/>
    <m/>
    <m/>
    <m/>
    <m/>
    <m/>
    <m/>
  </r>
  <r>
    <x v="469"/>
    <n v="2381"/>
    <s v="sabrina76@yahoo.com"/>
    <s v="24830 Timothy Orchard Suite 611, North Jefffurt, OR 42834"/>
    <x v="0"/>
    <s v="Agent"/>
    <s v="JZL-61743"/>
    <n v="761.85"/>
    <x v="4"/>
    <n v="3"/>
    <x v="470"/>
    <s v="TRANS-87944"/>
    <d v="2020-05-26T00:00:00"/>
    <d v="2022-05-04T00:00:00"/>
    <m/>
    <m/>
    <m/>
    <m/>
    <m/>
    <m/>
    <m/>
    <m/>
    <m/>
    <m/>
    <m/>
    <m/>
  </r>
  <r>
    <x v="470"/>
    <n v="4710"/>
    <s v="richardsonrachel@garcia.com"/>
    <s v="1799 Nunez Ville, South Staceyport, GA 65232"/>
    <x v="0"/>
    <s v="Walk"/>
    <s v="QaE-25968"/>
    <n v="311.68"/>
    <x v="4"/>
    <n v="3"/>
    <x v="471"/>
    <s v="TRANS-74339"/>
    <d v="2020-09-19T00:00:00"/>
    <d v="2021-10-30T00:00:00"/>
    <m/>
    <m/>
    <m/>
    <m/>
    <m/>
    <m/>
    <m/>
    <m/>
    <m/>
    <m/>
    <m/>
    <m/>
  </r>
  <r>
    <x v="471"/>
    <n v="9108"/>
    <s v="rscott@gmail.com"/>
    <s v="0022 Stacy Curve, Burnshaven, PA 11186"/>
    <x v="0"/>
    <s v="Despite"/>
    <s v="LHH-15388"/>
    <n v="760.88"/>
    <x v="4"/>
    <n v="3"/>
    <x v="472"/>
    <s v="TRANS-94646"/>
    <d v="2024-04-26T00:00:00"/>
    <d v="2022-01-26T00:00:00"/>
    <m/>
    <m/>
    <m/>
    <m/>
    <m/>
    <m/>
    <m/>
    <m/>
    <m/>
    <m/>
    <m/>
    <m/>
  </r>
  <r>
    <x v="472"/>
    <n v="7286"/>
    <s v="johnsonlawrence@gmail.com"/>
    <s v="986 Harrell Well, Antoniostad, IL 56350"/>
    <x v="0"/>
    <s v="Need"/>
    <s v="BzI-67432"/>
    <n v="958.9"/>
    <x v="4"/>
    <n v="1"/>
    <x v="473"/>
    <s v="TRANS-66577"/>
    <d v="2024-05-01T00:00:00"/>
    <d v="2022-02-06T00:00:00"/>
    <m/>
    <m/>
    <m/>
    <m/>
    <m/>
    <m/>
    <m/>
    <m/>
    <m/>
    <m/>
    <m/>
    <m/>
  </r>
  <r>
    <x v="473"/>
    <n v="5286"/>
    <s v="tinareed@yahoo.com"/>
    <s v="603 Wright Mountains Apt. 712, North Margaretborough, TN 15072"/>
    <x v="0"/>
    <s v="Market"/>
    <s v="tMg-42087"/>
    <n v="661.37"/>
    <x v="4"/>
    <n v="1"/>
    <x v="474"/>
    <s v="TRANS-67320"/>
    <d v="2021-02-02T00:00:00"/>
    <d v="2022-11-16T00:00:00"/>
    <m/>
    <m/>
    <m/>
    <m/>
    <m/>
    <m/>
    <m/>
    <m/>
    <m/>
    <m/>
    <m/>
    <m/>
  </r>
  <r>
    <x v="474"/>
    <n v="3886"/>
    <s v="bpatrick@hudson.com"/>
    <s v="26599 Wright Street, North Stephanie, UT 51662"/>
    <x v="0"/>
    <s v="Water"/>
    <s v="HVZ-80674"/>
    <n v="193.1"/>
    <x v="4"/>
    <n v="1"/>
    <x v="475"/>
    <s v="TRANS-99792"/>
    <d v="2021-04-13T00:00:00"/>
    <d v="2021-10-09T00:00:00"/>
    <m/>
    <m/>
    <m/>
    <m/>
    <m/>
    <m/>
    <m/>
    <m/>
    <m/>
    <m/>
    <m/>
    <m/>
  </r>
  <r>
    <x v="475"/>
    <n v="6790"/>
    <s v="aking@chavez-bradley.com"/>
    <s v="263 Julie Meadows, Lake Eric, KY 04677"/>
    <x v="1"/>
    <s v="Citizen"/>
    <s v="Nme-12155"/>
    <n v="438.3"/>
    <x v="4"/>
    <n v="20"/>
    <x v="476"/>
    <s v="TRANS-45872"/>
    <d v="2023-01-20T00:00:00"/>
    <d v="2023-01-25T00:00:00"/>
    <s v="large order"/>
    <n v="2023"/>
    <s v="old transaction"/>
    <s v="valid"/>
    <s v="paid"/>
    <s v="high priority order"/>
    <s v="Sharon Martin 6790"/>
    <s v="artin"/>
    <s v="Sharo"/>
    <n v="5"/>
    <m/>
    <m/>
  </r>
  <r>
    <x v="476"/>
    <n v="9583"/>
    <s v="mbryant@moses.biz"/>
    <s v="913 Dunn Motorway, North Billyfort, MT 95116"/>
    <x v="1"/>
    <s v="Firm"/>
    <s v="shZ-05786"/>
    <n v="573.20000000000005"/>
    <x v="4"/>
    <n v="19"/>
    <x v="477"/>
    <s v="TRANS-45934"/>
    <d v="2023-04-05T00:00:00"/>
    <d v="2023-04-10T00:00:00"/>
    <s v="large order"/>
    <n v="2023"/>
    <s v="old transaction"/>
    <s v="valid"/>
    <s v="paid"/>
    <s v="high priority order"/>
    <s v="Jeff Hernandez 9583"/>
    <s v="andez"/>
    <s v="Jeff "/>
    <n v="5"/>
    <m/>
    <m/>
  </r>
  <r>
    <x v="477"/>
    <n v="4252"/>
    <s v="jonesjoseph@gmail.com"/>
    <s v="85164 Kimberly Skyway, Kyleburgh, OH 66121"/>
    <x v="1"/>
    <s v="These"/>
    <s v="jou-57077"/>
    <n v="672.98"/>
    <x v="4"/>
    <n v="17"/>
    <x v="478"/>
    <s v="TRANS-81470"/>
    <d v="2023-11-13T00:00:00"/>
    <d v="2023-11-18T00:00:00"/>
    <s v="large order"/>
    <n v="2023"/>
    <s v="old transaction"/>
    <s v="valid"/>
    <s v="paid"/>
    <s v="high priority order"/>
    <s v="Cassie Flores 4252"/>
    <s v="lores"/>
    <s v="Cassi"/>
    <n v="5"/>
    <m/>
    <m/>
  </r>
  <r>
    <x v="478"/>
    <n v="9101"/>
    <s v="ian91@hotmail.com"/>
    <s v="63129 James Mission Apt. 043, Port Peterville, AZ 01119"/>
    <x v="1"/>
    <s v="Hospital"/>
    <s v="aJV-07425"/>
    <n v="521.64"/>
    <x v="4"/>
    <n v="15"/>
    <x v="479"/>
    <s v="TRANS-09822"/>
    <d v="2021-02-21T00:00:00"/>
    <d v="2021-02-26T00:00:00"/>
    <s v="small order"/>
    <n v="2021"/>
    <s v="old transaction"/>
    <s v="valid"/>
    <s v="paid"/>
    <b v="0"/>
    <s v="Robert Navarro 9101"/>
    <s v="varro"/>
    <s v="Rober"/>
    <n v="5"/>
    <m/>
    <m/>
  </r>
  <r>
    <x v="479"/>
    <n v="8922"/>
    <s v="paul32@herrera-powers.info"/>
    <s v="30771 Luke Dam Suite 736, East Allisonbury, NH 88509"/>
    <x v="1"/>
    <s v="Front"/>
    <s v="TfT-04085"/>
    <n v="431.04"/>
    <x v="4"/>
    <n v="15"/>
    <x v="480"/>
    <s v="TRANS-98450"/>
    <d v="2020-09-17T00:00:00"/>
    <d v="2020-09-22T00:00:00"/>
    <s v="small order"/>
    <n v="2020"/>
    <s v="old transaction"/>
    <s v="valid"/>
    <s v="paid"/>
    <b v="0"/>
    <s v="Austin Green 8922"/>
    <s v="Green"/>
    <s v="Austi"/>
    <n v="5"/>
    <m/>
    <m/>
  </r>
  <r>
    <x v="480"/>
    <n v="2536"/>
    <s v="bcollins@gmail.com"/>
    <s v="46120 Stephanie Lock, New Christinaland, MS 27466"/>
    <x v="1"/>
    <s v="Woman"/>
    <s v="PxO-18653"/>
    <n v="819.79"/>
    <x v="4"/>
    <n v="15"/>
    <x v="481"/>
    <s v="TRANS-12810"/>
    <d v="2023-09-30T00:00:00"/>
    <d v="2023-10-05T00:00:00"/>
    <s v="small order"/>
    <n v="2023"/>
    <s v="old transaction"/>
    <s v="valid"/>
    <s v="paid"/>
    <b v="0"/>
    <s v="Michael Olson 2536"/>
    <s v="Olson"/>
    <s v="Micha"/>
    <n v="5"/>
    <m/>
    <m/>
  </r>
  <r>
    <x v="481"/>
    <n v="5802"/>
    <s v="susancampbell@yahoo.com"/>
    <s v="26258 Valdez Village Suite 038, New Angela, SD 82880"/>
    <x v="1"/>
    <s v="School"/>
    <s v="zNm-24762"/>
    <n v="302.99"/>
    <x v="4"/>
    <n v="14"/>
    <x v="482"/>
    <s v="TRANS-07600"/>
    <d v="2020-07-21T00:00:00"/>
    <d v="2020-07-26T00:00:00"/>
    <s v="small order"/>
    <n v="2020"/>
    <s v="old transaction"/>
    <s v="valid"/>
    <s v="paid"/>
    <b v="0"/>
    <s v="Judy Robinson 5802"/>
    <s v="inson"/>
    <s v="Judy "/>
    <n v="5"/>
    <m/>
    <m/>
  </r>
  <r>
    <x v="482"/>
    <n v="3918"/>
    <s v="deanjustin@hotmail.com"/>
    <s v="80709 Montgomery Meadow, South Leslie, VT 34462"/>
    <x v="1"/>
    <s v="Public"/>
    <s v="JuT-31407"/>
    <n v="879.37"/>
    <x v="4"/>
    <n v="13"/>
    <x v="483"/>
    <s v="TRANS-21871"/>
    <d v="2022-06-11T00:00:00"/>
    <d v="2022-06-16T00:00:00"/>
    <s v="small order"/>
    <n v="2022"/>
    <s v="old transaction"/>
    <s v="valid"/>
    <s v="paid"/>
    <b v="0"/>
    <s v="Edward Benjamin 3918"/>
    <s v="jamin"/>
    <s v="Edwar"/>
    <n v="5"/>
    <m/>
    <m/>
  </r>
  <r>
    <x v="483"/>
    <n v="9068"/>
    <s v="xclark@larson.com"/>
    <s v="51141 Pena Track Suite 917, North Darleneville, MO 61178"/>
    <x v="1"/>
    <s v="Program"/>
    <s v="Voo-34283"/>
    <n v="543.55999999999995"/>
    <x v="4"/>
    <n v="13"/>
    <x v="484"/>
    <s v="TRANS-16783"/>
    <d v="2020-01-04T00:00:00"/>
    <d v="2020-01-09T00:00:00"/>
    <s v="small order"/>
    <n v="2020"/>
    <s v="old transaction"/>
    <s v="valid"/>
    <s v="paid"/>
    <b v="0"/>
    <s v="Penny Trujillo 9068"/>
    <s v="jillo"/>
    <s v="Penny"/>
    <n v="5"/>
    <m/>
    <m/>
  </r>
  <r>
    <x v="484"/>
    <n v="8164"/>
    <s v="jessica64@gmail.com"/>
    <s v="881 Green Overpass, Micheleville, OK 29967"/>
    <x v="1"/>
    <s v="Computer"/>
    <s v="KtM-27011"/>
    <n v="955.39"/>
    <x v="4"/>
    <n v="13"/>
    <x v="485"/>
    <s v="TRANS-19818"/>
    <d v="2023-02-10T00:00:00"/>
    <d v="2023-02-15T00:00:00"/>
    <s v="small order"/>
    <n v="2023"/>
    <s v="old transaction"/>
    <s v="valid"/>
    <s v="paid"/>
    <b v="0"/>
    <s v="Charles Higgins 8164"/>
    <s v="ggins"/>
    <s v="Charl"/>
    <n v="5"/>
    <m/>
    <m/>
  </r>
  <r>
    <x v="485"/>
    <n v="3168"/>
    <s v="garyharrison@miles.biz"/>
    <s v="792 Farrell Ridges Apt. 197, Sanchezmouth, KS 37110"/>
    <x v="1"/>
    <s v="Report"/>
    <s v="xSi-08511"/>
    <n v="255.81"/>
    <x v="4"/>
    <n v="12"/>
    <x v="486"/>
    <s v="TRANS-50555"/>
    <d v="2024-05-09T00:00:00"/>
    <d v="2024-05-14T00:00:00"/>
    <s v="small order"/>
    <n v="2024"/>
    <s v="recent transaction"/>
    <s v="valid"/>
    <s v="pending"/>
    <b v="0"/>
    <s v="Jennifer Fisher 3168"/>
    <s v="isher"/>
    <s v="Jenni"/>
    <n v="5"/>
    <m/>
    <m/>
  </r>
  <r>
    <x v="486"/>
    <n v="6952"/>
    <s v="lindahartman@gilbert.com"/>
    <s v="304 Andrew Rue Apt. 741, Bryanland, VA 49516"/>
    <x v="1"/>
    <s v="Many"/>
    <s v="dQp-44495"/>
    <n v="740.99"/>
    <x v="4"/>
    <n v="12"/>
    <x v="487"/>
    <s v="TRANS-88285"/>
    <d v="2022-04-16T00:00:00"/>
    <d v="2022-04-21T00:00:00"/>
    <s v="small order"/>
    <n v="2022"/>
    <s v="old transaction"/>
    <s v="valid"/>
    <s v="paid"/>
    <b v="0"/>
    <s v="Victor Woods 6952"/>
    <s v="Woods"/>
    <s v="Victo"/>
    <n v="5"/>
    <m/>
    <m/>
  </r>
  <r>
    <x v="487"/>
    <n v="7367"/>
    <s v="ologan@lopez.com"/>
    <s v="552 Bishop Circle Apt. 823, Virginiaville, OH 69210"/>
    <x v="1"/>
    <s v="Attorney"/>
    <s v="upj-51330"/>
    <n v="558.49"/>
    <x v="4"/>
    <n v="12"/>
    <x v="488"/>
    <s v="TRANS-17880"/>
    <d v="2020-06-23T00:00:00"/>
    <d v="2020-06-28T00:00:00"/>
    <s v="small order"/>
    <n v="2020"/>
    <s v="old transaction"/>
    <s v="valid"/>
    <s v="paid"/>
    <b v="0"/>
    <s v="Jenny Baker 7367"/>
    <s v="Baker"/>
    <s v="Jenny"/>
    <n v="5"/>
    <m/>
    <m/>
  </r>
  <r>
    <x v="488"/>
    <n v="9412"/>
    <s v="xmcmahon@brown.com"/>
    <s v="91402 Ellen Grove Suite 350, East Anthony, AR 35135"/>
    <x v="1"/>
    <s v="Interest"/>
    <s v="yIo-71792"/>
    <n v="76.400000000000006"/>
    <x v="4"/>
    <n v="12"/>
    <x v="489"/>
    <s v="TRANS-42783"/>
    <d v="2022-05-22T00:00:00"/>
    <d v="2022-05-27T00:00:00"/>
    <s v="small order"/>
    <n v="2022"/>
    <s v="old transaction"/>
    <s v="valid"/>
    <s v="paid"/>
    <b v="0"/>
    <s v="Jennifer Wagner 9412"/>
    <s v="agner"/>
    <s v="Jenni"/>
    <n v="5"/>
    <m/>
    <m/>
  </r>
  <r>
    <x v="489"/>
    <n v="9225"/>
    <s v="jmccarthy@gmail.com"/>
    <s v="9771 Juarez Ports Suite 466, Lake Carl, NY 64549"/>
    <x v="1"/>
    <s v="Test"/>
    <s v="Lkd-39796"/>
    <n v="225.7"/>
    <x v="4"/>
    <n v="10"/>
    <x v="490"/>
    <s v="TRANS-05289"/>
    <d v="2021-07-02T00:00:00"/>
    <d v="2022-02-12T00:00:00"/>
    <m/>
    <m/>
    <m/>
    <m/>
    <m/>
    <m/>
    <m/>
    <m/>
    <m/>
    <m/>
    <m/>
    <m/>
  </r>
  <r>
    <x v="490"/>
    <n v="5041"/>
    <s v="brandon54@hotmail.com"/>
    <s v="6552 Vanessa Dale, Port Sarah, WI 70449"/>
    <x v="1"/>
    <s v="Participant"/>
    <s v="kbu-73635"/>
    <n v="270.5"/>
    <x v="4"/>
    <n v="9"/>
    <x v="491"/>
    <s v="TRANS-58500"/>
    <d v="2020-08-30T00:00:00"/>
    <d v="2023-09-27T00:00:00"/>
    <m/>
    <m/>
    <m/>
    <m/>
    <m/>
    <m/>
    <m/>
    <m/>
    <m/>
    <m/>
    <m/>
    <m/>
  </r>
  <r>
    <x v="491"/>
    <n v="3783"/>
    <s v="sarah22@smith.com"/>
    <s v="733 Connie Viaduct, Tamaraville, SD 37324"/>
    <x v="1"/>
    <s v="Serious"/>
    <s v="JjF-00791"/>
    <n v="109.02"/>
    <x v="4"/>
    <n v="7"/>
    <x v="492"/>
    <s v="TRANS-79273"/>
    <d v="2022-07-30T00:00:00"/>
    <d v="2020-09-22T00:00:00"/>
    <m/>
    <m/>
    <m/>
    <m/>
    <m/>
    <m/>
    <m/>
    <m/>
    <m/>
    <m/>
    <m/>
    <m/>
  </r>
  <r>
    <x v="492"/>
    <n v="5833"/>
    <s v="melaniefrye@yahoo.com"/>
    <s v="057 Lauren Crescent, New Kylehaven, CA 05509"/>
    <x v="1"/>
    <s v="Choice"/>
    <s v="iBc-81132"/>
    <n v="503.04"/>
    <x v="4"/>
    <n v="6"/>
    <x v="493"/>
    <s v="TRANS-32327"/>
    <d v="2021-06-12T00:00:00"/>
    <d v="2024-02-02T00:00:00"/>
    <m/>
    <m/>
    <m/>
    <m/>
    <m/>
    <m/>
    <m/>
    <m/>
    <m/>
    <m/>
    <m/>
    <m/>
  </r>
  <r>
    <x v="493"/>
    <n v="7342"/>
    <s v="joshua55@yahoo.com"/>
    <s v="64502 Julie Prairie Apt. 956, West Danielport, OR 07194"/>
    <x v="1"/>
    <s v="Analysis"/>
    <s v="YPC-83984"/>
    <n v="586.42999999999995"/>
    <x v="4"/>
    <n v="6"/>
    <x v="494"/>
    <s v="TRANS-90775"/>
    <d v="2023-09-13T00:00:00"/>
    <d v="2020-03-02T00:00:00"/>
    <m/>
    <m/>
    <m/>
    <m/>
    <m/>
    <m/>
    <m/>
    <m/>
    <m/>
    <m/>
    <m/>
    <m/>
  </r>
  <r>
    <x v="494"/>
    <n v="6514"/>
    <s v="gordon40@hotmail.com"/>
    <s v="359 Joshua Ranch Suite 086, East Christinechester, DE 02076"/>
    <x v="1"/>
    <s v="Great"/>
    <s v="gtA-01434"/>
    <n v="355.46"/>
    <x v="4"/>
    <n v="4"/>
    <x v="495"/>
    <s v="TRANS-13315"/>
    <d v="2020-08-24T00:00:00"/>
    <d v="2021-01-08T00:00:00"/>
    <m/>
    <m/>
    <m/>
    <m/>
    <m/>
    <m/>
    <m/>
    <m/>
    <m/>
    <m/>
    <m/>
    <m/>
  </r>
  <r>
    <x v="495"/>
    <n v="7647"/>
    <s v="marshallnicole@gmail.com"/>
    <s v="9703 Levine Trail, Kellychester, MD 20656"/>
    <x v="1"/>
    <s v="As"/>
    <s v="jzU-88301"/>
    <n v="874.58"/>
    <x v="4"/>
    <n v="4"/>
    <x v="496"/>
    <s v="TRANS-70294"/>
    <d v="2021-06-02T00:00:00"/>
    <d v="2020-07-02T00:00:00"/>
    <m/>
    <m/>
    <m/>
    <m/>
    <m/>
    <m/>
    <m/>
    <m/>
    <m/>
    <m/>
    <m/>
    <m/>
  </r>
  <r>
    <x v="496"/>
    <n v="4664"/>
    <s v="ryanjohnson@hotmail.com"/>
    <s v="3637 Bennett Plaza, Meyersberg, NV 55019"/>
    <x v="1"/>
    <s v="Wait"/>
    <s v="Omw-43917"/>
    <n v="340.8"/>
    <x v="4"/>
    <n v="3"/>
    <x v="497"/>
    <s v="TRANS-40458"/>
    <d v="2023-08-01T00:00:00"/>
    <d v="2021-03-12T00:00:00"/>
    <m/>
    <m/>
    <m/>
    <m/>
    <m/>
    <m/>
    <m/>
    <m/>
    <m/>
    <m/>
    <m/>
    <m/>
  </r>
  <r>
    <x v="497"/>
    <n v="7460"/>
    <s v="nicole53@lee.com"/>
    <s v="4294 Thomas Villages, West Nicole, IA 31549"/>
    <x v="1"/>
    <s v="Section"/>
    <s v="dmP-46739"/>
    <n v="757.69"/>
    <x v="4"/>
    <n v="2"/>
    <x v="498"/>
    <s v="TRANS-99441"/>
    <d v="2021-07-18T00:00:00"/>
    <d v="2022-06-23T00:00:00"/>
    <m/>
    <m/>
    <m/>
    <m/>
    <m/>
    <m/>
    <m/>
    <m/>
    <m/>
    <m/>
    <m/>
    <m/>
  </r>
  <r>
    <x v="498"/>
    <n v="6305"/>
    <s v="mark39@gould-heath.net"/>
    <s v="414 Michael Ferry Suite 965, Grantton, DC 60721"/>
    <x v="1"/>
    <s v="Everybody"/>
    <s v="uLs-33085"/>
    <n v="463.46"/>
    <x v="4"/>
    <n v="1"/>
    <x v="499"/>
    <s v="TRANS-84569"/>
    <d v="2020-03-16T00:00:00"/>
    <d v="2023-11-02T00:00:00"/>
    <m/>
    <m/>
    <m/>
    <m/>
    <m/>
    <m/>
    <m/>
    <m/>
    <m/>
    <m/>
    <m/>
    <m/>
  </r>
  <r>
    <x v="499"/>
    <n v="4443"/>
    <s v="nolansteven@hotmail.com"/>
    <s v="5215 Margaret Locks Apt. 402, South Cynthialand, NH 48282"/>
    <x v="2"/>
    <s v="Form"/>
    <s v="pnV-82307"/>
    <n v="753.02"/>
    <x v="4"/>
    <n v="20"/>
    <x v="500"/>
    <s v="TRANS-28440"/>
    <d v="2023-01-01T00:00:00"/>
    <d v="2023-01-06T00:00:00"/>
    <s v="large order"/>
    <n v="2023"/>
    <s v="old transaction"/>
    <s v="valid"/>
    <s v="paid"/>
    <s v="high priority order"/>
    <s v="Erik Cochran 4443"/>
    <s v="chran"/>
    <s v="Erik "/>
    <n v="5"/>
    <m/>
    <m/>
  </r>
  <r>
    <x v="500"/>
    <n v="7267"/>
    <s v="kellybass@hotmail.com"/>
    <s v="5660 Bradley Rapids Suite 129, Oneillhaven, RI 49325"/>
    <x v="2"/>
    <s v="Organization"/>
    <s v="cbn-03227"/>
    <n v="805.63"/>
    <x v="4"/>
    <n v="16"/>
    <x v="501"/>
    <s v="TRANS-70834"/>
    <d v="2021-01-27T00:00:00"/>
    <d v="2021-02-01T00:00:00"/>
    <s v="large order"/>
    <n v="2021"/>
    <s v="old transaction"/>
    <s v="valid"/>
    <s v="paid"/>
    <s v="high priority order"/>
    <s v="Mr. Anthony Frederick MD 7267"/>
    <s v="ck MD"/>
    <s v="Mr. A"/>
    <n v="5"/>
    <m/>
    <m/>
  </r>
  <r>
    <x v="501"/>
    <n v="8120"/>
    <s v="bartlettsusan@austin-elliott.com"/>
    <s v="2914 Kyle Ridges Suite 196, North Joseberg, VA 32059"/>
    <x v="2"/>
    <s v="Cause"/>
    <s v="scd-38398"/>
    <n v="506.13"/>
    <x v="4"/>
    <n v="16"/>
    <x v="502"/>
    <s v="TRANS-56877"/>
    <d v="2021-02-26T00:00:00"/>
    <d v="2021-03-03T00:00:00"/>
    <s v="large order"/>
    <n v="2021"/>
    <s v="old transaction"/>
    <s v="valid"/>
    <s v="paid"/>
    <s v="high priority order"/>
    <s v="Michael Hendricks 8120"/>
    <s v="ricks"/>
    <s v="Micha"/>
    <n v="5"/>
    <m/>
    <m/>
  </r>
  <r>
    <x v="502"/>
    <n v="9521"/>
    <s v="linda18@yahoo.com"/>
    <s v="42558 Simon Avenue Apt. 362, New Ashley, MO 96666"/>
    <x v="2"/>
    <s v="Girl"/>
    <s v="kNf-57248"/>
    <n v="744.07"/>
    <x v="4"/>
    <n v="16"/>
    <x v="503"/>
    <s v="TRANS-54851"/>
    <d v="2020-01-29T00:00:00"/>
    <d v="2020-02-03T00:00:00"/>
    <s v="large order"/>
    <n v="2020"/>
    <s v="old transaction"/>
    <s v="valid"/>
    <s v="paid"/>
    <s v="high priority order"/>
    <s v="Maurice Meyer 9521"/>
    <s v="Meyer"/>
    <s v="Mauri"/>
    <n v="5"/>
    <m/>
    <m/>
  </r>
  <r>
    <x v="503"/>
    <n v="5948"/>
    <s v="beckyyoung@yahoo.com"/>
    <s v="6777 Wilcox Pike, East Annettemouth, NY 88413"/>
    <x v="2"/>
    <s v="Myself"/>
    <s v="MUY-79161"/>
    <n v="60.79"/>
    <x v="4"/>
    <n v="15"/>
    <x v="504"/>
    <s v="TRANS-74937"/>
    <d v="2020-09-03T00:00:00"/>
    <d v="2020-09-08T00:00:00"/>
    <s v="small order"/>
    <n v="2020"/>
    <s v="old transaction"/>
    <s v="valid"/>
    <s v="paid"/>
    <b v="0"/>
    <s v="Ronald Price 5948"/>
    <s v="Price"/>
    <s v="Ronal"/>
    <n v="5"/>
    <m/>
    <m/>
  </r>
  <r>
    <x v="504"/>
    <n v="7522"/>
    <s v="brennanmarcus@snyder.org"/>
    <s v="0327 Torres Flat, North Katherine, CA 93343"/>
    <x v="2"/>
    <s v="Investment"/>
    <s v="sRO-73410"/>
    <n v="265.25"/>
    <x v="4"/>
    <n v="14"/>
    <x v="505"/>
    <s v="TRANS-98225"/>
    <d v="2024-08-13T00:00:00"/>
    <d v="2024-08-18T00:00:00"/>
    <s v="small order"/>
    <n v="2024"/>
    <s v="recent transaction"/>
    <s v="valid"/>
    <s v="pending"/>
    <b v="0"/>
    <s v="Lauren Hernandez 7522"/>
    <s v="andez"/>
    <s v="Laure"/>
    <n v="5"/>
    <m/>
    <m/>
  </r>
  <r>
    <x v="505"/>
    <n v="2272"/>
    <s v="joseph82@roberts.com"/>
    <s v="46897 Beasley Spurs, South Kellyburgh, NJ 10157"/>
    <x v="2"/>
    <s v="Somebody"/>
    <s v="ljq-18930"/>
    <n v="480.92"/>
    <x v="4"/>
    <n v="14"/>
    <x v="506"/>
    <s v="TRANS-41358"/>
    <d v="2021-09-13T00:00:00"/>
    <d v="2021-09-18T00:00:00"/>
    <s v="small order"/>
    <n v="2021"/>
    <s v="old transaction"/>
    <s v="valid"/>
    <s v="paid"/>
    <b v="0"/>
    <s v="Tracy Garner II 2272"/>
    <s v="er II"/>
    <s v="Tracy"/>
    <n v="5"/>
    <m/>
    <m/>
  </r>
  <r>
    <x v="506"/>
    <n v="8485"/>
    <s v="jeffreydavis@holden.com"/>
    <s v="9362 Oneal Row, Clarkfurt, IL 01552"/>
    <x v="2"/>
    <s v="Work"/>
    <s v="QTe-12759"/>
    <n v="25.05"/>
    <x v="4"/>
    <n v="14"/>
    <x v="507"/>
    <s v="TRANS-41562"/>
    <d v="2023-06-21T00:00:00"/>
    <d v="2023-06-26T00:00:00"/>
    <s v="small order"/>
    <n v="2023"/>
    <s v="old transaction"/>
    <s v="valid"/>
    <s v="paid"/>
    <b v="0"/>
    <s v="Mr. Eric Smith 8485"/>
    <s v="Smith"/>
    <s v="Mr. E"/>
    <n v="5"/>
    <m/>
    <m/>
  </r>
  <r>
    <x v="507"/>
    <n v="1325"/>
    <s v="christine34@beasley.com"/>
    <s v="1783 Mikayla Grove Apt. 038, West Harry, OH 68611"/>
    <x v="2"/>
    <s v="Old"/>
    <s v="Oed-18306"/>
    <n v="439"/>
    <x v="4"/>
    <n v="12"/>
    <x v="508"/>
    <s v="TRANS-06504"/>
    <d v="2023-09-09T00:00:00"/>
    <d v="2023-09-14T00:00:00"/>
    <s v="small order"/>
    <n v="2023"/>
    <s v="old transaction"/>
    <s v="valid"/>
    <s v="paid"/>
    <b v="0"/>
    <s v="Ariel Church 1325"/>
    <s v="hurch"/>
    <s v="Ariel"/>
    <n v="5"/>
    <m/>
    <m/>
  </r>
  <r>
    <x v="508"/>
    <n v="7911"/>
    <s v="lisa50@yahoo.com"/>
    <s v="219 Heather Pass, Nguyenbury, VA 45536"/>
    <x v="2"/>
    <s v="Already"/>
    <s v="Tpp-66472"/>
    <n v="168.6"/>
    <x v="4"/>
    <n v="12"/>
    <x v="509"/>
    <s v="TRANS-30833"/>
    <d v="2021-05-10T00:00:00"/>
    <d v="2021-05-15T00:00:00"/>
    <s v="small order"/>
    <n v="2021"/>
    <s v="old transaction"/>
    <s v="valid"/>
    <s v="paid"/>
    <b v="0"/>
    <s v="Jessica Pineda 7911"/>
    <s v="ineda"/>
    <s v="Jessi"/>
    <n v="5"/>
    <m/>
    <m/>
  </r>
  <r>
    <x v="509"/>
    <n v="6279"/>
    <s v="kthompson@mckenzie-adams.com"/>
    <s v="39933 Henry Island, Richardsonland, TX 82057"/>
    <x v="2"/>
    <s v="Crime"/>
    <s v="yjv-49751"/>
    <n v="909.27"/>
    <x v="4"/>
    <n v="11"/>
    <x v="510"/>
    <s v="TRANS-82271"/>
    <d v="2021-11-01T00:00:00"/>
    <d v="2021-11-06T00:00:00"/>
    <s v="small order"/>
    <n v="2021"/>
    <s v="old transaction"/>
    <s v="valid"/>
    <s v="paid"/>
    <b v="0"/>
    <s v="Stephanie Wilson 6279"/>
    <s v="ilson"/>
    <s v="Steph"/>
    <n v="5"/>
    <m/>
    <m/>
  </r>
  <r>
    <x v="510"/>
    <n v="8044"/>
    <s v="ivalencia@yahoo.com"/>
    <s v="30256 Christopher Tunnel Suite 355, East Brent, PA 39014"/>
    <x v="2"/>
    <s v="So"/>
    <s v="vor-38208"/>
    <n v="74.98"/>
    <x v="4"/>
    <n v="11"/>
    <x v="511"/>
    <s v="TRANS-96368"/>
    <d v="2024-04-26T00:00:00"/>
    <d v="2024-05-01T00:00:00"/>
    <s v="small order"/>
    <n v="2024"/>
    <s v="recent transaction"/>
    <s v="valid"/>
    <s v="pending"/>
    <b v="0"/>
    <s v="Brianna Thompson 8044"/>
    <s v="mpson"/>
    <s v="Brian"/>
    <n v="5"/>
    <m/>
    <m/>
  </r>
  <r>
    <x v="511"/>
    <n v="7209"/>
    <s v="kellybradley@haas.com"/>
    <s v="44764 Crosby Isle, Lake Nicole, TX 50376"/>
    <x v="2"/>
    <s v="Modern"/>
    <s v="IMk-54215"/>
    <n v="127.57"/>
    <x v="4"/>
    <n v="11"/>
    <x v="512"/>
    <s v="TRANS-50681"/>
    <d v="2023-03-08T00:00:00"/>
    <d v="2023-03-13T00:00:00"/>
    <s v="small order"/>
    <n v="2023"/>
    <s v="old transaction"/>
    <s v="valid"/>
    <s v="paid"/>
    <b v="0"/>
    <s v="Sarah Lambert 7209"/>
    <s v="mbert"/>
    <s v="Sarah"/>
    <n v="5"/>
    <m/>
    <m/>
  </r>
  <r>
    <x v="512"/>
    <n v="7946"/>
    <s v="dcummings@gmail.com"/>
    <s v="474 Aaron Mission Apt. 331, Juanview, RI 85722"/>
    <x v="2"/>
    <s v="Suggest"/>
    <s v="xod-38138"/>
    <n v="14.94"/>
    <x v="4"/>
    <n v="10"/>
    <x v="513"/>
    <s v="TRANS-22582"/>
    <d v="2022-09-25T00:00:00"/>
    <d v="2021-06-21T00:00:00"/>
    <m/>
    <m/>
    <m/>
    <m/>
    <m/>
    <m/>
    <m/>
    <m/>
    <m/>
    <m/>
    <m/>
    <m/>
  </r>
  <r>
    <x v="513"/>
    <n v="7088"/>
    <s v="pearsonwalter@schroeder-kerr.com"/>
    <s v="78750 Jeffrey Cliff Apt. 429, Martinville, RI 04568"/>
    <x v="2"/>
    <s v="Ability"/>
    <s v="tsz-96462"/>
    <n v="28.79"/>
    <x v="4"/>
    <n v="10"/>
    <x v="514"/>
    <s v="TRANS-31244"/>
    <d v="2023-12-24T00:00:00"/>
    <d v="2023-06-29T00:00:00"/>
    <m/>
    <m/>
    <m/>
    <m/>
    <m/>
    <m/>
    <m/>
    <m/>
    <m/>
    <m/>
    <m/>
    <m/>
  </r>
  <r>
    <x v="514"/>
    <n v="5177"/>
    <s v="susangreen@hotmail.com"/>
    <s v="94951 Danny Shoals Suite 289, Melissastad, NY 52838"/>
    <x v="2"/>
    <s v="Compare"/>
    <s v="RGS-16629"/>
    <n v="188.29"/>
    <x v="4"/>
    <n v="9"/>
    <x v="515"/>
    <s v="TRANS-16696"/>
    <d v="2024-08-16T00:00:00"/>
    <d v="2022-07-03T00:00:00"/>
    <m/>
    <m/>
    <m/>
    <m/>
    <m/>
    <m/>
    <m/>
    <m/>
    <m/>
    <m/>
    <m/>
    <m/>
  </r>
  <r>
    <x v="515"/>
    <n v="1965"/>
    <s v="wedwards@yahoo.com"/>
    <s v="907 Philip Road, Riversland, NC 66511"/>
    <x v="2"/>
    <s v="Common"/>
    <s v="dgi-65844"/>
    <n v="952.27"/>
    <x v="4"/>
    <n v="9"/>
    <x v="516"/>
    <s v="TRANS-60877"/>
    <d v="2023-09-28T00:00:00"/>
    <d v="2020-06-19T00:00:00"/>
    <m/>
    <m/>
    <m/>
    <m/>
    <m/>
    <m/>
    <m/>
    <m/>
    <m/>
    <m/>
    <m/>
    <m/>
  </r>
  <r>
    <x v="516"/>
    <n v="2176"/>
    <s v="ggreen@hotmail.com"/>
    <s v="00977 Lori Roads, Port Matthewmouth, OH 93171"/>
    <x v="2"/>
    <s v="Lead"/>
    <s v="DpN-41386"/>
    <n v="849.13"/>
    <x v="4"/>
    <n v="9"/>
    <x v="517"/>
    <s v="TRANS-65236"/>
    <d v="2021-04-30T00:00:00"/>
    <d v="2023-04-07T00:00:00"/>
    <m/>
    <m/>
    <m/>
    <m/>
    <m/>
    <m/>
    <m/>
    <m/>
    <m/>
    <m/>
    <m/>
    <m/>
  </r>
  <r>
    <x v="517"/>
    <n v="5713"/>
    <s v="fbecker@gmail.com"/>
    <s v="15274 Reyes Junction Suite 279, South Mary, IN 66845"/>
    <x v="2"/>
    <s v="Only"/>
    <s v="eCF-36762"/>
    <n v="328.63"/>
    <x v="4"/>
    <n v="8"/>
    <x v="518"/>
    <s v="TRANS-75032"/>
    <d v="2024-07-07T00:00:00"/>
    <d v="2020-02-10T00:00:00"/>
    <m/>
    <m/>
    <m/>
    <m/>
    <m/>
    <m/>
    <m/>
    <m/>
    <m/>
    <m/>
    <m/>
    <m/>
  </r>
  <r>
    <x v="518"/>
    <n v="4886"/>
    <s v="wshannon@jones-guerra.net"/>
    <s v="802 Jones Expressway, Port Anthony, MD 89670"/>
    <x v="2"/>
    <s v="Gas"/>
    <s v="PhX-22530"/>
    <n v="568.19000000000005"/>
    <x v="4"/>
    <n v="8"/>
    <x v="519"/>
    <s v="TRANS-39291"/>
    <d v="2021-04-09T00:00:00"/>
    <d v="2021-05-17T00:00:00"/>
    <m/>
    <m/>
    <m/>
    <m/>
    <m/>
    <m/>
    <m/>
    <m/>
    <m/>
    <m/>
    <m/>
    <m/>
  </r>
  <r>
    <x v="519"/>
    <n v="9981"/>
    <s v="laurenwilliams@hotmail.com"/>
    <s v="04242 Martinez Parks Apt. 297, South Jenna, CO 26897"/>
    <x v="2"/>
    <s v="Many"/>
    <s v="NGT-55999"/>
    <n v="452.86"/>
    <x v="4"/>
    <n v="7"/>
    <x v="520"/>
    <s v="TRANS-28191"/>
    <d v="2023-06-07T00:00:00"/>
    <d v="2021-01-14T00:00:00"/>
    <m/>
    <m/>
    <m/>
    <m/>
    <m/>
    <m/>
    <m/>
    <m/>
    <m/>
    <m/>
    <m/>
    <m/>
  </r>
  <r>
    <x v="520"/>
    <n v="1433"/>
    <s v="vwilliams@gmail.com"/>
    <s v="7330 Ward Port, East Laurietown, CO 97610"/>
    <x v="2"/>
    <s v="There"/>
    <s v="nwG-40046"/>
    <n v="618.94000000000005"/>
    <x v="4"/>
    <n v="5"/>
    <x v="521"/>
    <s v="TRANS-10632"/>
    <d v="2021-11-13T00:00:00"/>
    <d v="2022-09-25T00:00:00"/>
    <m/>
    <m/>
    <m/>
    <m/>
    <m/>
    <m/>
    <m/>
    <m/>
    <m/>
    <m/>
    <m/>
    <m/>
  </r>
  <r>
    <x v="521"/>
    <n v="2717"/>
    <s v="audreyyoung@acosta.org"/>
    <s v="5157 Christopher Bypass, Cruzbury, UT 08378"/>
    <x v="2"/>
    <s v="Southern"/>
    <s v="fhQ-87505"/>
    <n v="892.35"/>
    <x v="4"/>
    <n v="4"/>
    <x v="522"/>
    <s v="TRANS-09943"/>
    <d v="2022-10-21T00:00:00"/>
    <d v="2023-07-12T00:00:00"/>
    <m/>
    <m/>
    <m/>
    <m/>
    <m/>
    <m/>
    <m/>
    <m/>
    <m/>
    <m/>
    <m/>
    <m/>
  </r>
  <r>
    <x v="522"/>
    <n v="5676"/>
    <s v="ehall@rivera.com"/>
    <s v="8545 Jonathan Manor Apt. 867, Port Michelle, ND 15151"/>
    <x v="2"/>
    <s v="Will"/>
    <s v="BpP-70972"/>
    <n v="271.43"/>
    <x v="4"/>
    <n v="2"/>
    <x v="523"/>
    <s v="TRANS-27497"/>
    <d v="2024-09-08T00:00:00"/>
    <d v="2021-04-30T00:00:00"/>
    <m/>
    <m/>
    <m/>
    <m/>
    <m/>
    <m/>
    <m/>
    <m/>
    <m/>
    <m/>
    <m/>
    <m/>
  </r>
  <r>
    <x v="523"/>
    <n v="6766"/>
    <s v="rebeccalopez@hotmail.com"/>
    <s v="3837 Pamela Curve Apt. 195, Wilsonfurt, DE 68596"/>
    <x v="2"/>
    <s v="Town"/>
    <s v="mLC-62354"/>
    <n v="130.53"/>
    <x v="4"/>
    <n v="2"/>
    <x v="524"/>
    <s v="TRANS-52171"/>
    <d v="2020-08-08T00:00:00"/>
    <d v="2021-12-30T00:00:00"/>
    <m/>
    <m/>
    <m/>
    <m/>
    <m/>
    <m/>
    <m/>
    <m/>
    <m/>
    <m/>
    <m/>
    <m/>
  </r>
  <r>
    <x v="524"/>
    <n v="2521"/>
    <s v="lmills@nicholson.org"/>
    <s v="8850 Thomas Harbors, New Jeffrey, KS 98120"/>
    <x v="2"/>
    <s v="Everything"/>
    <s v="acz-21459"/>
    <n v="419.8"/>
    <x v="4"/>
    <n v="1"/>
    <x v="525"/>
    <s v="TRANS-76592"/>
    <d v="2023-04-30T00:00:00"/>
    <d v="2022-08-14T00:00:00"/>
    <m/>
    <m/>
    <m/>
    <m/>
    <m/>
    <m/>
    <m/>
    <m/>
    <m/>
    <m/>
    <m/>
    <m/>
  </r>
  <r>
    <x v="525"/>
    <n v="7555"/>
    <s v="maxwellteresa@yahoo.com"/>
    <s v="6196 Hawkins Oval Suite 735, Pinedachester, NC 93981"/>
    <x v="2"/>
    <s v="Bar"/>
    <s v="uJz-78537"/>
    <n v="75.95"/>
    <x v="4"/>
    <n v="1"/>
    <x v="526"/>
    <s v="TRANS-87408"/>
    <d v="2024-06-27T00:00:00"/>
    <d v="2022-08-29T00:00:00"/>
    <m/>
    <m/>
    <m/>
    <m/>
    <m/>
    <m/>
    <m/>
    <m/>
    <m/>
    <m/>
    <m/>
    <m/>
  </r>
  <r>
    <x v="526"/>
    <n v="1058"/>
    <s v="tammynorton@yahoo.com"/>
    <s v="434 Dean Course Suite 264, Perrystad, OR 41867"/>
    <x v="3"/>
    <s v="Her"/>
    <s v="Epz-37116"/>
    <n v="184.67"/>
    <x v="4"/>
    <n v="20"/>
    <x v="527"/>
    <s v="TRANS-21641"/>
    <d v="2020-06-12T00:00:00"/>
    <d v="2020-06-17T00:00:00"/>
    <s v="large order"/>
    <n v="2020"/>
    <s v="old transaction"/>
    <s v="valid"/>
    <s v="paid"/>
    <s v="high priority order"/>
    <s v="Thomas Lane 1058"/>
    <s v=" Lane"/>
    <s v="Thoma"/>
    <n v="5"/>
    <m/>
    <m/>
  </r>
  <r>
    <x v="527"/>
    <n v="7728"/>
    <s v="anelson@yahoo.com"/>
    <s v="0438 Wheeler Hills Suite 704, Vincentborough, AK 90198"/>
    <x v="3"/>
    <s v="Poor"/>
    <s v="vWQ-97440"/>
    <n v="760.36"/>
    <x v="4"/>
    <n v="20"/>
    <x v="528"/>
    <s v="TRANS-17525"/>
    <d v="2024-05-06T00:00:00"/>
    <d v="2024-05-11T00:00:00"/>
    <s v="large order"/>
    <n v="2024"/>
    <s v="recent transaction"/>
    <s v="valid"/>
    <s v="pending"/>
    <s v="high priority order"/>
    <s v="Jill Shelton 7728"/>
    <s v="elton"/>
    <s v="Jill "/>
    <n v="5"/>
    <m/>
    <m/>
  </r>
  <r>
    <x v="528"/>
    <n v="4250"/>
    <s v="ryanlove@hotmail.com"/>
    <s v="3047 William Walks Suite 421, Williamland, WV 01521"/>
    <x v="3"/>
    <s v="Personal"/>
    <s v="ULq-52009"/>
    <n v="561.24"/>
    <x v="4"/>
    <n v="19"/>
    <x v="529"/>
    <s v="TRANS-58096"/>
    <d v="2021-03-05T00:00:00"/>
    <d v="2021-03-10T00:00:00"/>
    <s v="large order"/>
    <n v="2021"/>
    <s v="old transaction"/>
    <s v="valid"/>
    <s v="paid"/>
    <s v="high priority order"/>
    <s v="Tammy Anderson 4250"/>
    <s v="erson"/>
    <s v="Tammy"/>
    <n v="5"/>
    <m/>
    <m/>
  </r>
  <r>
    <x v="529"/>
    <n v="9382"/>
    <s v="collin81@henry.org"/>
    <s v="34345 Elizabeth Shoals, Barbaramouth, MD 66411"/>
    <x v="3"/>
    <s v="Herself"/>
    <s v="kYK-24001"/>
    <n v="931.29"/>
    <x v="4"/>
    <n v="19"/>
    <x v="530"/>
    <s v="TRANS-67024"/>
    <d v="2022-08-15T00:00:00"/>
    <d v="2022-08-20T00:00:00"/>
    <s v="large order"/>
    <n v="2022"/>
    <s v="old transaction"/>
    <s v="valid"/>
    <s v="paid"/>
    <s v="high priority order"/>
    <s v="Wayne Baker DDS 9382"/>
    <s v="r DDS"/>
    <s v="Wayne"/>
    <n v="5"/>
    <m/>
    <m/>
  </r>
  <r>
    <x v="530"/>
    <n v="6495"/>
    <s v="danielmorton@blevins.com"/>
    <s v="584 Donald Shores Apt. 980, Tranfurt, NE 90653"/>
    <x v="3"/>
    <s v="Dark"/>
    <s v="Yfy-33074"/>
    <n v="804.78"/>
    <x v="4"/>
    <n v="18"/>
    <x v="531"/>
    <s v="TRANS-31262"/>
    <d v="2020-09-26T00:00:00"/>
    <d v="2020-10-01T00:00:00"/>
    <s v="large order"/>
    <n v="2020"/>
    <s v="old transaction"/>
    <s v="valid"/>
    <s v="paid"/>
    <s v="high priority order"/>
    <s v="Robert Mccoy 6495"/>
    <s v="Mccoy"/>
    <s v="Rober"/>
    <n v="5"/>
    <m/>
    <m/>
  </r>
  <r>
    <x v="531"/>
    <n v="9190"/>
    <s v="parkerallen@walls.com"/>
    <s v="88905 Foster Wall Apt. 490, Smithport, WI 27369"/>
    <x v="3"/>
    <s v="Provide"/>
    <s v="EeP-66950"/>
    <n v="372.63"/>
    <x v="4"/>
    <n v="17"/>
    <x v="532"/>
    <s v="TRANS-09974"/>
    <d v="2020-04-20T00:00:00"/>
    <d v="2020-04-25T00:00:00"/>
    <s v="large order"/>
    <n v="2020"/>
    <s v="old transaction"/>
    <s v="valid"/>
    <s v="paid"/>
    <s v="high priority order"/>
    <s v="Sarah Francis 9190"/>
    <s v="ancis"/>
    <s v="Sarah"/>
    <n v="5"/>
    <m/>
    <m/>
  </r>
  <r>
    <x v="532"/>
    <n v="2672"/>
    <s v="apriljordan@hotmail.com"/>
    <s v="801 Fritz Isle Suite 040, North Lawrenceborough, FL 64731"/>
    <x v="3"/>
    <s v="Soon"/>
    <s v="FDf-64549"/>
    <n v="62.95"/>
    <x v="4"/>
    <n v="17"/>
    <x v="533"/>
    <s v="TRANS-45849"/>
    <d v="2023-10-24T00:00:00"/>
    <d v="2023-10-29T00:00:00"/>
    <s v="large order"/>
    <n v="2023"/>
    <s v="old transaction"/>
    <s v="valid"/>
    <s v="paid"/>
    <s v="high priority order"/>
    <s v="Bethany Foley 2672"/>
    <s v="Foley"/>
    <s v="Betha"/>
    <n v="5"/>
    <m/>
    <m/>
  </r>
  <r>
    <x v="533"/>
    <n v="8805"/>
    <s v="johnstewart@gmail.com"/>
    <s v="01830 Burns Haven Apt. 461, Perkinsfort, AK 42117"/>
    <x v="3"/>
    <s v="Condition"/>
    <s v="quL-73642"/>
    <n v="917.26"/>
    <x v="4"/>
    <n v="17"/>
    <x v="534"/>
    <s v="TRANS-95052"/>
    <d v="2021-05-11T00:00:00"/>
    <d v="2021-05-16T00:00:00"/>
    <s v="large order"/>
    <n v="2021"/>
    <s v="old transaction"/>
    <s v="valid"/>
    <s v="paid"/>
    <s v="high priority order"/>
    <s v="John Nunez 8805"/>
    <s v="Nunez"/>
    <s v="John "/>
    <n v="5"/>
    <m/>
    <m/>
  </r>
  <r>
    <x v="534"/>
    <n v="3974"/>
    <s v="lisaramirez@gmail.com"/>
    <s v="355 Brittany Orchard Suite 480, Meadowsland, AR 44746"/>
    <x v="3"/>
    <s v="Matter"/>
    <s v="LBM-11352"/>
    <n v="654.04"/>
    <x v="4"/>
    <n v="16"/>
    <x v="535"/>
    <s v="TRANS-53077"/>
    <d v="2021-03-03T00:00:00"/>
    <d v="2021-03-08T00:00:00"/>
    <s v="large order"/>
    <n v="2021"/>
    <s v="old transaction"/>
    <s v="valid"/>
    <s v="paid"/>
    <s v="high priority order"/>
    <s v="Tina Alvarado 3974"/>
    <s v="arado"/>
    <s v="Tina "/>
    <n v="5"/>
    <m/>
    <m/>
  </r>
  <r>
    <x v="535"/>
    <n v="4109"/>
    <s v="georgemegan@poole-schneider.net"/>
    <s v="835 Justin Cliffs, Meganside, KS 04506"/>
    <x v="3"/>
    <s v="Charge"/>
    <s v="nBk-69460"/>
    <n v="749.98"/>
    <x v="4"/>
    <n v="16"/>
    <x v="536"/>
    <s v="TRANS-88366"/>
    <d v="2021-07-21T00:00:00"/>
    <d v="2021-07-26T00:00:00"/>
    <s v="large order"/>
    <n v="2021"/>
    <s v="old transaction"/>
    <s v="valid"/>
    <s v="paid"/>
    <s v="high priority order"/>
    <s v="Keith Garrison 4109"/>
    <s v="rison"/>
    <s v="Keith"/>
    <n v="5"/>
    <m/>
    <m/>
  </r>
  <r>
    <x v="536"/>
    <n v="4009"/>
    <s v="vhanna@case.com"/>
    <s v="1255 Michael Ferry, Campbellhaven, NM 46342"/>
    <x v="3"/>
    <s v="Pass"/>
    <s v="tfz-94558"/>
    <n v="398.98"/>
    <x v="4"/>
    <n v="11"/>
    <x v="537"/>
    <s v="TRANS-21853"/>
    <d v="2020-07-14T00:00:00"/>
    <d v="2020-07-19T00:00:00"/>
    <s v="small order"/>
    <n v="2020"/>
    <s v="old transaction"/>
    <s v="valid"/>
    <s v="paid"/>
    <b v="0"/>
    <s v="William Valentine 4009"/>
    <s v="ntine"/>
    <s v="Willi"/>
    <n v="5"/>
    <m/>
    <m/>
  </r>
  <r>
    <x v="537"/>
    <n v="5931"/>
    <s v="gwilliams@tate.com"/>
    <s v="4626 Nicole Glen, West Zacharyberg, NJ 51460"/>
    <x v="3"/>
    <s v="There"/>
    <s v="nuu-50286"/>
    <n v="434.9"/>
    <x v="4"/>
    <n v="11"/>
    <x v="538"/>
    <s v="TRANS-18289"/>
    <d v="2024-06-03T00:00:00"/>
    <d v="2024-06-08T00:00:00"/>
    <s v="small order"/>
    <n v="2024"/>
    <s v="recent transaction"/>
    <s v="valid"/>
    <s v="pending"/>
    <b v="0"/>
    <s v="Megan Gallegos 5931"/>
    <s v="legos"/>
    <s v="Megan"/>
    <n v="5"/>
    <m/>
    <m/>
  </r>
  <r>
    <x v="538"/>
    <n v="1667"/>
    <s v="christopher07@green-carrillo.org"/>
    <s v="440 John Lane, South Kristina, IN 04175"/>
    <x v="3"/>
    <s v="Property"/>
    <s v="iTd-38980"/>
    <n v="269.55"/>
    <x v="4"/>
    <n v="10"/>
    <x v="539"/>
    <s v="TRANS-23918"/>
    <d v="2024-07-01T00:00:00"/>
    <d v="2023-02-26T00:00:00"/>
    <m/>
    <m/>
    <m/>
    <m/>
    <m/>
    <m/>
    <m/>
    <m/>
    <m/>
    <m/>
    <m/>
    <m/>
  </r>
  <r>
    <x v="539"/>
    <n v="7448"/>
    <s v="kvaldez@rowe.com"/>
    <s v="9721 Chambers Turnpike, Hamiltonstad, CT 33384"/>
    <x v="3"/>
    <s v="We"/>
    <s v="pGp-51758"/>
    <n v="457.34"/>
    <x v="4"/>
    <n v="9"/>
    <x v="540"/>
    <s v="TRANS-03365"/>
    <d v="2024-05-05T00:00:00"/>
    <d v="2023-11-22T00:00:00"/>
    <m/>
    <m/>
    <m/>
    <m/>
    <m/>
    <m/>
    <m/>
    <m/>
    <m/>
    <m/>
    <m/>
    <m/>
  </r>
  <r>
    <x v="540"/>
    <n v="1189"/>
    <s v="krodriguez@yahoo.com"/>
    <s v="843 Patterson Trail, Port Latoyaborough, MI 93358"/>
    <x v="3"/>
    <s v="Raise"/>
    <s v="NqL-88918"/>
    <n v="612.94000000000005"/>
    <x v="4"/>
    <n v="9"/>
    <x v="541"/>
    <s v="TRANS-33946"/>
    <d v="2023-11-06T00:00:00"/>
    <d v="2020-10-09T00:00:00"/>
    <m/>
    <m/>
    <m/>
    <m/>
    <m/>
    <m/>
    <m/>
    <m/>
    <m/>
    <m/>
    <m/>
    <m/>
  </r>
  <r>
    <x v="541"/>
    <n v="1050"/>
    <s v="leonardsusan@hotmail.com"/>
    <s v="9351 Harris Court, North Andrewmouth, NM 60700"/>
    <x v="3"/>
    <s v="Property"/>
    <s v="pCT-41971"/>
    <n v="364.67"/>
    <x v="4"/>
    <n v="9"/>
    <x v="542"/>
    <s v="TRANS-25146"/>
    <d v="2022-09-14T00:00:00"/>
    <d v="2024-07-27T00:00:00"/>
    <m/>
    <m/>
    <m/>
    <m/>
    <m/>
    <m/>
    <m/>
    <m/>
    <m/>
    <m/>
    <m/>
    <m/>
  </r>
  <r>
    <x v="542"/>
    <n v="3710"/>
    <s v="smithkeith@hotmail.com"/>
    <s v="662 Colleen Skyway, Gardnerton, ID 72518"/>
    <x v="3"/>
    <s v="Check"/>
    <s v="maN-97097"/>
    <n v="813.71"/>
    <x v="4"/>
    <n v="9"/>
    <x v="543"/>
    <s v="TRANS-37453"/>
    <d v="2023-05-24T00:00:00"/>
    <d v="2021-06-03T00:00:00"/>
    <m/>
    <m/>
    <m/>
    <m/>
    <m/>
    <m/>
    <m/>
    <m/>
    <m/>
    <m/>
    <m/>
    <m/>
  </r>
  <r>
    <x v="543"/>
    <n v="1856"/>
    <s v="umoss@hotmail.com"/>
    <s v="380 Myers Brook, Michaelville, NJ 89485"/>
    <x v="3"/>
    <s v="Program"/>
    <s v="axx-08220"/>
    <n v="133.07"/>
    <x v="4"/>
    <n v="8"/>
    <x v="544"/>
    <s v="TRANS-79646"/>
    <d v="2022-02-04T00:00:00"/>
    <d v="2022-04-09T00:00:00"/>
    <m/>
    <m/>
    <m/>
    <m/>
    <m/>
    <m/>
    <m/>
    <m/>
    <m/>
    <m/>
    <m/>
    <m/>
  </r>
  <r>
    <x v="544"/>
    <n v="6901"/>
    <s v="andrew47@delgado-chambers.info"/>
    <s v="3667 Angela Stream, Mcculloughville, NV 94461"/>
    <x v="3"/>
    <s v="Meet"/>
    <s v="gYA-54343"/>
    <n v="32.32"/>
    <x v="4"/>
    <n v="6"/>
    <x v="545"/>
    <s v="TRANS-91641"/>
    <d v="2023-08-28T00:00:00"/>
    <d v="2022-02-13T00:00:00"/>
    <m/>
    <m/>
    <m/>
    <m/>
    <m/>
    <m/>
    <m/>
    <m/>
    <m/>
    <m/>
    <m/>
    <m/>
  </r>
  <r>
    <x v="545"/>
    <n v="9372"/>
    <s v="emilyclark@yahoo.com"/>
    <s v="31435 Maldonado Flat Apt. 308, Hernandezton, ID 31244"/>
    <x v="3"/>
    <s v="Subject"/>
    <s v="pPu-94958"/>
    <n v="396.22"/>
    <x v="4"/>
    <n v="5"/>
    <x v="546"/>
    <s v="TRANS-09652"/>
    <d v="2022-03-03T00:00:00"/>
    <d v="2024-03-19T00:00:00"/>
    <m/>
    <m/>
    <m/>
    <m/>
    <m/>
    <m/>
    <m/>
    <m/>
    <m/>
    <m/>
    <m/>
    <m/>
  </r>
  <r>
    <x v="546"/>
    <n v="8993"/>
    <s v="dalexander@mueller-scott.info"/>
    <s v="8701 Barbara Lane Apt. 876, Port Taylorchester, MO 51203"/>
    <x v="3"/>
    <s v="Just"/>
    <s v="djB-90461"/>
    <n v="686.76"/>
    <x v="4"/>
    <n v="4"/>
    <x v="547"/>
    <s v="TRANS-49641"/>
    <d v="2020-11-11T00:00:00"/>
    <d v="2022-09-30T00:00:00"/>
    <m/>
    <m/>
    <m/>
    <m/>
    <m/>
    <m/>
    <m/>
    <m/>
    <m/>
    <m/>
    <m/>
    <m/>
  </r>
  <r>
    <x v="547"/>
    <n v="5697"/>
    <s v="christopher68@hotmail.com"/>
    <s v="18270 Henry Isle, Bakerburgh, RI 70782"/>
    <x v="3"/>
    <s v="Trouble"/>
    <s v="nPh-40763"/>
    <n v="182.62"/>
    <x v="4"/>
    <n v="4"/>
    <x v="548"/>
    <s v="TRANS-27268"/>
    <d v="2024-06-08T00:00:00"/>
    <d v="2021-04-22T00:00:00"/>
    <m/>
    <m/>
    <m/>
    <m/>
    <m/>
    <m/>
    <m/>
    <m/>
    <m/>
    <m/>
    <m/>
    <m/>
  </r>
  <r>
    <x v="548"/>
    <n v="9924"/>
    <s v="lindastanley@blake-gallegos.com"/>
    <s v="8476 Scott Pike, West Autumn, AR 24915"/>
    <x v="3"/>
    <s v="Certainly"/>
    <s v="BCy-57148"/>
    <n v="395.84"/>
    <x v="4"/>
    <n v="3"/>
    <x v="549"/>
    <s v="TRANS-17614"/>
    <d v="2023-08-10T00:00:00"/>
    <d v="2023-09-18T00:00:00"/>
    <m/>
    <m/>
    <m/>
    <m/>
    <m/>
    <m/>
    <m/>
    <m/>
    <m/>
    <m/>
    <m/>
    <m/>
  </r>
  <r>
    <x v="549"/>
    <n v="3800"/>
    <s v="tylersmith@yahoo.com"/>
    <s v="75273 Douglas Port Apt. 413, Morrisbury, AK 47744"/>
    <x v="3"/>
    <s v="Rich"/>
    <s v="KAF-02365"/>
    <n v="526.36"/>
    <x v="4"/>
    <n v="3"/>
    <x v="550"/>
    <s v="TRANS-42910"/>
    <d v="2023-12-23T00:00:00"/>
    <d v="2023-08-16T00:00:00"/>
    <m/>
    <m/>
    <m/>
    <m/>
    <m/>
    <m/>
    <m/>
    <m/>
    <m/>
    <m/>
    <m/>
    <m/>
  </r>
  <r>
    <x v="550"/>
    <n v="6357"/>
    <s v="knightnathaniel@yahoo.com"/>
    <s v="986 Tamara Spurs, Nelsonmouth, GA 10379"/>
    <x v="3"/>
    <s v="Realize"/>
    <s v="bhR-48423"/>
    <n v="796.28"/>
    <x v="4"/>
    <n v="2"/>
    <x v="551"/>
    <s v="TRANS-62746"/>
    <d v="2021-05-31T00:00:00"/>
    <d v="2021-06-24T00:00:00"/>
    <m/>
    <m/>
    <m/>
    <m/>
    <m/>
    <m/>
    <m/>
    <m/>
    <m/>
    <m/>
    <m/>
    <m/>
  </r>
  <r>
    <x v="551"/>
    <n v="3095"/>
    <s v="kathyfloyd@hotmail.com"/>
    <s v="571 Alexandra Haven, North Richardside, MI 12778"/>
    <x v="3"/>
    <s v="Tell"/>
    <s v="zQj-45970"/>
    <n v="669.02"/>
    <x v="4"/>
    <n v="1"/>
    <x v="552"/>
    <s v="TRANS-38880"/>
    <d v="2020-11-22T00:00:00"/>
    <d v="2022-03-07T00:00:00"/>
    <m/>
    <m/>
    <m/>
    <m/>
    <m/>
    <m/>
    <m/>
    <m/>
    <m/>
    <m/>
    <m/>
    <m/>
  </r>
  <r>
    <x v="552"/>
    <n v="5111"/>
    <s v="grussell@robinson.com"/>
    <s v="31823 Porter Station Apt. 386, Gutierrezborough, MI 54650"/>
    <x v="3"/>
    <s v="Hope"/>
    <s v="OQI-59970"/>
    <n v="708.26"/>
    <x v="4"/>
    <n v="1"/>
    <x v="553"/>
    <s v="TRANS-49012"/>
    <d v="2020-05-19T00:00:00"/>
    <d v="2021-03-22T00:00:00"/>
    <m/>
    <m/>
    <m/>
    <m/>
    <m/>
    <m/>
    <m/>
    <m/>
    <m/>
    <m/>
    <m/>
    <m/>
  </r>
  <r>
    <x v="553"/>
    <n v="8378"/>
    <s v="zpowell@flores.com"/>
    <s v="356 Singh Branch Suite 532, Hickmanstad, AZ 63410"/>
    <x v="3"/>
    <s v="Role"/>
    <s v="Iyl-29249"/>
    <n v="776.24"/>
    <x v="4"/>
    <n v="1"/>
    <x v="554"/>
    <s v="TRANS-41656"/>
    <d v="2022-07-04T00:00:00"/>
    <d v="2020-05-22T00:00:00"/>
    <m/>
    <m/>
    <m/>
    <m/>
    <m/>
    <m/>
    <m/>
    <m/>
    <m/>
    <m/>
    <m/>
    <m/>
  </r>
  <r>
    <x v="554"/>
    <n v="1833"/>
    <s v="greengail@gmail.com"/>
    <s v="8620 Lowe Terrace, Ayalachester, HI 34486"/>
    <x v="4"/>
    <s v="Child"/>
    <s v="GmM-66830"/>
    <n v="561.75"/>
    <x v="4"/>
    <n v="20"/>
    <x v="555"/>
    <s v="TRANS-28788"/>
    <d v="2023-01-12T00:00:00"/>
    <d v="2023-01-17T00:00:00"/>
    <s v="large order"/>
    <n v="2023"/>
    <s v="old transaction"/>
    <s v="valid"/>
    <s v="paid"/>
    <s v="high priority order"/>
    <s v="Carla Chang 1833"/>
    <s v="Chang"/>
    <s v="Carla"/>
    <n v="5"/>
    <m/>
    <m/>
  </r>
  <r>
    <x v="555"/>
    <n v="1841"/>
    <s v="jacob56@ross.com"/>
    <s v="240 Mary Inlet Suite 636, Wileystad, CT 47618"/>
    <x v="4"/>
    <s v="Something"/>
    <s v="SzU-44866"/>
    <n v="725.75"/>
    <x v="4"/>
    <n v="19"/>
    <x v="556"/>
    <s v="TRANS-48346"/>
    <d v="2022-05-16T00:00:00"/>
    <d v="2022-05-21T00:00:00"/>
    <s v="large order"/>
    <n v="2022"/>
    <s v="old transaction"/>
    <s v="valid"/>
    <s v="paid"/>
    <s v="high priority order"/>
    <s v="David Williams 1841"/>
    <s v="liams"/>
    <s v="David"/>
    <n v="5"/>
    <m/>
    <m/>
  </r>
  <r>
    <x v="556"/>
    <n v="2315"/>
    <s v="christine94@keller.biz"/>
    <s v="75177 Diaz Ridge Suite 713, North Glen, CT 05144"/>
    <x v="4"/>
    <s v="Glass"/>
    <s v="Lrr-85912"/>
    <n v="257.16000000000003"/>
    <x v="4"/>
    <n v="18"/>
    <x v="557"/>
    <s v="TRANS-58306"/>
    <d v="2020-10-15T00:00:00"/>
    <d v="2020-10-20T00:00:00"/>
    <s v="large order"/>
    <n v="2020"/>
    <s v="old transaction"/>
    <s v="valid"/>
    <s v="paid"/>
    <s v="high priority order"/>
    <s v="Shelia Brown 2315"/>
    <s v="Brown"/>
    <s v="Sheli"/>
    <n v="5"/>
    <m/>
    <m/>
  </r>
  <r>
    <x v="557"/>
    <n v="8613"/>
    <s v="lauriekirby@hotmail.com"/>
    <s v="4234 Fisher Via Apt. 446, West Dalemouth, NJ 57474"/>
    <x v="4"/>
    <s v="Phone"/>
    <s v="rrZ-23825"/>
    <n v="137.21"/>
    <x v="4"/>
    <n v="17"/>
    <x v="558"/>
    <s v="TRANS-47914"/>
    <d v="2022-07-06T00:00:00"/>
    <d v="2022-07-11T00:00:00"/>
    <s v="large order"/>
    <n v="2022"/>
    <s v="old transaction"/>
    <s v="valid"/>
    <s v="paid"/>
    <s v="high priority order"/>
    <s v="Daniel Mcmillan 8613"/>
    <s v="illan"/>
    <s v="Danie"/>
    <n v="5"/>
    <m/>
    <m/>
  </r>
  <r>
    <x v="558"/>
    <n v="5387"/>
    <s v="marco16@gmail.com"/>
    <s v="60931 Davis Lock Apt. 556, Cherylhaven, DE 10207"/>
    <x v="4"/>
    <s v="Discussion"/>
    <s v="qnY-96147"/>
    <n v="778.73"/>
    <x v="4"/>
    <n v="17"/>
    <x v="559"/>
    <s v="TRANS-20526"/>
    <d v="2023-09-16T00:00:00"/>
    <d v="2023-09-21T00:00:00"/>
    <s v="large order"/>
    <n v="2023"/>
    <s v="old transaction"/>
    <s v="valid"/>
    <s v="paid"/>
    <s v="high priority order"/>
    <s v="Terry Shannon 5387"/>
    <s v="annon"/>
    <s v="Terry"/>
    <n v="5"/>
    <m/>
    <m/>
  </r>
  <r>
    <x v="559"/>
    <n v="9646"/>
    <s v="jacobbarton@gutierrez-cooper.org"/>
    <s v="44481 Steven Shoal Apt. 682, Robertsmouth, HI 93737"/>
    <x v="4"/>
    <s v="Campaign"/>
    <s v="oeV-97940"/>
    <n v="791.04"/>
    <x v="4"/>
    <n v="16"/>
    <x v="560"/>
    <s v="TRANS-00955"/>
    <d v="2023-12-13T00:00:00"/>
    <d v="2023-12-18T00:00:00"/>
    <s v="large order"/>
    <n v="2023"/>
    <s v="old transaction"/>
    <s v="valid"/>
    <s v="paid"/>
    <s v="high priority order"/>
    <s v="Dorothy Herrera 9646"/>
    <s v="rrera"/>
    <s v="Dorot"/>
    <n v="5"/>
    <m/>
    <m/>
  </r>
  <r>
    <x v="560"/>
    <n v="2651"/>
    <s v="bcruz@hotmail.com"/>
    <s v="200 Johnson Street, Lake Duanehaven, MN 54169"/>
    <x v="4"/>
    <s v="Responsibility"/>
    <s v="VQt-24362"/>
    <n v="757.22"/>
    <x v="4"/>
    <n v="15"/>
    <x v="561"/>
    <s v="TRANS-32076"/>
    <d v="2023-11-10T00:00:00"/>
    <d v="2023-11-15T00:00:00"/>
    <s v="small order"/>
    <n v="2023"/>
    <s v="old transaction"/>
    <s v="valid"/>
    <s v="paid"/>
    <b v="0"/>
    <s v="Dylan Morrison 2651"/>
    <s v="rison"/>
    <s v="Dylan"/>
    <n v="5"/>
    <m/>
    <m/>
  </r>
  <r>
    <x v="561"/>
    <n v="5981"/>
    <s v="kimberlywilliams@martin-harris.biz"/>
    <s v="618 Pennington Overpass Suite 493, Johnsonburgh, MA 32284"/>
    <x v="4"/>
    <s v="Hospital"/>
    <s v="XYm-78391"/>
    <n v="944.28"/>
    <x v="4"/>
    <n v="15"/>
    <x v="562"/>
    <s v="TRANS-65708"/>
    <d v="2021-03-13T00:00:00"/>
    <d v="2021-03-18T00:00:00"/>
    <s v="small order"/>
    <n v="2021"/>
    <s v="old transaction"/>
    <s v="valid"/>
    <s v="paid"/>
    <b v="0"/>
    <s v="Laura Mcfarland 5981"/>
    <s v="rland"/>
    <s v="Laura"/>
    <n v="5"/>
    <m/>
    <m/>
  </r>
  <r>
    <x v="562"/>
    <n v="7252"/>
    <s v="holmeslisa@gmail.com"/>
    <s v="642 Anna Inlet Apt. 696, Douglasberg, KS 35145"/>
    <x v="4"/>
    <s v="Want"/>
    <s v="yEn-36758"/>
    <n v="920.06"/>
    <x v="4"/>
    <n v="14"/>
    <x v="563"/>
    <s v="TRANS-90198"/>
    <d v="2020-04-15T00:00:00"/>
    <d v="2020-04-20T00:00:00"/>
    <s v="small order"/>
    <n v="2020"/>
    <s v="old transaction"/>
    <s v="valid"/>
    <s v="paid"/>
    <b v="0"/>
    <s v="Christopher Bryant 7252"/>
    <s v="ryant"/>
    <s v="Chris"/>
    <n v="5"/>
    <m/>
    <m/>
  </r>
  <r>
    <x v="563"/>
    <n v="7811"/>
    <s v="brianjones@gmail.com"/>
    <s v="32203 Scott Points Suite 437, Estesbury, WI 29870"/>
    <x v="4"/>
    <s v="Concern"/>
    <s v="uxW-80072"/>
    <n v="821.02"/>
    <x v="4"/>
    <n v="12"/>
    <x v="564"/>
    <s v="TRANS-68321"/>
    <d v="2021-12-25T00:00:00"/>
    <d v="2021-12-30T00:00:00"/>
    <s v="small order"/>
    <n v="2021"/>
    <s v="old transaction"/>
    <s v="valid"/>
    <s v="paid"/>
    <b v="0"/>
    <s v="Michael Kelly 7811"/>
    <s v="Kelly"/>
    <s v="Micha"/>
    <n v="5"/>
    <m/>
    <m/>
  </r>
  <r>
    <x v="564"/>
    <n v="5222"/>
    <s v="sonyacarter@valenzuela.biz"/>
    <s v="5881 Courtney Light Suite 198, Joanstad, SC 68471"/>
    <x v="4"/>
    <s v="Trade"/>
    <s v="lpL-57106"/>
    <n v="604.42999999999995"/>
    <x v="4"/>
    <n v="12"/>
    <x v="565"/>
    <s v="TRANS-17025"/>
    <d v="2024-04-10T00:00:00"/>
    <d v="2024-04-15T00:00:00"/>
    <s v="small order"/>
    <n v="2024"/>
    <s v="recent transaction"/>
    <s v="valid"/>
    <s v="pending"/>
    <b v="0"/>
    <s v="Anthony Taylor 5222"/>
    <s v="aylor"/>
    <s v="Antho"/>
    <n v="5"/>
    <m/>
    <m/>
  </r>
  <r>
    <x v="565"/>
    <n v="6211"/>
    <s v="harrisonpaula@hotmail.com"/>
    <s v="6993 Perry Hills, Mariaton, NY 57435"/>
    <x v="4"/>
    <s v="Begin"/>
    <s v="UTB-36364"/>
    <n v="141.72"/>
    <x v="4"/>
    <n v="11"/>
    <x v="566"/>
    <s v="TRANS-87796"/>
    <d v="2024-04-05T00:00:00"/>
    <d v="2024-04-10T00:00:00"/>
    <s v="small order"/>
    <n v="2024"/>
    <s v="recent transaction"/>
    <s v="valid"/>
    <s v="pending"/>
    <b v="0"/>
    <s v="Kelly Rivera 6211"/>
    <s v="ivera"/>
    <s v="Kelly"/>
    <n v="5"/>
    <m/>
    <m/>
  </r>
  <r>
    <x v="566"/>
    <n v="3675"/>
    <s v="higginswilliam@mercer-nelson.com"/>
    <s v="9127 White Glens, Lake Taylorfurt, MD 23960"/>
    <x v="4"/>
    <s v="Relate"/>
    <s v="UwV-84302"/>
    <n v="365.55"/>
    <x v="4"/>
    <n v="11"/>
    <x v="567"/>
    <s v="TRANS-64218"/>
    <d v="2020-02-08T00:00:00"/>
    <d v="2020-02-13T00:00:00"/>
    <s v="small order"/>
    <n v="2020"/>
    <s v="old transaction"/>
    <s v="valid"/>
    <s v="paid"/>
    <b v="0"/>
    <s v="Justin Lewis 3675"/>
    <s v="Lewis"/>
    <s v="Justi"/>
    <n v="5"/>
    <m/>
    <m/>
  </r>
  <r>
    <x v="567"/>
    <n v="2582"/>
    <s v="martinsonya@nelson.com"/>
    <s v="2230 Mark Harbor, New Melaniemouth, OK 12706"/>
    <x v="4"/>
    <s v="There"/>
    <s v="OSo-43092"/>
    <n v="319.20999999999998"/>
    <x v="4"/>
    <n v="10"/>
    <x v="568"/>
    <s v="TRANS-62648"/>
    <d v="2021-08-12T00:00:00"/>
    <d v="2022-06-08T00:00:00"/>
    <m/>
    <m/>
    <m/>
    <m/>
    <m/>
    <m/>
    <m/>
    <m/>
    <m/>
    <m/>
    <m/>
    <m/>
  </r>
  <r>
    <x v="548"/>
    <n v="6125"/>
    <s v="travisclark@gmail.com"/>
    <s v="293 Brian Manor, Diazview, OR 69755"/>
    <x v="4"/>
    <s v="Bar"/>
    <s v="tVx-10510"/>
    <n v="744.12"/>
    <x v="4"/>
    <n v="9"/>
    <x v="569"/>
    <s v="TRANS-08329"/>
    <d v="2024-05-18T00:00:00"/>
    <s v="2022-13-40"/>
    <m/>
    <m/>
    <m/>
    <m/>
    <m/>
    <m/>
    <m/>
    <m/>
    <m/>
    <m/>
    <m/>
    <m/>
  </r>
  <r>
    <x v="568"/>
    <n v="8303"/>
    <s v="margaret15@gmail.com"/>
    <s v="866 Morrison Ridges, South Mary, MD 02644"/>
    <x v="4"/>
    <s v="Project"/>
    <s v="AGg-39323"/>
    <n v="399.42"/>
    <x v="4"/>
    <n v="7"/>
    <x v="570"/>
    <s v="TRANS-13523"/>
    <d v="2023-02-27T00:00:00"/>
    <d v="2022-10-31T00:00:00"/>
    <m/>
    <m/>
    <m/>
    <m/>
    <m/>
    <m/>
    <m/>
    <m/>
    <m/>
    <m/>
    <m/>
    <m/>
  </r>
  <r>
    <x v="569"/>
    <n v="8679"/>
    <s v="coopersamantha@garcia-green.com"/>
    <s v="96151 Tiffany Flats Suite 139, North Jamiemouth, UT 59967"/>
    <x v="4"/>
    <s v="Cup"/>
    <s v="xGm-91805"/>
    <n v="560.20000000000005"/>
    <x v="4"/>
    <n v="6"/>
    <x v="571"/>
    <s v="TRANS-34386"/>
    <d v="2022-07-13T00:00:00"/>
    <d v="2022-10-11T00:00:00"/>
    <m/>
    <m/>
    <m/>
    <m/>
    <m/>
    <m/>
    <m/>
    <m/>
    <m/>
    <m/>
    <m/>
    <m/>
  </r>
  <r>
    <x v="570"/>
    <n v="1624"/>
    <s v="xware@hernandez.com"/>
    <s v="41411 Contreras Parks, Dannyfurt, AR 30109"/>
    <x v="4"/>
    <s v="Cultural"/>
    <s v="kAD-52460"/>
    <n v="646.74"/>
    <x v="4"/>
    <n v="5"/>
    <x v="572"/>
    <s v="TRANS-30131"/>
    <d v="2020-12-17T00:00:00"/>
    <d v="2024-07-17T00:00:00"/>
    <m/>
    <m/>
    <m/>
    <m/>
    <m/>
    <m/>
    <m/>
    <m/>
    <m/>
    <m/>
    <m/>
    <m/>
  </r>
  <r>
    <x v="571"/>
    <n v="9028"/>
    <s v="riveragregory@gmail.com"/>
    <s v="31660 Nathaniel Fort, Lake Nicholas, AK 98882"/>
    <x v="4"/>
    <s v="Bit"/>
    <s v="PCa-68715"/>
    <n v="987.08"/>
    <x v="4"/>
    <n v="4"/>
    <x v="573"/>
    <s v="TRANS-80764"/>
    <d v="2022-01-14T00:00:00"/>
    <d v="2023-01-12T00:00:00"/>
    <m/>
    <m/>
    <m/>
    <m/>
    <m/>
    <m/>
    <m/>
    <m/>
    <m/>
    <m/>
    <m/>
    <m/>
  </r>
  <r>
    <x v="572"/>
    <n v="7113"/>
    <s v="johnsonbenjamin@branch.com"/>
    <s v="591 Carol Parks Suite 476, South Bradborough, LA 62103"/>
    <x v="4"/>
    <s v="Loss"/>
    <s v="CAB-27351"/>
    <n v="248.97"/>
    <x v="4"/>
    <n v="4"/>
    <x v="574"/>
    <s v="TRANS-53774"/>
    <d v="2024-06-08T00:00:00"/>
    <d v="2020-09-20T00:00:00"/>
    <m/>
    <m/>
    <m/>
    <m/>
    <m/>
    <m/>
    <m/>
    <m/>
    <m/>
    <m/>
    <m/>
    <m/>
  </r>
  <r>
    <x v="573"/>
    <n v="4709"/>
    <s v="millercourtney@anderson.com"/>
    <s v="9991 Gregory Viaduct, Washingtonborough, MO 70808"/>
    <x v="4"/>
    <s v="Fund"/>
    <s v="ejQ-32513"/>
    <n v="351.98"/>
    <x v="4"/>
    <n v="3"/>
    <x v="575"/>
    <s v="TRANS-01902"/>
    <d v="2022-12-14T00:00:00"/>
    <d v="2021-10-22T00:00:00"/>
    <m/>
    <m/>
    <m/>
    <m/>
    <m/>
    <m/>
    <m/>
    <m/>
    <m/>
    <m/>
    <m/>
    <m/>
  </r>
  <r>
    <x v="574"/>
    <n v="1786"/>
    <s v="martinezcassandra@walker-greene.com"/>
    <s v="6370 Calhoun Motorway Apt. 863, South Carol, WV 04275"/>
    <x v="4"/>
    <s v="Politics"/>
    <s v="mgr-10694"/>
    <n v="577.9"/>
    <x v="4"/>
    <n v="2"/>
    <x v="576"/>
    <s v="TRANS-32976"/>
    <d v="2022-10-16T00:00:00"/>
    <d v="2022-12-02T00:00:00"/>
    <m/>
    <m/>
    <m/>
    <m/>
    <m/>
    <m/>
    <m/>
    <m/>
    <m/>
    <m/>
    <m/>
    <m/>
  </r>
  <r>
    <x v="575"/>
    <n v="4222"/>
    <s v="iedwards@hotmail.com"/>
    <s v="4639 Paul Walk Suite 114, East Michael, VT 47938"/>
    <x v="4"/>
    <s v="Professional"/>
    <s v="EcR-58057"/>
    <n v="258.89999999999998"/>
    <x v="4"/>
    <n v="2"/>
    <x v="577"/>
    <s v="TRANS-33730"/>
    <d v="2023-12-06T00:00:00"/>
    <d v="2024-01-02T00:00:00"/>
    <m/>
    <m/>
    <m/>
    <m/>
    <m/>
    <m/>
    <m/>
    <m/>
    <m/>
    <m/>
    <m/>
    <m/>
  </r>
  <r>
    <x v="576"/>
    <n v="1239"/>
    <s v="harmonjames@gmail.com"/>
    <s v="27523 Johnson Ramp Suite 143, Robertport, VA 35922"/>
    <x v="4"/>
    <s v="Institution"/>
    <s v="VzW-93440"/>
    <n v="436.06"/>
    <x v="4"/>
    <n v="1"/>
    <x v="578"/>
    <s v="TRANS-71021"/>
    <d v="2023-07-22T00:00:00"/>
    <d v="2024-06-18T00:00:00"/>
    <m/>
    <m/>
    <m/>
    <m/>
    <m/>
    <m/>
    <m/>
    <m/>
    <m/>
    <m/>
    <m/>
    <m/>
  </r>
  <r>
    <x v="577"/>
    <n v="9529"/>
    <s v="ajones@gmail.com"/>
    <s v="1112 Bennett Garden Suite 769, Adamstown, IN 11839"/>
    <x v="4"/>
    <s v="Always"/>
    <s v="ufK-00318"/>
    <n v="700.83"/>
    <x v="4"/>
    <n v="1"/>
    <x v="579"/>
    <s v="TRANS-39708"/>
    <d v="2021-07-17T00:00:00"/>
    <d v="2020-04-05T00:00:00"/>
    <m/>
    <m/>
    <m/>
    <m/>
    <m/>
    <m/>
    <m/>
    <m/>
    <m/>
    <m/>
    <m/>
    <m/>
  </r>
  <r>
    <x v="578"/>
    <n v="1462"/>
    <s v="yolandashaw@schwartz-gomez.org"/>
    <s v="4576 Perez Rapid, Armstrongfort, HI 78521"/>
    <x v="4"/>
    <s v="Truth"/>
    <s v="yvx-36692"/>
    <n v="445.68"/>
    <x v="4"/>
    <n v="1"/>
    <x v="580"/>
    <s v="TRANS-37696"/>
    <d v="2020-01-06T00:00:00"/>
    <d v="2021-11-02T00:00:00"/>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4">
  <r>
    <s v="Randall Mccoy"/>
    <n v="6265"/>
    <s v="mark08@brown.org"/>
    <s v="4802 Julie Flat Apt. 590, Lopezside, NJ 39968"/>
    <x v="0"/>
    <s v="South"/>
    <s v="Lwy-71453"/>
    <n v="870.08"/>
    <s v="Books"/>
    <n v="20"/>
    <n v="17401.599999999999"/>
  </r>
  <r>
    <s v="Michael Turner"/>
    <n v="6911"/>
    <s v="taylorderek@gmail.com"/>
    <s v="44025 Young Spring Suite 876, Joelside, VA 92260"/>
    <x v="0"/>
    <s v="Whatever"/>
    <s v="CXS-61218"/>
    <n v="47.66"/>
    <s v="Books"/>
    <n v="20"/>
    <n v="953.2"/>
  </r>
  <r>
    <s v="Debra Simmons"/>
    <n v="2180"/>
    <s v="brianpadilla@yahoo.com"/>
    <s v="435 Burke Mall Apt. 730, Annaside, OR 30419"/>
    <x v="0"/>
    <s v="Science"/>
    <s v="Anz-67983"/>
    <n v="883.25"/>
    <s v="Books"/>
    <n v="18"/>
    <n v="15898.5"/>
  </r>
  <r>
    <s v="Corey Garza"/>
    <n v="5926"/>
    <s v="brianbeck@hotmail.com"/>
    <s v="56526 Miller River, East Ethan, DC 76257"/>
    <x v="0"/>
    <s v="Stock"/>
    <s v="cUV-44887"/>
    <n v="83.08"/>
    <s v="Books"/>
    <n v="18"/>
    <n v="1495.44"/>
  </r>
  <r>
    <s v="Joseph Harris"/>
    <n v="1506"/>
    <s v="colehannah@hotmail.com"/>
    <s v="8383 Deanna Plains Apt. 034, Wrightmouth, TN 68603"/>
    <x v="0"/>
    <s v="Myself"/>
    <s v="pNf-79639"/>
    <n v="778.69"/>
    <s v="Books"/>
    <n v="17"/>
    <n v="13237.73"/>
  </r>
  <r>
    <s v="Jimmy Bates"/>
    <n v="7563"/>
    <s v="benjaminferrell@gmail.com"/>
    <s v="783 Jackson Land Apt. 141, West Josephfort, LA 84564"/>
    <x v="0"/>
    <s v="Cover"/>
    <s v="rmj-22755"/>
    <n v="807.63"/>
    <s v="Books"/>
    <n v="17"/>
    <n v="13729.71"/>
  </r>
  <r>
    <s v="Aaron Brown"/>
    <n v="5854"/>
    <s v="valerierobinson@hotmail.com"/>
    <s v="634 Mendoza Neck, Leeburgh, WA 52920"/>
    <x v="0"/>
    <s v="Week"/>
    <s v="RLv-35277"/>
    <n v="461.93"/>
    <s v="Books"/>
    <n v="16"/>
    <n v="7390.88"/>
  </r>
  <r>
    <s v="Lauren Peters"/>
    <n v="2029"/>
    <s v="chriskennedy@allen-weaver.com"/>
    <s v="58039 Perez Harbors Apt. 012, North Michael, NY 16865"/>
    <x v="0"/>
    <s v="Direction"/>
    <s v="Ghg-34544"/>
    <n v="110.6"/>
    <s v="Books"/>
    <n v="15"/>
    <n v="1659"/>
  </r>
  <r>
    <s v="Jennifer Henderson"/>
    <n v="1712"/>
    <s v="xpatterson@hotmail.com"/>
    <s v="3316 Jennifer Knolls Apt. 801, New James, NV 93694"/>
    <x v="0"/>
    <s v="Whatever"/>
    <s v="udN-77424"/>
    <n v="488.83"/>
    <s v="Books"/>
    <n v="15"/>
    <n v="7332.45"/>
  </r>
  <r>
    <s v="Caroline Nguyen"/>
    <n v="3276"/>
    <s v="jennifer94@hotmail.com"/>
    <s v="16494 Campbell Mission Suite 271, Amyfort, ND 12871"/>
    <x v="0"/>
    <s v="Technology"/>
    <s v="BzX-08615"/>
    <n v="896.98"/>
    <s v="Books"/>
    <n v="15"/>
    <n v="13454.7"/>
  </r>
  <r>
    <s v="Angela Young"/>
    <n v="7144"/>
    <s v="rmartinez@harris.com"/>
    <s v="808 Williams Shore Apt. 243, New Ashley, ND 69103"/>
    <x v="0"/>
    <s v="Modern"/>
    <s v="voz-10212"/>
    <n v="331.5"/>
    <s v="Books"/>
    <n v="13"/>
    <n v="4309.5"/>
  </r>
  <r>
    <s v="Dr. Charles Watkins"/>
    <n v="1034"/>
    <s v="brandy57@keller.com"/>
    <s v="104 Serrano Drive, Leonardberg, NJ 84145"/>
    <x v="0"/>
    <s v="Mean"/>
    <s v="jWC-00955"/>
    <n v="677.88"/>
    <s v="Books"/>
    <n v="13"/>
    <n v="8812.44"/>
  </r>
  <r>
    <s v="William Rodriguez"/>
    <n v="7454"/>
    <s v="gentrykristina@nash.com"/>
    <s v="5638 Kennedy Wall, West Matthew, PA 15172"/>
    <x v="0"/>
    <s v="Word"/>
    <s v="RJO-62640"/>
    <n v="847.6"/>
    <s v="Books"/>
    <n v="12"/>
    <n v="10171.200000000001"/>
  </r>
  <r>
    <s v="Bianca Ewing"/>
    <n v="3033"/>
    <s v="keithcameron@yahoo.com"/>
    <s v="1859 Newton Ways Suite 159, Marychester, OK 00700"/>
    <x v="0"/>
    <s v="Field"/>
    <s v="iSn-55453"/>
    <n v="926.69"/>
    <s v="Books"/>
    <n v="12"/>
    <n v="11120.28"/>
  </r>
  <r>
    <s v="Micheal Garcia DDS"/>
    <n v="2083"/>
    <s v="vsanders@ellis.biz"/>
    <s v="14948 Curtis Roads, Farleyview, VT 78186"/>
    <x v="0"/>
    <s v="Develop"/>
    <s v="dGp-89831"/>
    <n v="183.63"/>
    <s v="Books"/>
    <n v="12"/>
    <n v="2203.56"/>
  </r>
  <r>
    <s v="Joseph Rangel"/>
    <n v="8722"/>
    <s v="douglas59@hotmail.com"/>
    <s v="278 Sarah Trace, South Angelica, OH 59690"/>
    <x v="0"/>
    <s v="Whom"/>
    <s v="CEB-27286"/>
    <n v="551.69000000000005"/>
    <s v="Books"/>
    <n v="11"/>
    <n v="6068.59"/>
  </r>
  <r>
    <s v="Steven Hurley"/>
    <n v="8525"/>
    <s v="wrighttiffany@gmail.com"/>
    <s v="27171 Kimberly Mission Suite 600, North Tiffany, OK 94008"/>
    <x v="0"/>
    <s v="Writer"/>
    <s v="SQv-51851"/>
    <n v="752.05"/>
    <s v="Books"/>
    <n v="10"/>
    <n v="7520.5"/>
  </r>
  <r>
    <s v="Nicholas House"/>
    <n v="4154"/>
    <s v="johnsonangela@gmail.com"/>
    <s v="1739 Robinson Ports Suite 914, Chungshire, VT 04413"/>
    <x v="0"/>
    <s v="Civil"/>
    <s v="PEe-30084"/>
    <n v="465.73"/>
    <s v="Books"/>
    <n v="9"/>
    <n v="4191.57"/>
  </r>
  <r>
    <s v="Charles Mckenzie"/>
    <n v="3762"/>
    <s v="akaiser@hotmail.com"/>
    <s v="61508 Karen Manor, Deannaland, NJ 84153"/>
    <x v="0"/>
    <s v="Artist"/>
    <s v="hbT-95325"/>
    <n v="352.03"/>
    <s v="Books"/>
    <n v="8"/>
    <n v="2816.24"/>
  </r>
  <r>
    <s v="Kim Smith"/>
    <n v="9089"/>
    <s v="gfowler@johnston.com"/>
    <s v="386 Price Keys Apt. 791, Melissashire, CO 38376"/>
    <x v="0"/>
    <s v="A"/>
    <s v="vWg-80506"/>
    <n v="823.51"/>
    <s v="Books"/>
    <n v="7"/>
    <n v="5764.57"/>
  </r>
  <r>
    <s v="Steven Cochran"/>
    <n v="1012"/>
    <s v="robert99@gmail.com"/>
    <s v="7282 Monique Vista Suite 565, Lake Tinachester, OR 24203"/>
    <x v="0"/>
    <s v="Meeting"/>
    <s v="lKh-37309"/>
    <n v="476.59"/>
    <s v="Books"/>
    <n v="7"/>
    <n v="3336.13"/>
  </r>
  <r>
    <s v="Brian Sanchez"/>
    <n v="9202"/>
    <s v="cathy92@hotmail.com"/>
    <s v="593 Turner Streets Suite 945, Williammouth, CA 71392"/>
    <x v="0"/>
    <s v="Event"/>
    <s v="zFb-78930"/>
    <n v="613.41"/>
    <s v="Books"/>
    <n v="6"/>
    <n v="3680.46"/>
  </r>
  <r>
    <s v="James Cunningham"/>
    <n v="7009"/>
    <s v="kathycontreras@mueller.com"/>
    <s v="4542 Aaron Light Suite 549, Rogerston, WA 79356"/>
    <x v="0"/>
    <s v="Manage"/>
    <s v="tMF-11227"/>
    <n v="993.26"/>
    <s v="Books"/>
    <n v="6"/>
    <n v="5959.56"/>
  </r>
  <r>
    <s v="Jacqueline White"/>
    <n v="6604"/>
    <s v="goodroberto@davis.com"/>
    <s v="8601 Cynthia River Suite 789, West Danielfort, MS 74769"/>
    <x v="0"/>
    <s v="However"/>
    <s v="blo-71952"/>
    <n v="544.94000000000005"/>
    <s v="Books"/>
    <n v="6"/>
    <n v="3269.64"/>
  </r>
  <r>
    <s v="Robert Thompson"/>
    <n v="7840"/>
    <s v="christinarodriguez@chen-garcia.net"/>
    <s v="8425 Mccormick Gateway Apt. 077, South Carol, MN 94985"/>
    <x v="0"/>
    <s v="Open"/>
    <s v="dby-14588"/>
    <n v="252.43"/>
    <s v="Books"/>
    <n v="5"/>
    <n v="1262.1500000000001"/>
  </r>
  <r>
    <s v="Jeffrey Black"/>
    <n v="8464"/>
    <s v="schneidersamuel@hotmail.com"/>
    <s v="51631 Hall Parkways Suite 170, South Marcoside, AK 39570"/>
    <x v="0"/>
    <s v="Control"/>
    <s v="vEa-99041"/>
    <n v="275.41000000000003"/>
    <s v="Books"/>
    <n v="4"/>
    <n v="1101.6400000000001"/>
  </r>
  <r>
    <s v="Megan Washington"/>
    <n v="9593"/>
    <s v="jenniferlawson@bell.net"/>
    <s v="5199 Smith Lake, Joshuaberg, WY 37560"/>
    <x v="0"/>
    <s v="Him"/>
    <s v="cWO-05076"/>
    <n v="728.06"/>
    <s v="Books"/>
    <n v="4"/>
    <n v="2912.24"/>
  </r>
  <r>
    <s v="Emily Turner"/>
    <n v="5669"/>
    <s v="collinsraymond@shepard-jackson.net"/>
    <s v="849 Barber Inlet, Richardtown, AZ 97904"/>
    <x v="0"/>
    <s v="Write"/>
    <s v="gSz-29189"/>
    <n v="94.1"/>
    <s v="Books"/>
    <n v="3"/>
    <n v="282.3"/>
  </r>
  <r>
    <s v="Brian Davenport"/>
    <n v="5955"/>
    <s v="hawkinskristin@robinson.com"/>
    <s v="21131 Lee Fields, West Stevemouth, MA 73511"/>
    <x v="0"/>
    <s v="Lot"/>
    <s v="Jus-09165"/>
    <n v="220.58"/>
    <s v="Books"/>
    <n v="1"/>
    <n v="220.58"/>
  </r>
  <r>
    <s v="Michelle Chang"/>
    <n v="8760"/>
    <s v="reidsheri@gmail.com"/>
    <s v="578 Thomas Shoal, New Lindamouth, MA 16980"/>
    <x v="0"/>
    <s v="Full"/>
    <s v="ZEQ-59676"/>
    <n v="557.41"/>
    <s v="Books"/>
    <n v="1"/>
    <n v="557.41"/>
  </r>
  <r>
    <s v="Katie Palmer"/>
    <n v="3031"/>
    <s v="jamiebolton@hotmail.com"/>
    <s v="8980 Kristin Ville Apt. 935, Elliottport, MS 57741"/>
    <x v="1"/>
    <s v="East"/>
    <s v="wNh-39696"/>
    <n v="859.63"/>
    <s v="Books"/>
    <n v="20"/>
    <n v="17192.599999999999"/>
  </r>
  <r>
    <s v="Katelyn Cook"/>
    <n v="5375"/>
    <s v="iguerrero@yahoo.com"/>
    <s v="106 Smith Mission, Lake Kellyshire, AL 63241"/>
    <x v="1"/>
    <s v="Happy"/>
    <s v="Qir-31574"/>
    <n v="647.65"/>
    <s v="Books"/>
    <n v="16"/>
    <n v="10362.4"/>
  </r>
  <r>
    <s v="Debra Hale"/>
    <n v="1593"/>
    <s v="courtneysantos@powell-matthews.info"/>
    <s v="41844 Johnston Hollow Suite 618, East Robert, TN 80347"/>
    <x v="1"/>
    <s v="Vote"/>
    <s v="yHF-81884"/>
    <n v="954.35"/>
    <s v="Books"/>
    <n v="13"/>
    <n v="12406.55"/>
  </r>
  <r>
    <s v="Leah Castillo"/>
    <n v="9870"/>
    <s v="mhicks@hotmail.com"/>
    <s v="186 Katherine Cliff, Williamberg, AK 21920"/>
    <x v="1"/>
    <s v="Class"/>
    <s v="HHD-70093"/>
    <n v="289.64"/>
    <s v="Books"/>
    <n v="13"/>
    <n v="3765.32"/>
  </r>
  <r>
    <s v="Gary Oliver"/>
    <n v="9667"/>
    <s v="jodi56@hotmail.com"/>
    <s v="8331 Carlos Loaf, Kaylafort, WV 20691"/>
    <x v="1"/>
    <s v="Material"/>
    <s v="jrs-40429"/>
    <n v="68.290000000000006"/>
    <s v="Books"/>
    <n v="11"/>
    <n v="751.19"/>
  </r>
  <r>
    <s v="Heidi Boyd"/>
    <n v="8739"/>
    <s v="robert51@yahoo.com"/>
    <s v="376 Brown Causeway Apt. 205, Hensonchester, KS 20627"/>
    <x v="1"/>
    <s v="Personal"/>
    <s v="AJR-31843"/>
    <n v="26.57"/>
    <s v="Books"/>
    <n v="11"/>
    <n v="292.27"/>
  </r>
  <r>
    <s v="Aaron Hunter"/>
    <n v="3028"/>
    <s v="vickie42@hotmail.com"/>
    <s v="79507 Dawn Mall Suite 270, New Christina, PA 35351"/>
    <x v="1"/>
    <s v="Benefit"/>
    <s v="IGY-70348"/>
    <n v="228.41"/>
    <s v="Books"/>
    <n v="11"/>
    <n v="2512.5100000000002"/>
  </r>
  <r>
    <s v="David Thomas"/>
    <n v="5200"/>
    <s v="russellharris@johnson.com"/>
    <s v="69187 Hailey Groves, Lake Zacharymouth, NV 21489"/>
    <x v="1"/>
    <s v="Skin"/>
    <s v="oWh-23868"/>
    <n v="966.38"/>
    <s v="Books"/>
    <n v="10"/>
    <n v="9663.7999999999993"/>
  </r>
  <r>
    <s v="Patricia Rodriguez"/>
    <n v="1727"/>
    <s v="mark13@hotmail.com"/>
    <s v="91287 Kimberly Court, West Stephanieview, MT 07159"/>
    <x v="1"/>
    <s v="Become"/>
    <s v="zkf-85866"/>
    <n v="170.16"/>
    <s v="Books"/>
    <n v="9"/>
    <n v="1531.44"/>
  </r>
  <r>
    <s v="Shannon Kelly"/>
    <n v="3857"/>
    <s v="murphysherry@hutchinson-parker.com"/>
    <s v="71074 Clark Walk Apt. 357, Lake Kenneth, SC 96924"/>
    <x v="1"/>
    <s v="Road"/>
    <s v="yji-76820"/>
    <n v="582.1"/>
    <s v="Books"/>
    <n v="8"/>
    <n v="4656.8"/>
  </r>
  <r>
    <s v="Samuel Porter"/>
    <n v="9993"/>
    <s v="fwang@yahoo.com"/>
    <s v="061 Kelley Mount Apt. 391, Rodneyside, NV 55006"/>
    <x v="1"/>
    <s v="Away"/>
    <s v="qxl-58839"/>
    <n v="510.41"/>
    <s v="Books"/>
    <n v="7"/>
    <n v="3572.87"/>
  </r>
  <r>
    <s v="Paul Robinson"/>
    <n v="7213"/>
    <s v="ujones@olson.biz"/>
    <s v="38178 Scott Parks, Port Conniefort, AK 74236"/>
    <x v="1"/>
    <s v="Benefit"/>
    <s v="LIm-89233"/>
    <n v="145.38999999999999"/>
    <s v="Books"/>
    <n v="3"/>
    <n v="436.17"/>
  </r>
  <r>
    <s v="Walter Snyder"/>
    <n v="6356"/>
    <s v="alanlewis@howard-zimmerman.com"/>
    <s v="3255 Laura Fort, Galvanhaven, ND 00825"/>
    <x v="1"/>
    <s v="Tree"/>
    <s v="xdD-49011"/>
    <n v="161.69999999999999"/>
    <s v="Books"/>
    <n v="3"/>
    <n v="485.1"/>
  </r>
  <r>
    <s v="Aaron Santiago"/>
    <n v="2649"/>
    <s v="zleblanc@gmail.com"/>
    <s v="5685 Ellis River, Timothyville, DC 35445"/>
    <x v="1"/>
    <s v="Clearly"/>
    <s v="FYf-92366"/>
    <n v="367.96"/>
    <s v="Books"/>
    <n v="3"/>
    <n v="1103.8800000000001"/>
  </r>
  <r>
    <s v="Jason Long"/>
    <n v="6580"/>
    <s v="zholmes@gmail.com"/>
    <s v="7479 Christine Knolls, Tiffanyland, NH 19667"/>
    <x v="1"/>
    <s v="Theory"/>
    <s v="TAw-53706"/>
    <n v="460.28"/>
    <s v="Books"/>
    <n v="2"/>
    <n v="920.56"/>
  </r>
  <r>
    <s v="Paul Williams"/>
    <n v="4879"/>
    <s v="rachelmiller@hotmail.com"/>
    <s v="41157 Bruce Roads, Bellmouth, MA 39986"/>
    <x v="1"/>
    <s v="To"/>
    <s v="Ost-00066"/>
    <n v="650.11"/>
    <s v="Books"/>
    <n v="1"/>
    <n v="650.11"/>
  </r>
  <r>
    <s v="Richard Gonzalez"/>
    <n v="1761"/>
    <s v="jesse20@barnes-reid.com"/>
    <s v="564 Walter Corner Suite 690, Leeborough, MS 96573"/>
    <x v="1"/>
    <s v="Eye"/>
    <s v="SOE-41992"/>
    <n v="646.82000000000005"/>
    <s v="Books"/>
    <n v="1"/>
    <n v="646.82000000000005"/>
  </r>
  <r>
    <s v="Jillian Gonzales"/>
    <n v="3797"/>
    <s v="samantha74@gmail.com"/>
    <s v="9380 Steven Forks Suite 693, Port Alexandra, WY 79125"/>
    <x v="2"/>
    <s v="Feeling"/>
    <s v="mKt-78334"/>
    <n v="111.85"/>
    <s v="Books"/>
    <n v="20"/>
    <n v="2237"/>
  </r>
  <r>
    <s v="Jacob Robinson"/>
    <n v="2079"/>
    <s v="william70@hotmail.com"/>
    <s v="085 Stephanie Port Apt. 956, Richardsonborough, UT 38853"/>
    <x v="2"/>
    <s v="Town"/>
    <s v="IBU-42111"/>
    <n v="940"/>
    <s v="Books"/>
    <n v="20"/>
    <n v="18800"/>
  </r>
  <r>
    <s v="Paul Aguilar"/>
    <n v="4627"/>
    <s v="eric88@yahoo.com"/>
    <s v="120 Cummings Forest, North Samanthashire, MA 89411"/>
    <x v="2"/>
    <s v="Go"/>
    <s v="FTA-55282"/>
    <n v="680.2"/>
    <s v="Books"/>
    <n v="19"/>
    <n v="12923.8"/>
  </r>
  <r>
    <s v="Darryl Wilson II"/>
    <n v="7069"/>
    <s v="millerandrew@powers-reilly.info"/>
    <s v="53867 Karl Rest, Port Logan, NY 06639"/>
    <x v="2"/>
    <s v="Director"/>
    <s v="MFA-64831"/>
    <n v="695.66"/>
    <s v="Books"/>
    <n v="19"/>
    <n v="13217.54"/>
  </r>
  <r>
    <s v="Christopher Swanson"/>
    <n v="2422"/>
    <s v="robertolsen@smith.biz"/>
    <s v="88968 Fleming Mission Suite 128, North Phillip, TX 93582"/>
    <x v="2"/>
    <s v="Challenge"/>
    <s v="HNj-06242"/>
    <n v="877.36"/>
    <s v="Books"/>
    <n v="19"/>
    <n v="16669.84"/>
  </r>
  <r>
    <s v="Alex Knox"/>
    <n v="6747"/>
    <s v="ryanchapman@foster.com"/>
    <s v="957 Steven Spring Suite 055, West Kevinfurt, AK 48503"/>
    <x v="2"/>
    <s v="Mind"/>
    <s v="Vsf-55925"/>
    <n v="31.75"/>
    <s v="Books"/>
    <n v="19"/>
    <n v="603.25"/>
  </r>
  <r>
    <s v="Alisha Rocha"/>
    <n v="7428"/>
    <s v="alexanderrobert@hull-ritter.net"/>
    <s v="70109 Lopez Point Suite 548, Christopherport, GA 76159"/>
    <x v="2"/>
    <s v="Debate"/>
    <s v="qUa-72802"/>
    <n v="622.89"/>
    <s v="Books"/>
    <n v="17"/>
    <n v="10589.13"/>
  </r>
  <r>
    <s v="Zachary Wilkins"/>
    <n v="8370"/>
    <s v="jennifer13@gmail.com"/>
    <s v="999 Pitts Radial Apt. 958, Davisview, UT 84388"/>
    <x v="2"/>
    <s v="Figure"/>
    <s v="FBW-69416"/>
    <n v="852.92"/>
    <s v="Books"/>
    <n v="17"/>
    <n v="14499.64"/>
  </r>
  <r>
    <s v="Ashley Sherman"/>
    <n v="3187"/>
    <s v="cynthiawilliams@crawford.info"/>
    <s v="6693 David Dam Suite 282, East Justin, DC 37720"/>
    <x v="2"/>
    <s v="By"/>
    <s v="auB-60251"/>
    <n v="932.1"/>
    <s v="Books"/>
    <n v="16"/>
    <n v="14913.6"/>
  </r>
  <r>
    <s v="Tom Martinez"/>
    <n v="6264"/>
    <s v="tclark@brown.com"/>
    <s v="26672 Stephanie Spurs, New Wandastad, MI 32611"/>
    <x v="2"/>
    <s v="Program"/>
    <s v="tCa-90007"/>
    <n v="282.01"/>
    <s v="Books"/>
    <n v="12"/>
    <n v="3384.12"/>
  </r>
  <r>
    <s v="Todd Meyer"/>
    <n v="9048"/>
    <s v="pughcharles@hotmail.com"/>
    <s v="1103 James Land Apt. 183, North Georgeborough, MI 32960"/>
    <x v="2"/>
    <s v="Something"/>
    <s v="oJZ-85236"/>
    <n v="796.26"/>
    <s v="Books"/>
    <n v="10"/>
    <n v="7962.6"/>
  </r>
  <r>
    <s v="Joseph Calderon"/>
    <n v="2834"/>
    <s v="michael50@brady-johnson.com"/>
    <s v="7410 Shaw Plaza, East Connormouth, ND 54448"/>
    <x v="2"/>
    <s v="Almost"/>
    <s v="xlb-20672"/>
    <n v="223.38"/>
    <s v="Books"/>
    <n v="10"/>
    <n v="2233.8000000000002"/>
  </r>
  <r>
    <s v="Scott Williamson"/>
    <n v="2873"/>
    <s v="logan22@weaver-shepard.info"/>
    <s v="072 Jocelyn Trafficway Apt. 865, Port Alexandramouth, TN 26315"/>
    <x v="2"/>
    <s v="Catch"/>
    <s v="MQj-72484"/>
    <n v="347.15"/>
    <s v="Books"/>
    <n v="10"/>
    <n v="3471.5"/>
  </r>
  <r>
    <s v="Michelle Price"/>
    <n v="8254"/>
    <s v="iwalker@hotmail.com"/>
    <s v="60793 Jose Crossroad Suite 875, East Nicholas, NH 47363"/>
    <x v="2"/>
    <s v="Fly"/>
    <s v="kPT-11415"/>
    <n v="852.08"/>
    <s v="Books"/>
    <n v="10"/>
    <n v="8520.7999999999993"/>
  </r>
  <r>
    <s v="Brian Wilson"/>
    <n v="2943"/>
    <s v="mariolewis@bowman.com"/>
    <s v="064 Mcdowell Mills, East Anthonytown, WI 00588"/>
    <x v="2"/>
    <s v="Control"/>
    <s v="Rfj-39090"/>
    <n v="977.43"/>
    <s v="Books"/>
    <n v="9"/>
    <n v="8796.8700000000008"/>
  </r>
  <r>
    <s v="Mary Wells"/>
    <n v="2197"/>
    <s v="kevingeorge@adams.biz"/>
    <s v="517 Rodriguez Center, Mitchellborough, MA 72309"/>
    <x v="2"/>
    <s v="Season"/>
    <s v="MoX-53169"/>
    <n v="218.69"/>
    <s v="Books"/>
    <n v="9"/>
    <n v="1968.21"/>
  </r>
  <r>
    <s v="Kayla Gutierrez"/>
    <n v="6089"/>
    <s v="samanthaturner@gmail.com"/>
    <s v="83797 Rodriguez Stravenue, West Eduardo, PA 02307"/>
    <x v="2"/>
    <s v="Single"/>
    <s v="WUy-28037"/>
    <n v="230.48"/>
    <s v="Books"/>
    <n v="8"/>
    <n v="1843.84"/>
  </r>
  <r>
    <s v="Lawrence Jackson"/>
    <n v="3834"/>
    <s v="amy08@hotmail.com"/>
    <s v="0360 Amy Falls, Port Whitney, IN 06654"/>
    <x v="2"/>
    <s v="Item"/>
    <s v="NZC-45407"/>
    <n v="807.3"/>
    <s v="Books"/>
    <n v="8"/>
    <n v="6458.4"/>
  </r>
  <r>
    <s v="Mark Harris"/>
    <n v="3213"/>
    <s v="taylorgrant@hotmail.com"/>
    <s v="4569 Moreno Radial, Costamouth, IN 65933"/>
    <x v="2"/>
    <s v="Tree"/>
    <s v="dRw-92236"/>
    <n v="98.53"/>
    <s v="Books"/>
    <n v="6"/>
    <n v="591.17999999999995"/>
  </r>
  <r>
    <s v="Nicholas Wolfe"/>
    <n v="8023"/>
    <s v="haleymosley@tanner.org"/>
    <s v="905 Jacobs Camp, Frenchfort, PA 98938"/>
    <x v="2"/>
    <s v="View"/>
    <s v="BuU-99037"/>
    <n v="548.11"/>
    <s v="Books"/>
    <n v="6"/>
    <n v="3288.66"/>
  </r>
  <r>
    <s v="Mr. Gary Abbott"/>
    <n v="1959"/>
    <s v="ajohnson@hotmail.com"/>
    <s v="2539 Jennifer Squares Apt. 855, Port Eric, PA 74238"/>
    <x v="2"/>
    <s v="Part"/>
    <s v="FGL-51664"/>
    <n v="192.84"/>
    <s v="Books"/>
    <n v="5"/>
    <n v="964.2"/>
  </r>
  <r>
    <s v="Charles Rhodes"/>
    <n v="8951"/>
    <s v="kyle82@carey.com"/>
    <s v="713 Michael Coves, Port Jamie, RI 51407"/>
    <x v="2"/>
    <s v="Professional"/>
    <s v="nIX-56301"/>
    <n v="965.95"/>
    <s v="Books"/>
    <n v="5"/>
    <n v="4829.75"/>
  </r>
  <r>
    <s v="Dominic Costa"/>
    <n v="7733"/>
    <s v="barbarasmith@castillo.com"/>
    <s v="4336 Morales Roads, Pettymouth, OK 44158"/>
    <x v="2"/>
    <s v="As"/>
    <s v="WsA-91456"/>
    <n v="532.14"/>
    <s v="Books"/>
    <n v="3"/>
    <n v="1596.42"/>
  </r>
  <r>
    <s v="Antonio Gross"/>
    <n v="3369"/>
    <s v="tsmith@hotmail.com"/>
    <s v="8490 Perry Corner, East Keithfort, FL 22686"/>
    <x v="2"/>
    <s v="Treat"/>
    <s v="GWC-04393"/>
    <n v="364.36"/>
    <s v="Books"/>
    <n v="3"/>
    <n v="1093.08"/>
  </r>
  <r>
    <s v="Raymond Rowe"/>
    <n v="4519"/>
    <s v="xthompson@gmail.com"/>
    <s v="86298 Kelly Stream Apt. 435, Martinborough, TX 36865"/>
    <x v="2"/>
    <s v="Their"/>
    <s v="FJN-87412"/>
    <n v="269.88"/>
    <s v="Books"/>
    <n v="2"/>
    <n v="539.76"/>
  </r>
  <r>
    <s v="Lisa Meadows"/>
    <n v="2671"/>
    <s v="michelle77@yahoo.com"/>
    <s v="403 Weber Pass Apt. 275, South Michaelside, WA 37608"/>
    <x v="2"/>
    <s v="Enough"/>
    <s v="mub-05630"/>
    <n v="613.04"/>
    <s v="Books"/>
    <n v="2"/>
    <n v="1226.08"/>
  </r>
  <r>
    <s v="Kari White"/>
    <n v="9482"/>
    <s v="kfreeman@yahoo.com"/>
    <s v="79784 Gonzalez Keys Apt. 150, Yuland, NE 07024"/>
    <x v="2"/>
    <s v="Opportunity"/>
    <s v="cCn-56842"/>
    <n v="159.96"/>
    <s v="Books"/>
    <n v="2"/>
    <n v="319.92"/>
  </r>
  <r>
    <s v="Angel Rivera"/>
    <n v="2947"/>
    <s v="jnunez@gmail.com"/>
    <s v="9826 James Drives Apt. 465, West Jenny, MI 90329"/>
    <x v="2"/>
    <s v="Explain"/>
    <s v="Gbw-76553"/>
    <n v="995.47"/>
    <s v="Books"/>
    <n v="1"/>
    <n v="995.47"/>
  </r>
  <r>
    <s v="Dorothy Gordon"/>
    <n v="8234"/>
    <s v="aoconnor@decker.com"/>
    <s v="564 Joshua Summit, East Jessica, RI 08910"/>
    <x v="2"/>
    <s v="Either"/>
    <s v="qJB-77957"/>
    <n v="674.09"/>
    <s v="Books"/>
    <n v="1"/>
    <n v="674.09"/>
  </r>
  <r>
    <s v="Mary Spencer"/>
    <n v="8839"/>
    <s v="john15@young.com"/>
    <s v="567 Owens Motorway, North Daisyton, MA 41140"/>
    <x v="3"/>
    <s v="Loss"/>
    <s v="mJk-23807"/>
    <n v="267.66000000000003"/>
    <s v="Books"/>
    <n v="20"/>
    <n v="5353.2"/>
  </r>
  <r>
    <s v="Alejandro Williams MD"/>
    <n v="3468"/>
    <s v="jstevens@thomas.com"/>
    <s v="27106 Smith Square, East Ashley, NM 68420"/>
    <x v="3"/>
    <s v="Call"/>
    <s v="LXI-36092"/>
    <n v="845.98"/>
    <s v="Books"/>
    <n v="19"/>
    <n v="16073.62"/>
  </r>
  <r>
    <s v="Anne Salazar"/>
    <n v="5362"/>
    <s v="cthornton@hotmail.com"/>
    <s v="446 Elizabeth Tunnel, Michaelville, KY 03838"/>
    <x v="3"/>
    <s v="Respond"/>
    <s v="wvq-88184"/>
    <n v="18.95"/>
    <s v="Books"/>
    <n v="19"/>
    <n v="360.05"/>
  </r>
  <r>
    <s v="Mikayla Moore"/>
    <n v="7109"/>
    <s v="gadams@gmail.com"/>
    <s v="47808 Rasmussen View Apt. 924, Kimberlyberg, UT 47851"/>
    <x v="3"/>
    <s v="Report"/>
    <s v="OJl-77639"/>
    <n v="400.98"/>
    <s v="Books"/>
    <n v="18"/>
    <n v="7217.64"/>
  </r>
  <r>
    <s v="Melissa Reyes"/>
    <n v="9274"/>
    <s v="pattersondeanna@conrad.net"/>
    <s v="58187 Hawkins Valley, Robinsonton, WI 79613"/>
    <x v="3"/>
    <s v="Hundred"/>
    <s v="Tjr-98033"/>
    <n v="479.58"/>
    <s v="Books"/>
    <n v="17"/>
    <n v="8152.86"/>
  </r>
  <r>
    <s v="Ruth Patrick"/>
    <n v="6699"/>
    <s v="brandonbarton@hayes-walls.com"/>
    <s v="93147 Elizabeth Landing Suite 364, Lake Robertfort, KS 76599"/>
    <x v="3"/>
    <s v="Growth"/>
    <s v="GDe-01668"/>
    <n v="546.72"/>
    <s v="Books"/>
    <n v="17"/>
    <n v="9294.24"/>
  </r>
  <r>
    <s v="Ryan Herrera"/>
    <n v="6795"/>
    <s v="valerie67@hotmail.com"/>
    <s v="0600 Frank Springs, Barrettstad, LA 67853"/>
    <x v="3"/>
    <s v="Now"/>
    <s v="HCB-41694"/>
    <n v="784.56"/>
    <s v="Books"/>
    <n v="17"/>
    <n v="13337.52"/>
  </r>
  <r>
    <s v="Mark Browning"/>
    <n v="8660"/>
    <s v="ewoodward@hotmail.com"/>
    <s v="079 Chase Shores, Marieton, NE 21410"/>
    <x v="3"/>
    <s v="Identify"/>
    <s v="mTZ-06549"/>
    <n v="857.87"/>
    <s v="Books"/>
    <n v="16"/>
    <n v="13725.92"/>
  </r>
  <r>
    <s v="Tiffany Rose"/>
    <n v="7378"/>
    <s v="ecummings@wong.org"/>
    <s v="20844 Jonathan Lights, West Jennifer, MD 22580"/>
    <x v="3"/>
    <s v="Million"/>
    <s v="mre-38719"/>
    <n v="483.31"/>
    <s v="Books"/>
    <n v="14"/>
    <n v="6766.34"/>
  </r>
  <r>
    <s v="Herbert Castaneda"/>
    <n v="5165"/>
    <s v="esalazar@nicholson.com"/>
    <s v="8269 Klein Tunnel Apt. 881, New Spencer, OH 11865"/>
    <x v="3"/>
    <s v="Available"/>
    <s v="lRU-15646"/>
    <n v="539.63"/>
    <s v="Books"/>
    <n v="13"/>
    <n v="7015.19"/>
  </r>
  <r>
    <s v="Cynthia Lopez"/>
    <n v="6336"/>
    <s v="brobertson@yahoo.com"/>
    <s v="21743 Hannah Rapid, Lake Richard, VT 92008"/>
    <x v="3"/>
    <s v="Gas"/>
    <s v="qze-06728"/>
    <n v="537.47"/>
    <s v="Books"/>
    <n v="13"/>
    <n v="6987.11"/>
  </r>
  <r>
    <s v="David Butler"/>
    <n v="4325"/>
    <s v="michelle44@kim-hudson.com"/>
    <s v="77985 Evans River, Daniellefurt, SD 17543"/>
    <x v="3"/>
    <s v="Become"/>
    <s v="bWx-28099"/>
    <n v="540.89"/>
    <s v="Books"/>
    <n v="12"/>
    <n v="6490.68"/>
  </r>
  <r>
    <s v="Shawn Padilla"/>
    <n v="9965"/>
    <s v="donnagarner@yahoo.com"/>
    <s v="697 Michelle Street Suite 679, Palmerstad, WA 64636"/>
    <x v="3"/>
    <s v="Minute"/>
    <s v="IiC-58316"/>
    <n v="166.27"/>
    <s v="Books"/>
    <n v="11"/>
    <n v="1828.97"/>
  </r>
  <r>
    <s v="Mario French"/>
    <n v="6096"/>
    <s v="htaylor@yu.info"/>
    <s v="890 Wright Summit, Lake Nathan, CT 64647"/>
    <x v="3"/>
    <s v="Condition"/>
    <s v="Xzr-09944"/>
    <n v="269.52"/>
    <s v="Books"/>
    <n v="11"/>
    <n v="2964.72"/>
  </r>
  <r>
    <s v="Jennifer Richardson"/>
    <n v="3699"/>
    <s v="christine44@gmail.com"/>
    <s v="37527 Zachary Valleys, West Samanthahaven, KY 71041"/>
    <x v="3"/>
    <s v="Tough"/>
    <s v="eIm-40894"/>
    <n v="120.36"/>
    <s v="Books"/>
    <n v="11"/>
    <n v="1323.96"/>
  </r>
  <r>
    <s v="Kaitlyn Hudson"/>
    <n v="9513"/>
    <s v="lindsay59@duncan.com"/>
    <s v="3808 Richard Spring, Hancocktown, IL 23818"/>
    <x v="3"/>
    <s v="Never"/>
    <s v="LUN-11052"/>
    <n v="541.1"/>
    <s v="Books"/>
    <n v="10"/>
    <n v="5411"/>
  </r>
  <r>
    <s v="Brandon Harrison"/>
    <n v="2156"/>
    <s v="jeanettetorres@white.com"/>
    <s v="1341 Kim Cliffs Apt. 850, Charlottefort, MI 99342"/>
    <x v="3"/>
    <s v="Nation"/>
    <s v="RHu-37970"/>
    <n v="983.46"/>
    <s v="Books"/>
    <n v="9"/>
    <n v="8851.14"/>
  </r>
  <r>
    <s v="Keith Fox"/>
    <n v="6261"/>
    <s v="parkermario@gmail.com"/>
    <s v="65737 Renee Prairie, Susanport, RI 69144"/>
    <x v="3"/>
    <s v="Lawyer"/>
    <s v="UUW-81449"/>
    <n v="42.6"/>
    <s v="Books"/>
    <n v="7"/>
    <n v="298.2"/>
  </r>
  <r>
    <s v="Becky Webb"/>
    <n v="9904"/>
    <s v="leonardjones@russell.com"/>
    <s v="3660 Cross Flat, Sweeneyfurt, SD 32785"/>
    <x v="3"/>
    <s v="Politics"/>
    <s v="dCX-36347"/>
    <n v="512.55999999999995"/>
    <s v="Books"/>
    <n v="6"/>
    <n v="3075.36"/>
  </r>
  <r>
    <s v="Rachel Murray"/>
    <n v="4049"/>
    <s v="pattersonmelanie@yahoo.com"/>
    <s v="333 James Drive, Thomasmouth, UT 85570"/>
    <x v="3"/>
    <s v="Fact"/>
    <s v="JEw-25543"/>
    <n v="270.02"/>
    <s v="Books"/>
    <n v="5"/>
    <n v="1350.1"/>
  </r>
  <r>
    <s v="Lisa Miller"/>
    <n v="4913"/>
    <s v="kaylabartlett@gonzalez.biz"/>
    <s v="61829 Ryan Meadows Suite 275, East Adrienne, NJ 13957"/>
    <x v="3"/>
    <s v="Tough"/>
    <s v="svw-53583"/>
    <n v="481.96"/>
    <s v="Books"/>
    <n v="3"/>
    <n v="1445.88"/>
  </r>
  <r>
    <s v="Leslie Knight"/>
    <n v="2587"/>
    <s v="taylorgloria@hotmail.com"/>
    <s v="061 Sherry Rapid, North Isaacfurt, MA 43004"/>
    <x v="3"/>
    <s v="Heavy"/>
    <s v="nBG-48404"/>
    <n v="997.17"/>
    <s v="Books"/>
    <n v="3"/>
    <n v="2991.51"/>
  </r>
  <r>
    <s v="Taylor Gallegos"/>
    <n v="1141"/>
    <s v="kyle23@yahoo.com"/>
    <s v="59820 Gray Bridge Suite 071, Jameshaven, PA 77776"/>
    <x v="3"/>
    <s v="Her"/>
    <s v="SAM-29532"/>
    <n v="213.58"/>
    <s v="Books"/>
    <n v="2"/>
    <n v="427.16"/>
  </r>
  <r>
    <s v="Gregory Henry"/>
    <n v="7771"/>
    <s v="bowersmichael@hess-berg.net"/>
    <s v="92619 Greene Flat, Port Scottville, AL 23025"/>
    <x v="3"/>
    <s v="Defense"/>
    <s v="YSC-93857"/>
    <n v="889.56"/>
    <s v="Books"/>
    <n v="2"/>
    <n v="1779.12"/>
  </r>
  <r>
    <s v="Kara Smith"/>
    <n v="3475"/>
    <s v="aprilmcmahon@knight.com"/>
    <s v="199 Calderon Parks Apt. 822, Timothyton, OK 70283"/>
    <x v="3"/>
    <s v="Left"/>
    <s v="OBA-45793"/>
    <n v="796.98"/>
    <s v="Books"/>
    <n v="1"/>
    <n v="796.98"/>
  </r>
  <r>
    <s v="Timothy Ramos"/>
    <n v="4883"/>
    <s v="michael59@yahoo.com"/>
    <s v="252 Patricia Lock Suite 573, East Rebeccaville, NE 18788"/>
    <x v="4"/>
    <s v="Reflect"/>
    <s v="hDV-60170"/>
    <n v="229.16"/>
    <s v="Books"/>
    <n v="20"/>
    <n v="4583.2"/>
  </r>
  <r>
    <s v="Rebecca Brandt"/>
    <n v="7161"/>
    <s v="dcarroll@yahoo.com"/>
    <s v="7712 Reilly Mill Apt. 802, Jensenborough, NE 44661"/>
    <x v="4"/>
    <s v="Dream"/>
    <s v="hRT-12827"/>
    <n v="562.9"/>
    <s v="Books"/>
    <n v="20"/>
    <n v="11258"/>
  </r>
  <r>
    <s v="Christian Green"/>
    <n v="2400"/>
    <s v="foleyedward@yahoo.com"/>
    <s v="0109 Graves Cliffs Apt. 671, Port Maryshire, NM 77784"/>
    <x v="4"/>
    <s v="Between"/>
    <s v="glH-57335"/>
    <n v="372.51"/>
    <s v="Books"/>
    <n v="20"/>
    <n v="7450.2"/>
  </r>
  <r>
    <s v="Jasmine Turner"/>
    <n v="8385"/>
    <s v="uhernandez@lee.com"/>
    <s v="81064 Alexander Valleys, East Amber, VT 82324"/>
    <x v="4"/>
    <s v="Property"/>
    <s v="AFA-85517"/>
    <n v="37.33"/>
    <s v="Books"/>
    <n v="17"/>
    <n v="634.61"/>
  </r>
  <r>
    <s v="Robert Bowen"/>
    <n v="2406"/>
    <s v="melissahill@gmail.com"/>
    <s v="34835 Warner Knolls, Port Kimside, OK 12507"/>
    <x v="4"/>
    <s v="Bar"/>
    <s v="Thu-28128"/>
    <n v="851.9"/>
    <s v="Books"/>
    <n v="17"/>
    <n v="14482.3"/>
  </r>
  <r>
    <s v="Kimberly Chandler"/>
    <n v="2330"/>
    <s v="rmills@gmail.com"/>
    <s v="51237 Michelle Burg Apt. 386, Lake Danielle, IA 51796"/>
    <x v="4"/>
    <s v="Some"/>
    <s v="hyL-12769"/>
    <n v="636.84"/>
    <s v="Books"/>
    <n v="15"/>
    <n v="9552.6"/>
  </r>
  <r>
    <s v="Felicia Parsons"/>
    <n v="8852"/>
    <s v="brentmedina@gmail.com"/>
    <s v="45562 Catherine Summit Suite 673, Andreatown, AK 26983"/>
    <x v="4"/>
    <s v="Across"/>
    <s v="qrf-23843"/>
    <n v="376.04"/>
    <s v="Books"/>
    <n v="15"/>
    <n v="5640.6"/>
  </r>
  <r>
    <s v="Kathleen Perez"/>
    <n v="4467"/>
    <s v="christopherhouse@harris.info"/>
    <s v="123 Cynthia Ferry Suite 536, West Shelly, WY 99345"/>
    <x v="4"/>
    <s v="Push"/>
    <s v="AyR-20970"/>
    <n v="255.76"/>
    <s v="Books"/>
    <n v="15"/>
    <n v="3836.4"/>
  </r>
  <r>
    <s v="Antonio Moore"/>
    <n v="3586"/>
    <s v="amyavila@yahoo.com"/>
    <s v="89951 Young Hollow, East Phillip, MN 99734"/>
    <x v="4"/>
    <b v="1"/>
    <s v="RYj-31277"/>
    <n v="452.01"/>
    <s v="Books"/>
    <n v="14"/>
    <n v="6328.14"/>
  </r>
  <r>
    <s v="Richard Lawson"/>
    <n v="5287"/>
    <s v="jonathanduke@gmail.com"/>
    <s v="00403 Cassandra Fork, Russellburgh, WA 96415"/>
    <x v="4"/>
    <s v="Recently"/>
    <s v="Uyt-46664"/>
    <n v="489.23"/>
    <s v="Books"/>
    <n v="12"/>
    <n v="5870.76"/>
  </r>
  <r>
    <s v="Mary Price"/>
    <n v="5089"/>
    <s v="christophertaylor@thomas.com"/>
    <s v="313 Flores Ways Apt. 006, Shieldsfurt, MA 35302"/>
    <x v="4"/>
    <s v="Them"/>
    <s v="FqT-15051"/>
    <n v="706.55"/>
    <s v="Books"/>
    <n v="11"/>
    <n v="7772.05"/>
  </r>
  <r>
    <s v="Brandy Downs"/>
    <n v="5566"/>
    <s v="jeremy68@baker.com"/>
    <s v="5443 Kathryn Tunnel, Abigailport, NH 76565"/>
    <x v="4"/>
    <s v="Discover"/>
    <s v="obD-21669"/>
    <n v="951.84"/>
    <s v="Books"/>
    <n v="11"/>
    <n v="10470.24"/>
  </r>
  <r>
    <s v="Pamela Trujillo"/>
    <n v="1497"/>
    <s v="penamichelle@hudson-mitchell.com"/>
    <s v="8050 Christine Oval Suite 113, Port Brandon, VA 47924"/>
    <x v="4"/>
    <s v="Feel"/>
    <s v="gZv-14141"/>
    <n v="474.38"/>
    <s v="Books"/>
    <n v="10"/>
    <n v="4743.8"/>
  </r>
  <r>
    <s v="Michael Miller"/>
    <n v="2810"/>
    <s v="jennifergonzalez@wells-thompson.com"/>
    <s v="6131 Hensley Knolls Apt. 147, Davisside, MA 69092"/>
    <x v="4"/>
    <s v="Sell"/>
    <s v="Fle-62894"/>
    <n v="379.22"/>
    <s v="Books"/>
    <n v="10"/>
    <n v="3792.2"/>
  </r>
  <r>
    <s v="Samuel Harrison DDS"/>
    <n v="3888"/>
    <s v="bakerandrew@beard.com"/>
    <s v="3684 Shannon Prairie, New Dennisbury, MI 88527"/>
    <x v="4"/>
    <s v="Information"/>
    <s v="TSP-52756"/>
    <n v="393.41"/>
    <s v="Books"/>
    <n v="10"/>
    <n v="3934.1"/>
  </r>
  <r>
    <s v="Dominic Morris"/>
    <n v="1720"/>
    <s v="chelseaharris@armstrong-harris.biz"/>
    <s v="9227 Destiny Ways Suite 192, Edwardhaven, KS 49374"/>
    <x v="4"/>
    <s v="Learn"/>
    <s v="ToR-04090"/>
    <n v="390.66"/>
    <s v="Books"/>
    <n v="8"/>
    <n v="3125.28"/>
  </r>
  <r>
    <s v="Christopher Cox"/>
    <n v="2379"/>
    <s v="matthew58@dixon.net"/>
    <s v="9460 Sims Spring Apt. 503, North Judithberg, DE 93239"/>
    <x v="4"/>
    <s v="Win"/>
    <s v="ZRl-00440"/>
    <n v="681.47"/>
    <s v="Books"/>
    <n v="8"/>
    <n v="5451.76"/>
  </r>
  <r>
    <s v="Todd Joseph"/>
    <n v="1403"/>
    <s v="garciakimberly@gmail.com"/>
    <s v="8724 Ward Glens, West Jack, CA 20127"/>
    <x v="4"/>
    <s v="Live"/>
    <s v="FiS-51130"/>
    <n v="783.97"/>
    <s v="Books"/>
    <n v="7"/>
    <n v="5487.79"/>
  </r>
  <r>
    <s v="Antonio Johnson"/>
    <n v="7849"/>
    <s v="smcmillan@yahoo.com"/>
    <s v="276 Mark Corner, Port Kevin, VA 56001"/>
    <x v="4"/>
    <s v="Staff"/>
    <s v="BQy-07523"/>
    <n v="850.07"/>
    <s v="Books"/>
    <n v="7"/>
    <n v="5950.49"/>
  </r>
  <r>
    <s v="Michael Lewis"/>
    <n v="3148"/>
    <s v="anthony15@brennan-savage.com"/>
    <s v="9219 Erika Drive, Pachecoberg, MS 38756"/>
    <x v="4"/>
    <s v="Glass"/>
    <s v="Mqz-95341"/>
    <n v="68.58"/>
    <s v="Books"/>
    <n v="7"/>
    <n v="480.06"/>
  </r>
  <r>
    <s v="Sharon Stanley"/>
    <n v="1152"/>
    <s v="williamsdonna@yahoo.com"/>
    <s v="8992 Cisneros Common, New Mitchellville, AL 64445"/>
    <x v="4"/>
    <s v="Feel"/>
    <s v="kBs-87623"/>
    <n v="715.14"/>
    <s v="Books"/>
    <n v="7"/>
    <n v="5005.9799999999996"/>
  </r>
  <r>
    <s v="Marie Torres"/>
    <n v="6429"/>
    <s v="greenmelanie@brown.com"/>
    <s v="066 Bobby Mountains Suite 082, Smithhaven, SC 15422"/>
    <x v="4"/>
    <s v="Avoid"/>
    <s v="gNi-69543"/>
    <n v="191.66"/>
    <s v="Books"/>
    <n v="5"/>
    <n v="958.3"/>
  </r>
  <r>
    <s v="Matthew Williamson"/>
    <n v="7141"/>
    <s v="barryjames@yahoo.com"/>
    <s v="3631 Russell Skyway Suite 596, Grahamfurt, TX 79480"/>
    <x v="4"/>
    <s v="Attack"/>
    <s v="HIs-97750"/>
    <n v="485.29"/>
    <s v="Books"/>
    <n v="5"/>
    <n v="2426.4499999999998"/>
  </r>
  <r>
    <s v="Sheri Morgan"/>
    <n v="4876"/>
    <s v="qrodriguez@marks.com"/>
    <s v="9281 Espinoza Cove Apt. 107, South Amanda, AR 70069"/>
    <x v="4"/>
    <s v="Able"/>
    <s v="guh-01243"/>
    <n v="733.58"/>
    <s v="Books"/>
    <n v="4"/>
    <n v="2934.32"/>
  </r>
  <r>
    <s v="Jenny Allison"/>
    <n v="1042"/>
    <s v="thorntonjames@graves-khan.com"/>
    <s v="87223 Reynolds Light, West Christophermouth, RI 65382"/>
    <x v="4"/>
    <s v="Personal"/>
    <s v="tWm-31092"/>
    <n v="218.01"/>
    <s v="Books"/>
    <n v="4"/>
    <n v="872.04"/>
  </r>
  <r>
    <s v="James Casey"/>
    <n v="1970"/>
    <s v="slong@benson.com"/>
    <s v="57576 Boyd Gardens, West Jessicahaven, MD 91133"/>
    <x v="4"/>
    <s v="Base"/>
    <s v="srb-01505"/>
    <n v="157.86000000000001"/>
    <s v="Books"/>
    <n v="4"/>
    <n v="631.44000000000005"/>
  </r>
  <r>
    <s v="Charles Downs"/>
    <n v="6520"/>
    <s v="cuevasmichael@yahoo.com"/>
    <s v="6255 Martha Stravenue Suite 340, Nancyborough, MT 83002"/>
    <x v="4"/>
    <s v="Structure"/>
    <s v="sfM-71917"/>
    <n v="187.61"/>
    <s v="Books"/>
    <n v="4"/>
    <n v="750.44"/>
  </r>
  <r>
    <s v="Shawn Daniel"/>
    <n v="2003"/>
    <s v="jeremyfloyd@hotmail.com"/>
    <s v="52671 Delacruz Centers Apt. 341, New Williamstad, RI 29177"/>
    <x v="4"/>
    <s v="Particularly"/>
    <s v="SnM-05207"/>
    <n v="584.64"/>
    <s v="Books"/>
    <n v="3"/>
    <n v="1753.92"/>
  </r>
  <r>
    <s v="Lisa Williams"/>
    <n v="2831"/>
    <s v="davidjohnson@lee.com"/>
    <s v="566 Miller Hill, Lake Michael, MN 14443"/>
    <x v="4"/>
    <s v="Wonder"/>
    <s v="DGC-24065"/>
    <n v="936.75"/>
    <s v="Books"/>
    <n v="2"/>
    <n v="1873.5"/>
  </r>
  <r>
    <s v="Nicole Ramirez MD"/>
    <n v="7233"/>
    <s v="james77@jordan.com"/>
    <s v="02051 Jerry Place Apt. 589, East Suzanneland, DC 98990"/>
    <x v="4"/>
    <s v="Federal"/>
    <s v="bsM-43633"/>
    <n v="453.63"/>
    <s v="Books"/>
    <n v="1"/>
    <n v="453.63"/>
  </r>
  <r>
    <s v="Jessica Lewis"/>
    <n v="4869"/>
    <s v="nicolewagner@gmail.com"/>
    <s v="5761 Baker Lights Apt. 573, Floreschester, MS 50021"/>
    <x v="4"/>
    <s v="Quality"/>
    <s v="KpI-00442"/>
    <n v="826.93"/>
    <s v="Books"/>
    <n v="1"/>
    <n v="826.93"/>
  </r>
  <r>
    <s v="Stephanie Downs"/>
    <n v="2901"/>
    <s v="alucas@yahoo.com"/>
    <s v="43544 Perez Lodge Apt. 502, South Johnathanbury, DC 32572"/>
    <x v="0"/>
    <s v="Employee"/>
    <s v="ona-49758"/>
    <n v="360.27"/>
    <s v="Clothing"/>
    <n v="20"/>
    <n v="7205.4"/>
  </r>
  <r>
    <s v="Taylor Clements"/>
    <n v="1610"/>
    <s v="osanchez@gmail.com"/>
    <s v="6839 Arnold Isle, Johnsonside, MA 45972"/>
    <x v="0"/>
    <s v="Career"/>
    <s v="LjI-45792"/>
    <n v="493.01"/>
    <s v="Clothing"/>
    <n v="20"/>
    <n v="9860.2000000000007"/>
  </r>
  <r>
    <s v="Deborah Medina"/>
    <n v="2238"/>
    <s v="mullinslarry@barton.com"/>
    <s v="3777 Mathews Path Apt. 987, East Rebeccafort, SC 47956"/>
    <x v="0"/>
    <s v="Government"/>
    <s v="xtC-61801"/>
    <n v="348.01"/>
    <s v="Clothing"/>
    <n v="17"/>
    <n v="5916.17"/>
  </r>
  <r>
    <s v="Amber Adams PhD"/>
    <n v="2832"/>
    <s v="greenebonnie@cook.com"/>
    <s v="51158 William Squares, East William, NM 40942"/>
    <x v="0"/>
    <s v="Describe"/>
    <s v="vvr-66939"/>
    <n v="901.29"/>
    <s v="Clothing"/>
    <n v="16"/>
    <n v="14420.64"/>
  </r>
  <r>
    <s v="Linda Hernandez"/>
    <n v="6985"/>
    <s v="larryheath@hotmail.com"/>
    <s v="766 Arthur Plaza Suite 217, Williamsborough, OR 29378"/>
    <x v="0"/>
    <s v="Newspaper"/>
    <s v="bzu-78845"/>
    <n v="938.32"/>
    <s v="Clothing"/>
    <n v="13"/>
    <n v="12198.16"/>
  </r>
  <r>
    <s v="Emily Singleton"/>
    <n v="7950"/>
    <s v="frazierrobert@jones.com"/>
    <s v="627 Kim Fords, Stephaniebury, UT 53619"/>
    <x v="0"/>
    <s v="Without"/>
    <s v="DMC-01329"/>
    <n v="135.55000000000001"/>
    <s v="Clothing"/>
    <n v="13"/>
    <n v="1762.15"/>
  </r>
  <r>
    <s v="Daniel Owen"/>
    <n v="5067"/>
    <s v="pward@gmail.com"/>
    <s v="99698 Dyer Creek, New Erik, FL 61829"/>
    <x v="0"/>
    <s v="Language"/>
    <s v="Mud-10556"/>
    <n v="602.61"/>
    <s v="Clothing"/>
    <n v="13"/>
    <n v="7833.93"/>
  </r>
  <r>
    <s v="Troy Mcdaniel"/>
    <n v="3961"/>
    <s v="oenglish@gmail.com"/>
    <s v="30706 Welch Causeway Apt. 956, North Damon, TN 56783"/>
    <x v="0"/>
    <s v="Treat"/>
    <s v="jZP-65000"/>
    <n v="903.91"/>
    <s v="Clothing"/>
    <n v="12"/>
    <n v="10846.92"/>
  </r>
  <r>
    <s v="Seth Rosario"/>
    <n v="7851"/>
    <s v="qlewis@schwartz.com"/>
    <s v="6550 Lawson Forge, New Erica, MS 01366"/>
    <x v="0"/>
    <s v="Space"/>
    <s v="cip-91935"/>
    <n v="311.48"/>
    <s v="Clothing"/>
    <n v="12"/>
    <n v="3737.76"/>
  </r>
  <r>
    <s v="Carol Miller"/>
    <n v="7238"/>
    <s v="anthonytaylor@hamilton.net"/>
    <s v="556 Smith Well, Lake Kathrynview, TN 85872"/>
    <x v="0"/>
    <s v="Color"/>
    <s v="ytq-79014"/>
    <n v="234.12"/>
    <s v="Clothing"/>
    <n v="10"/>
    <n v="2341.1999999999998"/>
  </r>
  <r>
    <s v="Martin Lewis"/>
    <n v="9291"/>
    <s v="lroman@collins.com"/>
    <s v="68317 Barbara Hill, Johnstonstad, GA 23960"/>
    <x v="0"/>
    <s v="Already"/>
    <s v="oYQ-88891"/>
    <n v="108.21"/>
    <s v="Clothing"/>
    <n v="10"/>
    <n v="1082.0999999999999"/>
  </r>
  <r>
    <s v="Christopher Torres"/>
    <n v="5505"/>
    <s v="joel57@hotmail.com"/>
    <s v="32569 Avila Shores, Elizabethville, OH 50399"/>
    <x v="0"/>
    <s v="Need"/>
    <s v="AZm-65161"/>
    <n v="402.21"/>
    <s v="Clothing"/>
    <n v="9"/>
    <n v="3619.89"/>
  </r>
  <r>
    <s v="Dawn Smith"/>
    <n v="1444"/>
    <s v="frankteresa@webster-long.com"/>
    <s v="121 Chen Ways Suite 074, Harrisborough, MI 37224"/>
    <x v="0"/>
    <s v="Performance"/>
    <s v="PSc-73208"/>
    <n v="653.33000000000004"/>
    <s v="Clothing"/>
    <n v="8"/>
    <n v="5226.6400000000003"/>
  </r>
  <r>
    <s v="Becky Rich"/>
    <n v="1827"/>
    <s v="patelmatthew@gmail.com"/>
    <s v="5182 Nicole Tunnel, South Amandaborough, NC 08647"/>
    <x v="0"/>
    <s v="Executive"/>
    <s v="pPo-48493"/>
    <n v="269.76"/>
    <s v="Clothing"/>
    <n v="8"/>
    <n v="2158.08"/>
  </r>
  <r>
    <s v="Jeremy Cherry"/>
    <n v="7118"/>
    <s v="jasmineanthony@yahoo.com"/>
    <s v="5636 Amanda Drives, North Claudiabury, WI 14438"/>
    <x v="0"/>
    <s v="Agent"/>
    <s v="xzH-76710"/>
    <n v="242.6"/>
    <s v="Clothing"/>
    <n v="6"/>
    <n v="1455.6"/>
  </r>
  <r>
    <s v="Emily Lee"/>
    <n v="2718"/>
    <s v="dgibson@gmail.com"/>
    <s v="974 Amanda Mountain Apt. 384, Port Veronica, KS 43711"/>
    <x v="0"/>
    <s v="Win"/>
    <s v="CEl-89130"/>
    <n v="153.02000000000001"/>
    <s v="Clothing"/>
    <n v="2"/>
    <n v="306.04000000000002"/>
  </r>
  <r>
    <s v="Dylan Wiley"/>
    <n v="1742"/>
    <s v="jessica00@gmail.com"/>
    <s v="837 Cheryl Pike, New Michael, IL 91959"/>
    <x v="0"/>
    <s v="Them"/>
    <s v="YOa-26404"/>
    <n v="971.78"/>
    <s v="Clothing"/>
    <n v="2"/>
    <n v="1943.56"/>
  </r>
  <r>
    <s v="Brad Hunter"/>
    <n v="9323"/>
    <s v="kyle72@gmail.com"/>
    <s v="75522 Jackson Ridge Suite 184, West Brady, MN 14486"/>
    <x v="0"/>
    <s v="Look"/>
    <s v="KMq-95395"/>
    <n v="221.67"/>
    <s v="Clothing"/>
    <n v="1"/>
    <n v="221.67"/>
  </r>
  <r>
    <s v="Joshua Price"/>
    <n v="1193"/>
    <s v="anthonylambert@chen.com"/>
    <s v="852 Allison Lights Suite 263, Lake Donald, CO 74087"/>
    <x v="1"/>
    <s v="Front"/>
    <s v="ytD-89020"/>
    <n v="77.87"/>
    <s v="Clothing"/>
    <n v="19"/>
    <n v="1479.53"/>
  </r>
  <r>
    <s v="Heather Vargas"/>
    <n v="3632"/>
    <s v="amy09@dougherty-lindsey.info"/>
    <s v="3709 Rivera Stream, Port Dorothyborough, ND 58596"/>
    <x v="1"/>
    <s v="Ago"/>
    <s v="qpO-17498"/>
    <n v="56.44"/>
    <s v="Clothing"/>
    <n v="19"/>
    <n v="1072.3599999999999"/>
  </r>
  <r>
    <s v="Stanley Banks"/>
    <n v="7168"/>
    <s v="jacksonsteven@moody-mack.com"/>
    <s v="8278 Deborah Harbors, East Ashley, UT 72673"/>
    <x v="1"/>
    <s v="Both"/>
    <s v="TXF-66253"/>
    <n v="80.39"/>
    <s v="Clothing"/>
    <n v="18"/>
    <n v="1447.02"/>
  </r>
  <r>
    <s v="Amanda Campbell"/>
    <n v="1602"/>
    <s v="ojenkins@hotmail.com"/>
    <s v="46070 Green Pass, Brianberg, WI 13613"/>
    <x v="1"/>
    <s v="Card"/>
    <s v="wDy-13552"/>
    <n v="426.7"/>
    <s v="Clothing"/>
    <n v="18"/>
    <n v="7680.6"/>
  </r>
  <r>
    <s v="Denise Owens"/>
    <n v="3455"/>
    <s v="mflynn@gmail.com"/>
    <s v="30803 Jeremy Plaza Apt. 999, Jessicastad, TX 35224"/>
    <x v="1"/>
    <s v="Blue"/>
    <s v="yRC-00861"/>
    <n v="496.88"/>
    <s v="Clothing"/>
    <n v="17"/>
    <n v="8446.9599999999991"/>
  </r>
  <r>
    <s v="Kenneth Knox"/>
    <n v="6152"/>
    <s v="shoover@strong.com"/>
    <s v="5691 Scott Plains, Lake Ashleyville, SC 97157"/>
    <x v="1"/>
    <s v="Military"/>
    <s v="zMI-94905"/>
    <n v="909.11"/>
    <s v="Clothing"/>
    <n v="17"/>
    <n v="15454.87"/>
  </r>
  <r>
    <s v="Steven Velasquez"/>
    <n v="5212"/>
    <s v="ashley77@watson.com"/>
    <s v="8198 Taylor Knolls Suite 551, Simmonsside, CT 78397"/>
    <x v="1"/>
    <s v="Enter"/>
    <s v="XYE-80073"/>
    <n v="561.17999999999995"/>
    <s v="Clothing"/>
    <n v="16"/>
    <n v="8978.8799999999992"/>
  </r>
  <r>
    <s v="Samuel Montgomery"/>
    <n v="4241"/>
    <s v="benjamin84@dillon.com"/>
    <s v="9742 Alvarez Pike Apt. 435, East Elizabeth, CA 14341"/>
    <x v="1"/>
    <s v="Get"/>
    <s v="ArQ-09807"/>
    <n v="266.79000000000002"/>
    <s v="Clothing"/>
    <n v="16"/>
    <n v="4268.6400000000003"/>
  </r>
  <r>
    <s v="Oscar Vasquez"/>
    <n v="7852"/>
    <s v="parksrobert@yahoo.com"/>
    <s v="8927 Torres Station Suite 346, Andradeport, MT 08631"/>
    <x v="1"/>
    <s v="Fire"/>
    <s v="hUD-54728"/>
    <n v="310.02999999999997"/>
    <s v="Clothing"/>
    <n v="15"/>
    <n v="4650.45"/>
  </r>
  <r>
    <s v="Connie Davis"/>
    <n v="4841"/>
    <s v="padillamonica@richards.com"/>
    <s v="401 Jessica Neck Suite 553, North Daniellefort, NC 24480"/>
    <x v="1"/>
    <s v="Not"/>
    <s v="ssc-45284"/>
    <n v="886.15"/>
    <s v="Clothing"/>
    <n v="14"/>
    <n v="12406.1"/>
  </r>
  <r>
    <s v="Sarah White"/>
    <n v="6257"/>
    <s v="brian81@ortiz.com"/>
    <s v="7420 Austin Viaduct, New Kaitlynland, NY 01896"/>
    <x v="1"/>
    <s v="Quality"/>
    <s v="PLQ-13673"/>
    <n v="298.12"/>
    <s v="Clothing"/>
    <n v="13"/>
    <n v="3875.56"/>
  </r>
  <r>
    <s v="Erik Maddox"/>
    <n v="6464"/>
    <s v="jrios@gmail.com"/>
    <s v="01407 Davis Pine, Larsonfurt, AR 57591"/>
    <x v="1"/>
    <s v="Hospital"/>
    <s v="mpi-15192"/>
    <n v="78.02"/>
    <s v="Clothing"/>
    <n v="12"/>
    <n v="936.24"/>
  </r>
  <r>
    <s v="Richard Nelson"/>
    <n v="9660"/>
    <s v="jessicarogers@acosta.net"/>
    <s v="42702 Escobar Springs, South Kylehaven, IN 18341"/>
    <x v="1"/>
    <s v="Expect"/>
    <s v="Bma-07447"/>
    <n v="108.26"/>
    <s v="Clothing"/>
    <n v="12"/>
    <n v="1299.1199999999999"/>
  </r>
  <r>
    <s v="Sara Wright"/>
    <n v="4697"/>
    <s v="susan76@hotmail.com"/>
    <s v="041 Lewis Haven, New Vanessa, WV 89185"/>
    <x v="1"/>
    <s v="Mention"/>
    <s v="ARP-05558"/>
    <n v="394.33"/>
    <s v="Clothing"/>
    <n v="9"/>
    <n v="3548.97"/>
  </r>
  <r>
    <s v="Angela Mosley"/>
    <n v="4272"/>
    <s v="phillipsmichael@gmail.com"/>
    <s v="9654 Steven Ramp, New Caseyborough, NV 91589"/>
    <x v="1"/>
    <s v="Happen"/>
    <s v="BhG-15548"/>
    <n v="722.06"/>
    <s v="Clothing"/>
    <n v="6"/>
    <n v="4332.3599999999997"/>
  </r>
  <r>
    <s v="David Mccormick"/>
    <n v="7598"/>
    <s v="mitchelljeremy@hotmail.com"/>
    <s v="393 Thompson Circles Apt. 406, South Brenda, LA 89421"/>
    <x v="1"/>
    <s v="Mother"/>
    <s v="MmV-72165"/>
    <n v="510.9"/>
    <s v="Clothing"/>
    <n v="6"/>
    <n v="3065.4"/>
  </r>
  <r>
    <s v="Ashley Holt"/>
    <n v="4521"/>
    <s v="collinsjohn@yahoo.com"/>
    <s v="4610 Robert Circles Suite 726, Acevedoton, WA 81390"/>
    <x v="1"/>
    <s v="Need"/>
    <s v="sZu-71247"/>
    <n v="116.65"/>
    <s v="Clothing"/>
    <n v="3"/>
    <n v="349.95"/>
  </r>
  <r>
    <s v="Brandon Collier"/>
    <n v="5731"/>
    <s v="zhampton@gmail.com"/>
    <s v="84669 Stephanie Pine, Annaview, MN 89262"/>
    <x v="1"/>
    <s v="Economic"/>
    <s v="pQp-25372"/>
    <n v="919.07"/>
    <s v="Clothing"/>
    <n v="1"/>
    <n v="919.07"/>
  </r>
  <r>
    <s v="Dawn Evans"/>
    <n v="2489"/>
    <s v="ruizdylan@gmail.com"/>
    <s v="048 Christina Harbor, New Joseph, NM 23094"/>
    <x v="2"/>
    <s v="Maintain"/>
    <s v="CEy-47667"/>
    <n v="903.24"/>
    <s v="Clothing"/>
    <n v="20"/>
    <n v="18064.8"/>
  </r>
  <r>
    <s v="Joshua Moore"/>
    <n v="7042"/>
    <s v="lewisclaire@cherry.biz"/>
    <s v="05740 Christian Greens, West Robert, KY 97481"/>
    <x v="2"/>
    <s v="Amount"/>
    <s v="MZB-48646"/>
    <n v="69.41"/>
    <s v="Clothing"/>
    <n v="18"/>
    <n v="1249.3800000000001"/>
  </r>
  <r>
    <s v="Diana Guerra"/>
    <n v="4466"/>
    <s v="john08@chandler.com"/>
    <s v="4207 Paul Dam, West Lindafurt, ND 44759"/>
    <x v="2"/>
    <s v="Within"/>
    <s v="KcR-58638"/>
    <n v="291.49"/>
    <s v="Clothing"/>
    <n v="17"/>
    <n v="4955.33"/>
  </r>
  <r>
    <s v="Kristi Baker"/>
    <n v="5130"/>
    <s v="robert34@hoffman-mcdonald.org"/>
    <s v="0328 James Cape, Port Sarahville, MS 18994"/>
    <x v="2"/>
    <s v="Better"/>
    <s v="vGc-41692"/>
    <n v="537.94000000000005"/>
    <s v="Clothing"/>
    <n v="17"/>
    <n v="9144.98"/>
  </r>
  <r>
    <s v="Stephen Burgess"/>
    <n v="9562"/>
    <s v="murrayjonathan@gmail.com"/>
    <s v="7186 Hall Gardens, Barnesside, ME 28488"/>
    <x v="2"/>
    <s v="Note"/>
    <s v="naD-58885"/>
    <n v="106.4"/>
    <s v="Clothing"/>
    <n v="15"/>
    <n v="1596"/>
  </r>
  <r>
    <s v="Gerald Anderson"/>
    <n v="4218"/>
    <s v="traci72@beard-grimes.com"/>
    <s v="489 Grant Road Apt. 009, Port James, CO 56211"/>
    <x v="2"/>
    <s v="Yourself"/>
    <s v="UPq-32616"/>
    <n v="79.37"/>
    <s v="Clothing"/>
    <n v="15"/>
    <n v="1190.55"/>
  </r>
  <r>
    <s v="Caleb Davenport"/>
    <n v="2983"/>
    <s v="raymond88@gmail.com"/>
    <s v="6579 Jones Ranch, Armstrongborough, MT 58083"/>
    <x v="2"/>
    <s v="Finally"/>
    <s v="jdz-26755"/>
    <n v="671.27"/>
    <s v="Clothing"/>
    <n v="14"/>
    <n v="9397.7800000000007"/>
  </r>
  <r>
    <s v="Matthew Lopez"/>
    <n v="7093"/>
    <s v="ohughes@gmail.com"/>
    <s v="8601 Dickerson Land Apt. 264, Port Brianland, UT 48252"/>
    <x v="2"/>
    <s v="Rise"/>
    <s v="hZf-87463"/>
    <n v="871.26"/>
    <s v="Clothing"/>
    <n v="12"/>
    <n v="10455.120000000001"/>
  </r>
  <r>
    <s v="Erin Brown"/>
    <n v="9758"/>
    <s v="michael61@yahoo.com"/>
    <s v="3956 Chad Station Suite 586, Nathanland, SD 92267"/>
    <x v="2"/>
    <s v="Congress"/>
    <s v="jJn-00352"/>
    <n v="348.7"/>
    <s v="Clothing"/>
    <n v="10"/>
    <n v="3487"/>
  </r>
  <r>
    <s v="Cody Hale"/>
    <n v="5435"/>
    <s v="kevinwest@leach.com"/>
    <s v="10402 Alexis Station, Franklinmouth, DC 11005"/>
    <x v="2"/>
    <s v="Tough"/>
    <s v="RSp-78761"/>
    <n v="825.23"/>
    <s v="Clothing"/>
    <n v="9"/>
    <n v="7427.07"/>
  </r>
  <r>
    <s v="Keith Anthony"/>
    <n v="8085"/>
    <s v="ginakelly@mcdaniel-gonzalez.com"/>
    <s v="17789 Fernandez Junctions Apt. 348, Fowlerbury, NE 23923"/>
    <x v="2"/>
    <s v="Good"/>
    <s v="wTr-15878"/>
    <n v="264.79000000000002"/>
    <s v="Clothing"/>
    <n v="9"/>
    <n v="2383.11"/>
  </r>
  <r>
    <s v="Brandy Gibson"/>
    <n v="4346"/>
    <s v="alexislee@hotmail.com"/>
    <s v="29776 Michelle Brook, South Megan, IL 78209"/>
    <x v="2"/>
    <s v="Because"/>
    <s v="CGl-34719"/>
    <n v="393.92"/>
    <s v="Clothing"/>
    <n v="9"/>
    <n v="3545.28"/>
  </r>
  <r>
    <s v="Alejandro Rhodes"/>
    <n v="3027"/>
    <s v="marykelley@gmail.com"/>
    <s v="98298 Matthew Isle, Alexanderhaven, HI 53937"/>
    <x v="2"/>
    <s v="Ever"/>
    <s v="hBz-03969"/>
    <n v="62.3"/>
    <s v="Clothing"/>
    <n v="9"/>
    <n v="560.70000000000005"/>
  </r>
  <r>
    <s v="Michaela Ortiz"/>
    <n v="4530"/>
    <s v="iharris@gmail.com"/>
    <s v="176 Evans Rapid Apt. 068, Brownshire, MT 35032"/>
    <x v="2"/>
    <s v="Good"/>
    <s v="ESg-39639"/>
    <n v="124.09"/>
    <s v="Clothing"/>
    <n v="8"/>
    <n v="992.72"/>
  </r>
  <r>
    <s v="Katrina Rhodes"/>
    <n v="2605"/>
    <s v="lisafarmer@hotmail.com"/>
    <s v="56922 Mullen Ports, West Benjaminfort, DE 41076"/>
    <x v="2"/>
    <s v="Fish"/>
    <s v="xEg-78633"/>
    <n v="482.01"/>
    <s v="Clothing"/>
    <n v="8"/>
    <n v="3856.08"/>
  </r>
  <r>
    <s v="Yolanda Brown"/>
    <n v="9180"/>
    <s v="natasha95@villegas.net"/>
    <s v="49589 Traci Green, Dorseyton, MI 04023"/>
    <x v="2"/>
    <s v="Section"/>
    <s v="Zjo-49158"/>
    <n v="399.51"/>
    <s v="Clothing"/>
    <n v="8"/>
    <n v="3196.08"/>
  </r>
  <r>
    <s v="Lori Keller"/>
    <n v="5894"/>
    <s v="rbecker@hotmail.com"/>
    <s v="09082 Levy Circles, East Michaelport, MN 89990"/>
    <x v="2"/>
    <s v="Yet"/>
    <s v="CPc-75101"/>
    <n v="246.57"/>
    <s v="Clothing"/>
    <n v="7"/>
    <n v="1725.99"/>
  </r>
  <r>
    <s v="Brian Smith"/>
    <n v="7798"/>
    <s v="hallkimberly@hoffman-adkins.com"/>
    <s v="23061 Jones Springs Apt. 683, Lake Lorettaborough, NM 37879"/>
    <x v="2"/>
    <s v="Natural"/>
    <s v="cMU-05946"/>
    <n v="321.88"/>
    <s v="Clothing"/>
    <n v="6"/>
    <n v="1931.28"/>
  </r>
  <r>
    <s v="Brianna Williams"/>
    <n v="2429"/>
    <s v="vkim@barber.com"/>
    <s v="6449 Morgan Courts Suite 518, South Yvette, NY 91718"/>
    <x v="2"/>
    <s v="Forget"/>
    <s v="BJy-24021"/>
    <n v="531.5"/>
    <s v="Clothing"/>
    <n v="5"/>
    <n v="2657.5"/>
  </r>
  <r>
    <s v="James Fuentes"/>
    <n v="8331"/>
    <s v="qlambert@gmail.com"/>
    <s v="7802 Gonzales Roads Apt. 049, Port Terri, CT 27971"/>
    <x v="2"/>
    <s v="Need"/>
    <s v="Eqa-62876"/>
    <n v="748.24"/>
    <s v="Clothing"/>
    <n v="5"/>
    <n v="3741.2"/>
  </r>
  <r>
    <s v="Dr. Scott Nelson"/>
    <n v="1041"/>
    <s v="whitemichelle@duffy.net"/>
    <s v="2926 Taylor Radial, Port Nicholasborough, OR 31158"/>
    <x v="2"/>
    <s v="Stop"/>
    <s v="uUQ-72612"/>
    <n v="235.01"/>
    <s v="Clothing"/>
    <n v="5"/>
    <n v="1175.05"/>
  </r>
  <r>
    <s v="Sharon Conrad"/>
    <n v="6773"/>
    <s v="zduncan@yahoo.com"/>
    <s v="104 Mckee Track, Davisfurt, GA 95596"/>
    <x v="2"/>
    <s v="Different"/>
    <s v="jSj-07553"/>
    <n v="633.38"/>
    <s v="Clothing"/>
    <n v="4"/>
    <n v="2533.52"/>
  </r>
  <r>
    <s v="Brittany Scott"/>
    <n v="9088"/>
    <s v="reneehughes@smith.org"/>
    <s v="38674 Ortega Oval, North Michael, OK 01099"/>
    <x v="2"/>
    <s v="Computer"/>
    <s v="Grv-62646"/>
    <n v="971.97"/>
    <s v="Clothing"/>
    <n v="4"/>
    <n v="3887.88"/>
  </r>
  <r>
    <s v="Tony Adams"/>
    <n v="4657"/>
    <s v="michaelyu@hotmail.com"/>
    <s v="556 Hunter Lights Suite 013, South Christopherfurt, PA 86427"/>
    <x v="2"/>
    <s v="Away"/>
    <s v="jMD-77235"/>
    <n v="193.01"/>
    <s v="Clothing"/>
    <n v="4"/>
    <n v="772.04"/>
  </r>
  <r>
    <s v="Lauren Lang"/>
    <n v="7283"/>
    <s v="kimberlymyers@love.com"/>
    <s v="8717 Eric Mill, Tranville, TN 09156"/>
    <x v="2"/>
    <s v="Including"/>
    <s v="Cev-71186"/>
    <n v="896.05"/>
    <s v="Clothing"/>
    <n v="4"/>
    <n v="3584.2"/>
  </r>
  <r>
    <s v="Lisa Rodriguez"/>
    <n v="7776"/>
    <s v="april00@hotmail.com"/>
    <s v="265 Jamie Mission Suite 626, Robersonburgh, VT 27743"/>
    <x v="2"/>
    <s v="Radio"/>
    <s v="wad-18642"/>
    <n v="686.5"/>
    <s v="Clothing"/>
    <n v="2"/>
    <n v="1373"/>
  </r>
  <r>
    <s v="Sarah Wood"/>
    <n v="1030"/>
    <s v="susanmaxwell@hotmail.com"/>
    <s v="1791 David Route Apt. 936, Roytown, ID 39597"/>
    <x v="2"/>
    <s v="Day"/>
    <s v="IBP-14507"/>
    <n v="976.81"/>
    <s v="Clothing"/>
    <n v="1"/>
    <n v="976.81"/>
  </r>
  <r>
    <s v="Joseph Ward"/>
    <n v="1621"/>
    <s v="meyerjacob@flynn-santos.com"/>
    <s v="602 Jennifer Turnpike Apt. 563, Elizabethmouth, VT 52981"/>
    <x v="3"/>
    <s v="Miss"/>
    <s v="nWm-29388"/>
    <n v="144.07"/>
    <s v="Clothing"/>
    <n v="20"/>
    <n v="2881.4"/>
  </r>
  <r>
    <s v="Victoria Smith"/>
    <n v="9615"/>
    <s v="ecardenas@yahoo.com"/>
    <s v="356 Keith Falls Apt. 514, Nicoleville, KY 20874"/>
    <x v="3"/>
    <s v="Owner"/>
    <s v="jPs-75226"/>
    <n v="736.31"/>
    <s v="Clothing"/>
    <n v="20"/>
    <n v="14726.2"/>
  </r>
  <r>
    <s v="Martin Hogan"/>
    <n v="8686"/>
    <s v="matthewvelasquez@gmail.com"/>
    <s v="8656 Mendoza Springs Apt. 629, Dominiquemouth, DC 92954"/>
    <x v="3"/>
    <s v="Fly"/>
    <s v="VLN-54509"/>
    <n v="377.5"/>
    <s v="Clothing"/>
    <n v="20"/>
    <n v="7550"/>
  </r>
  <r>
    <s v="Heather Brooks"/>
    <n v="3841"/>
    <s v="roberto89@hotmail.com"/>
    <s v="23658 Jessica Creek, West Chad, SD 98308"/>
    <x v="3"/>
    <s v="Amount"/>
    <s v="UdH-95664"/>
    <n v="549.26"/>
    <s v="Clothing"/>
    <n v="18"/>
    <n v="9886.68"/>
  </r>
  <r>
    <s v="Aaron White"/>
    <n v="8166"/>
    <s v="riveradarrell@williams.com"/>
    <s v="18393 Melton Junctions Suite 039, Terryside, WY 67931"/>
    <x v="3"/>
    <s v="Whatever"/>
    <s v="rEq-91136"/>
    <n v="72.260000000000005"/>
    <s v="Clothing"/>
    <n v="17"/>
    <n v="1228.42"/>
  </r>
  <r>
    <s v="Thomas Lynch"/>
    <n v="7699"/>
    <s v="anne72@yahoo.com"/>
    <s v="5885 Glover Locks, New Jeremyshire, UT 20950"/>
    <x v="3"/>
    <s v="Anyone"/>
    <s v="vKi-40657"/>
    <n v="462.63"/>
    <s v="Clothing"/>
    <n v="17"/>
    <n v="7864.71"/>
  </r>
  <r>
    <s v="Theresa Russell"/>
    <n v="5230"/>
    <s v="fpatel@yahoo.com"/>
    <s v="9292 Rosales Throughway Suite 345, Smithview, ND 26245"/>
    <x v="3"/>
    <s v="Want"/>
    <s v="bnu-58065"/>
    <n v="194.65"/>
    <s v="Clothing"/>
    <n v="16"/>
    <n v="3114.4"/>
  </r>
  <r>
    <s v="Ryan Gilbert"/>
    <n v="9518"/>
    <s v="brendan17@bryan.com"/>
    <s v="552 Sarah Island, Darrellburgh, UT 97129"/>
    <x v="3"/>
    <s v="Show"/>
    <s v="NYB-86380"/>
    <n v="735.51"/>
    <s v="Clothing"/>
    <n v="11"/>
    <n v="8090.61"/>
  </r>
  <r>
    <s v="Brenda Moreno"/>
    <n v="9565"/>
    <s v="jimfox@yahoo.com"/>
    <s v="343 Vazquez Plain, Buckleyville, MT 32409"/>
    <x v="3"/>
    <s v="Organization"/>
    <s v="qOd-59192"/>
    <n v="477.19"/>
    <s v="Clothing"/>
    <n v="9"/>
    <n v="4294.71"/>
  </r>
  <r>
    <s v="Drew Parker"/>
    <n v="7446"/>
    <s v="steven12@hotmail.com"/>
    <s v="8749 Kelley Plaza Apt. 154, Lawrencehaven, VT 09257"/>
    <x v="3"/>
    <s v="Allow"/>
    <s v="JxV-55726"/>
    <n v="554.94000000000005"/>
    <s v="Clothing"/>
    <n v="8"/>
    <n v="4439.5200000000004"/>
  </r>
  <r>
    <s v="Samantha Rodriguez"/>
    <n v="1726"/>
    <s v="ashleyoneill@gmail.com"/>
    <s v="6896 Kimberly Well Suite 431, New Jacob, VT 52015"/>
    <x v="3"/>
    <s v="Structure"/>
    <s v="wCM-84161"/>
    <n v="913.86"/>
    <s v="Clothing"/>
    <n v="7"/>
    <n v="6397.02"/>
  </r>
  <r>
    <s v="Christina Davis"/>
    <n v="7291"/>
    <s v="tdaugherty@howard-ramirez.com"/>
    <s v="757 Anderson Run, Nicholeville, CT 59273"/>
    <x v="3"/>
    <s v="Ready"/>
    <s v="jLk-74611"/>
    <n v="752.2"/>
    <s v="Clothing"/>
    <n v="7"/>
    <n v="5265.4"/>
  </r>
  <r>
    <s v="Scott Jones"/>
    <n v="1060"/>
    <s v="kimberlyallen@jefferson.com"/>
    <s v="064 Brown Cape, Alexisfort, NV 69844"/>
    <x v="3"/>
    <s v="Account"/>
    <s v="mgk-03654"/>
    <n v="455.85"/>
    <s v="Clothing"/>
    <n v="6"/>
    <n v="2735.1"/>
  </r>
  <r>
    <s v="Ashley Carson"/>
    <n v="9525"/>
    <s v="figueroascott@hotmail.com"/>
    <s v="79694 Rosales Point, Garciamouth, NC 95914"/>
    <x v="3"/>
    <s v="Meet"/>
    <s v="oou-35113"/>
    <n v="820.55"/>
    <s v="Clothing"/>
    <n v="4"/>
    <n v="3282.2"/>
  </r>
  <r>
    <s v="Casey Moran"/>
    <n v="2148"/>
    <s v="moorecarolyn@hotmail.com"/>
    <s v="09393 John Burg Apt. 151, Brownmouth, MA 57746"/>
    <x v="3"/>
    <s v="I"/>
    <s v="XQC-31074"/>
    <n v="981.31"/>
    <s v="Clothing"/>
    <n v="4"/>
    <n v="3925.24"/>
  </r>
  <r>
    <s v="Brian Garcia"/>
    <n v="8594"/>
    <s v="clarkecharles@valencia.com"/>
    <s v="01093 Barry Common, East Kelseyton, CA 89970"/>
    <x v="3"/>
    <s v="Research"/>
    <s v="cja-04030"/>
    <n v="864.34"/>
    <s v="Clothing"/>
    <n v="4"/>
    <n v="3457.36"/>
  </r>
  <r>
    <s v="Debbie Smith"/>
    <n v="6728"/>
    <s v="amywilkins@gmail.com"/>
    <s v="2815 Lindsey Isle, West Denise, AZ 85580"/>
    <x v="3"/>
    <s v="May"/>
    <s v="VOg-17436"/>
    <n v="657.4"/>
    <s v="Clothing"/>
    <n v="3"/>
    <n v="1972.2"/>
  </r>
  <r>
    <s v="David Turner"/>
    <n v="1831"/>
    <s v="gonzaleschristopher@smith.com"/>
    <s v="15585 Howe Course, Samanthabury, NH 82219"/>
    <x v="3"/>
    <s v="None"/>
    <s v="SAD-01651"/>
    <n v="303.79000000000002"/>
    <s v="Clothing"/>
    <n v="2"/>
    <n v="607.58000000000004"/>
  </r>
  <r>
    <s v="Kevin Lopez"/>
    <n v="3927"/>
    <s v="robert04@yahoo.com"/>
    <s v="133 Brown Walks Suite 151, Farmerside, AZ 45133"/>
    <x v="4"/>
    <s v="Hear"/>
    <s v="vvq-79808"/>
    <n v="156.15"/>
    <s v="Clothing"/>
    <n v="20"/>
    <n v="3123"/>
  </r>
  <r>
    <s v="Monica Brown"/>
    <n v="1136"/>
    <s v="williamswilliam@campbell.net"/>
    <s v="6933 Jones Fords, East Stephen, NV 60803"/>
    <x v="4"/>
    <s v="New"/>
    <s v="uJZ-61449"/>
    <n v="739.05"/>
    <s v="Clothing"/>
    <n v="19"/>
    <n v="14041.95"/>
  </r>
  <r>
    <s v="Judith Smith DDS"/>
    <n v="6267"/>
    <s v="simmonslouis@cobb.com"/>
    <s v="11394 Hanna Shoals, North Jessicafurt, NH 03334"/>
    <x v="4"/>
    <s v="Yard"/>
    <s v="NTz-85979"/>
    <n v="547.89"/>
    <s v="Clothing"/>
    <n v="16"/>
    <n v="8766.24"/>
  </r>
  <r>
    <s v="Nathan Koch"/>
    <n v="9547"/>
    <s v="bennettalbert@gmail.com"/>
    <s v="1066 Williamson Brook, West Abigail, NC 99775"/>
    <x v="4"/>
    <s v="Congress"/>
    <s v="grH-15363"/>
    <n v="872.29"/>
    <s v="Clothing"/>
    <n v="15"/>
    <n v="13084.35"/>
  </r>
  <r>
    <s v="Justin Sanders"/>
    <n v="4600"/>
    <s v="delacruzandrew@gmail.com"/>
    <s v="6370 Ryan Keys Suite 559, Davisbury, PA 12199"/>
    <x v="4"/>
    <s v="System"/>
    <s v="tax-95280"/>
    <n v="239.35"/>
    <s v="Clothing"/>
    <n v="15"/>
    <n v="3590.25"/>
  </r>
  <r>
    <s v="Ashley Greer"/>
    <n v="8551"/>
    <s v="madison23@jordan.biz"/>
    <s v="0683 Shepard Streets Suite 945, North Brianside, SD 51707"/>
    <x v="4"/>
    <s v="Fact"/>
    <s v="tIc-92354"/>
    <n v="84.51"/>
    <s v="Clothing"/>
    <n v="14"/>
    <n v="1183.1400000000001"/>
  </r>
  <r>
    <s v="Dr. William Rowe"/>
    <n v="8376"/>
    <s v="wardwilliam@hotmail.com"/>
    <s v="6576 Johnny Island, East Daniel, AK 95375"/>
    <x v="4"/>
    <s v="Edge"/>
    <s v="ykt-83856"/>
    <n v="773.32"/>
    <s v="Clothing"/>
    <n v="14"/>
    <n v="10826.48"/>
  </r>
  <r>
    <s v="Timothy Craig"/>
    <n v="7833"/>
    <s v="smithjoel@marquez.net"/>
    <s v="7281 Robertson Light Suite 605, Perezstad, WI 95343"/>
    <x v="4"/>
    <s v="Herself"/>
    <s v="eLO-66342"/>
    <n v="81.17"/>
    <s v="Clothing"/>
    <n v="12"/>
    <n v="974.04"/>
  </r>
  <r>
    <s v="Maurice Ramos"/>
    <n v="3986"/>
    <s v="guzmandavid@gmail.com"/>
    <s v="51422 Theresa Falls, North Cameron, CA 46002"/>
    <x v="4"/>
    <s v="Check"/>
    <s v="VZu-53182"/>
    <n v="640.51"/>
    <s v="Clothing"/>
    <n v="11"/>
    <n v="7045.61"/>
  </r>
  <r>
    <s v="Chloe Adams"/>
    <n v="7696"/>
    <s v="leecarlos@yahoo.com"/>
    <s v="17501 Brandy Branch Suite 879, South Gerald, ID 06811"/>
    <x v="4"/>
    <s v="Operation"/>
    <s v="rLY-12175"/>
    <n v="217.95"/>
    <s v="Clothing"/>
    <n v="10"/>
    <n v="2179.5"/>
  </r>
  <r>
    <s v="Raymond Logan"/>
    <n v="4525"/>
    <s v="frances33@yahoo.com"/>
    <s v="50704 Renee Lights, Jimenezchester, RI 65264"/>
    <x v="4"/>
    <s v="Everybody"/>
    <s v="nog-21001"/>
    <n v="399.01"/>
    <s v="Clothing"/>
    <n v="10"/>
    <n v="3990.1"/>
  </r>
  <r>
    <s v="Amber Stein"/>
    <n v="2046"/>
    <s v="justin71@yahoo.com"/>
    <s v="137 Nicholas Mills, South Zachary, IN 02046"/>
    <x v="4"/>
    <s v="Wish"/>
    <s v="irO-90086"/>
    <n v="351.49"/>
    <s v="Clothing"/>
    <n v="10"/>
    <n v="3514.9"/>
  </r>
  <r>
    <s v="Donald Harris"/>
    <n v="7726"/>
    <s v="fwhitney@price.com"/>
    <s v="938 Alexander Estate Suite 198, New Monicaborough, NH 81485"/>
    <x v="4"/>
    <s v="Deep"/>
    <s v="ikJ-03784"/>
    <n v="511.74"/>
    <s v="Clothing"/>
    <n v="9"/>
    <n v="4605.66"/>
  </r>
  <r>
    <s v="Kristina Singh"/>
    <n v="3631"/>
    <s v="holmestracy@yahoo.com"/>
    <s v="024 Blevins Locks, Davidborough, WI 36913"/>
    <x v="4"/>
    <s v="Official"/>
    <s v="Jfw-21894"/>
    <n v="910.63"/>
    <s v="Clothing"/>
    <n v="9"/>
    <n v="8195.67"/>
  </r>
  <r>
    <s v="Nancy Taylor"/>
    <n v="2892"/>
    <s v="brandonhernandez@gmail.com"/>
    <s v="77441 Maria Falls, Williamsview, OR 37092"/>
    <x v="4"/>
    <s v="Too"/>
    <s v="Ddy-17434"/>
    <n v="344.96"/>
    <s v="Clothing"/>
    <n v="7"/>
    <n v="2414.7199999999998"/>
  </r>
  <r>
    <s v="Carolyn Garcia"/>
    <n v="8665"/>
    <s v="jerry24@yahoo.com"/>
    <s v="20917 Owen Dam, Kimberlyburgh, MO 67251"/>
    <x v="4"/>
    <s v="Pm"/>
    <s v="iTt-85249"/>
    <n v="542.95000000000005"/>
    <s v="Clothing"/>
    <n v="7"/>
    <n v="3800.65"/>
  </r>
  <r>
    <s v="Jeffery Torres"/>
    <n v="7023"/>
    <s v="christophersmith@bright-jones.com"/>
    <s v="50426 Thomas Manors, Bakermouth, KY 16452"/>
    <x v="4"/>
    <s v="Near"/>
    <s v="TmX-05900"/>
    <n v="233"/>
    <s v="Clothing"/>
    <n v="7"/>
    <n v="1631"/>
  </r>
  <r>
    <s v="John Roth"/>
    <n v="9737"/>
    <s v="troy57@lopez.com"/>
    <s v="836 Smith Rapid, Tatebury, CO 83355"/>
    <x v="4"/>
    <s v="Imagine"/>
    <s v="PAl-69446"/>
    <n v="16.190000000000001"/>
    <s v="Clothing"/>
    <n v="4"/>
    <n v="64.760000000000005"/>
  </r>
  <r>
    <s v="Christopher Harrington DVM"/>
    <n v="8969"/>
    <s v="gregory33@ryan.com"/>
    <s v="3228 Francisco Overpass Apt. 548, Stonemouth, OK 71144"/>
    <x v="4"/>
    <s v="World"/>
    <s v="jEO-67962"/>
    <n v="99.62"/>
    <s v="Clothing"/>
    <n v="3"/>
    <n v="298.86"/>
  </r>
  <r>
    <s v="Jacqueline Ross"/>
    <n v="4328"/>
    <s v="adamsmichael@taylor.info"/>
    <s v="58014 Gonzales Wall, Lake Christopher, VT 58299"/>
    <x v="4"/>
    <s v="Positive"/>
    <s v="SWt-02379"/>
    <n v="527.55999999999995"/>
    <s v="Clothing"/>
    <n v="2"/>
    <n v="1055.1199999999999"/>
  </r>
  <r>
    <s v="Ryan Erickson"/>
    <n v="9845"/>
    <s v="dennis38@dixon.info"/>
    <s v="9367 Carter Streets Apt. 409, Moorebury, VT 21848"/>
    <x v="4"/>
    <s v="Mrs"/>
    <s v="ZeR-27108"/>
    <n v="122.82"/>
    <s v="Clothing"/>
    <n v="2"/>
    <n v="245.64"/>
  </r>
  <r>
    <s v="Mary York"/>
    <n v="2135"/>
    <s v="matthew03@gmail.com"/>
    <s v="364 Ford Mission Suite 621, South Johnburgh, SC 44323"/>
    <x v="4"/>
    <s v="System"/>
    <s v="lNv-98294"/>
    <n v="742.76"/>
    <s v="Clothing"/>
    <n v="1"/>
    <n v="742.76"/>
  </r>
  <r>
    <s v="Miranda Moss"/>
    <n v="7329"/>
    <s v="ugarcia@stanley.info"/>
    <s v="101 Maria Plaza, Ericaborough, UT 53791"/>
    <x v="0"/>
    <s v="Wish"/>
    <s v="ahN-73476"/>
    <n v="934.32"/>
    <s v="Electronics"/>
    <n v="20"/>
    <n v="18686.400000000001"/>
  </r>
  <r>
    <s v="Matthew Salinas"/>
    <n v="7039"/>
    <s v="toddrachel@carlson-martinez.com"/>
    <s v="781 Becker Crescent Apt. 447, South Williamfort, OK 39091"/>
    <x v="0"/>
    <s v="Future"/>
    <s v="GUR-80504"/>
    <n v="239.71"/>
    <s v="Electronics"/>
    <n v="20"/>
    <n v="4794.2"/>
  </r>
  <r>
    <s v="Shawn Thompson"/>
    <n v="6877"/>
    <s v="morganreed@walker.com"/>
    <s v="91832 Boyd Mount, South Joyhaven, KS 28765"/>
    <x v="0"/>
    <s v="Top"/>
    <s v="QLb-98872"/>
    <n v="477.6"/>
    <s v="Electronics"/>
    <n v="20"/>
    <n v="9552"/>
  </r>
  <r>
    <s v="Anthony Turner"/>
    <n v="1437"/>
    <s v="rebecca89@gmail.com"/>
    <s v="951 Wilkins Rue, West Dominique, IA 16580"/>
    <x v="0"/>
    <s v="Control"/>
    <s v="qUr-71259"/>
    <n v="454.32"/>
    <s v="Electronics"/>
    <n v="20"/>
    <n v="9086.4"/>
  </r>
  <r>
    <s v="Kenneth Phillips"/>
    <n v="3616"/>
    <s v="zrussell@davidson-dean.com"/>
    <s v="3932 Smith Parkway Suite 939, North Pamelashire, WV 04590"/>
    <x v="0"/>
    <s v="Chair"/>
    <s v="RAO-98187"/>
    <n v="540.78"/>
    <s v="Electronics"/>
    <n v="19"/>
    <n v="10274.82"/>
  </r>
  <r>
    <s v="Rachel Frye"/>
    <n v="8642"/>
    <s v="richarddonaldson@gmail.com"/>
    <s v="236 Robert Stream, West Brandon, SD 24569"/>
    <x v="0"/>
    <s v="Follow"/>
    <s v="CCv-28194"/>
    <n v="339.37"/>
    <s v="Electronics"/>
    <n v="19"/>
    <n v="6448.03"/>
  </r>
  <r>
    <s v="Steven Johnson"/>
    <n v="7319"/>
    <s v="weberchristina@hotmail.com"/>
    <s v="01222 Smith Rest, South Emilyfort, RI 51918"/>
    <x v="0"/>
    <s v="Director"/>
    <s v="QSr-64763"/>
    <n v="682.7"/>
    <s v="Electronics"/>
    <n v="18"/>
    <n v="12288.6"/>
  </r>
  <r>
    <s v="Gary Walker"/>
    <n v="1826"/>
    <s v="dlewis@gmail.com"/>
    <s v="22084 Lucas Brooks Suite 961, New Lauren, AR 66877"/>
    <x v="0"/>
    <s v="Voice"/>
    <s v="sKM-39838"/>
    <n v="689.54"/>
    <s v="Electronics"/>
    <n v="16"/>
    <n v="11032.64"/>
  </r>
  <r>
    <s v="Patrick Anderson"/>
    <n v="7323"/>
    <s v="holly40@gmail.com"/>
    <s v="5769 Robert Mill, West Cory, VA 20290"/>
    <x v="0"/>
    <s v="Pay"/>
    <s v="coy-06016"/>
    <n v="26.51"/>
    <s v="Electronics"/>
    <n v="16"/>
    <n v="424.16"/>
  </r>
  <r>
    <s v="Matthew Marquez"/>
    <n v="7080"/>
    <s v="xduarte@hotmail.com"/>
    <s v="19986 Chang Stream, Merrittberg, NJ 55830"/>
    <x v="0"/>
    <s v="History"/>
    <s v="TId-76322"/>
    <n v="840.92"/>
    <s v="Electronics"/>
    <n v="15"/>
    <n v="12613.8"/>
  </r>
  <r>
    <s v="Catherine Odom"/>
    <n v="2766"/>
    <s v="christopher78@dominguez.com"/>
    <s v="4803 Jenny Knolls Suite 933, New Charles, ID 17145"/>
    <x v="0"/>
    <s v="Candidate"/>
    <s v="fjR-26512"/>
    <n v="872.67"/>
    <s v="Electronics"/>
    <n v="15"/>
    <n v="13090.05"/>
  </r>
  <r>
    <s v="Joseph Fox"/>
    <n v="2097"/>
    <s v="john31@yahoo.com"/>
    <s v="30888 Torres Stream, Gregorychester, AK 04328"/>
    <x v="0"/>
    <s v="Debate"/>
    <s v="dYJ-58624"/>
    <n v="45.33"/>
    <s v="Electronics"/>
    <n v="15"/>
    <n v="679.95"/>
  </r>
  <r>
    <s v="Rachel Mann"/>
    <n v="5388"/>
    <s v="kaitlynbrown@gmail.com"/>
    <s v="6155 Stokes Road, North Ronald, MT 31032"/>
    <x v="0"/>
    <s v="Perform"/>
    <s v="dxZ-63344"/>
    <n v="812.05"/>
    <s v="Electronics"/>
    <n v="12"/>
    <n v="9744.6"/>
  </r>
  <r>
    <s v="Brianna Perez"/>
    <n v="5044"/>
    <s v="xsmith@richardson.net"/>
    <s v="996 Peter Crossing Apt. 879, North Rebeccachester, DE 51687"/>
    <x v="0"/>
    <s v="Nation"/>
    <s v="gyq-69634"/>
    <n v="581"/>
    <s v="Electronics"/>
    <n v="10"/>
    <n v="5810"/>
  </r>
  <r>
    <s v="Stephen Edwards"/>
    <n v="5151"/>
    <s v="josephpetty@gmail.com"/>
    <s v="18927 King Fork, West Allenmouth, SC 31736"/>
    <x v="0"/>
    <s v="Every"/>
    <s v="xml-62898"/>
    <n v="144.22999999999999"/>
    <s v="Electronics"/>
    <n v="10"/>
    <n v="1442.3"/>
  </r>
  <r>
    <s v="Joel King"/>
    <n v="4824"/>
    <s v="melissachandler@hotmail.com"/>
    <s v="24387 David Path, Danielmouth, KY 76522"/>
    <x v="0"/>
    <s v="Key"/>
    <s v="GnV-51108"/>
    <n v="457.31"/>
    <s v="Electronics"/>
    <n v="10"/>
    <n v="4573.1000000000004"/>
  </r>
  <r>
    <s v="Kelly Aguilar"/>
    <n v="3564"/>
    <s v="qnelson@brown.biz"/>
    <s v="83891 Shelton Island, West John, AZ 22110"/>
    <x v="0"/>
    <s v="Street"/>
    <s v="KoI-97269"/>
    <n v="925.85"/>
    <s v="Electronics"/>
    <n v="9"/>
    <n v="8332.65"/>
  </r>
  <r>
    <s v="Micheal Espinoza"/>
    <n v="8584"/>
    <s v="abigail54@yahoo.com"/>
    <s v="07419 Shepherd Drive Apt. 606, South Rachelmouth, HI 99526"/>
    <x v="0"/>
    <s v="Stuff"/>
    <s v="DXT-81043"/>
    <n v="758.49"/>
    <s v="Electronics"/>
    <n v="8"/>
    <n v="6067.92"/>
  </r>
  <r>
    <s v="Jane Hayes"/>
    <n v="1316"/>
    <s v="ayersroger@buchanan.com"/>
    <s v="938 Nicole Ferry Apt. 516, Lisabury, KY 37202"/>
    <x v="0"/>
    <s v="Effort"/>
    <s v="YyT-16463"/>
    <n v="260.26"/>
    <s v="Electronics"/>
    <n v="5"/>
    <n v="1301.3"/>
  </r>
  <r>
    <s v="Sarah Campos"/>
    <n v="6290"/>
    <s v="terriwright@carter.info"/>
    <s v="8021 Perez Plain, Walkerland, VT 14003"/>
    <x v="0"/>
    <s v="Once"/>
    <s v="XYK-22393"/>
    <n v="677.09"/>
    <s v="Electronics"/>
    <n v="5"/>
    <n v="3385.45"/>
  </r>
  <r>
    <s v="Austin Ross"/>
    <n v="6998"/>
    <s v="johnsonmegan@francis.org"/>
    <s v="6646 Hamilton Avenue, South Regina, WY 60909"/>
    <x v="0"/>
    <s v="Though"/>
    <s v="Zgf-33513"/>
    <n v="868.04"/>
    <s v="Electronics"/>
    <n v="3"/>
    <n v="2604.12"/>
  </r>
  <r>
    <s v="Krystal Jones"/>
    <n v="4240"/>
    <s v="christophercole@lawson.com"/>
    <s v="667 Jean Inlet, West Annette, ME 67828"/>
    <x v="0"/>
    <s v="Bill"/>
    <s v="aiS-85542"/>
    <n v="93.04"/>
    <s v="Electronics"/>
    <n v="1"/>
    <n v="93.04"/>
  </r>
  <r>
    <s v="Ronnie Schmidt"/>
    <n v="5217"/>
    <s v="steeletonya@gmail.com"/>
    <s v="87452 Shawn Grove Suite 103, New Brent, MO 75429"/>
    <x v="1"/>
    <s v="Brother"/>
    <s v="hyI-20420"/>
    <n v="552.98"/>
    <s v="Electronics"/>
    <n v="19"/>
    <n v="10506.62"/>
  </r>
  <r>
    <s v="Fernando Irwin"/>
    <n v="2116"/>
    <s v="cassandra84@evans.com"/>
    <s v="89375 Cox Pike Apt. 740, Loweburgh, NC 82122"/>
    <x v="1"/>
    <s v="Together"/>
    <s v="swg-72441"/>
    <n v="317.22000000000003"/>
    <s v="Electronics"/>
    <n v="17"/>
    <n v="5392.74"/>
  </r>
  <r>
    <s v="Justin Jarvis"/>
    <n v="9592"/>
    <s v="dawn14@hotmail.com"/>
    <s v="56803 Isaiah Canyon Suite 587, West Breannaland, KY 58411"/>
    <x v="1"/>
    <s v="Claim"/>
    <s v="WMV-24707"/>
    <n v="376.65"/>
    <s v="Electronics"/>
    <n v="17"/>
    <n v="6403.05"/>
  </r>
  <r>
    <s v="Jennifer Chavez"/>
    <n v="6821"/>
    <s v="kristin13@hotmail.com"/>
    <s v="32214 Jeremy Lake, Port Ryan, MN 70866"/>
    <x v="1"/>
    <s v="Door"/>
    <s v="qfL-55860"/>
    <n v="557.39"/>
    <s v="Electronics"/>
    <n v="16"/>
    <n v="8918.24"/>
  </r>
  <r>
    <s v="Kimberly Austin"/>
    <n v="8657"/>
    <s v="oblackburn@hicks.net"/>
    <s v="47222 Schmidt Wells Apt. 835, Moralesside, OK 20942"/>
    <x v="1"/>
    <s v="Factor"/>
    <s v="UcM-97033"/>
    <n v="777.35"/>
    <s v="Electronics"/>
    <n v="14"/>
    <n v="10882.9"/>
  </r>
  <r>
    <s v="David Guerrero"/>
    <n v="6879"/>
    <s v="jeremyhoffman@yahoo.com"/>
    <s v="330 Kimberly Lakes, Travishaven, NM 37086"/>
    <x v="1"/>
    <s v="Participant"/>
    <s v="kHi-70062"/>
    <n v="714.36"/>
    <s v="Electronics"/>
    <n v="14"/>
    <n v="10001.040000000001"/>
  </r>
  <r>
    <s v="Dr. John Lopez"/>
    <n v="2919"/>
    <s v="james94@davis-smith.com"/>
    <s v="389 Sherry Avenue Suite 143, East Leslieberg, HI 64029"/>
    <x v="1"/>
    <s v="Tell"/>
    <s v="cfG-67501"/>
    <n v="469.4"/>
    <s v="Electronics"/>
    <n v="14"/>
    <n v="6571.6"/>
  </r>
  <r>
    <s v="Denise Smith"/>
    <n v="8171"/>
    <s v="snyderanthony@yahoo.com"/>
    <s v="70058 Butler Groves, Port Georgestad, WI 14506"/>
    <x v="1"/>
    <s v="Develop"/>
    <s v="qLZ-62799"/>
    <n v="477.55"/>
    <s v="Electronics"/>
    <n v="14"/>
    <n v="6685.7"/>
  </r>
  <r>
    <s v="Lauren Rogers DVM"/>
    <n v="9556"/>
    <s v="todd18@yahoo.com"/>
    <s v="72896 Stefanie Meadows, Mariabury, CO 25215"/>
    <x v="1"/>
    <s v="Collection"/>
    <s v="OYj-94111"/>
    <n v="457.21"/>
    <s v="Electronics"/>
    <n v="14"/>
    <n v="6400.94"/>
  </r>
  <r>
    <s v="Nancy Oconnell"/>
    <n v="3861"/>
    <s v="jacob53@conway-lee.com"/>
    <s v="8867 Madison Path Suite 566, Robleshaven, OR 06274"/>
    <x v="1"/>
    <s v="Control"/>
    <s v="BOw-12848"/>
    <n v="309.42"/>
    <s v="Electronics"/>
    <n v="13"/>
    <n v="4022.46"/>
  </r>
  <r>
    <s v="Kyle Allen DDS"/>
    <n v="7547"/>
    <s v="jacksonsabrina@hotmail.com"/>
    <s v="0517 Amanda Views Suite 797, New Timothyport, SC 14071"/>
    <x v="1"/>
    <s v="You"/>
    <s v="rwK-79130"/>
    <n v="628.38"/>
    <s v="Electronics"/>
    <n v="10"/>
    <n v="6283.8"/>
  </r>
  <r>
    <s v="Emma Miller"/>
    <n v="7304"/>
    <s v="romanmargaret@gmail.com"/>
    <s v="2514 Price Via, West Kendraview, NJ 89478"/>
    <x v="1"/>
    <s v="Build"/>
    <s v="jSK-96672"/>
    <n v="493.96"/>
    <s v="Electronics"/>
    <n v="8"/>
    <n v="3951.68"/>
  </r>
  <r>
    <s v="Daniel White"/>
    <n v="2345"/>
    <s v="michael21@gmail.com"/>
    <s v="4134 Stevenson Lock, Washingtonstad, NJ 34369"/>
    <x v="1"/>
    <s v="Month"/>
    <s v="UKE-35083"/>
    <n v="345.65"/>
    <s v="Electronics"/>
    <n v="8"/>
    <n v="2765.2"/>
  </r>
  <r>
    <s v="Destiny Campbell"/>
    <n v="1737"/>
    <s v="mmartin@gmail.com"/>
    <s v="2408 Craig Plaza, Kathleenview, MT 28922"/>
    <x v="1"/>
    <s v="After"/>
    <s v="lPR-09774"/>
    <n v="468.94"/>
    <s v="Electronics"/>
    <n v="8"/>
    <n v="3751.52"/>
  </r>
  <r>
    <s v="Holly Clark"/>
    <n v="2453"/>
    <s v="xaviercox@hotmail.com"/>
    <s v="9013 Kelly Shore, East Marcbury, CO 71556"/>
    <x v="1"/>
    <s v="Trip"/>
    <s v="dil-46813"/>
    <n v="279.83"/>
    <s v="Electronics"/>
    <n v="6"/>
    <n v="1678.98"/>
  </r>
  <r>
    <s v="Tonya Richmond"/>
    <n v="9067"/>
    <s v="solishannah@macdonald.com"/>
    <s v="68880 Hoffman Plains, Scottfurt, CA 34175"/>
    <x v="1"/>
    <s v="Music"/>
    <s v="ZTk-99362"/>
    <n v="754.3"/>
    <s v="Electronics"/>
    <n v="5"/>
    <n v="3771.5"/>
  </r>
  <r>
    <s v="Kimberly Nguyen"/>
    <n v="8082"/>
    <s v="snixon@james.com"/>
    <s v="0056 Ray Crescent Suite 154, Curtisfort, DC 35161"/>
    <x v="1"/>
    <s v="Condition"/>
    <s v="Kgs-55822"/>
    <n v="170.09"/>
    <s v="Electronics"/>
    <n v="5"/>
    <n v="850.45"/>
  </r>
  <r>
    <s v="Patricia Williams"/>
    <n v="3332"/>
    <s v="nicholasparsons@yahoo.com"/>
    <s v="983 Brian View Apt. 974, Lake Wendytown, OH 01235"/>
    <x v="1"/>
    <s v="Wrong"/>
    <s v="sow-05284"/>
    <n v="30.61"/>
    <s v="Electronics"/>
    <n v="4"/>
    <n v="122.44"/>
  </r>
  <r>
    <s v="Ana Harris"/>
    <n v="3216"/>
    <s v="kari33@yahoo.com"/>
    <s v="086 Shelly Meadows, East Lonnie, TN 87561"/>
    <x v="1"/>
    <s v="Next"/>
    <s v="ULD-42542"/>
    <n v="346.72"/>
    <s v="Electronics"/>
    <n v="3"/>
    <n v="1040.1600000000001"/>
  </r>
  <r>
    <s v="Kathleen Taylor"/>
    <n v="9522"/>
    <s v="lisa46@yahoo.com"/>
    <s v="82210 Martinez Common, Danielleborough, MT 93033"/>
    <x v="1"/>
    <s v="Per"/>
    <s v="CTk-05417"/>
    <n v="986.58"/>
    <s v="Electronics"/>
    <n v="2"/>
    <n v="1973.16"/>
  </r>
  <r>
    <s v="Debra Hale"/>
    <n v="4039"/>
    <s v="jerrybrown@fisher.com"/>
    <s v="7783 Lisa Cove, Randybury, DE 99830"/>
    <x v="1"/>
    <s v="Fill"/>
    <s v="XGj-55427"/>
    <n v="820.54"/>
    <s v="Electronics"/>
    <n v="1"/>
    <n v="820.54"/>
  </r>
  <r>
    <s v="Adam Kennedy"/>
    <n v="2337"/>
    <s v="jeremysanchez@yahoo.com"/>
    <s v="571 Amanda Trace, Port Krista, MO 81252"/>
    <x v="2"/>
    <s v="Watch"/>
    <s v="xKk-13632"/>
    <n v="700.95"/>
    <s v="Electronics"/>
    <n v="20"/>
    <n v="14019"/>
  </r>
  <r>
    <s v="Rachel Bean"/>
    <n v="8798"/>
    <s v="rdorsey@kim.com"/>
    <s v="123 Theresa Knolls, Lake Austin, ND 38092"/>
    <x v="2"/>
    <s v="Job"/>
    <s v="uyW-89588"/>
    <n v="736.4"/>
    <s v="Electronics"/>
    <n v="19"/>
    <n v="13991.6"/>
  </r>
  <r>
    <s v="Susan Lee"/>
    <n v="1599"/>
    <s v="tmack@gmail.com"/>
    <s v="61478 Allen Lakes Apt. 274, Davidton, WI 01117"/>
    <x v="2"/>
    <s v="Day"/>
    <s v="KUr-01068"/>
    <n v="435.67"/>
    <s v="Electronics"/>
    <n v="18"/>
    <n v="7842.06"/>
  </r>
  <r>
    <s v="Mark Cook"/>
    <n v="4051"/>
    <s v="dana08@jacobson-ballard.com"/>
    <s v="03062 Snyder Crossing Apt. 491, Benitezside, AL 31008"/>
    <x v="2"/>
    <s v="Never"/>
    <s v="xqx-32479"/>
    <n v="120.58"/>
    <s v="Electronics"/>
    <n v="17"/>
    <n v="2049.86"/>
  </r>
  <r>
    <s v="Jay Jones"/>
    <n v="3661"/>
    <s v="meyermatthew@gmail.com"/>
    <s v="1005 Kylie Manor Apt. 807, Simpsonborough, SD 45163"/>
    <x v="2"/>
    <s v="Add"/>
    <s v="FfH-83080"/>
    <n v="809.02"/>
    <s v="Electronics"/>
    <n v="17"/>
    <n v="13753.34"/>
  </r>
  <r>
    <s v="Rose Wilson"/>
    <n v="8808"/>
    <s v="michael83@hotmail.com"/>
    <s v="8564 Stone Land, Lake Sarabury, DC 21675"/>
    <x v="2"/>
    <s v="Certainly"/>
    <s v="PjO-41493"/>
    <n v="983.49"/>
    <s v="Electronics"/>
    <n v="16"/>
    <n v="15735.84"/>
  </r>
  <r>
    <s v="Elizabeth Pitts"/>
    <n v="5108"/>
    <s v="andrew16@hotmail.com"/>
    <s v="51560 Maureen Hills Apt. 618, Davidton, TX 34388"/>
    <x v="2"/>
    <s v="Age"/>
    <s v="AwG-75376"/>
    <n v="106.43"/>
    <s v="Electronics"/>
    <n v="16"/>
    <n v="1702.88"/>
  </r>
  <r>
    <s v="Jorge Hernandez"/>
    <n v="7638"/>
    <s v="ievans@gutierrez.com"/>
    <s v="4158 Wilkins Trail Suite 729, West Kenneth, AZ 34633"/>
    <x v="2"/>
    <s v="Candidate"/>
    <s v="atr-27219"/>
    <n v="583.96"/>
    <s v="Electronics"/>
    <n v="13"/>
    <n v="7591.48"/>
  </r>
  <r>
    <s v="Chase Huang"/>
    <n v="6407"/>
    <s v="jodysolis@brown.com"/>
    <s v="377 Harris Junctions, New Deborahfurt, AK 74505"/>
    <x v="2"/>
    <s v="Third"/>
    <s v="Gga-95453"/>
    <n v="985.56"/>
    <s v="Electronics"/>
    <n v="8"/>
    <n v="7884.48"/>
  </r>
  <r>
    <s v="David Edwards"/>
    <n v="7468"/>
    <s v="xrios@taylor-kim.com"/>
    <s v="30764 Valerie Knoll, Zacharyside, KY 38482"/>
    <x v="2"/>
    <s v="Lose"/>
    <s v="lTP-48086"/>
    <n v="196.28"/>
    <s v="Electronics"/>
    <n v="7"/>
    <n v="1373.96"/>
  </r>
  <r>
    <s v="Robin Miller"/>
    <n v="3705"/>
    <s v="meagan39@hotmail.com"/>
    <s v="8820 Dillon Mission Apt. 147, Millershire, DC 34636"/>
    <x v="2"/>
    <s v="Have"/>
    <s v="YgO-76570"/>
    <n v="197.41"/>
    <s v="Electronics"/>
    <n v="7"/>
    <n v="1381.87"/>
  </r>
  <r>
    <s v="Tanya Tucker"/>
    <n v="5643"/>
    <s v="smoran@gmail.com"/>
    <s v="10596 Smith Ways, Millsland, NJ 64869"/>
    <x v="2"/>
    <s v="Ago"/>
    <s v="JYv-06525"/>
    <n v="497.7"/>
    <s v="Electronics"/>
    <n v="7"/>
    <n v="3483.9"/>
  </r>
  <r>
    <s v="Eric Petersen"/>
    <n v="2969"/>
    <s v="elizabethandrade@yahoo.com"/>
    <s v="480 Reynolds Canyon, North Ashley, CO 10915"/>
    <x v="2"/>
    <s v="Smile"/>
    <s v="pgu-69712"/>
    <n v="668.65"/>
    <s v="Electronics"/>
    <n v="6"/>
    <n v="4011.9"/>
  </r>
  <r>
    <s v="Mindy Graham"/>
    <n v="6729"/>
    <s v="ievans@yahoo.com"/>
    <s v="0013 Dixon Shores, Johnsonmouth, ME 28617"/>
    <x v="2"/>
    <s v="Friend"/>
    <s v="oDK-29937"/>
    <n v="586.65"/>
    <s v="Electronics"/>
    <n v="4"/>
    <n v="2346.6"/>
  </r>
  <r>
    <s v="Ashley Mullen"/>
    <n v="3007"/>
    <s v="melissa36@yahoo.com"/>
    <s v="47884 Jennifer Run, West Robert, CT 84027"/>
    <x v="2"/>
    <s v="Able"/>
    <s v="IzA-80066"/>
    <n v="43.16"/>
    <s v="Electronics"/>
    <n v="2"/>
    <n v="86.32"/>
  </r>
  <r>
    <s v="Jason Yates"/>
    <n v="2428"/>
    <s v="hamiltonfelicia@yahoo.com"/>
    <s v="6077 Armstrong Prairie Apt. 974, West Robert, NM 90362"/>
    <x v="3"/>
    <s v="Ago"/>
    <s v="rHp-84437"/>
    <n v="882.5"/>
    <s v="Electronics"/>
    <n v="19"/>
    <n v="16767.5"/>
  </r>
  <r>
    <s v="Donald Murray"/>
    <n v="5867"/>
    <s v="uhernandez@hotmail.com"/>
    <s v="446 Goodwin Corner, North Virginiachester, AL 50263"/>
    <x v="3"/>
    <s v="Study"/>
    <s v="ABT-15341"/>
    <n v="399.96"/>
    <s v="Electronics"/>
    <n v="19"/>
    <n v="7599.24"/>
  </r>
  <r>
    <s v="Gabrielle Melendez"/>
    <n v="4813"/>
    <s v="deansteven@combs.biz"/>
    <s v="6951 Shane Plains, South Desiree, IN 65311"/>
    <x v="3"/>
    <s v="Mean"/>
    <s v="flN-78100"/>
    <n v="477.82"/>
    <s v="Electronics"/>
    <n v="19"/>
    <n v="9078.58"/>
  </r>
  <r>
    <s v="Amy Wilson"/>
    <n v="6229"/>
    <s v="whitevirginia@thomas.net"/>
    <s v="30834 Cynthia Mountains, East Lindsaytown, IA 20511"/>
    <x v="3"/>
    <s v="Nothing"/>
    <s v="rmm-63476"/>
    <n v="966.13"/>
    <s v="Electronics"/>
    <n v="18"/>
    <n v="17390.34"/>
  </r>
  <r>
    <s v="Danielle Newman"/>
    <n v="5618"/>
    <s v="nathaniel87@gmail.com"/>
    <s v="5010 Melissa Passage Suite 820, Higginsview, WI 87177"/>
    <x v="3"/>
    <s v="Shake"/>
    <s v="fJT-94312"/>
    <n v="419.82"/>
    <s v="Electronics"/>
    <n v="18"/>
    <n v="7556.76"/>
  </r>
  <r>
    <s v="Mark Fernandez"/>
    <n v="4588"/>
    <s v="rwhite@vargas.com"/>
    <s v="0317 Scott Forks Suite 397, Lake Noah, ID 17523"/>
    <x v="3"/>
    <s v="Contain"/>
    <s v="dXu-58974"/>
    <n v="536.20000000000005"/>
    <s v="Electronics"/>
    <n v="16"/>
    <n v="8579.2000000000007"/>
  </r>
  <r>
    <s v="Brad Martinez"/>
    <n v="1341"/>
    <s v="robinsonjesus@yahoo.com"/>
    <s v="556 Lori Brooks, South Danielberg, NY 67737"/>
    <x v="3"/>
    <s v="Wall"/>
    <s v="Scw-36990"/>
    <n v="241.33"/>
    <s v="Electronics"/>
    <n v="15"/>
    <n v="3619.95"/>
  </r>
  <r>
    <s v="Lauren Allen"/>
    <n v="1763"/>
    <s v="tiffanykelly@mcconnell.com"/>
    <s v="804 Carpenter Estate, East Lindseyhaven, KY 86775"/>
    <x v="3"/>
    <s v="Week"/>
    <s v="OeF-01592"/>
    <n v="552.96"/>
    <s v="Electronics"/>
    <n v="13"/>
    <n v="7188.48"/>
  </r>
  <r>
    <s v="Anthony Murphy"/>
    <n v="6375"/>
    <s v="charles07@parker.com"/>
    <s v="140 Taylor Pines, West Kellyview, FL 02647"/>
    <x v="3"/>
    <s v="While"/>
    <s v="yUE-53325"/>
    <n v="918.26"/>
    <s v="Electronics"/>
    <n v="13"/>
    <n v="11937.38"/>
  </r>
  <r>
    <s v="Steven Barrera"/>
    <n v="6148"/>
    <s v="mariaphillips@lambert.com"/>
    <s v="862 Watson Mountains, South Stephanie, VT 77625"/>
    <x v="3"/>
    <s v="Study"/>
    <s v="RQU-45531"/>
    <n v="569.11"/>
    <s v="Electronics"/>
    <n v="12"/>
    <n v="6829.32"/>
  </r>
  <r>
    <s v="Amanda Walker"/>
    <n v="1934"/>
    <s v="rgutierrez@parker-johnson.com"/>
    <s v="5609 Cole Gardens, Pruitthaven, HI 46869"/>
    <x v="3"/>
    <s v="Conference"/>
    <s v="Dyw-56255"/>
    <n v="587.75"/>
    <s v="Electronics"/>
    <n v="9"/>
    <n v="5289.75"/>
  </r>
  <r>
    <s v="Marcus Thompson"/>
    <n v="1594"/>
    <s v="pknox@yahoo.com"/>
    <s v="12018 Ford Track, Brianfurt, OH 59792"/>
    <x v="3"/>
    <s v="Effort"/>
    <s v="KBN-39217"/>
    <n v="292.01"/>
    <s v="Electronics"/>
    <n v="9"/>
    <n v="2628.09"/>
  </r>
  <r>
    <s v="Robert Henderson"/>
    <n v="5578"/>
    <s v="umcdaniel@hotmail.com"/>
    <s v="49782 Wanda Common, North Amandaview, TN 64757"/>
    <x v="3"/>
    <s v="Ask"/>
    <s v="Vye-34303"/>
    <n v="601.16999999999996"/>
    <s v="Electronics"/>
    <n v="6"/>
    <n v="3607.02"/>
  </r>
  <r>
    <s v="Kathryn Sandoval"/>
    <n v="7102"/>
    <s v="vanessataylor@gmail.com"/>
    <s v="8028 Seth Junction, Timothyborough, LA 41968"/>
    <x v="3"/>
    <s v="Simply"/>
    <s v="axc-68528"/>
    <n v="18.309999999999999"/>
    <s v="Electronics"/>
    <n v="6"/>
    <n v="109.86"/>
  </r>
  <r>
    <s v="Margaret Gutierrez"/>
    <n v="3866"/>
    <s v="idawson@taylor-jackson.com"/>
    <s v="152 Cardenas Oval, Carlland, AZ 60954"/>
    <x v="3"/>
    <s v="Rule"/>
    <s v="rzE-55234"/>
    <n v="611.92999999999995"/>
    <s v="Electronics"/>
    <n v="5"/>
    <n v="3059.65"/>
  </r>
  <r>
    <s v="Jacob Payne"/>
    <n v="9115"/>
    <s v="derek14@page-leonard.com"/>
    <s v="00197 Joseph Place, Gilmoreview, FL 94560"/>
    <x v="3"/>
    <s v="Prepare"/>
    <s v="SmP-53412"/>
    <n v="974.07"/>
    <s v="Electronics"/>
    <n v="4"/>
    <n v="3896.28"/>
  </r>
  <r>
    <s v="Alexis Santiago"/>
    <n v="3491"/>
    <s v="saraboyer@torres.com"/>
    <s v="911 Samantha Grove Suite 674, Christinechester, SC 17127"/>
    <x v="3"/>
    <s v="Loss"/>
    <s v="Zdi-19762"/>
    <n v="743.16"/>
    <s v="Electronics"/>
    <n v="3"/>
    <n v="2229.48"/>
  </r>
  <r>
    <s v="Linda Haas DDS"/>
    <n v="1429"/>
    <s v="ejones@hotmail.com"/>
    <s v="8677 Johnston Glens, East Gregory, NE 13610"/>
    <x v="3"/>
    <s v="Film"/>
    <s v="Gwr-27018"/>
    <n v="214.48"/>
    <s v="Electronics"/>
    <n v="3"/>
    <n v="643.44000000000005"/>
  </r>
  <r>
    <s v="Kenneth Russo"/>
    <n v="1449"/>
    <s v="curtis79@hotmail.com"/>
    <s v="8287 Smith Pass Suite 372, Robertton, WA 02309"/>
    <x v="3"/>
    <s v="Town"/>
    <s v="qSd-11133"/>
    <n v="93.73"/>
    <s v="Electronics"/>
    <n v="2"/>
    <n v="187.46"/>
  </r>
  <r>
    <s v="Jeffrey Orr"/>
    <n v="8829"/>
    <s v="upope@quinn-johnson.com"/>
    <s v="163 Allen Mill, Pettyshire, MO 87586"/>
    <x v="3"/>
    <s v="Trial"/>
    <s v="dhO-91109"/>
    <n v="97.75"/>
    <s v="Electronics"/>
    <n v="2"/>
    <n v="195.5"/>
  </r>
  <r>
    <s v="Angel Goodwin"/>
    <n v="7924"/>
    <s v="carterdiana@smith.com"/>
    <s v="20940 Michael Lakes Apt. 520, Burnettfurt, NE 93212"/>
    <x v="3"/>
    <s v="Idea"/>
    <s v="vkR-08177"/>
    <n v="169.48"/>
    <s v="Electronics"/>
    <n v="1"/>
    <n v="169.48"/>
  </r>
  <r>
    <s v="Kathy Fuller"/>
    <n v="3822"/>
    <s v="jeffgreer@white-little.com"/>
    <s v="28445 Hays Point, New Tom, GA 97810"/>
    <x v="4"/>
    <s v="Region"/>
    <s v="TKi-19677"/>
    <n v="891.61"/>
    <s v="Electronics"/>
    <n v="20"/>
    <n v="17832.2"/>
  </r>
  <r>
    <s v="David Brown"/>
    <n v="6260"/>
    <s v="tblankenship@gmail.com"/>
    <s v="1106 Mcclain Heights, North Michaelbury, DC 27075"/>
    <x v="4"/>
    <s v="Country"/>
    <s v="XNp-97416"/>
    <n v="179.38"/>
    <s v="Electronics"/>
    <n v="20"/>
    <n v="3587.6"/>
  </r>
  <r>
    <s v="Patrick Smith"/>
    <n v="7810"/>
    <s v="lmaldonado@yahoo.com"/>
    <s v="99195 Rowe Harbors, West Matthew, LA 70630"/>
    <x v="4"/>
    <s v="Throw"/>
    <s v="TkO-54707"/>
    <n v="61.32"/>
    <s v="Electronics"/>
    <n v="18"/>
    <n v="1103.76"/>
  </r>
  <r>
    <s v="Seth Kelly"/>
    <n v="1647"/>
    <s v="levisnyder@hotmail.com"/>
    <s v="0637 Charles Isle, Larsonfort, NE 54798"/>
    <x v="4"/>
    <s v="See"/>
    <s v="KhA-69400"/>
    <n v="466.38"/>
    <s v="Electronics"/>
    <n v="18"/>
    <n v="8394.84"/>
  </r>
  <r>
    <s v="Christine Martin"/>
    <n v="7439"/>
    <s v="victorknox@hotmail.com"/>
    <s v="3158 Shannon Springs Suite 903, North Connie, ID 90141"/>
    <x v="4"/>
    <s v="Can"/>
    <s v="yxt-73511"/>
    <n v="231.48"/>
    <s v="Electronics"/>
    <n v="18"/>
    <n v="4166.6400000000003"/>
  </r>
  <r>
    <s v="Hannah Davenport PhD"/>
    <n v="5539"/>
    <s v="nicolewalker@yahoo.com"/>
    <s v="1373 Hughes Islands, Armstrongville, WI 16610"/>
    <x v="4"/>
    <s v="Attention"/>
    <s v="KmR-54224"/>
    <n v="622.64"/>
    <s v="Electronics"/>
    <n v="15"/>
    <n v="9339.6"/>
  </r>
  <r>
    <s v="Mrs. Jamie Hale"/>
    <n v="4988"/>
    <s v="amanda97@jones-taylor.com"/>
    <s v="435 Bishop Trafficway, Douglasshire, MN 81750"/>
    <x v="4"/>
    <s v="World"/>
    <s v="Tgi-26423"/>
    <n v="390.71"/>
    <s v="Electronics"/>
    <n v="14"/>
    <n v="5469.94"/>
  </r>
  <r>
    <s v="Cynthia Martin"/>
    <n v="4716"/>
    <s v="vthompson@gmail.com"/>
    <s v="71263 Curtis Manor, Schultzside, MI 90041"/>
    <x v="4"/>
    <s v="Family"/>
    <s v="aXU-71269"/>
    <n v="448.07"/>
    <s v="Electronics"/>
    <n v="14"/>
    <n v="6272.98"/>
  </r>
  <r>
    <s v="Stanley Schmitt"/>
    <n v="9195"/>
    <s v="valeriegallagher@gmail.com"/>
    <s v="453 Lisa Mount Apt. 391, Lake Tara, MI 96122"/>
    <x v="4"/>
    <s v="Realize"/>
    <s v="UYz-38306"/>
    <n v="81.66"/>
    <s v="Electronics"/>
    <n v="13"/>
    <n v="1061.58"/>
  </r>
  <r>
    <s v="William Armstrong"/>
    <n v="2771"/>
    <s v="barbara46@hotmail.com"/>
    <s v="2698 Brown Crescent, North Allenborough, MS 04897"/>
    <x v="4"/>
    <s v="Chair"/>
    <s v="EuZ-70206"/>
    <n v="340.36"/>
    <s v="Electronics"/>
    <n v="13"/>
    <n v="4424.68"/>
  </r>
  <r>
    <s v="Andrew Mercer"/>
    <n v="6644"/>
    <s v="kylebrown@yahoo.com"/>
    <s v="810 Johnson Shoals Apt. 881, Taylorhaven, AK 70018"/>
    <x v="4"/>
    <s v="Tax"/>
    <s v="Lhc-08019"/>
    <n v="232.81"/>
    <s v="Electronics"/>
    <n v="12"/>
    <n v="2793.72"/>
  </r>
  <r>
    <s v="Holly Carter"/>
    <n v="3030"/>
    <s v="ngilbert@gmail.com"/>
    <s v="23239 Ashley Tunnel, North Marie, WV 49150"/>
    <x v="4"/>
    <s v="Son"/>
    <s v="BPm-13202"/>
    <n v="294.69"/>
    <s v="Electronics"/>
    <n v="11"/>
    <n v="3241.59"/>
  </r>
  <r>
    <s v="Christopher Boone"/>
    <n v="2184"/>
    <s v="gcarroll@yahoo.com"/>
    <s v="70803 Katie Summit, East Eric, KS 23946"/>
    <x v="4"/>
    <s v="Occur"/>
    <s v="yiT-95116"/>
    <n v="519.65"/>
    <s v="Electronics"/>
    <n v="10"/>
    <n v="5196.5"/>
  </r>
  <r>
    <s v="Mr. Donald Alexander DDS"/>
    <n v="8217"/>
    <s v="normankenneth@harris-chaney.com"/>
    <s v="513 Joshua Lights Apt. 327, Erinfort, WY 13865"/>
    <x v="4"/>
    <s v="Change"/>
    <s v="MGG-16716"/>
    <n v="514.9"/>
    <s v="Electronics"/>
    <n v="9"/>
    <n v="4634.1000000000004"/>
  </r>
  <r>
    <s v="Daniel Becker"/>
    <n v="1941"/>
    <s v="mendozajohnny@gmail.com"/>
    <s v="916 Mccullough Forest Apt. 642, Alexandrahaven, PA 61318"/>
    <x v="4"/>
    <s v="Issue"/>
    <s v="Mgw-62073"/>
    <n v="543.22"/>
    <s v="Electronics"/>
    <n v="9"/>
    <n v="4888.9799999999996"/>
  </r>
  <r>
    <s v="William Hall"/>
    <n v="5765"/>
    <s v="swansonkathleen@kent-marshall.com"/>
    <s v="1044 Jessica Isle, Noahtown, MD 81604"/>
    <x v="4"/>
    <s v="Special"/>
    <s v="IIQ-14237"/>
    <n v="108.07"/>
    <s v="Electronics"/>
    <n v="7"/>
    <n v="756.49"/>
  </r>
  <r>
    <s v="Daniel Allen"/>
    <n v="7371"/>
    <s v="efaulkner@adkins.org"/>
    <s v="89803 Kim Cliffs Suite 407, Markport, IA 16725"/>
    <x v="4"/>
    <s v="Around"/>
    <s v="ttl-26686"/>
    <n v="266.24"/>
    <s v="Electronics"/>
    <n v="6"/>
    <n v="1597.44"/>
  </r>
  <r>
    <s v="Anita Fox"/>
    <n v="6400"/>
    <s v="owoods@cameron.org"/>
    <s v="834 Morris Square, South Jamie, KY 94115"/>
    <x v="4"/>
    <s v="Author"/>
    <s v="JMs-02703"/>
    <n v="846.04"/>
    <s v="Electronics"/>
    <n v="5"/>
    <n v="4230.2"/>
  </r>
  <r>
    <s v="Anthony Moss"/>
    <n v="2824"/>
    <s v="deanscott@patterson.com"/>
    <s v="0561 Elizabeth Lock Suite 439, Ronniehaven, DC 00798"/>
    <x v="4"/>
    <s v="Ago"/>
    <s v="Gqw-36579"/>
    <n v="537.27"/>
    <s v="Electronics"/>
    <n v="3"/>
    <n v="1611.81"/>
  </r>
  <r>
    <s v="Katie Oneill"/>
    <n v="2042"/>
    <s v="rnguyen@elliott.com"/>
    <s v="07786 Wallace Causeway Suite 783, New Stevenchester, MI 65124"/>
    <x v="4"/>
    <s v="Ago"/>
    <s v="uVu-07065"/>
    <n v="391.35"/>
    <s v="Electronics"/>
    <n v="3"/>
    <n v="1174.05"/>
  </r>
  <r>
    <s v="Nicole Keith"/>
    <n v="9469"/>
    <s v="meagancarroll@gmail.com"/>
    <s v="71327 Norman Well, West Amanda, MO 47616"/>
    <x v="4"/>
    <s v="Thousand"/>
    <s v="Efw-89992"/>
    <n v="308.77999999999997"/>
    <s v="Electronics"/>
    <n v="3"/>
    <n v="926.34"/>
  </r>
  <r>
    <s v="Joan Silva"/>
    <n v="7589"/>
    <s v="hmorris@gmail.com"/>
    <s v="39306 James Mountains, Mcconnellport, MI 07442"/>
    <x v="0"/>
    <s v="Under"/>
    <s v="UDd-92335"/>
    <n v="68.83"/>
    <s v="Home"/>
    <n v="16"/>
    <n v="1101.28"/>
  </r>
  <r>
    <s v="Michael Johnson"/>
    <n v="5804"/>
    <s v="sarah59@yahoo.com"/>
    <s v="9272 Davis Vista, Abigailfurt, WA 29555"/>
    <x v="0"/>
    <s v="Put"/>
    <s v="VVa-36938"/>
    <n v="683.79"/>
    <s v="Home"/>
    <n v="15"/>
    <n v="10256.85"/>
  </r>
  <r>
    <s v="Alexandra Bush"/>
    <n v="6456"/>
    <s v="brian61@jenkins-cunningham.com"/>
    <s v="373 Emily Plaza, Conniebury, AZ 23765"/>
    <x v="0"/>
    <s v="Election"/>
    <s v="YSj-46250"/>
    <n v="986.65"/>
    <s v="Home"/>
    <n v="12"/>
    <n v="11839.8"/>
  </r>
  <r>
    <s v="Jennifer Warren"/>
    <n v="2102"/>
    <s v="jporter@welch.com"/>
    <s v="041 Riley Road Apt. 690, West Brittanyside, WY 69571"/>
    <x v="0"/>
    <s v="Want"/>
    <s v="lZC-01806"/>
    <n v="173"/>
    <s v="Home"/>
    <n v="12"/>
    <n v="2076"/>
  </r>
  <r>
    <s v="Todd Shields"/>
    <n v="3006"/>
    <s v="reedrichard@hotmail.com"/>
    <s v="20570 Fields Harbor Apt. 061, North Jonathanview, ND 32131"/>
    <x v="0"/>
    <s v="Southern"/>
    <s v="TNM-12064"/>
    <n v="832.15"/>
    <s v="Home"/>
    <n v="12"/>
    <n v="9985.7999999999993"/>
  </r>
  <r>
    <s v="Kristin Esparza"/>
    <n v="5452"/>
    <s v="zmooney@gmail.com"/>
    <s v="0535 Hall Divide, North Johnfort, MT 41330"/>
    <x v="0"/>
    <s v="Man"/>
    <s v="wyB-01752"/>
    <n v="848.82"/>
    <s v="Home"/>
    <n v="11"/>
    <n v="9337.02"/>
  </r>
  <r>
    <s v="Wayne Hardin"/>
    <n v="8389"/>
    <s v="yrussell@gmail.com"/>
    <s v="017 Jill Freeway Suite 672, Debbieshire, PA 19191"/>
    <x v="0"/>
    <s v="Receive"/>
    <s v="dJB-32866"/>
    <n v="489.34"/>
    <s v="Home"/>
    <n v="11"/>
    <n v="5382.74"/>
  </r>
  <r>
    <s v="Stephen Marshall"/>
    <n v="5810"/>
    <s v="kristen92@morris.org"/>
    <s v="28154 Jones Ramp, Lake Christopher, DC 54146"/>
    <x v="0"/>
    <s v="Impact"/>
    <s v="MsS-97172"/>
    <n v="11.58"/>
    <s v="Home"/>
    <n v="11"/>
    <n v="127.38"/>
  </r>
  <r>
    <s v="Cynthia Cantu"/>
    <n v="8287"/>
    <s v="heather79@hotmail.com"/>
    <s v="9816 Kimberly Freeway Suite 783, East Baileystad, SD 40892"/>
    <x v="0"/>
    <s v="Outside"/>
    <s v="Hld-27132"/>
    <n v="717.96"/>
    <s v="Home"/>
    <n v="10"/>
    <n v="7179.6"/>
  </r>
  <r>
    <s v="John Baker"/>
    <n v="9204"/>
    <s v="williamsmelissa@johnson-mcknight.com"/>
    <s v="3832 Carpenter Causeway Suite 936, Johnsonborough, AR 40285"/>
    <x v="0"/>
    <s v="Choice"/>
    <s v="QYG-02561"/>
    <n v="903.35"/>
    <s v="Home"/>
    <n v="9"/>
    <n v="8130.15"/>
  </r>
  <r>
    <s v="Melvin Bryant"/>
    <n v="2933"/>
    <s v="kbell@hotmail.com"/>
    <s v="265 Garcia Ford, Chaseburgh, TN 08672"/>
    <x v="0"/>
    <s v="At"/>
    <s v="Csx-66106"/>
    <n v="980.08"/>
    <s v="Home"/>
    <n v="8"/>
    <n v="7840.64"/>
  </r>
  <r>
    <s v="Alec Torres"/>
    <n v="9915"/>
    <s v="vasquezscott@hotmail.com"/>
    <s v="19791 Larsen Radial Suite 537, North Rebeccashire, OR 21498"/>
    <x v="0"/>
    <s v="Daughter"/>
    <s v="ggx-14883"/>
    <n v="832.05"/>
    <s v="Home"/>
    <n v="8"/>
    <n v="6656.4"/>
  </r>
  <r>
    <s v="Patricia Wilson"/>
    <n v="7515"/>
    <s v="emily20@barker.net"/>
    <s v="2047 Schultz Mission, North Joshua, WY 16047"/>
    <x v="0"/>
    <s v="Break"/>
    <s v="qcE-13856"/>
    <n v="201.62"/>
    <s v="Home"/>
    <n v="8"/>
    <n v="1612.96"/>
  </r>
  <r>
    <s v="Wendy Bowers MD"/>
    <n v="3593"/>
    <s v="sanchezsteven@larsen.com"/>
    <s v="8765 Andrew Throughway Suite 435, West Davidberg, AZ 49212"/>
    <x v="0"/>
    <s v="Century"/>
    <s v="BHQ-65939"/>
    <n v="584.94000000000005"/>
    <s v="Home"/>
    <n v="7"/>
    <n v="4094.58"/>
  </r>
  <r>
    <s v="Maria Barry"/>
    <n v="3707"/>
    <s v="randy29@gmail.com"/>
    <s v="8763 Kelly Prairie Apt. 698, Erichaven, CO 83411"/>
    <x v="0"/>
    <s v="Mission"/>
    <s v="dNo-50650"/>
    <n v="904.61"/>
    <s v="Home"/>
    <n v="7"/>
    <n v="6332.27"/>
  </r>
  <r>
    <s v="Anna Thomas"/>
    <n v="1601"/>
    <s v="lisa04@gmail.com"/>
    <s v="45703 Singh Branch Suite 256, Stevenborough, IA 39502"/>
    <x v="0"/>
    <s v="Early"/>
    <s v="uCz-14913"/>
    <n v="647.97"/>
    <s v="Home"/>
    <n v="6"/>
    <n v="3887.82"/>
  </r>
  <r>
    <s v="Kathleen Sullivan"/>
    <n v="5866"/>
    <s v="christophermason@hotmail.com"/>
    <s v="4832 Greg Square, Lake Philip, KY 24482"/>
    <x v="0"/>
    <s v="Professor"/>
    <s v="Lpz-19309"/>
    <n v="310.60000000000002"/>
    <s v="Home"/>
    <n v="6"/>
    <n v="1863.6"/>
  </r>
  <r>
    <s v="Bernard Osborne"/>
    <n v="5443"/>
    <s v="john21@yahoo.com"/>
    <s v="0452 Hoffman Hills, Port Kimberly, GA 62180"/>
    <x v="0"/>
    <s v="Fish"/>
    <s v="kQN-78922"/>
    <n v="613.04"/>
    <s v="Home"/>
    <n v="6"/>
    <n v="3678.24"/>
  </r>
  <r>
    <s v="Tyler Rivas"/>
    <n v="4098"/>
    <s v="zwheeler@yahoo.com"/>
    <s v="1297 Singh Via, Reynoldsside, DE 51990"/>
    <x v="0"/>
    <s v="Range"/>
    <s v="PUX-25900"/>
    <n v="709.73"/>
    <s v="Home"/>
    <n v="5"/>
    <n v="3548.65"/>
  </r>
  <r>
    <s v="Nicholas Ibarra"/>
    <n v="6974"/>
    <s v="bperkins@hotmail.com"/>
    <s v="633 Christopher Motorway, Daniellefurt, NE 02634"/>
    <x v="0"/>
    <s v="Science"/>
    <s v="Kan-09358"/>
    <n v="48"/>
    <s v="Home"/>
    <n v="5"/>
    <n v="240"/>
  </r>
  <r>
    <s v="Brian Moreno"/>
    <n v="3522"/>
    <s v="bgordon@gmail.com"/>
    <s v="82182 Pena Skyway Suite 382, Holdenport, WI 56644"/>
    <x v="0"/>
    <s v="Together"/>
    <s v="CAi-76485"/>
    <n v="214.27"/>
    <s v="Home"/>
    <n v="5"/>
    <n v="1071.3499999999999"/>
  </r>
  <r>
    <s v="Alyssa Pruitt"/>
    <n v="4874"/>
    <s v="angela37@young.com"/>
    <s v="263 Romero Wall Apt. 843, Bonnietown, RI 11139"/>
    <x v="0"/>
    <s v="South"/>
    <s v="SsS-49753"/>
    <n v="103.91"/>
    <s v="Home"/>
    <n v="4"/>
    <n v="415.64"/>
  </r>
  <r>
    <s v="Misty Lambert"/>
    <n v="8749"/>
    <s v="mark11@evans-paul.net"/>
    <s v="8788 Ross Trail, Michellemouth, VA 78447"/>
    <x v="0"/>
    <s v="Mind"/>
    <s v="Kad-28951"/>
    <n v="462.63"/>
    <s v="Home"/>
    <n v="4"/>
    <n v="1850.52"/>
  </r>
  <r>
    <s v="Curtis Aguilar"/>
    <n v="2248"/>
    <s v="erica38@gmail.com"/>
    <s v="63117 Porter Rapid Suite 558, Jonesview, SC 05427"/>
    <x v="0"/>
    <s v="Prove"/>
    <s v="IJT-91500"/>
    <n v="59.8"/>
    <s v="Home"/>
    <n v="3"/>
    <n v="179.4"/>
  </r>
  <r>
    <s v="Aaron Guzman"/>
    <n v="5290"/>
    <s v="cookwendy@yahoo.com"/>
    <s v="1147 Gail Fields Apt. 416, South Cameron, PA 17906"/>
    <x v="0"/>
    <s v="Sure"/>
    <s v="Bma-61001"/>
    <n v="481.49"/>
    <s v="Home"/>
    <n v="1"/>
    <n v="481.49"/>
  </r>
  <r>
    <s v="Christopher Norman"/>
    <n v="9164"/>
    <s v="elizabethanthony@gmail.com"/>
    <s v="319 Goodwin Way Apt. 693, Lloydberg, SC 21105"/>
    <x v="1"/>
    <s v="He"/>
    <s v="Ynx-20766"/>
    <n v="277.83999999999997"/>
    <s v="Home"/>
    <n v="20"/>
    <n v="5556.8"/>
  </r>
  <r>
    <s v="Christopher Watkins"/>
    <n v="5868"/>
    <s v="llindsey@blevins-white.com"/>
    <s v="2479 Danielle Falls Apt. 680, East Michael, NJ 54555"/>
    <x v="1"/>
    <s v="North"/>
    <s v="jcm-66114"/>
    <n v="150.91"/>
    <s v="Home"/>
    <n v="19"/>
    <n v="2867.29"/>
  </r>
  <r>
    <s v="Sabrina Moyer"/>
    <n v="4290"/>
    <s v="jenna83@hotmail.com"/>
    <s v="693 Stokes Rue Suite 768, Cisnerosport, WV 84811"/>
    <x v="1"/>
    <s v="Goal"/>
    <s v="HFr-19330"/>
    <n v="800.83"/>
    <s v="Home"/>
    <n v="18"/>
    <n v="14414.94"/>
  </r>
  <r>
    <s v="Mr. Joshua Cooper"/>
    <n v="7777"/>
    <s v="opayne@adams.com"/>
    <s v="6744 Vaughan Walks Suite 745, Carolynfort, DC 93521"/>
    <x v="1"/>
    <s v="At"/>
    <s v="wMJ-23666"/>
    <n v="397.31"/>
    <s v="Home"/>
    <n v="18"/>
    <n v="7151.58"/>
  </r>
  <r>
    <s v="April Nunez"/>
    <n v="2069"/>
    <s v="qsingleton@gmail.com"/>
    <s v="7675 Aaron Bypass, North Jamestown, KS 39400"/>
    <x v="1"/>
    <s v="Miss"/>
    <s v="yRh-26895"/>
    <n v="443.6"/>
    <s v="Home"/>
    <n v="18"/>
    <n v="7984.8"/>
  </r>
  <r>
    <s v="Joe Cochran"/>
    <n v="8174"/>
    <s v="sharonmccormick@yahoo.com"/>
    <s v="393 Tapia Causeway, Jamesborough, NC 38189"/>
    <x v="1"/>
    <s v="Main"/>
    <s v="ONE-17470"/>
    <n v="767.97"/>
    <s v="Home"/>
    <n v="16"/>
    <n v="12287.52"/>
  </r>
  <r>
    <s v="Jesus Davis"/>
    <n v="6486"/>
    <s v="walkermark@gonzales.info"/>
    <s v="8169 James Fall, South Tina, IN 93688"/>
    <x v="1"/>
    <s v="Couple"/>
    <s v="erI-64560"/>
    <n v="656.02"/>
    <s v="Home"/>
    <n v="16"/>
    <n v="10496.32"/>
  </r>
  <r>
    <s v="Michael Gordon"/>
    <n v="9023"/>
    <s v="oweaver@gmail.com"/>
    <s v="815 Ian Harbors, South Matthewbury, HI 04255"/>
    <x v="1"/>
    <s v="Data"/>
    <s v="TXz-80755"/>
    <n v="315.17"/>
    <s v="Home"/>
    <n v="15"/>
    <n v="4727.55"/>
  </r>
  <r>
    <s v="Aaron Garrett"/>
    <n v="9059"/>
    <s v="toddapril@moreno.biz"/>
    <s v="5592 Joshua Well Suite 703, Mcbrideburgh, SC 49701"/>
    <x v="1"/>
    <s v="Television"/>
    <s v="Acv-59191"/>
    <n v="112.41"/>
    <s v="Home"/>
    <n v="15"/>
    <n v="1686.15"/>
  </r>
  <r>
    <s v="Jason Davis"/>
    <n v="2442"/>
    <s v="lhartman@martin.com"/>
    <s v="4860 Black Courts, Michaelview, AK 32163"/>
    <x v="1"/>
    <s v="Particularly"/>
    <s v="Bwz-02755"/>
    <n v="342.62"/>
    <s v="Home"/>
    <n v="13"/>
    <n v="4454.0600000000004"/>
  </r>
  <r>
    <s v="Victoria Bennett"/>
    <n v="7245"/>
    <s v="asanders@jones.net"/>
    <s v="259 Pitts Point Suite 451, Gonzalezfort, VT 34041"/>
    <x v="1"/>
    <s v="Result"/>
    <s v="XHw-98535"/>
    <n v="27.12"/>
    <s v="Home"/>
    <n v="12"/>
    <n v="325.44"/>
  </r>
  <r>
    <s v="David Padilla PhD"/>
    <n v="3954"/>
    <s v="piercefrank@blake.biz"/>
    <s v="739 Taylor Prairie, Christopherport, TN 11212"/>
    <x v="1"/>
    <s v="Poor"/>
    <s v="fMJ-29261"/>
    <n v="712.55"/>
    <s v="Home"/>
    <n v="11"/>
    <n v="7838.05"/>
  </r>
  <r>
    <s v="Nicole Kirk"/>
    <n v="5018"/>
    <s v="larry65@lee-whitaker.info"/>
    <s v="562 Anna Lake Apt. 363, Jameston, LA 28734"/>
    <x v="1"/>
    <s v="How"/>
    <s v="Uwu-20392"/>
    <n v="802.35"/>
    <s v="Home"/>
    <n v="11"/>
    <n v="8825.85"/>
  </r>
  <r>
    <s v="Sean Moran"/>
    <n v="7599"/>
    <s v="joe07@beltran-williams.org"/>
    <s v="594 Rose Square, East Kristen, UT 24243"/>
    <x v="1"/>
    <s v="Miss"/>
    <s v="boN-27214"/>
    <n v="34.950000000000003"/>
    <s v="Home"/>
    <n v="7"/>
    <n v="244.65"/>
  </r>
  <r>
    <s v="Brent Mills"/>
    <n v="6475"/>
    <s v="taylor73@rowland.biz"/>
    <s v="06692 Rubio Pines, Marktown, DC 23760"/>
    <x v="1"/>
    <s v="Spring"/>
    <s v="FSv-53137"/>
    <n v="168.09"/>
    <s v="Home"/>
    <n v="5"/>
    <n v="840.45"/>
  </r>
  <r>
    <s v="George Sherman"/>
    <n v="5073"/>
    <s v="daniel51@bolton-warren.com"/>
    <s v="6738 Samantha Turnpike, Andrewburgh, NH 89983"/>
    <x v="1"/>
    <s v="Third"/>
    <s v="QdO-27896"/>
    <n v="706.4"/>
    <s v="Home"/>
    <n v="4"/>
    <n v="2825.6"/>
  </r>
  <r>
    <s v="Natalie Welch"/>
    <n v="3283"/>
    <s v="joneslisa@arnold.net"/>
    <s v="17411 Hubbard River Suite 077, Paulville, WY 50604"/>
    <x v="2"/>
    <s v="Gas"/>
    <s v="IEE-98303"/>
    <n v="361.86"/>
    <s v="Home"/>
    <n v="20"/>
    <n v="7237.2"/>
  </r>
  <r>
    <s v="Samuel Scott"/>
    <n v="4594"/>
    <s v="dillonfoster@gmail.com"/>
    <s v="56795 Pierce Ports Suite 511, Josephfort, NV 64764"/>
    <x v="2"/>
    <s v="Provide"/>
    <s v="jer-51794"/>
    <n v="381.18"/>
    <s v="Home"/>
    <n v="19"/>
    <n v="7242.42"/>
  </r>
  <r>
    <s v="David Richardson"/>
    <n v="7901"/>
    <s v="ubrooks@hotmail.com"/>
    <s v="37643 Moore View, Thompsonfurt, NC 08218"/>
    <x v="2"/>
    <s v="Consider"/>
    <s v="hQf-81074"/>
    <n v="293.67"/>
    <s v="Home"/>
    <n v="19"/>
    <n v="5579.73"/>
  </r>
  <r>
    <s v="Dr. Lisa Green DDS"/>
    <n v="4724"/>
    <s v="qkelley@gmail.com"/>
    <s v="4974 Castillo Island, Paulport, FL 53171"/>
    <x v="2"/>
    <s v="Product"/>
    <s v="yPO-33220"/>
    <n v="871.88"/>
    <s v="Home"/>
    <n v="17"/>
    <n v="14821.96"/>
  </r>
  <r>
    <s v="Samantha Crawford"/>
    <n v="8226"/>
    <s v="zhangjohn@conner-morgan.net"/>
    <s v="6348 Buchanan Station, Herreraland, CA 88893"/>
    <x v="2"/>
    <s v="Impact"/>
    <s v="QvU-05534"/>
    <n v="312.16000000000003"/>
    <s v="Home"/>
    <n v="17"/>
    <n v="5306.72"/>
  </r>
  <r>
    <s v="Danielle Weber"/>
    <n v="8461"/>
    <s v="jennifer54@yahoo.com"/>
    <s v="2858 White Pike, South Emma, GA 59717"/>
    <x v="2"/>
    <s v="All"/>
    <s v="ChO-62091"/>
    <n v="345.94"/>
    <s v="Home"/>
    <n v="16"/>
    <n v="5535.04"/>
  </r>
  <r>
    <s v="Elizabeth Barrera"/>
    <n v="8297"/>
    <s v="gonzalezkevin@hotmail.com"/>
    <s v="02104 Michelle Brooks, New Patriciamouth, ME 80277"/>
    <x v="2"/>
    <s v="Ten"/>
    <s v="GJb-42667"/>
    <n v="672.29"/>
    <s v="Home"/>
    <n v="14"/>
    <n v="9412.06"/>
  </r>
  <r>
    <s v="Heather Best"/>
    <n v="9888"/>
    <s v="edavis@dunn-garza.net"/>
    <s v="59519 Barbara Unions, Lake Jack, WV 15915"/>
    <x v="2"/>
    <s v="Sound"/>
    <s v="avq-79769"/>
    <n v="364.98"/>
    <s v="Home"/>
    <n v="13"/>
    <n v="4744.74"/>
  </r>
  <r>
    <s v="Nicholas Sanders MD"/>
    <n v="4971"/>
    <s v="qmorris@gmail.com"/>
    <s v="500 Mcdonald Bridge Suite 689, East Stephanie, WI 53935"/>
    <x v="2"/>
    <s v="Particularly"/>
    <s v="ZUA-30545"/>
    <n v="837.15"/>
    <s v="Home"/>
    <n v="11"/>
    <n v="9208.65"/>
  </r>
  <r>
    <s v="Kimberly Garrett"/>
    <n v="7455"/>
    <s v="john57@gmail.com"/>
    <s v="202 Jennifer Squares Apt. 588, Lake Raymond, MA 21751"/>
    <x v="2"/>
    <s v="International"/>
    <s v="kvG-45478"/>
    <n v="591.66999999999996"/>
    <s v="Home"/>
    <n v="10"/>
    <n v="5916.7"/>
  </r>
  <r>
    <s v="Jeremy Howell"/>
    <n v="7202"/>
    <s v="hallzachary@davis.com"/>
    <s v="3773 Blankenship Mount Suite 443, North Billy, LA 50370"/>
    <x v="2"/>
    <s v="It"/>
    <s v="adj-99678"/>
    <n v="106.97"/>
    <s v="Home"/>
    <n v="10"/>
    <n v="1069.7"/>
  </r>
  <r>
    <s v="Daniel Allen"/>
    <n v="5870"/>
    <s v="jose63@welch.org"/>
    <s v="727 Deborah Harbor Suite 958, North James, NY 68004"/>
    <x v="2"/>
    <s v="Production"/>
    <s v="sMq-09883"/>
    <n v="193.95"/>
    <s v="Home"/>
    <n v="10"/>
    <n v="1939.5"/>
  </r>
  <r>
    <s v="Karen Rodriguez MD"/>
    <n v="7988"/>
    <s v="cunninghamshelby@walker.com"/>
    <s v="659 Donald Inlet Apt. 945, Lake Nicole, IN 92781"/>
    <x v="2"/>
    <s v="Common"/>
    <s v="JEF-45246"/>
    <n v="454.82"/>
    <s v="Home"/>
    <n v="8"/>
    <n v="3638.56"/>
  </r>
  <r>
    <s v="Kayla Orr"/>
    <n v="4615"/>
    <s v="christopherhuang@sanchez-joseph.biz"/>
    <s v="7716 Samuel Extension Suite 031, Camerontown, VA 50439"/>
    <x v="2"/>
    <s v="Method"/>
    <s v="eDC-30264"/>
    <n v="660.01"/>
    <s v="Home"/>
    <n v="8"/>
    <n v="5280.08"/>
  </r>
  <r>
    <s v="Robert Walsh"/>
    <n v="8920"/>
    <s v="jameswilliams@yahoo.com"/>
    <s v="4832 Ryan Burgs, Rachelfurt, DC 03379"/>
    <x v="2"/>
    <s v="Especially"/>
    <s v="Wtj-59412"/>
    <n v="969.76"/>
    <s v="Home"/>
    <n v="8"/>
    <n v="7758.08"/>
  </r>
  <r>
    <s v="Heidi Jones"/>
    <n v="9738"/>
    <s v="andrea28@benjamin-maldonado.net"/>
    <s v="7255 John Path, South Juan, ME 69262"/>
    <x v="2"/>
    <s v="Shake"/>
    <s v="Obz-83619"/>
    <n v="769.89"/>
    <s v="Home"/>
    <n v="7"/>
    <n v="5389.23"/>
  </r>
  <r>
    <s v="Dana Carrillo"/>
    <n v="7999"/>
    <s v="gbrewer@yahoo.com"/>
    <s v="4789 David Stravenue, Dixonview, IN 45511"/>
    <x v="2"/>
    <s v="Direction"/>
    <s v="yTO-62467"/>
    <n v="933.73"/>
    <s v="Home"/>
    <n v="7"/>
    <n v="6536.11"/>
  </r>
  <r>
    <s v="Marc Escobar"/>
    <n v="7495"/>
    <s v="charles31@hotmail.com"/>
    <s v="4266 Christopher Isle, Joshuafort, MA 58126"/>
    <x v="2"/>
    <s v="Back"/>
    <s v="mdm-57543"/>
    <n v="329.42"/>
    <s v="Home"/>
    <n v="6"/>
    <n v="1976.52"/>
  </r>
  <r>
    <s v="Henry Rollins"/>
    <n v="1022"/>
    <s v="benjamin46@yahoo.com"/>
    <s v="01579 Francis Bridge, Port Melinda, CT 77889"/>
    <x v="2"/>
    <s v="Forget"/>
    <s v="VkF-59932"/>
    <n v="178.24"/>
    <s v="Home"/>
    <n v="6"/>
    <n v="1069.44"/>
  </r>
  <r>
    <s v="Lance Oneill"/>
    <n v="2307"/>
    <s v="anthony59@hotmail.com"/>
    <s v="003 Carl Alley, Heatherfort, AR 77148"/>
    <x v="2"/>
    <s v="Ever"/>
    <s v="jsP-29929"/>
    <n v="169.38"/>
    <s v="Home"/>
    <n v="6"/>
    <n v="1016.28"/>
  </r>
  <r>
    <s v="Zachary White"/>
    <n v="1359"/>
    <s v="kristin20@meyer.biz"/>
    <s v="781 Mark Squares Suite 511, Ashleychester, NC 98536"/>
    <x v="2"/>
    <s v="Number"/>
    <s v="NhA-31040"/>
    <n v="684.05"/>
    <s v="Home"/>
    <n v="5"/>
    <n v="3420.25"/>
  </r>
  <r>
    <s v="Keith Collins"/>
    <n v="7841"/>
    <s v="rachelmurphy@yahoo.com"/>
    <s v="6902 Dawn Tunnel Suite 287, Danielshire, NV 29221"/>
    <x v="2"/>
    <s v="Skill"/>
    <s v="glg-93387"/>
    <n v="912.15"/>
    <s v="Home"/>
    <n v="5"/>
    <n v="4560.75"/>
  </r>
  <r>
    <s v="Allen Campbell"/>
    <n v="6401"/>
    <s v="garciajennifer@gmail.com"/>
    <s v="137 Cross Green Suite 728, New David, ND 28404"/>
    <x v="2"/>
    <s v="Expert"/>
    <s v="XCe-64843"/>
    <n v="961.66"/>
    <s v="Home"/>
    <n v="5"/>
    <n v="4808.3"/>
  </r>
  <r>
    <s v="Denise Byrd"/>
    <n v="1151"/>
    <s v="crawfordcraig@ramirez-glover.info"/>
    <s v="34793 Fitzgerald Place Suite 898, Christinaburgh, ID 37103"/>
    <x v="2"/>
    <s v="Both"/>
    <s v="vzG-51947"/>
    <n v="283.12"/>
    <s v="Home"/>
    <n v="5"/>
    <n v="1415.6"/>
  </r>
  <r>
    <s v="Stacey Stevenson"/>
    <n v="8943"/>
    <s v="eric65@gmail.com"/>
    <s v="847 Rocha Extension Apt. 394, Evanchester, CA 99852"/>
    <x v="2"/>
    <s v="Along"/>
    <s v="iNT-81011"/>
    <n v="918.45"/>
    <s v="Home"/>
    <n v="4"/>
    <n v="3673.8"/>
  </r>
  <r>
    <s v="William Morgan"/>
    <n v="2347"/>
    <s v="megan84@gmail.com"/>
    <s v="00764 Thompson Forks, New Bonnieland, WA 38492"/>
    <x v="2"/>
    <s v="View"/>
    <s v="vvx-41727"/>
    <n v="515.48"/>
    <s v="Home"/>
    <n v="4"/>
    <n v="2061.92"/>
  </r>
  <r>
    <s v="Michelle Fuller"/>
    <n v="1701"/>
    <s v="cookesarah@gmail.com"/>
    <s v="134 Tina Pike, Adamschester, MI 33163"/>
    <x v="2"/>
    <s v="Figure"/>
    <s v="Yjg-89124"/>
    <n v="934.79"/>
    <s v="Home"/>
    <n v="4"/>
    <n v="3739.16"/>
  </r>
  <r>
    <s v="Robert Flores"/>
    <n v="7311"/>
    <s v="martinsarah@gmail.com"/>
    <s v="1503 Richard Harbors Apt. 074, West Rhonda, OR 36762"/>
    <x v="2"/>
    <s v="Statement"/>
    <s v="OBz-14372"/>
    <n v="714.22"/>
    <s v="Home"/>
    <n v="2"/>
    <n v="1428.44"/>
  </r>
  <r>
    <s v="Robin Walsh"/>
    <n v="1078"/>
    <s v="cherylperez@stevenson.net"/>
    <s v="9848 Pamela Orchard, Douglastown, WV 09625"/>
    <x v="2"/>
    <s v="Agent"/>
    <s v="ITS-24444"/>
    <n v="761.36"/>
    <s v="Home"/>
    <n v="2"/>
    <n v="1522.72"/>
  </r>
  <r>
    <s v="Amy Hancock"/>
    <n v="5685"/>
    <s v="kwilliams@lara-bridges.com"/>
    <s v="0236 Kelly Crescent, Lake Matthewshire, SC 58845"/>
    <x v="2"/>
    <s v="Themselves"/>
    <s v="PIc-76790"/>
    <n v="605.22"/>
    <s v="Home"/>
    <n v="1"/>
    <n v="605.22"/>
  </r>
  <r>
    <s v="Susan Wagner"/>
    <n v="4231"/>
    <s v="howard91@gmail.com"/>
    <s v="62001 Elizabeth Greens Apt. 826, Baileymouth, OH 28985"/>
    <x v="2"/>
    <s v="Democrat"/>
    <s v="AbB-61814"/>
    <n v="345.38"/>
    <s v="Home"/>
    <n v="1"/>
    <n v="345.38"/>
  </r>
  <r>
    <s v="Amy Kirby"/>
    <n v="8517"/>
    <s v="blackburntimothy@yahoo.com"/>
    <s v="909 Newman Crescent, Lake Jasonchester, TN 31918"/>
    <x v="3"/>
    <s v="Activity"/>
    <s v="btJ-43388"/>
    <n v="397.43"/>
    <s v="Home"/>
    <n v="20"/>
    <n v="7948.6"/>
  </r>
  <r>
    <s v="Karen Gallagher"/>
    <n v="2539"/>
    <s v="kimberly64@gmail.com"/>
    <s v="592 Todd Center, Josephton, ID 12370"/>
    <x v="3"/>
    <s v="Serious"/>
    <s v="bjF-42252"/>
    <n v="458.58"/>
    <s v="Home"/>
    <n v="20"/>
    <n v="9171.6"/>
  </r>
  <r>
    <s v="Anthony Valentine"/>
    <n v="6643"/>
    <s v="psimmons@hotmail.com"/>
    <s v="797 Teresa Valley, Jillianmouth, AL 71059"/>
    <x v="3"/>
    <s v="Difficult"/>
    <s v="fig-62663"/>
    <n v="956.25"/>
    <s v="Home"/>
    <n v="19"/>
    <n v="18168.75"/>
  </r>
  <r>
    <s v="Arthur Chapman"/>
    <n v="7192"/>
    <s v="james90@gmail.com"/>
    <s v="0218 Smith Walks, New Anne, WV 58431"/>
    <x v="3"/>
    <s v="While"/>
    <s v="Kia-90504"/>
    <n v="205.02"/>
    <s v="Home"/>
    <n v="19"/>
    <n v="3895.38"/>
  </r>
  <r>
    <s v="Derek Chapman"/>
    <n v="7099"/>
    <s v="ashley34@diaz.biz"/>
    <s v="4351 Stephanie Spur Suite 902, Gonzalezberg, LA 03963"/>
    <x v="3"/>
    <s v="Commercial"/>
    <s v="moT-35866"/>
    <n v="608.26"/>
    <s v="Home"/>
    <n v="17"/>
    <n v="10340.42"/>
  </r>
  <r>
    <s v="Bonnie Rivera"/>
    <n v="1893"/>
    <s v="hooverjason@garcia.com"/>
    <s v="91949 Robert Hills, North Deniseport, NM 73757"/>
    <x v="3"/>
    <s v="Audience"/>
    <s v="ebG-66627"/>
    <n v="101.79"/>
    <s v="Home"/>
    <n v="17"/>
    <n v="1730.43"/>
  </r>
  <r>
    <s v="Crystal Harris"/>
    <n v="9145"/>
    <s v="swhite@williams.biz"/>
    <s v="28334 Kenneth Forks Apt. 145, South Tinaborough, NV 52864"/>
    <x v="3"/>
    <s v="Doctor"/>
    <s v="Asm-85551"/>
    <n v="305.88"/>
    <s v="Home"/>
    <n v="16"/>
    <n v="4894.08"/>
  </r>
  <r>
    <s v="Jessica White"/>
    <n v="9639"/>
    <s v="fdavidson@gmail.com"/>
    <s v="0365 Lewis Coves Apt. 954, Brianfurt, NM 77988"/>
    <x v="3"/>
    <s v="Care"/>
    <s v="HgG-39664"/>
    <n v="563.04"/>
    <s v="Home"/>
    <n v="15"/>
    <n v="8445.6"/>
  </r>
  <r>
    <s v="Mark Patrick"/>
    <n v="1075"/>
    <s v="cbailey@washington.com"/>
    <s v="711 Hannah Roads, Riverafort, FL 11902"/>
    <x v="3"/>
    <s v="Article"/>
    <s v="Jqo-63264"/>
    <n v="635.61"/>
    <s v="Home"/>
    <n v="14"/>
    <n v="8898.5400000000009"/>
  </r>
  <r>
    <s v="Joshua Weaver"/>
    <n v="1993"/>
    <s v="tiffany62@hotmail.com"/>
    <s v="08560 John Forge, East Rickyfurt, NC 23744"/>
    <x v="3"/>
    <s v="Lot"/>
    <s v="AyC-56115"/>
    <n v="91.62"/>
    <s v="Home"/>
    <n v="14"/>
    <n v="1282.68"/>
  </r>
  <r>
    <s v="Heather Golden"/>
    <n v="6599"/>
    <s v="briannalee@gmail.com"/>
    <s v="19491 Richard Garden Suite 071, New Scott, KY 52236"/>
    <x v="3"/>
    <s v="Talk"/>
    <s v="pDh-45882"/>
    <n v="512.57000000000005"/>
    <s v="Home"/>
    <n v="13"/>
    <n v="6663.41"/>
  </r>
  <r>
    <s v="Michael Reed"/>
    <n v="4800"/>
    <s v="tylerjoshua@yahoo.com"/>
    <s v="1767 Janet Mall, East Christopher, IA 80050"/>
    <x v="3"/>
    <s v="Theory"/>
    <s v="FRg-63875"/>
    <n v="663.87"/>
    <s v="Home"/>
    <n v="10"/>
    <n v="6638.7"/>
  </r>
  <r>
    <s v="Alec Johnson"/>
    <n v="6069"/>
    <s v="kevinwoods@hotmail.com"/>
    <s v="158 Clark Inlet Suite 551, Mitchellview, WV 59896"/>
    <x v="3"/>
    <s v="Pick"/>
    <s v="sLu-73500"/>
    <n v="96.18"/>
    <s v="Home"/>
    <n v="9"/>
    <n v="865.62"/>
  </r>
  <r>
    <s v="Christine Fitzpatrick"/>
    <n v="4517"/>
    <s v="daniel17@turner.com"/>
    <s v="35021 Daniel Overpass, Cameronport, IL 05006"/>
    <x v="3"/>
    <s v="Month"/>
    <s v="dfa-69592"/>
    <n v="626.57000000000005"/>
    <s v="Home"/>
    <n v="9"/>
    <n v="5639.13"/>
  </r>
  <r>
    <s v="Rebecca Johnson"/>
    <n v="5408"/>
    <s v="bryan53@hotmail.com"/>
    <s v="17432 John Forges, Roweborough, AZ 71003"/>
    <x v="3"/>
    <s v="Law"/>
    <s v="EDk-05391"/>
    <n v="35.24"/>
    <s v="Home"/>
    <n v="9"/>
    <n v="317.16000000000003"/>
  </r>
  <r>
    <s v="Erin Phillips"/>
    <n v="1513"/>
    <s v="vcrawford@hotmail.com"/>
    <s v="0373 Charles Manors, Jonesport, TN 71711"/>
    <x v="3"/>
    <s v="Clear"/>
    <s v="QRL-77431"/>
    <n v="276.95999999999998"/>
    <s v="Home"/>
    <n v="8"/>
    <n v="2215.6799999999998"/>
  </r>
  <r>
    <s v="Brandon Fuller"/>
    <n v="1795"/>
    <s v="jaimelewis@yahoo.com"/>
    <s v="3826 Jones Meadow, New Brandy, VA 84352"/>
    <x v="3"/>
    <s v="Wide"/>
    <s v="DGL-57582"/>
    <n v="389.74"/>
    <s v="Home"/>
    <n v="7"/>
    <n v="2728.18"/>
  </r>
  <r>
    <s v="Randy Carter"/>
    <n v="3104"/>
    <s v="theresaclark@fuller.info"/>
    <s v="357 Stanley Cliffs Apt. 670, Carneychester, MI 63769"/>
    <x v="3"/>
    <s v="Laugh"/>
    <s v="vWx-28592"/>
    <n v="205"/>
    <s v="Home"/>
    <n v="6"/>
    <n v="1230"/>
  </r>
  <r>
    <s v="Michelle Jackson"/>
    <n v="1671"/>
    <s v="bfox@gmail.com"/>
    <s v="33966 Mary Alley, Thomasview, KY 93526"/>
    <x v="3"/>
    <s v="Act"/>
    <s v="FeL-29512"/>
    <n v="142.85"/>
    <s v="Home"/>
    <n v="6"/>
    <n v="857.1"/>
  </r>
  <r>
    <s v="Andrea Ellis"/>
    <n v="8676"/>
    <s v="anthonydeleon@yahoo.com"/>
    <s v="57716 Kevin Shore Apt. 573, Rossfort, OR 34505"/>
    <x v="3"/>
    <s v="Drive"/>
    <s v="NJY-26668"/>
    <n v="326.52999999999997"/>
    <s v="Home"/>
    <n v="6"/>
    <n v="1959.18"/>
  </r>
  <r>
    <s v="Janet Rivas"/>
    <n v="1792"/>
    <s v="martinezmichael@ballard.org"/>
    <s v="8939 Megan Gardens Suite 410, Luisstad, WI 92129"/>
    <x v="3"/>
    <s v="See"/>
    <s v="Ley-76878"/>
    <n v="643.53"/>
    <s v="Home"/>
    <n v="4"/>
    <n v="2574.12"/>
  </r>
  <r>
    <s v="Jeremy Alexander"/>
    <n v="6413"/>
    <s v="cookallen@gmail.com"/>
    <s v="43279 Christian Point Apt. 994, North Phillipbury, NE 53159"/>
    <x v="3"/>
    <s v="Theory"/>
    <s v="JiV-92568"/>
    <n v="22.88"/>
    <s v="Home"/>
    <n v="4"/>
    <n v="91.52"/>
  </r>
  <r>
    <s v="Adam Pierce"/>
    <n v="3492"/>
    <s v="robert67@hayden.com"/>
    <s v="76710 Henderson Tunnel, West Geraldville, IA 55753"/>
    <x v="3"/>
    <s v="Model"/>
    <s v="anN-28628"/>
    <n v="536.91"/>
    <s v="Home"/>
    <n v="2"/>
    <n v="1073.82"/>
  </r>
  <r>
    <s v="Jennifer Anderson"/>
    <n v="3832"/>
    <s v="dakotaprince@yahoo.com"/>
    <s v="042 Gomez Junction Suite 768, New Ronnieland, HI 25275"/>
    <x v="3"/>
    <s v="Seat"/>
    <s v="GOK-05464"/>
    <n v="864.17"/>
    <s v="Home"/>
    <n v="1"/>
    <n v="864.17"/>
  </r>
  <r>
    <s v="Mrs. Meghan Martinez"/>
    <n v="4704"/>
    <s v="bassfaith@white-clark.com"/>
    <s v="4210 Adams Isle Suite 948, Staceyfort, TN 49358"/>
    <x v="4"/>
    <s v="Participant"/>
    <s v="EDT-15413"/>
    <n v="827.21"/>
    <s v="Home"/>
    <n v="20"/>
    <n v="16544.2"/>
  </r>
  <r>
    <s v="Stacey Thomas"/>
    <n v="6605"/>
    <s v="brandon86@thompson.com"/>
    <s v="49006 Smith Divide, Saraside, NV 07578"/>
    <x v="4"/>
    <s v="Role"/>
    <s v="Spo-20471"/>
    <n v="810.09"/>
    <s v="Home"/>
    <n v="20"/>
    <n v="16201.8"/>
  </r>
  <r>
    <s v="James Potts"/>
    <n v="5427"/>
    <s v="oacosta@yahoo.com"/>
    <s v="4429 Jason Lodge Apt. 565, East Kimberly, WY 17887"/>
    <x v="4"/>
    <s v="Manager"/>
    <s v="EhQ-01358"/>
    <n v="859.6"/>
    <s v="Home"/>
    <n v="19"/>
    <n v="16332.4"/>
  </r>
  <r>
    <s v="Duane Nelson Jr."/>
    <n v="7000"/>
    <s v="cflores@gmail.com"/>
    <s v="02104 Mindy Fall Apt. 534, Knightfurt, AZ 11915"/>
    <x v="4"/>
    <s v="Notice"/>
    <s v="zox-56576"/>
    <n v="748.8"/>
    <s v="Home"/>
    <n v="19"/>
    <n v="14227.2"/>
  </r>
  <r>
    <s v="Lisa Fox"/>
    <n v="2774"/>
    <s v="jroth@clark-cordova.com"/>
    <s v="8861 Taylor Glens Suite 100, Waltersville, MS 66848"/>
    <x v="4"/>
    <s v="Item"/>
    <s v="Zmu-65528"/>
    <n v="150.54"/>
    <s v="Home"/>
    <n v="19"/>
    <n v="2860.26"/>
  </r>
  <r>
    <s v="Erin Anderson"/>
    <n v="3723"/>
    <s v="dominique17@yahoo.com"/>
    <s v="229 Debra Manors, Masseymouth, HI 01361"/>
    <x v="4"/>
    <s v="Probably"/>
    <s v="saJ-74535"/>
    <n v="387.41"/>
    <s v="Home"/>
    <n v="18"/>
    <n v="6973.38"/>
  </r>
  <r>
    <s v="Joshua Hicks"/>
    <n v="8325"/>
    <s v="mark63@harrell.com"/>
    <s v="669 Perez Circles, New Robertburgh, WI 18353"/>
    <x v="4"/>
    <s v="Book"/>
    <s v="hST-78587"/>
    <n v="17.920000000000002"/>
    <s v="Home"/>
    <n v="16"/>
    <n v="286.72000000000003"/>
  </r>
  <r>
    <s v="Alan Thomas"/>
    <n v="6396"/>
    <s v="opierce@hotmail.com"/>
    <s v="6439 Salazar Forges Apt. 954, Blacktown, CO 61058"/>
    <x v="4"/>
    <s v="Determine"/>
    <s v="WvC-71385"/>
    <n v="86.85"/>
    <s v="Home"/>
    <n v="14"/>
    <n v="1215.9000000000001"/>
  </r>
  <r>
    <s v="Ryan Schroeder"/>
    <n v="1838"/>
    <s v="alexander44@hotmail.com"/>
    <s v="944 Jackson Loop Apt. 001, Port Sarah, OK 91165"/>
    <x v="4"/>
    <s v="Somebody"/>
    <s v="bLj-01278"/>
    <n v="514.27"/>
    <s v="Home"/>
    <n v="14"/>
    <n v="7199.78"/>
  </r>
  <r>
    <s v="Laura Alexander"/>
    <n v="1299"/>
    <s v="danielle29@mccullough.com"/>
    <s v="63409 Michael Viaduct Suite 566, Port Bryanfort, WV 08598"/>
    <x v="4"/>
    <s v="Glass"/>
    <s v="OeX-96302"/>
    <n v="577.72"/>
    <s v="Home"/>
    <n v="13"/>
    <n v="7510.36"/>
  </r>
  <r>
    <s v="James Estes"/>
    <n v="6191"/>
    <s v="suttonchristopher@mullins.com"/>
    <s v="9417 James Crossroad Suite 741, Lake Gloria, RI 08869"/>
    <x v="4"/>
    <s v="First"/>
    <s v="scR-23379"/>
    <n v="674.8"/>
    <s v="Home"/>
    <n v="13"/>
    <n v="8772.4"/>
  </r>
  <r>
    <s v="Michael Moore"/>
    <n v="9519"/>
    <s v="amanda09@yahoo.com"/>
    <s v="0830 Gonzalez Shoal, Cindyside, CA 43022"/>
    <x v="4"/>
    <s v="Worry"/>
    <s v="ZUv-42600"/>
    <n v="563.25"/>
    <s v="Home"/>
    <n v="12"/>
    <n v="6759"/>
  </r>
  <r>
    <s v="Edward Taylor"/>
    <n v="8427"/>
    <s v="smithmegan@butler.com"/>
    <s v="48377 Brown Brooks Apt. 192, East Carla, AK 39085"/>
    <x v="4"/>
    <s v="Close"/>
    <s v="wHG-15437"/>
    <n v="855.26"/>
    <s v="Home"/>
    <n v="9"/>
    <n v="7697.34"/>
  </r>
  <r>
    <s v="Bethany Jones"/>
    <n v="8827"/>
    <s v="mhoffman@hotmail.com"/>
    <s v="49659 Aaron Views, West Jason, NE 29701"/>
    <x v="4"/>
    <s v="Affect"/>
    <s v="bHN-58751"/>
    <n v="264.36"/>
    <s v="Home"/>
    <n v="7"/>
    <n v="1850.52"/>
  </r>
  <r>
    <s v="Larry Gonzalez"/>
    <n v="1580"/>
    <s v="dana59@hotmail.com"/>
    <s v="4109 Edwards Isle Suite 409, Joshuaborough, WI 62802"/>
    <x v="4"/>
    <s v="High"/>
    <s v="DfE-46130"/>
    <n v="48.51"/>
    <s v="Home"/>
    <n v="7"/>
    <n v="339.57"/>
  </r>
  <r>
    <s v="Richard Hicks"/>
    <n v="8100"/>
    <s v="michaelmoore@white.biz"/>
    <s v="49559 Hawkins Harbors Suite 971, Shannonhaven, MI 64164"/>
    <x v="4"/>
    <s v="Cut"/>
    <s v="Vxg-52004"/>
    <n v="907.05"/>
    <s v="Home"/>
    <n v="6"/>
    <n v="5442.3"/>
  </r>
  <r>
    <s v="Jessica Chavez"/>
    <n v="9624"/>
    <s v="kimberlywhite@hotmail.com"/>
    <s v="905 Savage Street, Parkstown, AL 27557"/>
    <x v="4"/>
    <s v="Cut"/>
    <s v="HFA-11919"/>
    <n v="556.84"/>
    <s v="Home"/>
    <n v="4"/>
    <n v="2227.36"/>
  </r>
  <r>
    <s v="Benjamin White"/>
    <n v="4441"/>
    <s v="waynepalmer@yahoo.com"/>
    <s v="7433 Williams Bridge Apt. 491, Port Josephland, DC 93597"/>
    <x v="4"/>
    <s v="Democratic"/>
    <s v="tFH-88673"/>
    <n v="897.78"/>
    <s v="Home"/>
    <n v="4"/>
    <n v="3591.12"/>
  </r>
  <r>
    <s v="Mr. Douglas Rivas"/>
    <n v="9343"/>
    <s v="markmcgee@kim.info"/>
    <s v="202 Casey Crest Suite 901, East Robertbury, AR 04743"/>
    <x v="4"/>
    <s v="What"/>
    <s v="LJi-19697"/>
    <n v="129.62"/>
    <s v="Home"/>
    <n v="3"/>
    <n v="388.86"/>
  </r>
  <r>
    <s v="Margaret Gordon"/>
    <n v="6044"/>
    <s v="olivia94@yahoo.com"/>
    <s v="712 Monroe Dam Apt. 949, Port Eric, WV 47674"/>
    <x v="4"/>
    <s v="Lead"/>
    <s v="IMk-36166"/>
    <n v="892.95"/>
    <s v="Home"/>
    <n v="2"/>
    <n v="1785.9"/>
  </r>
  <r>
    <s v="Matthew Smith"/>
    <n v="1551"/>
    <s v="richardchambers@yahoo.com"/>
    <s v="7269 Chandler Streets, Leestad, IL 47877"/>
    <x v="0"/>
    <s v="Pick"/>
    <s v="hQQ-10693"/>
    <n v="33.409999999999997"/>
    <s v="Toys"/>
    <n v="20"/>
    <n v="668.2"/>
  </r>
  <r>
    <s v="Tammy Robinson"/>
    <n v="9798"/>
    <s v="joannarodriguez@williams-hale.info"/>
    <s v="0215 Marshall Port, Alvarezfurt, CA 13902"/>
    <x v="0"/>
    <s v="Beautiful"/>
    <s v="Oco-95118"/>
    <n v="928.95"/>
    <s v="Toys"/>
    <n v="18"/>
    <n v="16721.099999999999"/>
  </r>
  <r>
    <s v="Mark Patterson"/>
    <n v="3383"/>
    <s v="lsanchez@adkins.com"/>
    <s v="800 Macdonald Mount Suite 383, Gregoryburgh, SC 20037"/>
    <x v="0"/>
    <s v="Doctor"/>
    <s v="XEM-41076"/>
    <n v="545.87"/>
    <s v="Toys"/>
    <n v="17"/>
    <n v="9279.7900000000009"/>
  </r>
  <r>
    <s v="Patrick Wright"/>
    <n v="8546"/>
    <s v="mark35@hotmail.com"/>
    <s v="14324 Butler Rest, Suzanneland, OK 90095"/>
    <x v="0"/>
    <s v="Record"/>
    <s v="hEG-79717"/>
    <n v="405.11"/>
    <s v="Toys"/>
    <n v="17"/>
    <n v="6886.87"/>
  </r>
  <r>
    <s v="Kristen Schneider"/>
    <n v="5540"/>
    <s v="uharrison@hotmail.com"/>
    <s v="105 Romero Shoals, South Jimmytown, VT 22400"/>
    <x v="0"/>
    <s v="House"/>
    <s v="Rvo-43310"/>
    <n v="474.01"/>
    <s v="Toys"/>
    <n v="17"/>
    <n v="8058.17"/>
  </r>
  <r>
    <s v="Dana Clayton"/>
    <n v="6034"/>
    <s v="ytaylor@hotmail.com"/>
    <s v="6847 Michelle Throughway Apt. 726, Richardburgh, WV 99545"/>
    <x v="0"/>
    <s v="Factor"/>
    <s v="adr-94535"/>
    <n v="471.86"/>
    <s v="Toys"/>
    <n v="16"/>
    <n v="7549.76"/>
  </r>
  <r>
    <s v="Maria Morrison"/>
    <n v="8068"/>
    <s v="udeleon@hotmail.com"/>
    <s v="464 Wilson Street, New Heatherburgh, OR 68004"/>
    <x v="0"/>
    <s v="Radio"/>
    <s v="mcY-82089"/>
    <n v="873.83"/>
    <s v="Toys"/>
    <n v="15"/>
    <n v="13107.45"/>
  </r>
  <r>
    <s v="Christopher Hahn PhD"/>
    <n v="6526"/>
    <s v="moyersean@gmail.com"/>
    <s v="5071 Mark Creek Suite 081, Port Shelby, MD 40532"/>
    <x v="0"/>
    <s v="Century"/>
    <s v="zpm-76833"/>
    <n v="692.08"/>
    <s v="Toys"/>
    <n v="12"/>
    <n v="8304.9599999999991"/>
  </r>
  <r>
    <s v="Kathryn Rodriguez"/>
    <n v="9623"/>
    <s v="jamesgibson@hotmail.com"/>
    <s v="6677 Hardy Trace Apt. 832, Port Cassidyfurt, ME 49977"/>
    <x v="0"/>
    <s v="Put"/>
    <s v="tXQ-46962"/>
    <n v="886.43"/>
    <s v="Toys"/>
    <n v="11"/>
    <n v="9750.73"/>
  </r>
  <r>
    <s v="Frank Mcmillan"/>
    <n v="2777"/>
    <s v="csanders@gmail.com"/>
    <s v="78221 Mayer Stravenue Apt. 755, Leeville, MI 20919"/>
    <x v="0"/>
    <s v="How"/>
    <s v="Ift-72830"/>
    <n v="33.81"/>
    <s v="Toys"/>
    <n v="10"/>
    <n v="338.1"/>
  </r>
  <r>
    <s v="Derrick Bryant"/>
    <n v="6965"/>
    <s v="joy92@edwards-moore.biz"/>
    <s v="5678 Christopher Square Apt. 747, West Danielborough, ID 99236"/>
    <x v="0"/>
    <s v="Think"/>
    <s v="wPv-92042"/>
    <n v="531.46"/>
    <s v="Toys"/>
    <n v="10"/>
    <n v="5314.6"/>
  </r>
  <r>
    <s v="Allison Hester"/>
    <n v="9901"/>
    <s v="fday@hotmail.com"/>
    <s v="05051 Olivia Drives, New Elizabethton, MD 38090"/>
    <x v="0"/>
    <s v="Myself"/>
    <s v="dXJ-46698"/>
    <n v="842.62"/>
    <s v="Toys"/>
    <n v="9"/>
    <n v="7583.58"/>
  </r>
  <r>
    <s v="Kathleen Williams"/>
    <n v="4926"/>
    <s v="nwalker@freeman.com"/>
    <s v="552 Miller Lodge Apt. 257, Petersonhaven, AZ 35616"/>
    <x v="0"/>
    <s v="Purpose"/>
    <s v="lvD-73245"/>
    <n v="832.47"/>
    <s v="Toys"/>
    <n v="9"/>
    <n v="7492.23"/>
  </r>
  <r>
    <s v="Betty Chambers"/>
    <n v="8618"/>
    <s v="gibsondean@gmail.com"/>
    <s v="5039 Gonzalez Plain Apt. 883, Lake Marytown, RI 92293"/>
    <x v="0"/>
    <s v="As"/>
    <s v="hYj-54111"/>
    <n v="356.87"/>
    <s v="Toys"/>
    <n v="9"/>
    <n v="3211.83"/>
  </r>
  <r>
    <s v="Jennifer Coleman"/>
    <n v="9674"/>
    <s v="merrittcarmen@berry.info"/>
    <s v="44035 Horn Wells Suite 036, West Bradley, DC 34401"/>
    <x v="0"/>
    <s v="Whose"/>
    <s v="QWP-49401"/>
    <n v="806.79"/>
    <s v="Toys"/>
    <n v="9"/>
    <n v="7261.11"/>
  </r>
  <r>
    <s v="Julie Melendez"/>
    <n v="5977"/>
    <s v="nicole88@hotmail.com"/>
    <s v="31222 Mitchell Mall, Ryantown, SD 05981"/>
    <x v="0"/>
    <s v="Light"/>
    <s v="xvF-79468"/>
    <n v="442.9"/>
    <s v="Toys"/>
    <n v="9"/>
    <n v="3986.1"/>
  </r>
  <r>
    <s v="Amanda Wong"/>
    <n v="3255"/>
    <s v="jroy@hotmail.com"/>
    <s v="060 Timothy Point, Moorefort, NV 80677"/>
    <x v="0"/>
    <s v="Writer"/>
    <s v="rht-53035"/>
    <n v="594.12"/>
    <s v="Toys"/>
    <n v="7"/>
    <n v="4158.84"/>
  </r>
  <r>
    <s v="William Williams"/>
    <n v="9050"/>
    <s v="cpeters@gmail.com"/>
    <s v="4943 Garcia Port Apt. 670, Brownberg, WI 41056"/>
    <x v="0"/>
    <s v="If"/>
    <s v="vbE-29596"/>
    <n v="573.28"/>
    <s v="Toys"/>
    <n v="6"/>
    <n v="3439.68"/>
  </r>
  <r>
    <s v="Emma Woodward"/>
    <n v="6633"/>
    <s v="garcialaura@martinez.org"/>
    <s v="0607 Michael Loaf, Port Victormouth, TX 50818"/>
    <x v="0"/>
    <s v="Quality"/>
    <s v="KLt-41922"/>
    <n v="423.04"/>
    <s v="Toys"/>
    <n v="6"/>
    <n v="2538.2399999999998"/>
  </r>
  <r>
    <s v="Jacob Smith"/>
    <n v="9208"/>
    <s v="eric32@white.com"/>
    <s v="37336 Rachel Plaza Apt. 324, Joycechester, WI 49678"/>
    <x v="0"/>
    <s v="Television"/>
    <s v="Xkz-85963"/>
    <n v="35.57"/>
    <s v="Toys"/>
    <n v="4"/>
    <n v="142.28"/>
  </r>
  <r>
    <s v="Denise Martin"/>
    <n v="2381"/>
    <s v="sabrina76@yahoo.com"/>
    <s v="24830 Timothy Orchard Suite 611, North Jefffurt, OR 42834"/>
    <x v="0"/>
    <s v="Agent"/>
    <s v="JZL-61743"/>
    <n v="761.85"/>
    <s v="Toys"/>
    <n v="3"/>
    <n v="2285.5500000000002"/>
  </r>
  <r>
    <s v="Amy White"/>
    <n v="4710"/>
    <s v="richardsonrachel@garcia.com"/>
    <s v="1799 Nunez Ville, South Staceyport, GA 65232"/>
    <x v="0"/>
    <s v="Walk"/>
    <s v="QaE-25968"/>
    <n v="311.68"/>
    <s v="Toys"/>
    <n v="3"/>
    <n v="935.04"/>
  </r>
  <r>
    <s v="Tammy Lewis"/>
    <n v="9108"/>
    <s v="rscott@gmail.com"/>
    <s v="0022 Stacy Curve, Burnshaven, PA 11186"/>
    <x v="0"/>
    <s v="Despite"/>
    <s v="LHH-15388"/>
    <n v="760.88"/>
    <s v="Toys"/>
    <n v="3"/>
    <n v="2282.64"/>
  </r>
  <r>
    <s v="Amy Brown"/>
    <n v="7286"/>
    <s v="johnsonlawrence@gmail.com"/>
    <s v="986 Harrell Well, Antoniostad, IL 56350"/>
    <x v="0"/>
    <s v="Need"/>
    <s v="BzI-67432"/>
    <n v="958.9"/>
    <s v="Toys"/>
    <n v="1"/>
    <n v="958.9"/>
  </r>
  <r>
    <s v="Lindsey Johnston"/>
    <n v="5286"/>
    <s v="tinareed@yahoo.com"/>
    <s v="603 Wright Mountains Apt. 712, North Margaretborough, TN 15072"/>
    <x v="0"/>
    <s v="Market"/>
    <s v="tMg-42087"/>
    <n v="661.37"/>
    <s v="Toys"/>
    <n v="1"/>
    <n v="661.37"/>
  </r>
  <r>
    <s v="Seth Armstrong"/>
    <n v="3886"/>
    <s v="bpatrick@hudson.com"/>
    <s v="26599 Wright Street, North Stephanie, UT 51662"/>
    <x v="0"/>
    <s v="Water"/>
    <s v="HVZ-80674"/>
    <n v="193.1"/>
    <s v="Toys"/>
    <n v="1"/>
    <n v="193.1"/>
  </r>
  <r>
    <s v="Sharon Martin"/>
    <n v="6790"/>
    <s v="aking@chavez-bradley.com"/>
    <s v="263 Julie Meadows, Lake Eric, KY 04677"/>
    <x v="1"/>
    <s v="Citizen"/>
    <s v="Nme-12155"/>
    <n v="438.3"/>
    <s v="Toys"/>
    <n v="20"/>
    <n v="8766"/>
  </r>
  <r>
    <s v="Jeff Hernandez"/>
    <n v="9583"/>
    <s v="mbryant@moses.biz"/>
    <s v="913 Dunn Motorway, North Billyfort, MT 95116"/>
    <x v="1"/>
    <s v="Firm"/>
    <s v="shZ-05786"/>
    <n v="573.20000000000005"/>
    <s v="Toys"/>
    <n v="19"/>
    <n v="10890.8"/>
  </r>
  <r>
    <s v="Cassie Flores"/>
    <n v="4252"/>
    <s v="jonesjoseph@gmail.com"/>
    <s v="85164 Kimberly Skyway, Kyleburgh, OH 66121"/>
    <x v="1"/>
    <s v="These"/>
    <s v="jou-57077"/>
    <n v="672.98"/>
    <s v="Toys"/>
    <n v="17"/>
    <n v="11440.66"/>
  </r>
  <r>
    <s v="Robert Navarro"/>
    <n v="9101"/>
    <s v="ian91@hotmail.com"/>
    <s v="63129 James Mission Apt. 043, Port Peterville, AZ 01119"/>
    <x v="1"/>
    <s v="Hospital"/>
    <s v="aJV-07425"/>
    <n v="521.64"/>
    <s v="Toys"/>
    <n v="15"/>
    <n v="7824.6"/>
  </r>
  <r>
    <s v="Austin Green"/>
    <n v="8922"/>
    <s v="paul32@herrera-powers.info"/>
    <s v="30771 Luke Dam Suite 736, East Allisonbury, NH 88509"/>
    <x v="1"/>
    <s v="Front"/>
    <s v="TfT-04085"/>
    <n v="431.04"/>
    <s v="Toys"/>
    <n v="15"/>
    <n v="6465.6"/>
  </r>
  <r>
    <s v="Michael Olson"/>
    <n v="2536"/>
    <s v="bcollins@gmail.com"/>
    <s v="46120 Stephanie Lock, New Christinaland, MS 27466"/>
    <x v="1"/>
    <s v="Woman"/>
    <s v="PxO-18653"/>
    <n v="819.79"/>
    <s v="Toys"/>
    <n v="15"/>
    <n v="12296.85"/>
  </r>
  <r>
    <s v="Judy Robinson"/>
    <n v="5802"/>
    <s v="susancampbell@yahoo.com"/>
    <s v="26258 Valdez Village Suite 038, New Angela, SD 82880"/>
    <x v="1"/>
    <s v="School"/>
    <s v="zNm-24762"/>
    <n v="302.99"/>
    <s v="Toys"/>
    <n v="14"/>
    <n v="4241.8599999999997"/>
  </r>
  <r>
    <s v="Edward Benjamin"/>
    <n v="3918"/>
    <s v="deanjustin@hotmail.com"/>
    <s v="80709 Montgomery Meadow, South Leslie, VT 34462"/>
    <x v="1"/>
    <s v="Public"/>
    <s v="JuT-31407"/>
    <n v="879.37"/>
    <s v="Toys"/>
    <n v="13"/>
    <n v="11431.81"/>
  </r>
  <r>
    <s v="Penny Trujillo"/>
    <n v="9068"/>
    <s v="xclark@larson.com"/>
    <s v="51141 Pena Track Suite 917, North Darleneville, MO 61178"/>
    <x v="1"/>
    <s v="Program"/>
    <s v="Voo-34283"/>
    <n v="543.55999999999995"/>
    <s v="Toys"/>
    <n v="13"/>
    <n v="7066.28"/>
  </r>
  <r>
    <s v="Charles Higgins"/>
    <n v="8164"/>
    <s v="jessica64@gmail.com"/>
    <s v="881 Green Overpass, Micheleville, OK 29967"/>
    <x v="1"/>
    <s v="Computer"/>
    <s v="KtM-27011"/>
    <n v="955.39"/>
    <s v="Toys"/>
    <n v="13"/>
    <n v="12420.07"/>
  </r>
  <r>
    <s v="Jennifer Fisher"/>
    <n v="3168"/>
    <s v="garyharrison@miles.biz"/>
    <s v="792 Farrell Ridges Apt. 197, Sanchezmouth, KS 37110"/>
    <x v="1"/>
    <s v="Report"/>
    <s v="xSi-08511"/>
    <n v="255.81"/>
    <s v="Toys"/>
    <n v="12"/>
    <n v="3069.72"/>
  </r>
  <r>
    <s v="Victor Woods"/>
    <n v="6952"/>
    <s v="lindahartman@gilbert.com"/>
    <s v="304 Andrew Rue Apt. 741, Bryanland, VA 49516"/>
    <x v="1"/>
    <s v="Many"/>
    <s v="dQp-44495"/>
    <n v="740.99"/>
    <s v="Toys"/>
    <n v="12"/>
    <n v="8891.8799999999992"/>
  </r>
  <r>
    <s v="Jenny Baker"/>
    <n v="7367"/>
    <s v="ologan@lopez.com"/>
    <s v="552 Bishop Circle Apt. 823, Virginiaville, OH 69210"/>
    <x v="1"/>
    <s v="Attorney"/>
    <s v="upj-51330"/>
    <n v="558.49"/>
    <s v="Toys"/>
    <n v="12"/>
    <n v="6701.88"/>
  </r>
  <r>
    <s v="Jennifer Wagner"/>
    <n v="9412"/>
    <s v="xmcmahon@brown.com"/>
    <s v="91402 Ellen Grove Suite 350, East Anthony, AR 35135"/>
    <x v="1"/>
    <s v="Interest"/>
    <s v="yIo-71792"/>
    <n v="76.400000000000006"/>
    <s v="Toys"/>
    <n v="12"/>
    <n v="916.8"/>
  </r>
  <r>
    <s v="Kenneth Garrison"/>
    <n v="9225"/>
    <s v="jmccarthy@gmail.com"/>
    <s v="9771 Juarez Ports Suite 466, Lake Carl, NY 64549"/>
    <x v="1"/>
    <s v="Test"/>
    <s v="Lkd-39796"/>
    <n v="225.7"/>
    <s v="Toys"/>
    <n v="10"/>
    <n v="2257"/>
  </r>
  <r>
    <s v="Lisa Barrett"/>
    <n v="5041"/>
    <s v="brandon54@hotmail.com"/>
    <s v="6552 Vanessa Dale, Port Sarah, WI 70449"/>
    <x v="1"/>
    <s v="Participant"/>
    <s v="kbu-73635"/>
    <n v="270.5"/>
    <s v="Toys"/>
    <n v="9"/>
    <n v="2434.5"/>
  </r>
  <r>
    <s v="Jasmine Nelson"/>
    <n v="3783"/>
    <s v="sarah22@smith.com"/>
    <s v="733 Connie Viaduct, Tamaraville, SD 37324"/>
    <x v="1"/>
    <s v="Serious"/>
    <s v="JjF-00791"/>
    <n v="109.02"/>
    <s v="Toys"/>
    <n v="7"/>
    <n v="763.14"/>
  </r>
  <r>
    <s v="Patricia Walton"/>
    <n v="5833"/>
    <s v="melaniefrye@yahoo.com"/>
    <s v="057 Lauren Crescent, New Kylehaven, CA 05509"/>
    <x v="1"/>
    <s v="Choice"/>
    <s v="iBc-81132"/>
    <n v="503.04"/>
    <s v="Toys"/>
    <n v="6"/>
    <n v="3018.24"/>
  </r>
  <r>
    <s v="Mark Parker"/>
    <n v="7342"/>
    <s v="joshua55@yahoo.com"/>
    <s v="64502 Julie Prairie Apt. 956, West Danielport, OR 07194"/>
    <x v="1"/>
    <s v="Analysis"/>
    <s v="YPC-83984"/>
    <n v="586.42999999999995"/>
    <s v="Toys"/>
    <n v="6"/>
    <n v="3518.58"/>
  </r>
  <r>
    <s v="Miss Cynthia Wright"/>
    <n v="6514"/>
    <s v="gordon40@hotmail.com"/>
    <s v="359 Joshua Ranch Suite 086, East Christinechester, DE 02076"/>
    <x v="1"/>
    <s v="Great"/>
    <s v="gtA-01434"/>
    <n v="355.46"/>
    <s v="Toys"/>
    <n v="4"/>
    <n v="1421.84"/>
  </r>
  <r>
    <s v="Jade Martin"/>
    <n v="7647"/>
    <s v="marshallnicole@gmail.com"/>
    <s v="9703 Levine Trail, Kellychester, MD 20656"/>
    <x v="1"/>
    <s v="As"/>
    <s v="jzU-88301"/>
    <n v="874.58"/>
    <s v="Toys"/>
    <n v="4"/>
    <n v="3498.32"/>
  </r>
  <r>
    <s v="Tammy Cunningham"/>
    <n v="4664"/>
    <s v="ryanjohnson@hotmail.com"/>
    <s v="3637 Bennett Plaza, Meyersberg, NV 55019"/>
    <x v="1"/>
    <s v="Wait"/>
    <s v="Omw-43917"/>
    <n v="340.8"/>
    <s v="Toys"/>
    <n v="3"/>
    <n v="1022.4"/>
  </r>
  <r>
    <s v="Logan Baker"/>
    <n v="7460"/>
    <s v="nicole53@lee.com"/>
    <s v="4294 Thomas Villages, West Nicole, IA 31549"/>
    <x v="1"/>
    <s v="Section"/>
    <s v="dmP-46739"/>
    <n v="757.69"/>
    <s v="Toys"/>
    <n v="2"/>
    <n v="1515.38"/>
  </r>
  <r>
    <s v="James Flores"/>
    <n v="6305"/>
    <s v="mark39@gould-heath.net"/>
    <s v="414 Michael Ferry Suite 965, Grantton, DC 60721"/>
    <x v="1"/>
    <s v="Everybody"/>
    <s v="uLs-33085"/>
    <n v="463.46"/>
    <s v="Toys"/>
    <n v="1"/>
    <n v="463.46"/>
  </r>
  <r>
    <s v="Erik Cochran"/>
    <n v="4443"/>
    <s v="nolansteven@hotmail.com"/>
    <s v="5215 Margaret Locks Apt. 402, South Cynthialand, NH 48282"/>
    <x v="2"/>
    <s v="Form"/>
    <s v="pnV-82307"/>
    <n v="753.02"/>
    <s v="Toys"/>
    <n v="20"/>
    <n v="15060.4"/>
  </r>
  <r>
    <s v="Mr. Anthony Frederick MD"/>
    <n v="7267"/>
    <s v="kellybass@hotmail.com"/>
    <s v="5660 Bradley Rapids Suite 129, Oneillhaven, RI 49325"/>
    <x v="2"/>
    <s v="Organization"/>
    <s v="cbn-03227"/>
    <n v="805.63"/>
    <s v="Toys"/>
    <n v="16"/>
    <n v="12890.08"/>
  </r>
  <r>
    <s v="Michael Hendricks"/>
    <n v="8120"/>
    <s v="bartlettsusan@austin-elliott.com"/>
    <s v="2914 Kyle Ridges Suite 196, North Joseberg, VA 32059"/>
    <x v="2"/>
    <s v="Cause"/>
    <s v="scd-38398"/>
    <n v="506.13"/>
    <s v="Toys"/>
    <n v="16"/>
    <n v="8098.08"/>
  </r>
  <r>
    <s v="Maurice Meyer"/>
    <n v="9521"/>
    <s v="linda18@yahoo.com"/>
    <s v="42558 Simon Avenue Apt. 362, New Ashley, MO 96666"/>
    <x v="2"/>
    <s v="Girl"/>
    <s v="kNf-57248"/>
    <n v="744.07"/>
    <s v="Toys"/>
    <n v="16"/>
    <n v="11905.12"/>
  </r>
  <r>
    <s v="Ronald Price"/>
    <n v="5948"/>
    <s v="beckyyoung@yahoo.com"/>
    <s v="6777 Wilcox Pike, East Annettemouth, NY 88413"/>
    <x v="2"/>
    <s v="Myself"/>
    <s v="MUY-79161"/>
    <n v="60.79"/>
    <s v="Toys"/>
    <n v="15"/>
    <n v="911.85"/>
  </r>
  <r>
    <s v="Lauren Hernandez"/>
    <n v="7522"/>
    <s v="brennanmarcus@snyder.org"/>
    <s v="0327 Torres Flat, North Katherine, CA 93343"/>
    <x v="2"/>
    <s v="Investment"/>
    <s v="sRO-73410"/>
    <n v="265.25"/>
    <s v="Toys"/>
    <n v="14"/>
    <n v="3713.5"/>
  </r>
  <r>
    <s v="Tracy Garner II"/>
    <n v="2272"/>
    <s v="joseph82@roberts.com"/>
    <s v="46897 Beasley Spurs, South Kellyburgh, NJ 10157"/>
    <x v="2"/>
    <s v="Somebody"/>
    <s v="ljq-18930"/>
    <n v="480.92"/>
    <s v="Toys"/>
    <n v="14"/>
    <n v="6732.88"/>
  </r>
  <r>
    <s v="Mr. Eric Smith"/>
    <n v="8485"/>
    <s v="jeffreydavis@holden.com"/>
    <s v="9362 Oneal Row, Clarkfurt, IL 01552"/>
    <x v="2"/>
    <s v="Work"/>
    <s v="QTe-12759"/>
    <n v="25.05"/>
    <s v="Toys"/>
    <n v="14"/>
    <n v="350.7"/>
  </r>
  <r>
    <s v="Ariel Church"/>
    <n v="1325"/>
    <s v="christine34@beasley.com"/>
    <s v="1783 Mikayla Grove Apt. 038, West Harry, OH 68611"/>
    <x v="2"/>
    <s v="Old"/>
    <s v="Oed-18306"/>
    <n v="439"/>
    <s v="Toys"/>
    <n v="12"/>
    <n v="5268"/>
  </r>
  <r>
    <s v="Jessica Pineda"/>
    <n v="7911"/>
    <s v="lisa50@yahoo.com"/>
    <s v="219 Heather Pass, Nguyenbury, VA 45536"/>
    <x v="2"/>
    <s v="Already"/>
    <s v="Tpp-66472"/>
    <n v="168.6"/>
    <s v="Toys"/>
    <n v="12"/>
    <n v="2023.2"/>
  </r>
  <r>
    <s v="Stephanie Wilson"/>
    <n v="6279"/>
    <s v="kthompson@mckenzie-adams.com"/>
    <s v="39933 Henry Island, Richardsonland, TX 82057"/>
    <x v="2"/>
    <s v="Crime"/>
    <s v="yjv-49751"/>
    <n v="909.27"/>
    <s v="Toys"/>
    <n v="11"/>
    <n v="10001.969999999999"/>
  </r>
  <r>
    <s v="Brianna Thompson"/>
    <n v="8044"/>
    <s v="ivalencia@yahoo.com"/>
    <s v="30256 Christopher Tunnel Suite 355, East Brent, PA 39014"/>
    <x v="2"/>
    <s v="So"/>
    <s v="vor-38208"/>
    <n v="74.98"/>
    <s v="Toys"/>
    <n v="11"/>
    <n v="824.78"/>
  </r>
  <r>
    <s v="Sarah Lambert"/>
    <n v="7209"/>
    <s v="kellybradley@haas.com"/>
    <s v="44764 Crosby Isle, Lake Nicole, TX 50376"/>
    <x v="2"/>
    <s v="Modern"/>
    <s v="IMk-54215"/>
    <n v="127.57"/>
    <s v="Toys"/>
    <n v="11"/>
    <n v="1403.27"/>
  </r>
  <r>
    <s v="Tammy Guzman"/>
    <n v="7946"/>
    <s v="dcummings@gmail.com"/>
    <s v="474 Aaron Mission Apt. 331, Juanview, RI 85722"/>
    <x v="2"/>
    <s v="Suggest"/>
    <s v="xod-38138"/>
    <n v="14.94"/>
    <s v="Toys"/>
    <n v="10"/>
    <n v="149.4"/>
  </r>
  <r>
    <s v="Gina Hunt"/>
    <n v="7088"/>
    <s v="pearsonwalter@schroeder-kerr.com"/>
    <s v="78750 Jeffrey Cliff Apt. 429, Martinville, RI 04568"/>
    <x v="2"/>
    <s v="Ability"/>
    <s v="tsz-96462"/>
    <n v="28.79"/>
    <s v="Toys"/>
    <n v="10"/>
    <n v="287.89999999999998"/>
  </r>
  <r>
    <s v="Duane Cook"/>
    <n v="5177"/>
    <s v="susangreen@hotmail.com"/>
    <s v="94951 Danny Shoals Suite 289, Melissastad, NY 52838"/>
    <x v="2"/>
    <s v="Compare"/>
    <s v="RGS-16629"/>
    <n v="188.29"/>
    <s v="Toys"/>
    <n v="9"/>
    <n v="1694.61"/>
  </r>
  <r>
    <s v="Mr. Anthony Cunningham"/>
    <n v="1965"/>
    <s v="wedwards@yahoo.com"/>
    <s v="907 Philip Road, Riversland, NC 66511"/>
    <x v="2"/>
    <s v="Common"/>
    <s v="dgi-65844"/>
    <n v="952.27"/>
    <s v="Toys"/>
    <n v="9"/>
    <n v="8570.43"/>
  </r>
  <r>
    <s v="Natasha Shepard"/>
    <n v="2176"/>
    <s v="ggreen@hotmail.com"/>
    <s v="00977 Lori Roads, Port Matthewmouth, OH 93171"/>
    <x v="2"/>
    <s v="Lead"/>
    <s v="DpN-41386"/>
    <n v="849.13"/>
    <s v="Toys"/>
    <n v="9"/>
    <n v="7642.17"/>
  </r>
  <r>
    <s v="Nathan Medina"/>
    <n v="5713"/>
    <s v="fbecker@gmail.com"/>
    <s v="15274 Reyes Junction Suite 279, South Mary, IN 66845"/>
    <x v="2"/>
    <s v="Only"/>
    <s v="eCF-36762"/>
    <n v="328.63"/>
    <s v="Toys"/>
    <n v="8"/>
    <n v="2629.04"/>
  </r>
  <r>
    <s v="Cody Malone"/>
    <n v="4886"/>
    <s v="wshannon@jones-guerra.net"/>
    <s v="802 Jones Expressway, Port Anthony, MD 89670"/>
    <x v="2"/>
    <s v="Gas"/>
    <s v="PhX-22530"/>
    <n v="568.19000000000005"/>
    <s v="Toys"/>
    <n v="8"/>
    <n v="4545.5200000000004"/>
  </r>
  <r>
    <s v="Mr. Taylor Graham"/>
    <n v="9981"/>
    <s v="laurenwilliams@hotmail.com"/>
    <s v="04242 Martinez Parks Apt. 297, South Jenna, CO 26897"/>
    <x v="2"/>
    <s v="Many"/>
    <s v="NGT-55999"/>
    <n v="452.86"/>
    <s v="Toys"/>
    <n v="7"/>
    <n v="3170.02"/>
  </r>
  <r>
    <s v="Brenda Garza"/>
    <n v="1433"/>
    <s v="vwilliams@gmail.com"/>
    <s v="7330 Ward Port, East Laurietown, CO 97610"/>
    <x v="2"/>
    <s v="There"/>
    <s v="nwG-40046"/>
    <n v="618.94000000000005"/>
    <s v="Toys"/>
    <n v="5"/>
    <n v="3094.7"/>
  </r>
  <r>
    <s v="Jessica Chan"/>
    <n v="2717"/>
    <s v="audreyyoung@acosta.org"/>
    <s v="5157 Christopher Bypass, Cruzbury, UT 08378"/>
    <x v="2"/>
    <s v="Southern"/>
    <s v="fhQ-87505"/>
    <n v="892.35"/>
    <s v="Toys"/>
    <n v="4"/>
    <n v="3569.4"/>
  </r>
  <r>
    <s v="Adrian Tyler"/>
    <n v="5676"/>
    <s v="ehall@rivera.com"/>
    <s v="8545 Jonathan Manor Apt. 867, Port Michelle, ND 15151"/>
    <x v="2"/>
    <s v="Will"/>
    <s v="BpP-70972"/>
    <n v="271.43"/>
    <s v="Toys"/>
    <n v="2"/>
    <n v="542.86"/>
  </r>
  <r>
    <s v="Sarah Thompson"/>
    <n v="6766"/>
    <s v="rebeccalopez@hotmail.com"/>
    <s v="3837 Pamela Curve Apt. 195, Wilsonfurt, DE 68596"/>
    <x v="2"/>
    <s v="Town"/>
    <s v="mLC-62354"/>
    <n v="130.53"/>
    <s v="Toys"/>
    <n v="2"/>
    <n v="261.06"/>
  </r>
  <r>
    <s v="Daniel Collier"/>
    <n v="2521"/>
    <s v="lmills@nicholson.org"/>
    <s v="8850 Thomas Harbors, New Jeffrey, KS 98120"/>
    <x v="2"/>
    <s v="Everything"/>
    <s v="acz-21459"/>
    <n v="419.8"/>
    <s v="Toys"/>
    <n v="1"/>
    <n v="419.8"/>
  </r>
  <r>
    <s v="Stephen Thompson"/>
    <n v="7555"/>
    <s v="maxwellteresa@yahoo.com"/>
    <s v="6196 Hawkins Oval Suite 735, Pinedachester, NC 93981"/>
    <x v="2"/>
    <s v="Bar"/>
    <s v="uJz-78537"/>
    <n v="75.95"/>
    <s v="Toys"/>
    <n v="1"/>
    <n v="75.95"/>
  </r>
  <r>
    <s v="Thomas Lane"/>
    <n v="1058"/>
    <s v="tammynorton@yahoo.com"/>
    <s v="434 Dean Course Suite 264, Perrystad, OR 41867"/>
    <x v="3"/>
    <s v="Her"/>
    <s v="Epz-37116"/>
    <n v="184.67"/>
    <s v="Toys"/>
    <n v="20"/>
    <n v="3693.4"/>
  </r>
  <r>
    <s v="Jill Shelton"/>
    <n v="7728"/>
    <s v="anelson@yahoo.com"/>
    <s v="0438 Wheeler Hills Suite 704, Vincentborough, AK 90198"/>
    <x v="3"/>
    <s v="Poor"/>
    <s v="vWQ-97440"/>
    <n v="760.36"/>
    <s v="Toys"/>
    <n v="20"/>
    <n v="15207.2"/>
  </r>
  <r>
    <s v="Tammy Anderson"/>
    <n v="4250"/>
    <s v="ryanlove@hotmail.com"/>
    <s v="3047 William Walks Suite 421, Williamland, WV 01521"/>
    <x v="3"/>
    <s v="Personal"/>
    <s v="ULq-52009"/>
    <n v="561.24"/>
    <s v="Toys"/>
    <n v="19"/>
    <n v="10663.56"/>
  </r>
  <r>
    <s v="Wayne Baker DDS"/>
    <n v="9382"/>
    <s v="collin81@henry.org"/>
    <s v="34345 Elizabeth Shoals, Barbaramouth, MD 66411"/>
    <x v="3"/>
    <s v="Herself"/>
    <s v="kYK-24001"/>
    <n v="931.29"/>
    <s v="Toys"/>
    <n v="19"/>
    <n v="17694.509999999998"/>
  </r>
  <r>
    <s v="Robert Mccoy"/>
    <n v="6495"/>
    <s v="danielmorton@blevins.com"/>
    <s v="584 Donald Shores Apt. 980, Tranfurt, NE 90653"/>
    <x v="3"/>
    <s v="Dark"/>
    <s v="Yfy-33074"/>
    <n v="804.78"/>
    <s v="Toys"/>
    <n v="18"/>
    <n v="14486.04"/>
  </r>
  <r>
    <s v="Sarah Francis"/>
    <n v="9190"/>
    <s v="parkerallen@walls.com"/>
    <s v="88905 Foster Wall Apt. 490, Smithport, WI 27369"/>
    <x v="3"/>
    <s v="Provide"/>
    <s v="EeP-66950"/>
    <n v="372.63"/>
    <s v="Toys"/>
    <n v="17"/>
    <n v="6334.71"/>
  </r>
  <r>
    <s v="Bethany Foley"/>
    <n v="2672"/>
    <s v="apriljordan@hotmail.com"/>
    <s v="801 Fritz Isle Suite 040, North Lawrenceborough, FL 64731"/>
    <x v="3"/>
    <s v="Soon"/>
    <s v="FDf-64549"/>
    <n v="62.95"/>
    <s v="Toys"/>
    <n v="17"/>
    <n v="1070.1500000000001"/>
  </r>
  <r>
    <s v="John Nunez"/>
    <n v="8805"/>
    <s v="johnstewart@gmail.com"/>
    <s v="01830 Burns Haven Apt. 461, Perkinsfort, AK 42117"/>
    <x v="3"/>
    <s v="Condition"/>
    <s v="quL-73642"/>
    <n v="917.26"/>
    <s v="Toys"/>
    <n v="17"/>
    <n v="15593.42"/>
  </r>
  <r>
    <s v="Tina Alvarado"/>
    <n v="3974"/>
    <s v="lisaramirez@gmail.com"/>
    <s v="355 Brittany Orchard Suite 480, Meadowsland, AR 44746"/>
    <x v="3"/>
    <s v="Matter"/>
    <s v="LBM-11352"/>
    <n v="654.04"/>
    <s v="Toys"/>
    <n v="16"/>
    <n v="10464.64"/>
  </r>
  <r>
    <s v="Keith Garrison"/>
    <n v="4109"/>
    <s v="georgemegan@poole-schneider.net"/>
    <s v="835 Justin Cliffs, Meganside, KS 04506"/>
    <x v="3"/>
    <s v="Charge"/>
    <s v="nBk-69460"/>
    <n v="749.98"/>
    <s v="Toys"/>
    <n v="16"/>
    <n v="11999.68"/>
  </r>
  <r>
    <s v="William Valentine"/>
    <n v="4009"/>
    <s v="vhanna@case.com"/>
    <s v="1255 Michael Ferry, Campbellhaven, NM 46342"/>
    <x v="3"/>
    <s v="Pass"/>
    <s v="tfz-94558"/>
    <n v="398.98"/>
    <s v="Toys"/>
    <n v="11"/>
    <n v="4388.78"/>
  </r>
  <r>
    <s v="Megan Gallegos"/>
    <n v="5931"/>
    <s v="gwilliams@tate.com"/>
    <s v="4626 Nicole Glen, West Zacharyberg, NJ 51460"/>
    <x v="3"/>
    <s v="There"/>
    <s v="nuu-50286"/>
    <n v="434.9"/>
    <s v="Toys"/>
    <n v="11"/>
    <n v="4783.8999999999996"/>
  </r>
  <r>
    <s v="Stephen Baker"/>
    <n v="1667"/>
    <s v="christopher07@green-carrillo.org"/>
    <s v="440 John Lane, South Kristina, IN 04175"/>
    <x v="3"/>
    <s v="Property"/>
    <s v="iTd-38980"/>
    <n v="269.55"/>
    <s v="Toys"/>
    <n v="10"/>
    <n v="2695.5"/>
  </r>
  <r>
    <s v="Manuel Owens"/>
    <n v="7448"/>
    <s v="kvaldez@rowe.com"/>
    <s v="9721 Chambers Turnpike, Hamiltonstad, CT 33384"/>
    <x v="3"/>
    <s v="We"/>
    <s v="pGp-51758"/>
    <n v="457.34"/>
    <s v="Toys"/>
    <n v="9"/>
    <n v="4116.0600000000004"/>
  </r>
  <r>
    <s v="Angela Diaz"/>
    <n v="1189"/>
    <s v="krodriguez@yahoo.com"/>
    <s v="843 Patterson Trail, Port Latoyaborough, MI 93358"/>
    <x v="3"/>
    <s v="Raise"/>
    <s v="NqL-88918"/>
    <n v="612.94000000000005"/>
    <s v="Toys"/>
    <n v="9"/>
    <n v="5516.46"/>
  </r>
  <r>
    <s v="Scott Jennings"/>
    <n v="1050"/>
    <s v="leonardsusan@hotmail.com"/>
    <s v="9351 Harris Court, North Andrewmouth, NM 60700"/>
    <x v="3"/>
    <s v="Property"/>
    <s v="pCT-41971"/>
    <n v="364.67"/>
    <s v="Toys"/>
    <n v="9"/>
    <n v="3282.03"/>
  </r>
  <r>
    <s v="Jacob Alexander"/>
    <n v="3710"/>
    <s v="smithkeith@hotmail.com"/>
    <s v="662 Colleen Skyway, Gardnerton, ID 72518"/>
    <x v="3"/>
    <s v="Check"/>
    <s v="maN-97097"/>
    <n v="813.71"/>
    <s v="Toys"/>
    <n v="9"/>
    <n v="7323.39"/>
  </r>
  <r>
    <s v="Lisa Todd"/>
    <n v="1856"/>
    <s v="umoss@hotmail.com"/>
    <s v="380 Myers Brook, Michaelville, NJ 89485"/>
    <x v="3"/>
    <s v="Program"/>
    <s v="axx-08220"/>
    <n v="133.07"/>
    <s v="Toys"/>
    <n v="8"/>
    <n v="1064.56"/>
  </r>
  <r>
    <s v="Andrew Morris"/>
    <n v="6901"/>
    <s v="andrew47@delgado-chambers.info"/>
    <s v="3667 Angela Stream, Mcculloughville, NV 94461"/>
    <x v="3"/>
    <s v="Meet"/>
    <s v="gYA-54343"/>
    <n v="32.32"/>
    <s v="Toys"/>
    <n v="6"/>
    <n v="193.92"/>
  </r>
  <r>
    <s v="Jeffrey Armstrong"/>
    <n v="9372"/>
    <s v="emilyclark@yahoo.com"/>
    <s v="31435 Maldonado Flat Apt. 308, Hernandezton, ID 31244"/>
    <x v="3"/>
    <s v="Subject"/>
    <s v="pPu-94958"/>
    <n v="396.22"/>
    <s v="Toys"/>
    <n v="5"/>
    <n v="1981.1"/>
  </r>
  <r>
    <s v="Briana Ramirez"/>
    <n v="8993"/>
    <s v="dalexander@mueller-scott.info"/>
    <s v="8701 Barbara Lane Apt. 876, Port Taylorchester, MO 51203"/>
    <x v="3"/>
    <s v="Just"/>
    <s v="djB-90461"/>
    <n v="686.76"/>
    <s v="Toys"/>
    <n v="4"/>
    <n v="2747.04"/>
  </r>
  <r>
    <s v="Christy Foley"/>
    <n v="5697"/>
    <s v="christopher68@hotmail.com"/>
    <s v="18270 Henry Isle, Bakerburgh, RI 70782"/>
    <x v="3"/>
    <s v="Trouble"/>
    <s v="nPh-40763"/>
    <n v="182.62"/>
    <s v="Toys"/>
    <n v="4"/>
    <n v="730.48"/>
  </r>
  <r>
    <s v="Elizabeth Brown"/>
    <n v="9924"/>
    <s v="lindastanley@blake-gallegos.com"/>
    <s v="8476 Scott Pike, West Autumn, AR 24915"/>
    <x v="3"/>
    <s v="Certainly"/>
    <s v="BCy-57148"/>
    <n v="395.84"/>
    <s v="Toys"/>
    <n v="3"/>
    <n v="1187.52"/>
  </r>
  <r>
    <s v="Yolanda Cooper"/>
    <n v="3800"/>
    <s v="tylersmith@yahoo.com"/>
    <s v="75273 Douglas Port Apt. 413, Morrisbury, AK 47744"/>
    <x v="3"/>
    <s v="Rich"/>
    <s v="KAF-02365"/>
    <n v="526.36"/>
    <s v="Toys"/>
    <n v="3"/>
    <n v="1579.08"/>
  </r>
  <r>
    <s v="Jeremy Russell"/>
    <n v="6357"/>
    <s v="knightnathaniel@yahoo.com"/>
    <s v="986 Tamara Spurs, Nelsonmouth, GA 10379"/>
    <x v="3"/>
    <s v="Realize"/>
    <s v="bhR-48423"/>
    <n v="796.28"/>
    <s v="Toys"/>
    <n v="2"/>
    <n v="1592.56"/>
  </r>
  <r>
    <s v="David Carlson"/>
    <n v="3095"/>
    <s v="kathyfloyd@hotmail.com"/>
    <s v="571 Alexandra Haven, North Richardside, MI 12778"/>
    <x v="3"/>
    <s v="Tell"/>
    <s v="zQj-45970"/>
    <n v="669.02"/>
    <s v="Toys"/>
    <n v="1"/>
    <n v="669.02"/>
  </r>
  <r>
    <s v="Denise Martinez"/>
    <n v="5111"/>
    <s v="grussell@robinson.com"/>
    <s v="31823 Porter Station Apt. 386, Gutierrezborough, MI 54650"/>
    <x v="3"/>
    <s v="Hope"/>
    <s v="OQI-59970"/>
    <n v="708.26"/>
    <s v="Toys"/>
    <n v="1"/>
    <n v="708.26"/>
  </r>
  <r>
    <s v="Casey Hernandez"/>
    <n v="8378"/>
    <s v="zpowell@flores.com"/>
    <s v="356 Singh Branch Suite 532, Hickmanstad, AZ 63410"/>
    <x v="3"/>
    <s v="Role"/>
    <s v="Iyl-29249"/>
    <n v="776.24"/>
    <s v="Toys"/>
    <n v="1"/>
    <n v="776.24"/>
  </r>
  <r>
    <s v="Carla Chang"/>
    <n v="1833"/>
    <s v="greengail@gmail.com"/>
    <s v="8620 Lowe Terrace, Ayalachester, HI 34486"/>
    <x v="4"/>
    <s v="Child"/>
    <s v="GmM-66830"/>
    <n v="561.75"/>
    <s v="Toys"/>
    <n v="20"/>
    <n v="11235"/>
  </r>
  <r>
    <s v="David Williams"/>
    <n v="1841"/>
    <s v="jacob56@ross.com"/>
    <s v="240 Mary Inlet Suite 636, Wileystad, CT 47618"/>
    <x v="4"/>
    <s v="Something"/>
    <s v="SzU-44866"/>
    <n v="725.75"/>
    <s v="Toys"/>
    <n v="19"/>
    <n v="13789.25"/>
  </r>
  <r>
    <s v="Shelia Brown"/>
    <n v="2315"/>
    <s v="christine94@keller.biz"/>
    <s v="75177 Diaz Ridge Suite 713, North Glen, CT 05144"/>
    <x v="4"/>
    <s v="Glass"/>
    <s v="Lrr-85912"/>
    <n v="257.16000000000003"/>
    <s v="Toys"/>
    <n v="18"/>
    <n v="4628.88"/>
  </r>
  <r>
    <s v="Daniel Mcmillan"/>
    <n v="8613"/>
    <s v="lauriekirby@hotmail.com"/>
    <s v="4234 Fisher Via Apt. 446, West Dalemouth, NJ 57474"/>
    <x v="4"/>
    <s v="Phone"/>
    <s v="rrZ-23825"/>
    <n v="137.21"/>
    <s v="Toys"/>
    <n v="17"/>
    <n v="2332.5700000000002"/>
  </r>
  <r>
    <s v="Terry Shannon"/>
    <n v="5387"/>
    <s v="marco16@gmail.com"/>
    <s v="60931 Davis Lock Apt. 556, Cherylhaven, DE 10207"/>
    <x v="4"/>
    <s v="Discussion"/>
    <s v="qnY-96147"/>
    <n v="778.73"/>
    <s v="Toys"/>
    <n v="17"/>
    <n v="13238.41"/>
  </r>
  <r>
    <s v="Dorothy Herrera"/>
    <n v="9646"/>
    <s v="jacobbarton@gutierrez-cooper.org"/>
    <s v="44481 Steven Shoal Apt. 682, Robertsmouth, HI 93737"/>
    <x v="4"/>
    <s v="Campaign"/>
    <s v="oeV-97940"/>
    <n v="791.04"/>
    <s v="Toys"/>
    <n v="16"/>
    <n v="12656.64"/>
  </r>
  <r>
    <s v="Dylan Morrison"/>
    <n v="2651"/>
    <s v="bcruz@hotmail.com"/>
    <s v="200 Johnson Street, Lake Duanehaven, MN 54169"/>
    <x v="4"/>
    <s v="Responsibility"/>
    <s v="VQt-24362"/>
    <n v="757.22"/>
    <s v="Toys"/>
    <n v="15"/>
    <n v="11358.3"/>
  </r>
  <r>
    <s v="Laura Mcfarland"/>
    <n v="5981"/>
    <s v="kimberlywilliams@martin-harris.biz"/>
    <s v="618 Pennington Overpass Suite 493, Johnsonburgh, MA 32284"/>
    <x v="4"/>
    <s v="Hospital"/>
    <s v="XYm-78391"/>
    <n v="944.28"/>
    <s v="Toys"/>
    <n v="15"/>
    <n v="14164.2"/>
  </r>
  <r>
    <s v="Christopher Bryant"/>
    <n v="7252"/>
    <s v="holmeslisa@gmail.com"/>
    <s v="642 Anna Inlet Apt. 696, Douglasberg, KS 35145"/>
    <x v="4"/>
    <s v="Want"/>
    <s v="yEn-36758"/>
    <n v="920.06"/>
    <s v="Toys"/>
    <n v="14"/>
    <n v="12880.84"/>
  </r>
  <r>
    <s v="Michael Kelly"/>
    <n v="7811"/>
    <s v="brianjones@gmail.com"/>
    <s v="32203 Scott Points Suite 437, Estesbury, WI 29870"/>
    <x v="4"/>
    <s v="Concern"/>
    <s v="uxW-80072"/>
    <n v="821.02"/>
    <s v="Toys"/>
    <n v="12"/>
    <n v="9852.24"/>
  </r>
  <r>
    <s v="Anthony Taylor"/>
    <n v="5222"/>
    <s v="sonyacarter@valenzuela.biz"/>
    <s v="5881 Courtney Light Suite 198, Joanstad, SC 68471"/>
    <x v="4"/>
    <s v="Trade"/>
    <s v="lpL-57106"/>
    <n v="604.42999999999995"/>
    <s v="Toys"/>
    <n v="12"/>
    <n v="7253.16"/>
  </r>
  <r>
    <s v="Kelly Rivera"/>
    <n v="6211"/>
    <s v="harrisonpaula@hotmail.com"/>
    <s v="6993 Perry Hills, Mariaton, NY 57435"/>
    <x v="4"/>
    <s v="Begin"/>
    <s v="UTB-36364"/>
    <n v="141.72"/>
    <s v="Toys"/>
    <n v="11"/>
    <n v="1558.92"/>
  </r>
  <r>
    <s v="Justin Lewis"/>
    <n v="3675"/>
    <s v="higginswilliam@mercer-nelson.com"/>
    <s v="9127 White Glens, Lake Taylorfurt, MD 23960"/>
    <x v="4"/>
    <s v="Relate"/>
    <s v="UwV-84302"/>
    <n v="365.55"/>
    <s v="Toys"/>
    <n v="11"/>
    <n v="4021.05"/>
  </r>
  <r>
    <s v="Edward Wilson"/>
    <n v="2582"/>
    <s v="martinsonya@nelson.com"/>
    <s v="2230 Mark Harbor, New Melaniemouth, OK 12706"/>
    <x v="4"/>
    <s v="There"/>
    <s v="OSo-43092"/>
    <n v="319.20999999999998"/>
    <s v="Toys"/>
    <n v="10"/>
    <n v="3192.1"/>
  </r>
  <r>
    <s v="Elizabeth Brown"/>
    <n v="6125"/>
    <s v="travisclark@gmail.com"/>
    <s v="293 Brian Manor, Diazview, OR 69755"/>
    <x v="4"/>
    <s v="Bar"/>
    <s v="tVx-10510"/>
    <n v="744.12"/>
    <s v="Toys"/>
    <n v="9"/>
    <n v="6697.08"/>
  </r>
  <r>
    <s v="Mary Schmidt"/>
    <n v="8303"/>
    <s v="margaret15@gmail.com"/>
    <s v="866 Morrison Ridges, South Mary, MD 02644"/>
    <x v="4"/>
    <s v="Project"/>
    <s v="AGg-39323"/>
    <n v="399.42"/>
    <s v="Toys"/>
    <n v="7"/>
    <n v="2795.94"/>
  </r>
  <r>
    <s v="Brett Summers"/>
    <n v="8679"/>
    <s v="coopersamantha@garcia-green.com"/>
    <s v="96151 Tiffany Flats Suite 139, North Jamiemouth, UT 59967"/>
    <x v="4"/>
    <s v="Cup"/>
    <s v="xGm-91805"/>
    <n v="560.20000000000005"/>
    <s v="Toys"/>
    <n v="6"/>
    <n v="3361.2"/>
  </r>
  <r>
    <s v="David Hayes"/>
    <n v="1624"/>
    <s v="xware@hernandez.com"/>
    <s v="41411 Contreras Parks, Dannyfurt, AR 30109"/>
    <x v="4"/>
    <s v="Cultural"/>
    <s v="kAD-52460"/>
    <n v="646.74"/>
    <s v="Toys"/>
    <n v="5"/>
    <n v="3233.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
  <r>
    <s v="4802 Julie Flat Apt. 590, Lopezside, NJ 39968"/>
    <s v="Central"/>
    <s v="South"/>
    <s v="Lwy-71453"/>
    <n v="870.08"/>
    <x v="0"/>
    <n v="20"/>
    <n v="17401.599999999999"/>
    <s v="TRANS-07460"/>
    <d v="2022-02-15T00:00:00"/>
    <d v="2022-02-25T00:00:00"/>
  </r>
  <r>
    <s v="44025 Young Spring Suite 876, Joelside, VA 92260"/>
    <s v="Central"/>
    <s v="Whatever"/>
    <s v="CXS-61218"/>
    <n v="47.66"/>
    <x v="0"/>
    <n v="20"/>
    <n v="953.2"/>
    <s v="TRANS-07632"/>
    <d v="2020-11-02T00:00:00"/>
    <d v="2020-11-12T00:00:00"/>
  </r>
  <r>
    <s v="435 Burke Mall Apt. 730, Annaside, OR 30419"/>
    <s v="Central"/>
    <s v="Science"/>
    <s v="Anz-67983"/>
    <n v="883.25"/>
    <x v="0"/>
    <n v="18"/>
    <n v="15898.5"/>
    <s v="TRANS-34085"/>
    <d v="2021-07-27T00:00:00"/>
    <d v="2021-08-06T00:00:00"/>
  </r>
  <r>
    <s v="56526 Miller River, East Ethan, DC 76257"/>
    <s v="Central"/>
    <s v="Stock"/>
    <s v="cUV-44887"/>
    <n v="83.08"/>
    <x v="0"/>
    <n v="18"/>
    <n v="1495.44"/>
    <s v="TRANS-31843"/>
    <d v="2022-10-28T00:00:00"/>
    <d v="2022-11-07T00:00:00"/>
  </r>
  <r>
    <s v="8383 Deanna Plains Apt. 034, Wrightmouth, TN 68603"/>
    <s v="Central"/>
    <s v="Myself"/>
    <s v="pNf-79639"/>
    <n v="778.69"/>
    <x v="0"/>
    <n v="17"/>
    <n v="13237.73"/>
    <s v="TRANS-29075"/>
    <d v="2022-10-02T00:00:00"/>
    <d v="2022-10-12T00:00:00"/>
  </r>
  <r>
    <s v="783 Jackson Land Apt. 141, West Josephfort, LA 84564"/>
    <s v="Central"/>
    <s v="Cover"/>
    <s v="rmj-22755"/>
    <n v="807.63"/>
    <x v="0"/>
    <n v="17"/>
    <n v="13729.71"/>
    <s v="TRANS-65957"/>
    <d v="2024-08-30T00:00:00"/>
    <d v="2024-09-09T00:00:00"/>
  </r>
  <r>
    <s v="634 Mendoza Neck, Leeburgh, WA 52920"/>
    <s v="Central"/>
    <s v="Week"/>
    <s v="RLv-35277"/>
    <n v="461.93"/>
    <x v="0"/>
    <n v="16"/>
    <n v="7390.88"/>
    <s v="TRANS-66427"/>
    <d v="2023-11-09T00:00:00"/>
    <d v="2023-11-19T00:00:00"/>
  </r>
  <r>
    <s v="58039 Perez Harbors Apt. 012, North Michael, NY 16865"/>
    <s v="Central"/>
    <s v="Direction"/>
    <s v="Ghg-34544"/>
    <n v="110.6"/>
    <x v="0"/>
    <n v="15"/>
    <n v="1659"/>
    <s v="TRANS-42554"/>
    <d v="2022-07-10T00:00:00"/>
    <d v="2022-07-20T00:00:00"/>
  </r>
  <r>
    <s v="3316 Jennifer Knolls Apt. 801, New James, NV 93694"/>
    <s v="Central"/>
    <s v="Whatever"/>
    <s v="udN-77424"/>
    <n v="488.83"/>
    <x v="0"/>
    <n v="15"/>
    <n v="7332.45"/>
    <s v="TRANS-65201"/>
    <d v="2022-11-05T00:00:00"/>
    <d v="2022-11-15T00:00:00"/>
  </r>
  <r>
    <s v="16494 Campbell Mission Suite 271, Amyfort, ND 12871"/>
    <s v="Central"/>
    <s v="Technology"/>
    <s v="BzX-08615"/>
    <n v="896.98"/>
    <x v="0"/>
    <n v="15"/>
    <n v="13454.7"/>
    <s v="TRANS-31682"/>
    <d v="2023-06-14T00:00:00"/>
    <d v="2023-06-24T00:00:00"/>
  </r>
  <r>
    <s v="808 Williams Shore Apt. 243, New Ashley, ND 69103"/>
    <s v="Central"/>
    <s v="Modern"/>
    <s v="voz-10212"/>
    <n v="331.5"/>
    <x v="0"/>
    <n v="13"/>
    <n v="4309.5"/>
    <s v="TRANS-79668"/>
    <d v="2023-07-19T00:00:00"/>
    <d v="2023-07-29T00:00:00"/>
  </r>
  <r>
    <s v="104 Serrano Drive, Leonardberg, NJ 84145"/>
    <s v="Central"/>
    <s v="Mean"/>
    <s v="jWC-00955"/>
    <n v="677.88"/>
    <x v="0"/>
    <n v="13"/>
    <n v="8812.44"/>
    <s v="TRANS-50995"/>
    <d v="2023-03-21T00:00:00"/>
    <d v="2023-03-31T00:00:00"/>
  </r>
  <r>
    <s v="5638 Kennedy Wall, West Matthew, PA 15172"/>
    <s v="Central"/>
    <s v="Word"/>
    <s v="RJO-62640"/>
    <n v="847.6"/>
    <x v="0"/>
    <n v="12"/>
    <n v="10171.200000000001"/>
    <s v="TRANS-62926"/>
    <d v="2021-07-19T00:00:00"/>
    <d v="2021-07-29T00:00:00"/>
  </r>
  <r>
    <s v="1859 Newton Ways Suite 159, Marychester, OK 00700"/>
    <s v="Central"/>
    <s v="Field"/>
    <s v="iSn-55453"/>
    <n v="926.69"/>
    <x v="0"/>
    <n v="12"/>
    <n v="11120.28"/>
    <s v="TRANS-13831"/>
    <d v="2021-11-20T00:00:00"/>
    <d v="2021-11-30T00:00:00"/>
  </r>
  <r>
    <s v="14948 Curtis Roads, Farleyview, VT 78186"/>
    <s v="Central"/>
    <s v="Develop"/>
    <s v="dGp-89831"/>
    <n v="183.63"/>
    <x v="0"/>
    <n v="12"/>
    <n v="2203.56"/>
    <s v="TRANS-49570"/>
    <d v="2023-07-02T00:00:00"/>
    <d v="2023-07-12T00:00:00"/>
  </r>
  <r>
    <s v="278 Sarah Trace, South Angelica, OH 59690"/>
    <s v="Central"/>
    <s v="Whom"/>
    <s v="CEB-27286"/>
    <n v="551.69000000000005"/>
    <x v="0"/>
    <n v="11"/>
    <n v="6068.59"/>
    <s v="TRANS-53465"/>
    <d v="2023-06-28T00:00:00"/>
    <d v="2023-07-08T00:00:00"/>
  </r>
  <r>
    <s v="27171 Kimberly Mission Suite 600, North Tiffany, OK 94008"/>
    <s v="Central"/>
    <s v="Writer"/>
    <s v="SQv-51851"/>
    <n v="752.05"/>
    <x v="0"/>
    <n v="10"/>
    <n v="7520.5"/>
    <s v="TRANS-55277"/>
    <d v="2024-07-05T00:00:00"/>
    <d v="2022-09-25T00:00:00"/>
  </r>
  <r>
    <s v="1739 Robinson Ports Suite 914, Chungshire, VT 04413"/>
    <s v="Central"/>
    <s v="Civil"/>
    <s v="PEe-30084"/>
    <n v="465.73"/>
    <x v="0"/>
    <n v="9"/>
    <n v="4191.57"/>
    <s v="TRANS-12318"/>
    <d v="2021-09-10T00:00:00"/>
    <d v="2020-06-25T00:00:00"/>
  </r>
  <r>
    <s v="61508 Karen Manor, Deannaland, NJ 84153"/>
    <s v="Central"/>
    <s v="Artist"/>
    <s v="hbT-95325"/>
    <n v="352.03"/>
    <x v="0"/>
    <n v="8"/>
    <n v="2816.24"/>
    <s v="TRANS-69580"/>
    <d v="2021-09-24T00:00:00"/>
    <d v="2021-02-23T00:00:00"/>
  </r>
  <r>
    <s v="386 Price Keys Apt. 791, Melissashire, CO 38376"/>
    <s v="Central"/>
    <s v="A"/>
    <s v="vWg-80506"/>
    <n v="823.51"/>
    <x v="0"/>
    <n v="7"/>
    <n v="5764.57"/>
    <s v="TRANS-02428"/>
    <d v="2020-04-27T00:00:00"/>
    <d v="2022-06-03T00:00:00"/>
  </r>
  <r>
    <s v="7282 Monique Vista Suite 565, Lake Tinachester, OR 24203"/>
    <s v="Central"/>
    <s v="Meeting"/>
    <s v="lKh-37309"/>
    <n v="476.59"/>
    <x v="0"/>
    <n v="7"/>
    <n v="3336.13"/>
    <s v="TRANS-73478"/>
    <d v="2023-08-17T00:00:00"/>
    <d v="2021-12-12T00:00:00"/>
  </r>
  <r>
    <s v="593 Turner Streets Suite 945, Williammouth, CA 71392"/>
    <s v="Central"/>
    <s v="Event"/>
    <s v="zFb-78930"/>
    <n v="613.41"/>
    <x v="0"/>
    <n v="6"/>
    <n v="3680.46"/>
    <s v="TRANS-94881"/>
    <d v="2021-05-28T00:00:00"/>
    <d v="2024-04-30T00:00:00"/>
  </r>
  <r>
    <s v="4542 Aaron Light Suite 549, Rogerston, WA 79356"/>
    <s v="Central"/>
    <s v="Manage"/>
    <s v="tMF-11227"/>
    <n v="993.26"/>
    <x v="0"/>
    <n v="6"/>
    <n v="5959.56"/>
    <s v="TRANS-27918"/>
    <d v="2023-01-10T00:00:00"/>
    <d v="2024-07-25T00:00:00"/>
  </r>
  <r>
    <s v="8601 Cynthia River Suite 789, West Danielfort, MS 74769"/>
    <s v="Central"/>
    <s v="However"/>
    <s v="blo-71952"/>
    <n v="544.94000000000005"/>
    <x v="0"/>
    <n v="6"/>
    <n v="3269.64"/>
    <s v="TRANS-80769"/>
    <d v="2020-02-16T00:00:00"/>
    <d v="2023-04-27T00:00:00"/>
  </r>
  <r>
    <s v="8425 Mccormick Gateway Apt. 077, South Carol, MN 94985"/>
    <s v="Central"/>
    <s v="Open"/>
    <s v="dby-14588"/>
    <n v="252.43"/>
    <x v="0"/>
    <n v="5"/>
    <n v="1262.1500000000001"/>
    <s v="TRANS-61059"/>
    <d v="2022-11-01T00:00:00"/>
    <d v="2022-06-18T00:00:00"/>
  </r>
  <r>
    <s v="51631 Hall Parkways Suite 170, South Marcoside, AK 39570"/>
    <s v="Central"/>
    <s v="Control"/>
    <s v="vEa-99041"/>
    <n v="275.41000000000003"/>
    <x v="0"/>
    <n v="4"/>
    <n v="1101.6400000000001"/>
    <s v="TRANS-20917"/>
    <d v="2021-05-16T00:00:00"/>
    <d v="2020-09-17T00:00:00"/>
  </r>
  <r>
    <s v="5199 Smith Lake, Joshuaberg, WY 37560"/>
    <s v="Central"/>
    <s v="Him"/>
    <s v="cWO-05076"/>
    <n v="728.06"/>
    <x v="0"/>
    <n v="4"/>
    <n v="2912.24"/>
    <s v="TRANS-47842"/>
    <d v="2021-11-07T00:00:00"/>
    <d v="2022-10-19T00:00:00"/>
  </r>
  <r>
    <s v="849 Barber Inlet, Richardtown, AZ 97904"/>
    <s v="Central"/>
    <s v="Write"/>
    <s v="gSz-29189"/>
    <n v="94.1"/>
    <x v="0"/>
    <n v="3"/>
    <n v="282.3"/>
    <s v="TRANS-88682"/>
    <d v="2022-01-23T00:00:00"/>
    <d v="2020-05-18T00:00:00"/>
  </r>
  <r>
    <s v="21131 Lee Fields, West Stevemouth, MA 73511"/>
    <s v="Central"/>
    <s v="Lot"/>
    <s v="Jus-09165"/>
    <n v="220.58"/>
    <x v="0"/>
    <n v="1"/>
    <n v="220.58"/>
    <s v="TRANS-20486"/>
    <d v="2023-05-18T00:00:00"/>
    <d v="2021-02-27T00:00:00"/>
  </r>
  <r>
    <s v="578 Thomas Shoal, New Lindamouth, MA 16980"/>
    <s v="Central"/>
    <s v="Full"/>
    <s v="ZEQ-59676"/>
    <n v="557.41"/>
    <x v="0"/>
    <n v="1"/>
    <n v="557.41"/>
    <s v="TRANS-49780"/>
    <d v="2021-12-13T00:00:00"/>
    <d v="2022-06-14T00:00:00"/>
  </r>
  <r>
    <s v="8980 Kristin Ville Apt. 935, Elliottport, MS 57741"/>
    <s v="East"/>
    <s v="East"/>
    <s v="wNh-39696"/>
    <n v="859.63"/>
    <x v="0"/>
    <n v="20"/>
    <n v="17192.599999999999"/>
    <s v="TRANS-16917"/>
    <d v="2024-08-27T00:00:00"/>
    <d v="2024-09-06T00:00:00"/>
  </r>
  <r>
    <s v="106 Smith Mission, Lake Kellyshire, AL 63241"/>
    <s v="East"/>
    <s v="Happy"/>
    <s v="Qir-31574"/>
    <n v="647.65"/>
    <x v="0"/>
    <n v="16"/>
    <n v="10362.4"/>
    <s v="TRANS-54270"/>
    <d v="2023-05-18T00:00:00"/>
    <d v="2023-05-28T00:00:00"/>
  </r>
  <r>
    <s v="41844 Johnston Hollow Suite 618, East Robert, TN 80347"/>
    <s v="East"/>
    <s v="Vote"/>
    <s v="yHF-81884"/>
    <n v="954.35"/>
    <x v="0"/>
    <n v="13"/>
    <n v="12406.55"/>
    <s v="TRANS-99982"/>
    <d v="2023-08-03T00:00:00"/>
    <d v="2023-08-13T00:00:00"/>
  </r>
  <r>
    <s v="186 Katherine Cliff, Williamberg, AK 21920"/>
    <s v="East"/>
    <s v="Class"/>
    <s v="HHD-70093"/>
    <n v="289.64"/>
    <x v="0"/>
    <n v="13"/>
    <n v="3765.32"/>
    <s v="TRANS-32310"/>
    <d v="2022-09-19T00:00:00"/>
    <d v="2022-09-29T00:00:00"/>
  </r>
  <r>
    <s v="8331 Carlos Loaf, Kaylafort, WV 20691"/>
    <s v="East"/>
    <s v="Material"/>
    <s v="jrs-40429"/>
    <n v="68.290000000000006"/>
    <x v="0"/>
    <n v="11"/>
    <n v="751.19"/>
    <s v="TRANS-83745"/>
    <d v="2020-05-30T00:00:00"/>
    <d v="2020-06-09T00:00:00"/>
  </r>
  <r>
    <s v="376 Brown Causeway Apt. 205, Hensonchester, KS 20627"/>
    <s v="East"/>
    <s v="Personal"/>
    <s v="AJR-31843"/>
    <n v="26.57"/>
    <x v="0"/>
    <n v="11"/>
    <n v="292.27"/>
    <s v="TRANS-76851"/>
    <d v="2024-03-15T00:00:00"/>
    <d v="2024-03-25T00:00:00"/>
  </r>
  <r>
    <s v="79507 Dawn Mall Suite 270, New Christina, PA 35351"/>
    <s v="East"/>
    <s v="Benefit"/>
    <s v="IGY-70348"/>
    <n v="228.41"/>
    <x v="0"/>
    <n v="11"/>
    <n v="2512.5100000000002"/>
    <s v="TRANS-51531"/>
    <d v="2021-10-09T00:00:00"/>
    <d v="2021-10-19T00:00:00"/>
  </r>
  <r>
    <s v="69187 Hailey Groves, Lake Zacharymouth, NV 21489"/>
    <s v="East"/>
    <s v="Skin"/>
    <s v="oWh-23868"/>
    <n v="966.38"/>
    <x v="0"/>
    <n v="10"/>
    <n v="9663.7999999999993"/>
    <s v="TRANS-51353"/>
    <d v="2020-06-17T00:00:00"/>
    <d v="2022-08-03T00:00:00"/>
  </r>
  <r>
    <s v="91287 Kimberly Court, West Stephanieview, MT 07159"/>
    <s v="East"/>
    <s v="Become"/>
    <s v="zkf-85866"/>
    <n v="170.16"/>
    <x v="0"/>
    <n v="9"/>
    <n v="1531.44"/>
    <s v="TRANS-32713"/>
    <d v="2022-02-13T00:00:00"/>
    <d v="2020-07-18T00:00:00"/>
  </r>
  <r>
    <s v="71074 Clark Walk Apt. 357, Lake Kenneth, SC 96924"/>
    <s v="East"/>
    <s v="Road"/>
    <s v="yji-76820"/>
    <n v="582.1"/>
    <x v="0"/>
    <n v="8"/>
    <n v="4656.8"/>
    <s v="TRANS-30047"/>
    <d v="2021-06-09T00:00:00"/>
    <d v="2020-01-17T00:00:00"/>
  </r>
  <r>
    <s v="061 Kelley Mount Apt. 391, Rodneyside, NV 55006"/>
    <s v="East"/>
    <s v="Away"/>
    <s v="qxl-58839"/>
    <n v="510.41"/>
    <x v="0"/>
    <n v="7"/>
    <n v="3572.87"/>
    <s v="TRANS-11682"/>
    <d v="2020-05-04T00:00:00"/>
    <d v="2021-11-27T00:00:00"/>
  </r>
  <r>
    <s v="38178 Scott Parks, Port Conniefort, AK 74236"/>
    <s v="East"/>
    <s v="Benefit"/>
    <s v="LIm-89233"/>
    <n v="145.38999999999999"/>
    <x v="0"/>
    <n v="3"/>
    <n v="436.17"/>
    <s v="TRANS-61529"/>
    <d v="2023-09-01T00:00:00"/>
    <d v="2020-08-07T00:00:00"/>
  </r>
  <r>
    <s v="3255 Laura Fort, Galvanhaven, ND 00825"/>
    <s v="East"/>
    <s v="Tree"/>
    <s v="xdD-49011"/>
    <n v="161.69999999999999"/>
    <x v="0"/>
    <n v="3"/>
    <n v="485.1"/>
    <s v="TRANS-72531"/>
    <d v="2021-03-21T00:00:00"/>
    <d v="2020-10-28T00:00:00"/>
  </r>
  <r>
    <s v="5685 Ellis River, Timothyville, DC 35445"/>
    <s v="East"/>
    <s v="Clearly"/>
    <s v="FYf-92366"/>
    <n v="367.96"/>
    <x v="0"/>
    <n v="3"/>
    <n v="1103.8800000000001"/>
    <s v="TRANS-27616"/>
    <d v="2022-03-08T00:00:00"/>
    <d v="2022-04-03T00:00:00"/>
  </r>
  <r>
    <s v="7479 Christine Knolls, Tiffanyland, NH 19667"/>
    <s v="East"/>
    <s v="Theory"/>
    <s v="TAw-53706"/>
    <n v="460.28"/>
    <x v="0"/>
    <n v="2"/>
    <n v="920.56"/>
    <s v="TRANS-31095"/>
    <d v="2023-06-07T00:00:00"/>
    <d v="2022-04-15T00:00:00"/>
  </r>
  <r>
    <s v="41157 Bruce Roads, Bellmouth, MA 39986"/>
    <s v="East"/>
    <s v="To"/>
    <s v="Ost-00066"/>
    <n v="650.11"/>
    <x v="0"/>
    <n v="1"/>
    <n v="650.11"/>
    <s v="TRANS-57389"/>
    <d v="2020-10-19T00:00:00"/>
    <d v="2020-01-25T00:00:00"/>
  </r>
  <r>
    <s v="564 Walter Corner Suite 690, Leeborough, MS 96573"/>
    <s v="East"/>
    <s v="Eye"/>
    <s v="SOE-41992"/>
    <n v="646.82000000000005"/>
    <x v="0"/>
    <n v="1"/>
    <n v="646.82000000000005"/>
    <s v="TRANS-83019"/>
    <d v="2021-02-07T00:00:00"/>
    <d v="2023-12-14T00:00:00"/>
  </r>
  <r>
    <s v="9380 Steven Forks Suite 693, Port Alexandra, WY 79125"/>
    <s v="North"/>
    <s v="Feeling"/>
    <s v="mKt-78334"/>
    <n v="111.85"/>
    <x v="0"/>
    <n v="20"/>
    <n v="2237"/>
    <s v="TRANS-60751"/>
    <d v="2021-09-25T00:00:00"/>
    <d v="2021-10-05T00:00:00"/>
  </r>
  <r>
    <s v="085 Stephanie Port Apt. 956, Richardsonborough, UT 38853"/>
    <s v="North"/>
    <s v="Town"/>
    <s v="IBU-42111"/>
    <n v="940"/>
    <x v="0"/>
    <n v="20"/>
    <n v="18800"/>
    <s v="TRANS-65542"/>
    <d v="2020-06-21T00:00:00"/>
    <d v="2020-07-01T00:00:00"/>
  </r>
  <r>
    <s v="120 Cummings Forest, North Samanthashire, MA 89411"/>
    <s v="North"/>
    <s v="Go"/>
    <s v="FTA-55282"/>
    <n v="680.2"/>
    <x v="0"/>
    <n v="19"/>
    <n v="12923.8"/>
    <s v="TRANS-75839"/>
    <d v="2022-08-23T00:00:00"/>
    <d v="2022-09-02T00:00:00"/>
  </r>
  <r>
    <s v="53867 Karl Rest, Port Logan, NY 06639"/>
    <s v="North"/>
    <s v="Director"/>
    <s v="MFA-64831"/>
    <n v="695.66"/>
    <x v="0"/>
    <n v="19"/>
    <n v="13217.54"/>
    <s v="TRANS-53724"/>
    <d v="2020-07-19T00:00:00"/>
    <d v="2020-07-29T00:00:00"/>
  </r>
  <r>
    <s v="88968 Fleming Mission Suite 128, North Phillip, TX 93582"/>
    <s v="North"/>
    <s v="Challenge"/>
    <s v="HNj-06242"/>
    <n v="877.36"/>
    <x v="0"/>
    <n v="19"/>
    <n v="16669.84"/>
    <s v="TRANS-68823"/>
    <d v="2024-01-08T00:00:00"/>
    <d v="2024-01-18T00:00:00"/>
  </r>
  <r>
    <s v="957 Steven Spring Suite 055, West Kevinfurt, AK 48503"/>
    <s v="North"/>
    <s v="Mind"/>
    <s v="Vsf-55925"/>
    <n v="31.75"/>
    <x v="0"/>
    <n v="19"/>
    <n v="603.25"/>
    <s v="TRANS-36802"/>
    <d v="2023-01-02T00:00:00"/>
    <d v="2023-01-14T00:00:00"/>
  </r>
  <r>
    <s v="70109 Lopez Point Suite 548, Christopherport, GA 76159"/>
    <s v="North"/>
    <s v="Debate"/>
    <s v="qUa-72802"/>
    <n v="622.89"/>
    <x v="0"/>
    <n v="17"/>
    <n v="10589.13"/>
    <s v="TRANS-16198"/>
    <d v="2021-12-28T00:00:00"/>
    <d v="2022-01-09T00:00:00"/>
  </r>
  <r>
    <s v="999 Pitts Radial Apt. 958, Davisview, UT 84388"/>
    <s v="North"/>
    <s v="Figure"/>
    <s v="FBW-69416"/>
    <n v="852.92"/>
    <x v="0"/>
    <n v="17"/>
    <n v="14499.64"/>
    <s v="TRANS-30302"/>
    <d v="2021-10-08T00:00:00"/>
    <d v="2021-10-20T00:00:00"/>
  </r>
  <r>
    <s v="6693 David Dam Suite 282, East Justin, DC 37720"/>
    <s v="North"/>
    <s v="By"/>
    <s v="auB-60251"/>
    <n v="932.1"/>
    <x v="0"/>
    <n v="16"/>
    <n v="14913.6"/>
    <s v="TRANS-36194"/>
    <d v="2021-06-12T00:00:00"/>
    <d v="2021-06-24T00:00:00"/>
  </r>
  <r>
    <s v="26672 Stephanie Spurs, New Wandastad, MI 32611"/>
    <s v="North"/>
    <s v="Program"/>
    <s v="tCa-90007"/>
    <n v="282.01"/>
    <x v="0"/>
    <n v="12"/>
    <n v="3384.12"/>
    <s v="TRANS-63040"/>
    <d v="2023-03-01T00:00:00"/>
    <d v="2023-03-13T00:00:00"/>
  </r>
  <r>
    <s v="1103 James Land Apt. 183, North Georgeborough, MI 32960"/>
    <s v="North"/>
    <s v="Something"/>
    <s v="oJZ-85236"/>
    <n v="796.26"/>
    <x v="0"/>
    <n v="10"/>
    <n v="7962.6"/>
    <s v="TRANS-60572"/>
    <d v="2022-09-07T00:00:00"/>
    <s v="2022-13-40"/>
  </r>
  <r>
    <s v="7410 Shaw Plaza, East Connormouth, ND 54448"/>
    <s v="North"/>
    <s v="Almost"/>
    <s v="xlb-20672"/>
    <n v="223.38"/>
    <x v="0"/>
    <n v="10"/>
    <n v="2233.8000000000002"/>
    <s v="TRANS-19554"/>
    <d v="2023-02-14T00:00:00"/>
    <s v="2022-13-40"/>
  </r>
  <r>
    <s v="072 Jocelyn Trafficway Apt. 865, Port Alexandramouth, TN 26315"/>
    <s v="North"/>
    <s v="Catch"/>
    <s v="MQj-72484"/>
    <n v="347.15"/>
    <x v="0"/>
    <n v="10"/>
    <n v="3471.5"/>
    <s v="TRANS-91484"/>
    <d v="2021-07-25T00:00:00"/>
    <d v="2020-01-13T00:00:00"/>
  </r>
  <r>
    <s v="60793 Jose Crossroad Suite 875, East Nicholas, NH 47363"/>
    <s v="North"/>
    <s v="Fly"/>
    <s v="kPT-11415"/>
    <n v="852.08"/>
    <x v="0"/>
    <n v="10"/>
    <n v="8520.7999999999993"/>
    <s v="TRANS-53798"/>
    <d v="2020-01-22T00:00:00"/>
    <d v="2021-08-07T00:00:00"/>
  </r>
  <r>
    <s v="064 Mcdowell Mills, East Anthonytown, WI 00588"/>
    <s v="North"/>
    <s v="Control"/>
    <s v="Rfj-39090"/>
    <n v="977.43"/>
    <x v="0"/>
    <n v="9"/>
    <n v="8796.8700000000008"/>
    <s v="TRANS-25735"/>
    <d v="2022-03-04T00:00:00"/>
    <d v="2022-08-29T00:00:00"/>
  </r>
  <r>
    <s v="517 Rodriguez Center, Mitchellborough, MA 72309"/>
    <s v="North"/>
    <s v="Season"/>
    <s v="MoX-53169"/>
    <n v="218.69"/>
    <x v="0"/>
    <n v="9"/>
    <n v="1968.21"/>
    <s v="TRANS-02360"/>
    <d v="2022-07-02T00:00:00"/>
    <d v="2023-07-30T00:00:00"/>
  </r>
  <r>
    <s v="83797 Rodriguez Stravenue, West Eduardo, PA 02307"/>
    <s v="North"/>
    <s v="Single"/>
    <s v="WUy-28037"/>
    <n v="230.48"/>
    <x v="0"/>
    <n v="8"/>
    <n v="1843.84"/>
    <s v="TRANS-61103"/>
    <d v="2023-05-10T00:00:00"/>
    <d v="2020-06-13T00:00:00"/>
  </r>
  <r>
    <s v="0360 Amy Falls, Port Whitney, IN 06654"/>
    <s v="North"/>
    <s v="Item"/>
    <s v="NZC-45407"/>
    <n v="807.3"/>
    <x v="0"/>
    <n v="8"/>
    <n v="6458.4"/>
    <s v="TRANS-17585"/>
    <d v="2021-10-28T00:00:00"/>
    <d v="2021-03-15T00:00:00"/>
  </r>
  <r>
    <s v="4569 Moreno Radial, Costamouth, IN 65933"/>
    <s v="North"/>
    <s v="Tree"/>
    <s v="dRw-92236"/>
    <n v="98.53"/>
    <x v="0"/>
    <n v="6"/>
    <n v="591.17999999999995"/>
    <s v="TRANS-18591"/>
    <d v="2020-08-11T00:00:00"/>
    <d v="2023-09-09T00:00:00"/>
  </r>
  <r>
    <s v="905 Jacobs Camp, Frenchfort, PA 98938"/>
    <s v="North"/>
    <s v="View"/>
    <s v="BuU-99037"/>
    <n v="548.11"/>
    <x v="0"/>
    <n v="6"/>
    <n v="3288.66"/>
    <s v="TRANS-84886"/>
    <d v="2024-08-04T00:00:00"/>
    <d v="2020-07-30T00:00:00"/>
  </r>
  <r>
    <s v="2539 Jennifer Squares Apt. 855, Port Eric, PA 74238"/>
    <s v="North"/>
    <s v="Part"/>
    <s v="FGL-51664"/>
    <n v="192.84"/>
    <x v="0"/>
    <n v="5"/>
    <n v="964.2"/>
    <s v="TRANS-33907"/>
    <d v="2021-03-13T00:00:00"/>
    <d v="2020-03-09T00:00:00"/>
  </r>
  <r>
    <s v="713 Michael Coves, Port Jamie, RI 51407"/>
    <s v="North"/>
    <s v="Professional"/>
    <s v="nIX-56301"/>
    <n v="965.95"/>
    <x v="0"/>
    <n v="5"/>
    <n v="4829.75"/>
    <s v="TRANS-85671"/>
    <d v="2020-07-14T00:00:00"/>
    <d v="2022-02-13T00:00:00"/>
  </r>
  <r>
    <s v="4336 Morales Roads, Pettymouth, OK 44158"/>
    <s v="North"/>
    <s v="As"/>
    <s v="WsA-91456"/>
    <n v="532.14"/>
    <x v="0"/>
    <n v="3"/>
    <n v="1596.42"/>
    <s v="TRANS-15298"/>
    <d v="2022-02-26T00:00:00"/>
    <d v="2020-02-17T00:00:00"/>
  </r>
  <r>
    <s v="8490 Perry Corner, East Keithfort, FL 22686"/>
    <s v="North"/>
    <s v="Treat"/>
    <s v="GWC-04393"/>
    <n v="364.36"/>
    <x v="0"/>
    <n v="3"/>
    <n v="1093.08"/>
    <s v="TRANS-10001"/>
    <d v="2020-05-18T00:00:00"/>
    <d v="2020-07-04T00:00:00"/>
  </r>
  <r>
    <s v="86298 Kelly Stream Apt. 435, Martinborough, TX 36865"/>
    <s v="North"/>
    <s v="Their"/>
    <s v="FJN-87412"/>
    <n v="269.88"/>
    <x v="0"/>
    <n v="2"/>
    <n v="539.76"/>
    <s v="TRANS-42409"/>
    <d v="2023-06-06T00:00:00"/>
    <d v="2022-09-14T00:00:00"/>
  </r>
  <r>
    <s v="403 Weber Pass Apt. 275, South Michaelside, WA 37608"/>
    <s v="North"/>
    <s v="Enough"/>
    <s v="mub-05630"/>
    <n v="613.04"/>
    <x v="0"/>
    <n v="2"/>
    <n v="1226.08"/>
    <s v="TRANS-05452"/>
    <d v="2023-10-01T00:00:00"/>
    <d v="2024-08-02T00:00:00"/>
  </r>
  <r>
    <s v="79784 Gonzalez Keys Apt. 150, Yuland, NE 07024"/>
    <s v="North"/>
    <s v="Opportunity"/>
    <s v="cCn-56842"/>
    <n v="159.96"/>
    <x v="0"/>
    <n v="2"/>
    <n v="319.92"/>
    <s v="TRANS-94167"/>
    <d v="2024-03-03T00:00:00"/>
    <d v="2020-10-08T00:00:00"/>
  </r>
  <r>
    <s v="9826 James Drives Apt. 465, West Jenny, MI 90329"/>
    <s v="North"/>
    <s v="Explain"/>
    <s v="Gbw-76553"/>
    <n v="995.47"/>
    <x v="0"/>
    <n v="1"/>
    <n v="995.47"/>
    <s v="TRANS-07814"/>
    <d v="2021-11-17T00:00:00"/>
    <d v="2023-06-27T00:00:00"/>
  </r>
  <r>
    <s v="564 Joshua Summit, East Jessica, RI 08910"/>
    <s v="North"/>
    <s v="Either"/>
    <s v="qJB-77957"/>
    <n v="674.09"/>
    <x v="0"/>
    <n v="1"/>
    <n v="674.09"/>
    <s v="TRANS-36480"/>
    <d v="2024-02-28T00:00:00"/>
    <d v="2021-09-14T00:00:00"/>
  </r>
  <r>
    <s v="567 Owens Motorway, North Daisyton, MA 41140"/>
    <s v="South"/>
    <s v="Loss"/>
    <s v="mJk-23807"/>
    <n v="267.66000000000003"/>
    <x v="0"/>
    <n v="20"/>
    <n v="5353.2"/>
    <s v="TRANS-26954"/>
    <d v="2023-02-20T00:00:00"/>
    <d v="2023-03-04T00:00:00"/>
  </r>
  <r>
    <s v="27106 Smith Square, East Ashley, NM 68420"/>
    <s v="South"/>
    <s v="Call"/>
    <s v="LXI-36092"/>
    <n v="845.98"/>
    <x v="0"/>
    <n v="19"/>
    <n v="16073.62"/>
    <s v="TRANS-75435"/>
    <d v="2023-01-06T00:00:00"/>
    <d v="2023-01-18T00:00:00"/>
  </r>
  <r>
    <s v="446 Elizabeth Tunnel, Michaelville, KY 03838"/>
    <s v="South"/>
    <s v="Respond"/>
    <s v="wvq-88184"/>
    <n v="18.95"/>
    <x v="0"/>
    <n v="19"/>
    <n v="360.05"/>
    <s v="TRANS-37281"/>
    <d v="2022-04-28T00:00:00"/>
    <d v="2022-05-10T00:00:00"/>
  </r>
  <r>
    <s v="47808 Rasmussen View Apt. 924, Kimberlyberg, UT 47851"/>
    <s v="South"/>
    <s v="Report"/>
    <s v="OJl-77639"/>
    <n v="400.98"/>
    <x v="0"/>
    <n v="18"/>
    <n v="7217.64"/>
    <s v="TRANS-20484"/>
    <d v="2022-05-23T00:00:00"/>
    <d v="2022-06-04T00:00:00"/>
  </r>
  <r>
    <s v="58187 Hawkins Valley, Robinsonton, WI 79613"/>
    <s v="South"/>
    <s v="Hundred"/>
    <s v="Tjr-98033"/>
    <n v="479.58"/>
    <x v="0"/>
    <n v="17"/>
    <n v="8152.86"/>
    <s v="TRANS-89735"/>
    <d v="2021-09-01T00:00:00"/>
    <d v="2021-09-13T00:00:00"/>
  </r>
  <r>
    <s v="93147 Elizabeth Landing Suite 364, Lake Robertfort, KS 76599"/>
    <s v="South"/>
    <s v="Growth"/>
    <s v="GDe-01668"/>
    <n v="546.72"/>
    <x v="0"/>
    <n v="17"/>
    <n v="9294.24"/>
    <s v="TRANS-47796"/>
    <d v="2020-03-02T00:00:00"/>
    <d v="2020-03-14T00:00:00"/>
  </r>
  <r>
    <s v="0600 Frank Springs, Barrettstad, LA 67853"/>
    <s v="South"/>
    <s v="Now"/>
    <s v="HCB-41694"/>
    <n v="784.56"/>
    <x v="0"/>
    <n v="17"/>
    <n v="13337.52"/>
    <s v="TRANS-06580"/>
    <d v="2021-06-16T00:00:00"/>
    <d v="2021-06-28T00:00:00"/>
  </r>
  <r>
    <s v="079 Chase Shores, Marieton, NE 21410"/>
    <s v="South"/>
    <s v="Identify"/>
    <s v="mTZ-06549"/>
    <n v="857.87"/>
    <x v="0"/>
    <n v="16"/>
    <n v="13725.92"/>
    <s v="TRANS-90551"/>
    <d v="2021-11-17T00:00:00"/>
    <d v="2021-11-29T00:00:00"/>
  </r>
  <r>
    <s v="20844 Jonathan Lights, West Jennifer, MD 22580"/>
    <s v="South"/>
    <s v="Million"/>
    <s v="mre-38719"/>
    <n v="483.31"/>
    <x v="0"/>
    <n v="14"/>
    <n v="6766.34"/>
    <s v="TRANS-94420"/>
    <d v="2022-09-29T00:00:00"/>
    <d v="2022-10-11T00:00:00"/>
  </r>
  <r>
    <s v="8269 Klein Tunnel Apt. 881, New Spencer, OH 11865"/>
    <s v="South"/>
    <s v="Available"/>
    <s v="lRU-15646"/>
    <n v="539.63"/>
    <x v="0"/>
    <n v="13"/>
    <n v="7015.19"/>
    <s v="TRANS-20697"/>
    <d v="2023-04-12T00:00:00"/>
    <d v="2023-04-24T00:00:00"/>
  </r>
  <r>
    <s v="21743 Hannah Rapid, Lake Richard, VT 92008"/>
    <s v="South"/>
    <s v="Gas"/>
    <s v="qze-06728"/>
    <n v="537.47"/>
    <x v="0"/>
    <n v="13"/>
    <n v="6987.11"/>
    <s v="TRANS-49220"/>
    <d v="2024-03-30T00:00:00"/>
    <d v="2024-04-11T00:00:00"/>
  </r>
  <r>
    <s v="77985 Evans River, Daniellefurt, SD 17543"/>
    <s v="South"/>
    <s v="Become"/>
    <s v="bWx-28099"/>
    <n v="540.89"/>
    <x v="0"/>
    <n v="12"/>
    <n v="6490.68"/>
    <s v="TRANS-40977"/>
    <d v="2020-05-16T00:00:00"/>
    <d v="2020-05-28T00:00:00"/>
  </r>
  <r>
    <s v="697 Michelle Street Suite 679, Palmerstad, WA 64636"/>
    <s v="South"/>
    <s v="Minute"/>
    <s v="IiC-58316"/>
    <n v="166.27"/>
    <x v="0"/>
    <n v="11"/>
    <n v="1828.97"/>
    <s v="TRANS-45610"/>
    <d v="2021-01-16T00:00:00"/>
    <d v="2021-01-28T00:00:00"/>
  </r>
  <r>
    <s v="890 Wright Summit, Lake Nathan, CT 64647"/>
    <s v="South"/>
    <s v="Condition"/>
    <s v="Xzr-09944"/>
    <n v="269.52"/>
    <x v="0"/>
    <n v="11"/>
    <n v="2964.72"/>
    <s v="TRANS-92851"/>
    <d v="2023-07-02T00:00:00"/>
    <d v="2023-07-14T00:00:00"/>
  </r>
  <r>
    <s v="37527 Zachary Valleys, West Samanthahaven, KY 71041"/>
    <s v="South"/>
    <s v="Tough"/>
    <s v="eIm-40894"/>
    <n v="120.36"/>
    <x v="0"/>
    <n v="11"/>
    <n v="1323.96"/>
    <s v="TRANS-05944"/>
    <d v="2024-07-31T00:00:00"/>
    <d v="2024-08-12T00:00:00"/>
  </r>
  <r>
    <s v="3808 Richard Spring, Hancocktown, IL 23818"/>
    <s v="South"/>
    <s v="Never"/>
    <s v="LUN-11052"/>
    <n v="541.1"/>
    <x v="0"/>
    <n v="10"/>
    <n v="5411"/>
    <s v="TRANS-09123"/>
    <d v="2022-05-13T00:00:00"/>
    <d v="2022-07-16T00:00:00"/>
  </r>
  <r>
    <s v="1341 Kim Cliffs Apt. 850, Charlottefort, MI 99342"/>
    <s v="South"/>
    <s v="Nation"/>
    <s v="RHu-37970"/>
    <n v="983.46"/>
    <x v="0"/>
    <n v="9"/>
    <n v="8851.14"/>
    <s v="TRANS-16299"/>
    <d v="2023-05-19T00:00:00"/>
    <d v="2022-11-24T00:00:00"/>
  </r>
  <r>
    <s v="65737 Renee Prairie, Susanport, RI 69144"/>
    <s v="South"/>
    <s v="Lawyer"/>
    <s v="UUW-81449"/>
    <n v="42.6"/>
    <x v="0"/>
    <n v="7"/>
    <n v="298.2"/>
    <s v="TRANS-66239"/>
    <d v="2024-05-17T00:00:00"/>
    <d v="2023-08-02T00:00:00"/>
  </r>
  <r>
    <s v="3660 Cross Flat, Sweeneyfurt, SD 32785"/>
    <s v="South"/>
    <s v="Politics"/>
    <s v="dCX-36347"/>
    <n v="512.55999999999995"/>
    <x v="0"/>
    <n v="6"/>
    <n v="3075.36"/>
    <s v="TRANS-00515"/>
    <d v="2020-01-08T00:00:00"/>
    <d v="2024-08-13T00:00:00"/>
  </r>
  <r>
    <s v="333 James Drive, Thomasmouth, UT 85570"/>
    <s v="South"/>
    <s v="Fact"/>
    <s v="JEw-25543"/>
    <n v="270.02"/>
    <x v="0"/>
    <n v="5"/>
    <n v="1350.1"/>
    <s v="TRANS-51412"/>
    <d v="2022-03-08T00:00:00"/>
    <d v="2021-06-22T00:00:00"/>
  </r>
  <r>
    <s v="61829 Ryan Meadows Suite 275, East Adrienne, NJ 13957"/>
    <s v="South"/>
    <s v="Tough"/>
    <s v="svw-53583"/>
    <n v="481.96"/>
    <x v="0"/>
    <n v="3"/>
    <n v="1445.88"/>
    <s v="TRANS-09033"/>
    <d v="2020-06-06T00:00:00"/>
    <d v="2023-05-19T00:00:00"/>
  </r>
  <r>
    <s v="061 Sherry Rapid, North Isaacfurt, MA 43004"/>
    <s v="South"/>
    <s v="Heavy"/>
    <s v="nBG-48404"/>
    <n v="997.17"/>
    <x v="0"/>
    <n v="3"/>
    <n v="2991.51"/>
    <s v="TRANS-39871"/>
    <d v="2021-03-28T00:00:00"/>
    <d v="2023-05-15T00:00:00"/>
  </r>
  <r>
    <s v="59820 Gray Bridge Suite 071, Jameshaven, PA 77776"/>
    <s v="South"/>
    <s v="Her"/>
    <s v="SAM-29532"/>
    <n v="213.58"/>
    <x v="0"/>
    <n v="2"/>
    <n v="427.16"/>
    <s v="TRANS-77338"/>
    <d v="2020-05-28T00:00:00"/>
    <d v="2024-02-28T00:00:00"/>
  </r>
  <r>
    <s v="92619 Greene Flat, Port Scottville, AL 23025"/>
    <s v="South"/>
    <s v="Defense"/>
    <s v="YSC-93857"/>
    <n v="889.56"/>
    <x v="0"/>
    <n v="2"/>
    <n v="1779.12"/>
    <s v="TRANS-91075"/>
    <d v="2020-06-29T00:00:00"/>
    <d v="2021-12-24T00:00:00"/>
  </r>
  <r>
    <s v="199 Calderon Parks Apt. 822, Timothyton, OK 70283"/>
    <s v="South"/>
    <s v="Left"/>
    <s v="OBA-45793"/>
    <n v="796.98"/>
    <x v="0"/>
    <n v="1"/>
    <n v="796.98"/>
    <s v="TRANS-86068"/>
    <d v="2021-06-15T00:00:00"/>
    <d v="2023-09-12T00:00:00"/>
  </r>
  <r>
    <s v="252 Patricia Lock Suite 573, East Rebeccaville, NE 18788"/>
    <s v="West"/>
    <s v="Reflect"/>
    <s v="hDV-60170"/>
    <n v="229.16"/>
    <x v="0"/>
    <n v="20"/>
    <n v="4583.2"/>
    <s v="TRANS-85673"/>
    <d v="2022-02-23T00:00:00"/>
    <d v="2022-03-07T00:00:00"/>
  </r>
  <r>
    <s v="7712 Reilly Mill Apt. 802, Jensenborough, NE 44661"/>
    <s v="West"/>
    <s v="Dream"/>
    <s v="hRT-12827"/>
    <n v="562.9"/>
    <x v="0"/>
    <n v="20"/>
    <n v="11258"/>
    <s v="TRANS-67463"/>
    <d v="2021-06-11T00:00:00"/>
    <d v="2021-06-23T00:00:00"/>
  </r>
  <r>
    <s v="0109 Graves Cliffs Apt. 671, Port Maryshire, NM 77784"/>
    <s v="West"/>
    <s v="Between"/>
    <s v="glH-57335"/>
    <n v="372.51"/>
    <x v="0"/>
    <n v="20"/>
    <n v="7450.2"/>
    <s v="TRANS-70736"/>
    <d v="2021-08-29T00:00:00"/>
    <d v="2021-09-10T00:00:00"/>
  </r>
  <r>
    <s v="81064 Alexander Valleys, East Amber, VT 82324"/>
    <s v="West"/>
    <s v="Property"/>
    <s v="AFA-85517"/>
    <n v="37.33"/>
    <x v="0"/>
    <n v="17"/>
    <n v="634.61"/>
    <s v="TRANS-72983"/>
    <d v="2023-07-20T00:00:00"/>
    <d v="2023-08-01T00:00:00"/>
  </r>
  <r>
    <s v="34835 Warner Knolls, Port Kimside, OK 12507"/>
    <s v="West"/>
    <s v="Bar"/>
    <s v="Thu-28128"/>
    <n v="851.9"/>
    <x v="0"/>
    <n v="17"/>
    <n v="14482.3"/>
    <s v="TRANS-57191"/>
    <d v="2024-05-11T00:00:00"/>
    <d v="2024-05-23T00:00:00"/>
  </r>
  <r>
    <s v="51237 Michelle Burg Apt. 386, Lake Danielle, IA 51796"/>
    <s v="West"/>
    <s v="Some"/>
    <s v="hyL-12769"/>
    <n v="636.84"/>
    <x v="0"/>
    <n v="15"/>
    <n v="9552.6"/>
    <s v="TRANS-85424"/>
    <d v="2022-08-17T00:00:00"/>
    <d v="2022-08-29T00:00:00"/>
  </r>
  <r>
    <s v="45562 Catherine Summit Suite 673, Andreatown, AK 26983"/>
    <s v="West"/>
    <s v="Across"/>
    <s v="qrf-23843"/>
    <n v="376.04"/>
    <x v="0"/>
    <n v="15"/>
    <n v="5640.6"/>
    <s v="TRANS-74813"/>
    <d v="2020-10-09T00:00:00"/>
    <d v="2020-10-21T00:00:00"/>
  </r>
  <r>
    <s v="123 Cynthia Ferry Suite 536, West Shelly, WY 99345"/>
    <s v="West"/>
    <s v="Push"/>
    <s v="AyR-20970"/>
    <n v="255.76"/>
    <x v="0"/>
    <n v="15"/>
    <n v="3836.4"/>
    <s v="TRANS-07698"/>
    <d v="2020-10-09T00:00:00"/>
    <d v="2020-10-21T00:00:00"/>
  </r>
  <r>
    <s v="89951 Young Hollow, East Phillip, MN 99734"/>
    <s v="West"/>
    <b v="1"/>
    <s v="RYj-31277"/>
    <n v="452.01"/>
    <x v="0"/>
    <n v="14"/>
    <n v="6328.14"/>
    <s v="TRANS-24905"/>
    <d v="2023-03-28T00:00:00"/>
    <d v="2023-04-09T00:00:00"/>
  </r>
  <r>
    <s v="00403 Cassandra Fork, Russellburgh, WA 96415"/>
    <s v="West"/>
    <s v="Recently"/>
    <s v="Uyt-46664"/>
    <n v="489.23"/>
    <x v="0"/>
    <n v="12"/>
    <n v="5870.76"/>
    <s v="TRANS-64166"/>
    <d v="2023-10-28T00:00:00"/>
    <d v="2023-11-12T00:00:00"/>
  </r>
  <r>
    <s v="313 Flores Ways Apt. 006, Shieldsfurt, MA 35302"/>
    <s v="West"/>
    <s v="Them"/>
    <s v="FqT-15051"/>
    <n v="706.55"/>
    <x v="0"/>
    <n v="11"/>
    <n v="7772.05"/>
    <s v="TRANS-15733"/>
    <d v="2020-08-11T00:00:00"/>
    <d v="2020-08-26T00:00:00"/>
  </r>
  <r>
    <s v="5443 Kathryn Tunnel, Abigailport, NH 76565"/>
    <s v="West"/>
    <s v="Discover"/>
    <s v="obD-21669"/>
    <n v="951.84"/>
    <x v="0"/>
    <n v="11"/>
    <n v="10470.24"/>
    <s v="TRANS-07048"/>
    <d v="2023-06-19T00:00:00"/>
    <d v="2023-07-04T00:00:00"/>
  </r>
  <r>
    <s v="8050 Christine Oval Suite 113, Port Brandon, VA 47924"/>
    <s v="West"/>
    <s v="Feel"/>
    <s v="gZv-14141"/>
    <n v="474.38"/>
    <x v="0"/>
    <n v="10"/>
    <n v="4743.8"/>
    <s v="TRANS-75833"/>
    <d v="2024-03-13T00:00:00"/>
    <d v="2021-09-16T00:00:00"/>
  </r>
  <r>
    <s v="6131 Hensley Knolls Apt. 147, Davisside, MA 69092"/>
    <s v="West"/>
    <s v="Sell"/>
    <s v="Fle-62894"/>
    <n v="379.22"/>
    <x v="0"/>
    <n v="10"/>
    <n v="3792.2"/>
    <s v="TRANS-65489"/>
    <d v="2020-11-12T00:00:00"/>
    <d v="2023-11-21T00:00:00"/>
  </r>
  <r>
    <s v="3684 Shannon Prairie, New Dennisbury, MI 88527"/>
    <s v="West"/>
    <s v="Information"/>
    <s v="TSP-52756"/>
    <n v="393.41"/>
    <x v="0"/>
    <n v="10"/>
    <n v="3934.1"/>
    <s v="TRANS-51979"/>
    <d v="2021-05-17T00:00:00"/>
    <d v="2023-05-27T00:00:00"/>
  </r>
  <r>
    <s v="9227 Destiny Ways Suite 192, Edwardhaven, KS 49374"/>
    <s v="West"/>
    <s v="Learn"/>
    <s v="ToR-04090"/>
    <n v="390.66"/>
    <x v="0"/>
    <n v="8"/>
    <n v="3125.28"/>
    <s v="TRANS-04418"/>
    <d v="2023-03-30T00:00:00"/>
    <d v="2024-08-28T00:00:00"/>
  </r>
  <r>
    <s v="9460 Sims Spring Apt. 503, North Judithberg, DE 93239"/>
    <s v="West"/>
    <s v="Win"/>
    <s v="ZRl-00440"/>
    <n v="681.47"/>
    <x v="0"/>
    <n v="8"/>
    <n v="5451.76"/>
    <s v="TRANS-18454"/>
    <d v="2024-07-13T00:00:00"/>
    <d v="2024-01-31T00:00:00"/>
  </r>
  <r>
    <s v="8724 Ward Glens, West Jack, CA 20127"/>
    <s v="West"/>
    <s v="Live"/>
    <s v="FiS-51130"/>
    <n v="783.97"/>
    <x v="0"/>
    <n v="7"/>
    <n v="5487.79"/>
    <s v="TRANS-74944"/>
    <d v="2022-06-04T00:00:00"/>
    <d v="2023-04-22T00:00:00"/>
  </r>
  <r>
    <s v="276 Mark Corner, Port Kevin, VA 56001"/>
    <s v="West"/>
    <s v="Staff"/>
    <s v="BQy-07523"/>
    <n v="850.07"/>
    <x v="0"/>
    <n v="7"/>
    <n v="5950.49"/>
    <s v="TRANS-21210"/>
    <d v="2020-12-30T00:00:00"/>
    <d v="2020-12-17T00:00:00"/>
  </r>
  <r>
    <s v="9219 Erika Drive, Pachecoberg, MS 38756"/>
    <s v="West"/>
    <s v="Glass"/>
    <s v="Mqz-95341"/>
    <n v="68.58"/>
    <x v="0"/>
    <n v="7"/>
    <n v="480.06"/>
    <s v="TRANS-89729"/>
    <d v="2020-11-22T00:00:00"/>
    <d v="2022-09-07T00:00:00"/>
  </r>
  <r>
    <s v="8992 Cisneros Common, New Mitchellville, AL 64445"/>
    <s v="West"/>
    <s v="Feel"/>
    <s v="kBs-87623"/>
    <n v="715.14"/>
    <x v="0"/>
    <n v="7"/>
    <n v="5005.9799999999996"/>
    <s v="TRANS-50799"/>
    <d v="2020-10-04T00:00:00"/>
    <d v="2021-02-16T00:00:00"/>
  </r>
  <r>
    <s v="066 Bobby Mountains Suite 082, Smithhaven, SC 15422"/>
    <s v="West"/>
    <s v="Avoid"/>
    <s v="gNi-69543"/>
    <n v="191.66"/>
    <x v="0"/>
    <n v="5"/>
    <n v="958.3"/>
    <s v="TRANS-97634"/>
    <d v="2023-11-03T00:00:00"/>
    <d v="2023-11-24T00:00:00"/>
  </r>
  <r>
    <s v="3631 Russell Skyway Suite 596, Grahamfurt, TX 79480"/>
    <s v="West"/>
    <s v="Attack"/>
    <s v="HIs-97750"/>
    <n v="485.29"/>
    <x v="0"/>
    <n v="5"/>
    <n v="2426.4499999999998"/>
    <s v="TRANS-50798"/>
    <d v="2020-03-03T00:00:00"/>
    <d v="2022-10-14T00:00:00"/>
  </r>
  <r>
    <s v="9281 Espinoza Cove Apt. 107, South Amanda, AR 70069"/>
    <s v="West"/>
    <s v="Able"/>
    <s v="guh-01243"/>
    <n v="733.58"/>
    <x v="0"/>
    <n v="4"/>
    <n v="2934.32"/>
    <s v="TRANS-51632"/>
    <d v="2024-05-04T00:00:00"/>
    <d v="2023-08-01T00:00:00"/>
  </r>
  <r>
    <s v="87223 Reynolds Light, West Christophermouth, RI 65382"/>
    <s v="West"/>
    <s v="Personal"/>
    <s v="tWm-31092"/>
    <n v="218.01"/>
    <x v="0"/>
    <n v="4"/>
    <n v="872.04"/>
    <s v="TRANS-45053"/>
    <d v="2020-06-27T00:00:00"/>
    <d v="2022-04-14T00:00:00"/>
  </r>
  <r>
    <s v="57576 Boyd Gardens, West Jessicahaven, MD 91133"/>
    <s v="West"/>
    <s v="Base"/>
    <s v="srb-01505"/>
    <n v="157.86000000000001"/>
    <x v="0"/>
    <n v="4"/>
    <n v="631.44000000000005"/>
    <s v="TRANS-96647"/>
    <d v="2022-06-03T00:00:00"/>
    <d v="2020-07-13T00:00:00"/>
  </r>
  <r>
    <s v="6255 Martha Stravenue Suite 340, Nancyborough, MT 83002"/>
    <s v="West"/>
    <s v="Structure"/>
    <s v="sfM-71917"/>
    <n v="187.61"/>
    <x v="0"/>
    <n v="4"/>
    <n v="750.44"/>
    <s v="TRANS-85052"/>
    <d v="2024-03-15T00:00:00"/>
    <d v="2021-09-28T00:00:00"/>
  </r>
  <r>
    <s v="52671 Delacruz Centers Apt. 341, New Williamstad, RI 29177"/>
    <s v="West"/>
    <s v="Particularly"/>
    <s v="SnM-05207"/>
    <n v="584.64"/>
    <x v="0"/>
    <n v="3"/>
    <n v="1753.92"/>
    <s v="TRANS-67136"/>
    <d v="2023-01-17T00:00:00"/>
    <d v="2022-05-09T00:00:00"/>
  </r>
  <r>
    <s v="566 Miller Hill, Lake Michael, MN 14443"/>
    <s v="West"/>
    <s v="Wonder"/>
    <s v="DGC-24065"/>
    <n v="936.75"/>
    <x v="0"/>
    <n v="2"/>
    <n v="1873.5"/>
    <s v="TRANS-89364"/>
    <d v="2020-01-01T00:00:00"/>
    <d v="2022-10-29T00:00:00"/>
  </r>
  <r>
    <s v="02051 Jerry Place Apt. 589, East Suzanneland, DC 98990"/>
    <s v="West"/>
    <s v="Federal"/>
    <s v="bsM-43633"/>
    <n v="453.63"/>
    <x v="0"/>
    <n v="1"/>
    <n v="453.63"/>
    <s v="TRANS-38116"/>
    <d v="2022-11-11T00:00:00"/>
    <d v="2021-09-16T00:00:00"/>
  </r>
  <r>
    <s v="5761 Baker Lights Apt. 573, Floreschester, MS 50021"/>
    <s v="West"/>
    <s v="Quality"/>
    <s v="KpI-00442"/>
    <n v="826.93"/>
    <x v="0"/>
    <n v="1"/>
    <n v="826.93"/>
    <s v="TRANS-47543"/>
    <d v="2022-07-10T00:00:00"/>
    <d v="2021-05-15T00:00:00"/>
  </r>
  <r>
    <s v="43544 Perez Lodge Apt. 502, South Johnathanbury, DC 32572"/>
    <s v="Central"/>
    <s v="Employee"/>
    <s v="ona-49758"/>
    <n v="360.27"/>
    <x v="1"/>
    <n v="20"/>
    <n v="7205.4"/>
    <s v="TRANS-19104"/>
    <d v="2021-04-12T00:00:00"/>
    <d v="2021-04-27T00:00:00"/>
  </r>
  <r>
    <s v="6839 Arnold Isle, Johnsonside, MA 45972"/>
    <s v="Central"/>
    <s v="Career"/>
    <s v="LjI-45792"/>
    <n v="493.01"/>
    <x v="1"/>
    <n v="20"/>
    <n v="9860.2000000000007"/>
    <s v="TRANS-32366"/>
    <d v="2022-01-23T00:00:00"/>
    <d v="2022-02-07T00:00:00"/>
  </r>
  <r>
    <s v="3777 Mathews Path Apt. 987, East Rebeccafort, SC 47956"/>
    <s v="Central"/>
    <s v="Government"/>
    <s v="xtC-61801"/>
    <n v="348.01"/>
    <x v="1"/>
    <n v="17"/>
    <n v="5916.17"/>
    <s v="TRANS-22796"/>
    <d v="2023-12-02T00:00:00"/>
    <d v="2023-12-17T00:00:00"/>
  </r>
  <r>
    <s v="51158 William Squares, East William, NM 40942"/>
    <s v="Central"/>
    <s v="Describe"/>
    <s v="vvr-66939"/>
    <n v="901.29"/>
    <x v="1"/>
    <n v="16"/>
    <n v="14420.64"/>
    <s v="TRANS-62845"/>
    <d v="2023-08-18T00:00:00"/>
    <d v="2023-09-02T00:00:00"/>
  </r>
  <r>
    <s v="766 Arthur Plaza Suite 217, Williamsborough, OR 29378"/>
    <s v="Central"/>
    <s v="Newspaper"/>
    <s v="bzu-78845"/>
    <n v="938.32"/>
    <x v="1"/>
    <n v="13"/>
    <n v="12198.16"/>
    <s v="TRANS-70477"/>
    <d v="2021-12-25T00:00:00"/>
    <d v="2022-01-09T00:00:00"/>
  </r>
  <r>
    <s v="627 Kim Fords, Stephaniebury, UT 53619"/>
    <s v="Central"/>
    <s v="Without"/>
    <s v="DMC-01329"/>
    <n v="135.55000000000001"/>
    <x v="1"/>
    <n v="13"/>
    <n v="1762.15"/>
    <s v="TRANS-48643"/>
    <d v="2021-08-06T00:00:00"/>
    <d v="2021-08-21T00:00:00"/>
  </r>
  <r>
    <s v="99698 Dyer Creek, New Erik, FL 61829"/>
    <s v="Central"/>
    <s v="Language"/>
    <s v="Mud-10556"/>
    <n v="602.61"/>
    <x v="1"/>
    <n v="13"/>
    <n v="7833.93"/>
    <s v="TRANS-10220"/>
    <d v="2020-11-01T00:00:00"/>
    <d v="2020-11-16T00:00:00"/>
  </r>
  <r>
    <s v="30706 Welch Causeway Apt. 956, North Damon, TN 56783"/>
    <s v="Central"/>
    <s v="Treat"/>
    <s v="jZP-65000"/>
    <n v="903.91"/>
    <x v="1"/>
    <n v="12"/>
    <n v="10846.92"/>
    <s v="TRANS-90215"/>
    <d v="2021-03-31T00:00:00"/>
    <d v="2021-04-15T00:00:00"/>
  </r>
  <r>
    <s v="6550 Lawson Forge, New Erica, MS 01366"/>
    <s v="Central"/>
    <s v="Space"/>
    <s v="cip-91935"/>
    <n v="311.48"/>
    <x v="1"/>
    <n v="12"/>
    <n v="3737.76"/>
    <s v="TRANS-63979"/>
    <d v="2022-07-11T00:00:00"/>
    <d v="2022-07-26T00:00:00"/>
  </r>
  <r>
    <s v="556 Smith Well, Lake Kathrynview, TN 85872"/>
    <s v="Central"/>
    <s v="Color"/>
    <s v="ytq-79014"/>
    <n v="234.12"/>
    <x v="1"/>
    <n v="10"/>
    <n v="2341.1999999999998"/>
    <s v="TRANS-16211"/>
    <d v="2024-03-14T00:00:00"/>
    <d v="2021-04-03T00:00:00"/>
  </r>
  <r>
    <s v="68317 Barbara Hill, Johnstonstad, GA 23960"/>
    <s v="Central"/>
    <s v="Already"/>
    <s v="oYQ-88891"/>
    <n v="108.21"/>
    <x v="1"/>
    <n v="10"/>
    <n v="1082.0999999999999"/>
    <s v="TRANS-90437"/>
    <d v="2020-05-30T00:00:00"/>
    <d v="2020-01-22T00:00:00"/>
  </r>
  <r>
    <s v="32569 Avila Shores, Elizabethville, OH 50399"/>
    <s v="Central"/>
    <s v="Need"/>
    <s v="AZm-65161"/>
    <n v="402.21"/>
    <x v="1"/>
    <n v="9"/>
    <n v="3619.89"/>
    <s v="TRANS-04300"/>
    <d v="2023-07-04T00:00:00"/>
    <d v="2020-11-01T00:00:00"/>
  </r>
  <r>
    <s v="121 Chen Ways Suite 074, Harrisborough, MI 37224"/>
    <s v="Central"/>
    <s v="Performance"/>
    <s v="PSc-73208"/>
    <n v="653.33000000000004"/>
    <x v="1"/>
    <n v="8"/>
    <n v="5226.6400000000003"/>
    <s v="TRANS-15615"/>
    <d v="2022-08-29T00:00:00"/>
    <d v="2022-05-19T00:00:00"/>
  </r>
  <r>
    <s v="5182 Nicole Tunnel, South Amandaborough, NC 08647"/>
    <s v="Central"/>
    <s v="Executive"/>
    <s v="pPo-48493"/>
    <n v="269.76"/>
    <x v="1"/>
    <n v="8"/>
    <n v="2158.08"/>
    <s v="TRANS-29953"/>
    <d v="2024-07-21T00:00:00"/>
    <d v="2022-12-11T00:00:00"/>
  </r>
  <r>
    <s v="5636 Amanda Drives, North Claudiabury, WI 14438"/>
    <s v="Central"/>
    <s v="Agent"/>
    <s v="xzH-76710"/>
    <n v="242.6"/>
    <x v="1"/>
    <n v="6"/>
    <n v="1455.6"/>
    <s v="TRANS-29380"/>
    <d v="2021-02-25T00:00:00"/>
    <d v="2021-07-07T00:00:00"/>
  </r>
  <r>
    <s v="974 Amanda Mountain Apt. 384, Port Veronica, KS 43711"/>
    <s v="Central"/>
    <s v="Win"/>
    <s v="CEl-89130"/>
    <n v="153.02000000000001"/>
    <x v="1"/>
    <n v="2"/>
    <n v="306.04000000000002"/>
    <s v="TRANS-32029"/>
    <d v="2024-08-21T00:00:00"/>
    <d v="2022-09-24T00:00:00"/>
  </r>
  <r>
    <s v="837 Cheryl Pike, New Michael, IL 91959"/>
    <s v="Central"/>
    <s v="Them"/>
    <s v="YOa-26404"/>
    <n v="971.78"/>
    <x v="1"/>
    <n v="2"/>
    <n v="1943.56"/>
    <s v="TRANS-77383"/>
    <d v="2020-04-03T00:00:00"/>
    <d v="2023-05-08T00:00:00"/>
  </r>
  <r>
    <s v="75522 Jackson Ridge Suite 184, West Brady, MN 14486"/>
    <s v="Central"/>
    <s v="Look"/>
    <s v="KMq-95395"/>
    <n v="221.67"/>
    <x v="1"/>
    <n v="1"/>
    <n v="221.67"/>
    <s v="TRANS-94185"/>
    <d v="2020-06-13T00:00:00"/>
    <d v="2024-07-15T00:00:00"/>
  </r>
  <r>
    <s v="852 Allison Lights Suite 263, Lake Donald, CO 74087"/>
    <s v="East"/>
    <s v="Front"/>
    <s v="ytD-89020"/>
    <n v="77.87"/>
    <x v="1"/>
    <n v="19"/>
    <n v="1479.53"/>
    <s v="TRANS-62389"/>
    <d v="2023-04-13T00:00:00"/>
    <d v="2023-04-28T00:00:00"/>
  </r>
  <r>
    <s v="3709 Rivera Stream, Port Dorothyborough, ND 58596"/>
    <s v="East"/>
    <s v="Ago"/>
    <s v="qpO-17498"/>
    <n v="56.44"/>
    <x v="1"/>
    <n v="19"/>
    <n v="1072.3599999999999"/>
    <s v="TRANS-89664"/>
    <d v="2021-12-21T00:00:00"/>
    <d v="2022-01-05T00:00:00"/>
  </r>
  <r>
    <s v="8278 Deborah Harbors, East Ashley, UT 72673"/>
    <s v="East"/>
    <s v="Both"/>
    <s v="TXF-66253"/>
    <n v="80.39"/>
    <x v="1"/>
    <n v="18"/>
    <n v="1447.02"/>
    <s v="TRANS-85385"/>
    <d v="2020-12-30T00:00:00"/>
    <d v="2021-01-14T00:00:00"/>
  </r>
  <r>
    <s v="46070 Green Pass, Brianberg, WI 13613"/>
    <s v="East"/>
    <s v="Card"/>
    <s v="wDy-13552"/>
    <n v="426.7"/>
    <x v="1"/>
    <n v="18"/>
    <n v="7680.6"/>
    <s v="TRANS-60057"/>
    <d v="2023-12-05T00:00:00"/>
    <d v="2023-12-20T00:00:00"/>
  </r>
  <r>
    <s v="30803 Jeremy Plaza Apt. 999, Jessicastad, TX 35224"/>
    <s v="East"/>
    <s v="Blue"/>
    <s v="yRC-00861"/>
    <n v="496.88"/>
    <x v="1"/>
    <n v="17"/>
    <n v="8446.9599999999991"/>
    <s v="TRANS-92655"/>
    <d v="2020-04-17T00:00:00"/>
    <d v="2020-05-02T00:00:00"/>
  </r>
  <r>
    <s v="5691 Scott Plains, Lake Ashleyville, SC 97157"/>
    <s v="East"/>
    <s v="Military"/>
    <s v="zMI-94905"/>
    <n v="909.11"/>
    <x v="1"/>
    <n v="17"/>
    <n v="15454.87"/>
    <s v="TRANS-04139"/>
    <d v="2022-10-17T00:00:00"/>
    <d v="2022-11-01T00:00:00"/>
  </r>
  <r>
    <s v="8198 Taylor Knolls Suite 551, Simmonsside, CT 78397"/>
    <s v="East"/>
    <s v="Enter"/>
    <s v="XYE-80073"/>
    <n v="561.17999999999995"/>
    <x v="1"/>
    <n v="16"/>
    <n v="8978.8799999999992"/>
    <s v="TRANS-55559"/>
    <d v="2021-08-24T00:00:00"/>
    <d v="2021-09-08T00:00:00"/>
  </r>
  <r>
    <s v="9742 Alvarez Pike Apt. 435, East Elizabeth, CA 14341"/>
    <s v="East"/>
    <s v="Get"/>
    <s v="ArQ-09807"/>
    <n v="266.79000000000002"/>
    <x v="1"/>
    <n v="16"/>
    <n v="4268.6400000000003"/>
    <s v="TRANS-90989"/>
    <d v="2020-11-27T00:00:00"/>
    <d v="2020-12-12T00:00:00"/>
  </r>
  <r>
    <s v="8927 Torres Station Suite 346, Andradeport, MT 08631"/>
    <s v="East"/>
    <s v="Fire"/>
    <s v="hUD-54728"/>
    <n v="310.02999999999997"/>
    <x v="1"/>
    <n v="15"/>
    <n v="4650.45"/>
    <s v="TRANS-36867"/>
    <d v="2020-02-14T00:00:00"/>
    <d v="2020-02-29T00:00:00"/>
  </r>
  <r>
    <s v="401 Jessica Neck Suite 553, North Daniellefort, NC 24480"/>
    <s v="East"/>
    <s v="Not"/>
    <s v="ssc-45284"/>
    <n v="886.15"/>
    <x v="1"/>
    <n v="14"/>
    <n v="12406.1"/>
    <s v="TRANS-09753"/>
    <d v="2023-12-11T00:00:00"/>
    <d v="2023-12-26T00:00:00"/>
  </r>
  <r>
    <s v="7420 Austin Viaduct, New Kaitlynland, NY 01896"/>
    <s v="East"/>
    <s v="Quality"/>
    <s v="PLQ-13673"/>
    <n v="298.12"/>
    <x v="1"/>
    <n v="13"/>
    <n v="3875.56"/>
    <s v="TRANS-19782"/>
    <d v="2020-04-15T00:00:00"/>
    <d v="2020-04-30T00:00:00"/>
  </r>
  <r>
    <s v="01407 Davis Pine, Larsonfurt, AR 57591"/>
    <s v="East"/>
    <s v="Hospital"/>
    <s v="mpi-15192"/>
    <n v="78.02"/>
    <x v="1"/>
    <n v="12"/>
    <n v="936.24"/>
    <s v="TRANS-77869"/>
    <d v="2020-04-05T00:00:00"/>
    <d v="2020-04-20T00:00:00"/>
  </r>
  <r>
    <s v="42702 Escobar Springs, South Kylehaven, IN 18341"/>
    <s v="East"/>
    <s v="Expect"/>
    <s v="Bma-07447"/>
    <n v="108.26"/>
    <x v="1"/>
    <n v="12"/>
    <n v="1299.1199999999999"/>
    <s v="TRANS-36608"/>
    <d v="2022-04-05T00:00:00"/>
    <d v="2022-04-20T00:00:00"/>
  </r>
  <r>
    <s v="041 Lewis Haven, New Vanessa, WV 89185"/>
    <s v="East"/>
    <s v="Mention"/>
    <s v="ARP-05558"/>
    <n v="394.33"/>
    <x v="1"/>
    <n v="9"/>
    <n v="3548.97"/>
    <s v="TRANS-58078"/>
    <d v="2021-11-08T00:00:00"/>
    <d v="2021-10-16T00:00:00"/>
  </r>
  <r>
    <s v="9654 Steven Ramp, New Caseyborough, NV 91589"/>
    <s v="East"/>
    <s v="Happen"/>
    <s v="BhG-15548"/>
    <n v="722.06"/>
    <x v="1"/>
    <n v="6"/>
    <n v="4332.3599999999997"/>
    <s v="TRANS-30994"/>
    <d v="2020-05-29T00:00:00"/>
    <d v="2020-03-07T00:00:00"/>
  </r>
  <r>
    <s v="393 Thompson Circles Apt. 406, South Brenda, LA 89421"/>
    <s v="East"/>
    <s v="Mother"/>
    <s v="MmV-72165"/>
    <n v="510.9"/>
    <x v="1"/>
    <n v="6"/>
    <n v="3065.4"/>
    <s v="TRANS-49373"/>
    <d v="2023-12-30T00:00:00"/>
    <d v="2022-05-15T00:00:00"/>
  </r>
  <r>
    <s v="4610 Robert Circles Suite 726, Acevedoton, WA 81390"/>
    <s v="East"/>
    <s v="Need"/>
    <s v="sZu-71247"/>
    <n v="116.65"/>
    <x v="1"/>
    <n v="3"/>
    <n v="349.95"/>
    <s v="TRANS-15377"/>
    <d v="2024-07-20T00:00:00"/>
    <d v="2024-03-09T00:00:00"/>
  </r>
  <r>
    <s v="84669 Stephanie Pine, Annaview, MN 89262"/>
    <s v="East"/>
    <s v="Economic"/>
    <s v="pQp-25372"/>
    <n v="919.07"/>
    <x v="1"/>
    <n v="1"/>
    <n v="919.07"/>
    <s v="TRANS-77017"/>
    <d v="2023-05-22T00:00:00"/>
    <d v="2021-04-24T00:00:00"/>
  </r>
  <r>
    <s v="048 Christina Harbor, New Joseph, NM 23094"/>
    <s v="North"/>
    <s v="Maintain"/>
    <s v="CEy-47667"/>
    <n v="903.24"/>
    <x v="1"/>
    <n v="20"/>
    <n v="18064.8"/>
    <s v="TRANS-22923"/>
    <d v="2022-01-30T00:00:00"/>
    <d v="2022-02-14T00:00:00"/>
  </r>
  <r>
    <s v="05740 Christian Greens, West Robert, KY 97481"/>
    <s v="North"/>
    <s v="Amount"/>
    <s v="MZB-48646"/>
    <n v="69.41"/>
    <x v="1"/>
    <n v="18"/>
    <n v="1249.3800000000001"/>
    <s v="TRANS-84127"/>
    <d v="2022-04-24T00:00:00"/>
    <d v="2022-05-09T00:00:00"/>
  </r>
  <r>
    <s v="4207 Paul Dam, West Lindafurt, ND 44759"/>
    <s v="North"/>
    <s v="Within"/>
    <s v="KcR-58638"/>
    <n v="291.49"/>
    <x v="1"/>
    <n v="17"/>
    <n v="4955.33"/>
    <s v="TRANS-80837"/>
    <d v="2020-12-16T00:00:00"/>
    <d v="2020-12-31T00:00:00"/>
  </r>
  <r>
    <s v="0328 James Cape, Port Sarahville, MS 18994"/>
    <s v="North"/>
    <s v="Better"/>
    <s v="vGc-41692"/>
    <n v="537.94000000000005"/>
    <x v="1"/>
    <n v="17"/>
    <n v="9144.98"/>
    <s v="TRANS-00681"/>
    <d v="2023-06-22T00:00:00"/>
    <d v="2023-07-07T00:00:00"/>
  </r>
  <r>
    <s v="7186 Hall Gardens, Barnesside, ME 28488"/>
    <s v="North"/>
    <s v="Note"/>
    <s v="naD-58885"/>
    <n v="106.4"/>
    <x v="1"/>
    <n v="15"/>
    <n v="1596"/>
    <s v="TRANS-53243"/>
    <d v="2022-02-16T00:00:00"/>
    <d v="2022-03-03T00:00:00"/>
  </r>
  <r>
    <s v="489 Grant Road Apt. 009, Port James, CO 56211"/>
    <s v="North"/>
    <s v="Yourself"/>
    <s v="UPq-32616"/>
    <n v="79.37"/>
    <x v="1"/>
    <n v="15"/>
    <n v="1190.55"/>
    <s v="TRANS-65474"/>
    <d v="2021-05-14T00:00:00"/>
    <d v="2021-05-29T00:00:00"/>
  </r>
  <r>
    <s v="6579 Jones Ranch, Armstrongborough, MT 58083"/>
    <s v="North"/>
    <s v="Finally"/>
    <s v="jdz-26755"/>
    <n v="671.27"/>
    <x v="1"/>
    <n v="14"/>
    <n v="9397.7800000000007"/>
    <s v="TRANS-05820"/>
    <d v="2022-05-12T00:00:00"/>
    <d v="2022-05-27T00:00:00"/>
  </r>
  <r>
    <s v="8601 Dickerson Land Apt. 264, Port Brianland, UT 48252"/>
    <s v="North"/>
    <s v="Rise"/>
    <s v="hZf-87463"/>
    <n v="871.26"/>
    <x v="1"/>
    <n v="12"/>
    <n v="10455.120000000001"/>
    <s v="TRANS-39996"/>
    <d v="2021-06-24T00:00:00"/>
    <d v="2021-07-09T00:00:00"/>
  </r>
  <r>
    <s v="3956 Chad Station Suite 586, Nathanland, SD 92267"/>
    <s v="North"/>
    <s v="Congress"/>
    <s v="jJn-00352"/>
    <n v="348.7"/>
    <x v="1"/>
    <n v="10"/>
    <n v="3487"/>
    <s v="TRANS-85808"/>
    <d v="2024-06-23T00:00:00"/>
    <d v="2021-03-01T00:00:00"/>
  </r>
  <r>
    <s v="10402 Alexis Station, Franklinmouth, DC 11005"/>
    <s v="North"/>
    <s v="Tough"/>
    <s v="RSp-78761"/>
    <n v="825.23"/>
    <x v="1"/>
    <n v="9"/>
    <n v="7427.07"/>
    <s v="TRANS-09992"/>
    <d v="2024-08-07T00:00:00"/>
    <d v="2022-05-03T00:00:00"/>
  </r>
  <r>
    <s v="17789 Fernandez Junctions Apt. 348, Fowlerbury, NE 23923"/>
    <s v="North"/>
    <s v="Good"/>
    <s v="wTr-15878"/>
    <n v="264.79000000000002"/>
    <x v="1"/>
    <n v="9"/>
    <n v="2383.11"/>
    <s v="TRANS-55343"/>
    <d v="2022-10-09T00:00:00"/>
    <d v="2022-11-03T00:00:00"/>
  </r>
  <r>
    <s v="29776 Michelle Brook, South Megan, IL 78209"/>
    <s v="North"/>
    <s v="Because"/>
    <s v="CGl-34719"/>
    <n v="393.92"/>
    <x v="1"/>
    <n v="9"/>
    <n v="3545.28"/>
    <s v="TRANS-88547"/>
    <d v="2020-10-28T00:00:00"/>
    <d v="2020-04-01T00:00:00"/>
  </r>
  <r>
    <s v="98298 Matthew Isle, Alexanderhaven, HI 53937"/>
    <s v="North"/>
    <s v="Ever"/>
    <s v="hBz-03969"/>
    <n v="62.3"/>
    <x v="1"/>
    <n v="9"/>
    <n v="560.70000000000005"/>
    <s v="TRANS-37074"/>
    <d v="2022-01-04T00:00:00"/>
    <d v="2023-08-02T00:00:00"/>
  </r>
  <r>
    <s v="176 Evans Rapid Apt. 068, Brownshire, MT 35032"/>
    <s v="North"/>
    <s v="Good"/>
    <s v="ESg-39639"/>
    <n v="124.09"/>
    <x v="1"/>
    <n v="8"/>
    <n v="992.72"/>
    <s v="TRANS-68116"/>
    <d v="2024-01-20T00:00:00"/>
    <d v="2020-12-13T00:00:00"/>
  </r>
  <r>
    <s v="56922 Mullen Ports, West Benjaminfort, DE 41076"/>
    <s v="North"/>
    <s v="Fish"/>
    <s v="xEg-78633"/>
    <n v="482.01"/>
    <x v="1"/>
    <n v="8"/>
    <n v="3856.08"/>
    <s v="TRANS-29803"/>
    <d v="2020-03-03T00:00:00"/>
    <d v="2022-04-25T00:00:00"/>
  </r>
  <r>
    <s v="49589 Traci Green, Dorseyton, MI 04023"/>
    <s v="North"/>
    <s v="Section"/>
    <s v="Zjo-49158"/>
    <n v="399.51"/>
    <x v="1"/>
    <n v="8"/>
    <n v="3196.08"/>
    <s v="TRANS-02697"/>
    <d v="2020-10-25T00:00:00"/>
    <d v="2022-10-04T00:00:00"/>
  </r>
  <r>
    <s v="09082 Levy Circles, East Michaelport, MN 89990"/>
    <s v="North"/>
    <s v="Yet"/>
    <s v="CPc-75101"/>
    <n v="246.57"/>
    <x v="1"/>
    <n v="7"/>
    <n v="1725.99"/>
    <s v="TRANS-36980"/>
    <d v="2022-04-23T00:00:00"/>
    <d v="2023-09-12T00:00:00"/>
  </r>
  <r>
    <s v="23061 Jones Springs Apt. 683, Lake Lorettaborough, NM 37879"/>
    <s v="North"/>
    <s v="Natural"/>
    <s v="cMU-05946"/>
    <n v="321.88"/>
    <x v="1"/>
    <n v="6"/>
    <n v="1931.28"/>
    <s v="TRANS-27738"/>
    <d v="2024-03-02T00:00:00"/>
    <d v="2021-07-15T00:00:00"/>
  </r>
  <r>
    <s v="6449 Morgan Courts Suite 518, South Yvette, NY 91718"/>
    <s v="North"/>
    <s v="Forget"/>
    <s v="BJy-24021"/>
    <n v="531.5"/>
    <x v="1"/>
    <n v="5"/>
    <n v="2657.5"/>
    <s v="TRANS-00441"/>
    <d v="2020-02-05T00:00:00"/>
    <d v="2021-02-24T00:00:00"/>
  </r>
  <r>
    <s v="7802 Gonzales Roads Apt. 049, Port Terri, CT 27971"/>
    <s v="North"/>
    <s v="Need"/>
    <s v="Eqa-62876"/>
    <n v="748.24"/>
    <x v="1"/>
    <n v="5"/>
    <n v="3741.2"/>
    <s v="TRANS-36885"/>
    <d v="2023-04-11T00:00:00"/>
    <d v="2022-08-14T00:00:00"/>
  </r>
  <r>
    <s v="2926 Taylor Radial, Port Nicholasborough, OR 31158"/>
    <s v="North"/>
    <s v="Stop"/>
    <s v="uUQ-72612"/>
    <n v="235.01"/>
    <x v="1"/>
    <n v="5"/>
    <n v="1175.05"/>
    <s v="TRANS-47240"/>
    <d v="2024-05-31T00:00:00"/>
    <d v="2021-05-11T00:00:00"/>
  </r>
  <r>
    <s v="104 Mckee Track, Davisfurt, GA 95596"/>
    <s v="North"/>
    <s v="Different"/>
    <s v="jSj-07553"/>
    <n v="633.38"/>
    <x v="1"/>
    <n v="4"/>
    <n v="2533.52"/>
    <s v="TRANS-56340"/>
    <d v="2021-03-01T00:00:00"/>
    <d v="2022-11-13T00:00:00"/>
  </r>
  <r>
    <s v="38674 Ortega Oval, North Michael, OK 01099"/>
    <s v="North"/>
    <s v="Computer"/>
    <s v="Grv-62646"/>
    <n v="971.97"/>
    <x v="1"/>
    <n v="4"/>
    <n v="3887.88"/>
    <s v="TRANS-24152"/>
    <d v="2023-06-18T00:00:00"/>
    <d v="2020-11-18T00:00:00"/>
  </r>
  <r>
    <s v="556 Hunter Lights Suite 013, South Christopherfurt, PA 86427"/>
    <s v="North"/>
    <s v="Away"/>
    <s v="jMD-77235"/>
    <n v="193.01"/>
    <x v="1"/>
    <n v="4"/>
    <n v="772.04"/>
    <s v="TRANS-18819"/>
    <d v="2024-08-28T00:00:00"/>
    <d v="2020-12-22T00:00:00"/>
  </r>
  <r>
    <s v="8717 Eric Mill, Tranville, TN 09156"/>
    <s v="North"/>
    <s v="Including"/>
    <s v="Cev-71186"/>
    <n v="896.05"/>
    <x v="1"/>
    <n v="4"/>
    <n v="3584.2"/>
    <s v="TRANS-33498"/>
    <d v="2024-02-19T00:00:00"/>
    <s v="2022-13-40"/>
  </r>
  <r>
    <s v="265 Jamie Mission Suite 626, Robersonburgh, VT 27743"/>
    <s v="North"/>
    <s v="Radio"/>
    <s v="wad-18642"/>
    <n v="686.5"/>
    <x v="1"/>
    <n v="2"/>
    <n v="1373"/>
    <s v="TRANS-33744"/>
    <d v="2023-03-16T00:00:00"/>
    <d v="2020-08-28T00:00:00"/>
  </r>
  <r>
    <s v="1791 David Route Apt. 936, Roytown, ID 39597"/>
    <s v="North"/>
    <s v="Day"/>
    <s v="IBP-14507"/>
    <n v="976.81"/>
    <x v="1"/>
    <n v="1"/>
    <n v="976.81"/>
    <s v="TRANS-30514"/>
    <d v="2023-09-21T00:00:00"/>
    <d v="2020-08-04T00:00:00"/>
  </r>
  <r>
    <s v="602 Jennifer Turnpike Apt. 563, Elizabethmouth, VT 52981"/>
    <s v="South"/>
    <s v="Miss"/>
    <s v="nWm-29388"/>
    <n v="144.07"/>
    <x v="1"/>
    <n v="20"/>
    <n v="2881.4"/>
    <s v="TRANS-95814"/>
    <d v="2021-10-11T00:00:00"/>
    <d v="2021-10-26T00:00:00"/>
  </r>
  <r>
    <s v="356 Keith Falls Apt. 514, Nicoleville, KY 20874"/>
    <s v="South"/>
    <s v="Owner"/>
    <s v="jPs-75226"/>
    <n v="736.31"/>
    <x v="1"/>
    <n v="20"/>
    <n v="14726.2"/>
    <s v="TRANS-05140"/>
    <d v="2022-05-01T00:00:00"/>
    <d v="2022-05-16T00:00:00"/>
  </r>
  <r>
    <s v="8656 Mendoza Springs Apt. 629, Dominiquemouth, DC 92954"/>
    <s v="South"/>
    <s v="Fly"/>
    <s v="VLN-54509"/>
    <n v="377.5"/>
    <x v="1"/>
    <n v="20"/>
    <n v="7550"/>
    <s v="TRANS-64832"/>
    <d v="2023-03-06T00:00:00"/>
    <d v="2023-03-21T00:00:00"/>
  </r>
  <r>
    <s v="23658 Jessica Creek, West Chad, SD 98308"/>
    <s v="South"/>
    <s v="Amount"/>
    <s v="UdH-95664"/>
    <n v="549.26"/>
    <x v="1"/>
    <n v="18"/>
    <n v="9886.68"/>
    <s v="TRANS-66718"/>
    <d v="2022-11-15T00:00:00"/>
    <d v="2022-11-30T00:00:00"/>
  </r>
  <r>
    <s v="18393 Melton Junctions Suite 039, Terryside, WY 67931"/>
    <s v="South"/>
    <s v="Whatever"/>
    <s v="rEq-91136"/>
    <n v="72.260000000000005"/>
    <x v="1"/>
    <n v="17"/>
    <n v="1228.42"/>
    <s v="TRANS-57023"/>
    <d v="2022-01-16T00:00:00"/>
    <d v="2022-01-31T00:00:00"/>
  </r>
  <r>
    <s v="5885 Glover Locks, New Jeremyshire, UT 20950"/>
    <s v="South"/>
    <s v="Anyone"/>
    <s v="vKi-40657"/>
    <n v="462.63"/>
    <x v="1"/>
    <n v="17"/>
    <n v="7864.71"/>
    <s v="TRANS-45835"/>
    <d v="2021-04-04T00:00:00"/>
    <d v="2021-04-19T00:00:00"/>
  </r>
  <r>
    <s v="9292 Rosales Throughway Suite 345, Smithview, ND 26245"/>
    <s v="South"/>
    <s v="Want"/>
    <s v="bnu-58065"/>
    <n v="194.65"/>
    <x v="1"/>
    <n v="16"/>
    <n v="3114.4"/>
    <s v="TRANS-47814"/>
    <d v="2024-07-02T00:00:00"/>
    <d v="2024-07-17T00:00:00"/>
  </r>
  <r>
    <s v="552 Sarah Island, Darrellburgh, UT 97129"/>
    <s v="South"/>
    <s v="Show"/>
    <s v="NYB-86380"/>
    <n v="735.51"/>
    <x v="1"/>
    <n v="11"/>
    <n v="8090.61"/>
    <s v="TRANS-19339"/>
    <d v="2020-07-22T00:00:00"/>
    <d v="2020-08-06T00:00:00"/>
  </r>
  <r>
    <s v="343 Vazquez Plain, Buckleyville, MT 32409"/>
    <s v="South"/>
    <s v="Organization"/>
    <s v="qOd-59192"/>
    <n v="477.19"/>
    <x v="1"/>
    <n v="9"/>
    <n v="4294.71"/>
    <s v="TRANS-39524"/>
    <d v="2023-05-09T00:00:00"/>
    <d v="2022-01-29T00:00:00"/>
  </r>
  <r>
    <s v="8749 Kelley Plaza Apt. 154, Lawrencehaven, VT 09257"/>
    <s v="South"/>
    <s v="Allow"/>
    <s v="JxV-55726"/>
    <n v="554.94000000000005"/>
    <x v="1"/>
    <n v="8"/>
    <n v="4439.5200000000004"/>
    <s v="TRANS-41394"/>
    <d v="2020-05-05T00:00:00"/>
    <d v="2020-07-22T00:00:00"/>
  </r>
  <r>
    <s v="6896 Kimberly Well Suite 431, New Jacob, VT 52015"/>
    <s v="South"/>
    <s v="Structure"/>
    <s v="wCM-84161"/>
    <n v="913.86"/>
    <x v="1"/>
    <n v="7"/>
    <n v="6397.02"/>
    <s v="TRANS-19922"/>
    <d v="2021-04-12T00:00:00"/>
    <d v="2020-11-01T00:00:00"/>
  </r>
  <r>
    <s v="757 Anderson Run, Nicholeville, CT 59273"/>
    <s v="South"/>
    <s v="Ready"/>
    <s v="jLk-74611"/>
    <n v="752.2"/>
    <x v="1"/>
    <n v="7"/>
    <n v="5265.4"/>
    <s v="TRANS-17394"/>
    <d v="2023-07-20T00:00:00"/>
    <d v="2023-01-07T00:00:00"/>
  </r>
  <r>
    <s v="064 Brown Cape, Alexisfort, NV 69844"/>
    <s v="South"/>
    <s v="Account"/>
    <s v="mgk-03654"/>
    <n v="455.85"/>
    <x v="1"/>
    <n v="6"/>
    <n v="2735.1"/>
    <s v="TRANS-40035"/>
    <d v="2024-02-28T00:00:00"/>
    <d v="2021-03-05T00:00:00"/>
  </r>
  <r>
    <s v="79694 Rosales Point, Garciamouth, NC 95914"/>
    <s v="South"/>
    <s v="Meet"/>
    <s v="oou-35113"/>
    <n v="820.55"/>
    <x v="1"/>
    <n v="4"/>
    <n v="3282.2"/>
    <s v="TRANS-36284"/>
    <d v="2022-10-30T00:00:00"/>
    <d v="2020-01-07T00:00:00"/>
  </r>
  <r>
    <s v="09393 John Burg Apt. 151, Brownmouth, MA 57746"/>
    <s v="South"/>
    <s v="I"/>
    <s v="XQC-31074"/>
    <n v="981.31"/>
    <x v="1"/>
    <n v="4"/>
    <n v="3925.24"/>
    <s v="TRANS-45673"/>
    <d v="2021-12-31T00:00:00"/>
    <d v="2022-04-18T00:00:00"/>
  </r>
  <r>
    <s v="01093 Barry Common, East Kelseyton, CA 89970"/>
    <s v="South"/>
    <s v="Research"/>
    <s v="cja-04030"/>
    <n v="864.34"/>
    <x v="1"/>
    <n v="4"/>
    <n v="3457.36"/>
    <s v="TRANS-59978"/>
    <d v="2021-12-12T00:00:00"/>
    <d v="2020-07-08T00:00:00"/>
  </r>
  <r>
    <s v="2815 Lindsey Isle, West Denise, AZ 85580"/>
    <s v="South"/>
    <s v="May"/>
    <s v="VOg-17436"/>
    <n v="657.4"/>
    <x v="1"/>
    <n v="3"/>
    <n v="1972.2"/>
    <s v="TRANS-81887"/>
    <d v="2022-08-18T00:00:00"/>
    <d v="2022-07-13T00:00:00"/>
  </r>
  <r>
    <s v="15585 Howe Course, Samanthabury, NH 82219"/>
    <s v="South"/>
    <s v="None"/>
    <s v="SAD-01651"/>
    <n v="303.79000000000002"/>
    <x v="1"/>
    <n v="2"/>
    <n v="607.58000000000004"/>
    <s v="TRANS-64162"/>
    <d v="2022-10-02T00:00:00"/>
    <s v="2022-13-40"/>
  </r>
  <r>
    <s v="133 Brown Walks Suite 151, Farmerside, AZ 45133"/>
    <s v="West"/>
    <s v="Hear"/>
    <s v="vvq-79808"/>
    <n v="156.15"/>
    <x v="1"/>
    <n v="20"/>
    <n v="3123"/>
    <s v="TRANS-18567"/>
    <d v="2020-05-17T00:00:00"/>
    <d v="2020-06-01T00:00:00"/>
  </r>
  <r>
    <s v="6933 Jones Fords, East Stephen, NV 60803"/>
    <s v="West"/>
    <s v="New"/>
    <s v="uJZ-61449"/>
    <n v="739.05"/>
    <x v="1"/>
    <n v="19"/>
    <n v="14041.95"/>
    <s v="TRANS-44374"/>
    <d v="2021-12-18T00:00:00"/>
    <d v="2022-01-02T00:00:00"/>
  </r>
  <r>
    <s v="11394 Hanna Shoals, North Jessicafurt, NH 03334"/>
    <s v="West"/>
    <s v="Yard"/>
    <s v="NTz-85979"/>
    <n v="547.89"/>
    <x v="1"/>
    <n v="16"/>
    <n v="8766.24"/>
    <s v="TRANS-68501"/>
    <d v="2022-12-26T00:00:00"/>
    <d v="2023-01-10T00:00:00"/>
  </r>
  <r>
    <s v="1066 Williamson Brook, West Abigail, NC 99775"/>
    <s v="West"/>
    <s v="Congress"/>
    <s v="grH-15363"/>
    <n v="872.29"/>
    <x v="1"/>
    <n v="15"/>
    <n v="13084.35"/>
    <s v="TRANS-22592"/>
    <d v="2024-07-11T00:00:00"/>
    <d v="2024-07-26T00:00:00"/>
  </r>
  <r>
    <s v="6370 Ryan Keys Suite 559, Davisbury, PA 12199"/>
    <s v="West"/>
    <s v="System"/>
    <s v="tax-95280"/>
    <n v="239.35"/>
    <x v="1"/>
    <n v="15"/>
    <n v="3590.25"/>
    <s v="TRANS-77420"/>
    <d v="2023-12-18T00:00:00"/>
    <d v="2024-01-02T00:00:00"/>
  </r>
  <r>
    <s v="0683 Shepard Streets Suite 945, North Brianside, SD 51707"/>
    <s v="West"/>
    <s v="Fact"/>
    <s v="tIc-92354"/>
    <n v="84.51"/>
    <x v="1"/>
    <n v="14"/>
    <n v="1183.1400000000001"/>
    <s v="TRANS-64928"/>
    <d v="2024-04-22T00:00:00"/>
    <d v="2024-05-07T00:00:00"/>
  </r>
  <r>
    <s v="6576 Johnny Island, East Daniel, AK 95375"/>
    <s v="West"/>
    <s v="Edge"/>
    <s v="ykt-83856"/>
    <n v="773.32"/>
    <x v="1"/>
    <n v="14"/>
    <n v="10826.48"/>
    <s v="TRANS-96473"/>
    <d v="2023-06-02T00:00:00"/>
    <d v="2023-06-17T00:00:00"/>
  </r>
  <r>
    <s v="7281 Robertson Light Suite 605, Perezstad, WI 95343"/>
    <s v="West"/>
    <s v="Herself"/>
    <s v="eLO-66342"/>
    <n v="81.17"/>
    <x v="1"/>
    <n v="12"/>
    <n v="974.04"/>
    <s v="TRANS-73865"/>
    <d v="2021-01-06T00:00:00"/>
    <d v="2021-01-21T00:00:00"/>
  </r>
  <r>
    <s v="51422 Theresa Falls, North Cameron, CA 46002"/>
    <s v="West"/>
    <s v="Check"/>
    <s v="VZu-53182"/>
    <n v="640.51"/>
    <x v="1"/>
    <n v="11"/>
    <n v="7045.61"/>
    <s v="TRANS-89479"/>
    <d v="2020-12-30T00:00:00"/>
    <d v="2021-01-14T00:00:00"/>
  </r>
  <r>
    <s v="17501 Brandy Branch Suite 879, South Gerald, ID 06811"/>
    <s v="West"/>
    <s v="Operation"/>
    <s v="rLY-12175"/>
    <n v="217.95"/>
    <x v="1"/>
    <n v="10"/>
    <n v="2179.5"/>
    <s v="TRANS-56848"/>
    <d v="2021-09-21T00:00:00"/>
    <d v="2023-09-03T00:00:00"/>
  </r>
  <r>
    <s v="50704 Renee Lights, Jimenezchester, RI 65264"/>
    <s v="West"/>
    <s v="Everybody"/>
    <s v="nog-21001"/>
    <n v="399.01"/>
    <x v="1"/>
    <n v="10"/>
    <n v="3990.1"/>
    <s v="TRANS-14309"/>
    <d v="2021-05-26T00:00:00"/>
    <d v="2021-07-11T00:00:00"/>
  </r>
  <r>
    <s v="137 Nicholas Mills, South Zachary, IN 02046"/>
    <s v="West"/>
    <s v="Wish"/>
    <s v="irO-90086"/>
    <n v="351.49"/>
    <x v="1"/>
    <n v="10"/>
    <n v="3514.9"/>
    <s v="TRANS-90684"/>
    <d v="2022-10-23T00:00:00"/>
    <d v="2020-01-12T00:00:00"/>
  </r>
  <r>
    <s v="938 Alexander Estate Suite 198, New Monicaborough, NH 81485"/>
    <s v="West"/>
    <s v="Deep"/>
    <s v="ikJ-03784"/>
    <n v="511.74"/>
    <x v="1"/>
    <n v="9"/>
    <n v="4605.66"/>
    <s v="TRANS-48440"/>
    <d v="2020-07-14T00:00:00"/>
    <d v="2023-04-27T00:00:00"/>
  </r>
  <r>
    <s v="024 Blevins Locks, Davidborough, WI 36913"/>
    <s v="West"/>
    <s v="Official"/>
    <s v="Jfw-21894"/>
    <n v="910.63"/>
    <x v="1"/>
    <n v="9"/>
    <n v="8195.67"/>
    <s v="TRANS-58991"/>
    <d v="2020-08-01T00:00:00"/>
    <d v="2022-09-02T00:00:00"/>
  </r>
  <r>
    <s v="77441 Maria Falls, Williamsview, OR 37092"/>
    <s v="West"/>
    <s v="Too"/>
    <s v="Ddy-17434"/>
    <n v="344.96"/>
    <x v="1"/>
    <n v="7"/>
    <n v="2414.7199999999998"/>
    <s v="TRANS-81598"/>
    <d v="2022-07-26T00:00:00"/>
    <d v="2022-04-04T00:00:00"/>
  </r>
  <r>
    <s v="20917 Owen Dam, Kimberlyburgh, MO 67251"/>
    <s v="West"/>
    <s v="Pm"/>
    <s v="iTt-85249"/>
    <n v="542.95000000000005"/>
    <x v="1"/>
    <n v="7"/>
    <n v="3800.65"/>
    <s v="TRANS-40574"/>
    <d v="2024-05-25T00:00:00"/>
    <d v="2024-07-07T00:00:00"/>
  </r>
  <r>
    <s v="50426 Thomas Manors, Bakermouth, KY 16452"/>
    <s v="West"/>
    <s v="Near"/>
    <s v="TmX-05900"/>
    <n v="233"/>
    <x v="1"/>
    <n v="7"/>
    <n v="1631"/>
    <s v="TRANS-05156"/>
    <d v="2020-01-09T00:00:00"/>
    <d v="2020-02-15T00:00:00"/>
  </r>
  <r>
    <s v="836 Smith Rapid, Tatebury, CO 83355"/>
    <s v="West"/>
    <s v="Imagine"/>
    <s v="PAl-69446"/>
    <n v="16.190000000000001"/>
    <x v="1"/>
    <n v="4"/>
    <n v="64.760000000000005"/>
    <s v="TRANS-49081"/>
    <d v="2024-07-24T00:00:00"/>
    <d v="2021-11-04T00:00:00"/>
  </r>
  <r>
    <s v="3228 Francisco Overpass Apt. 548, Stonemouth, OK 71144"/>
    <s v="West"/>
    <s v="World"/>
    <s v="jEO-67962"/>
    <n v="99.62"/>
    <x v="1"/>
    <n v="3"/>
    <n v="298.86"/>
    <s v="TRANS-37844"/>
    <d v="2020-11-14T00:00:00"/>
    <d v="2022-10-16T00:00:00"/>
  </r>
  <r>
    <s v="58014 Gonzales Wall, Lake Christopher, VT 58299"/>
    <s v="West"/>
    <s v="Positive"/>
    <s v="SWt-02379"/>
    <n v="527.55999999999995"/>
    <x v="1"/>
    <n v="2"/>
    <n v="1055.1199999999999"/>
    <s v="TRANS-11176"/>
    <d v="2021-06-06T00:00:00"/>
    <d v="2024-04-29T00:00:00"/>
  </r>
  <r>
    <s v="9367 Carter Streets Apt. 409, Moorebury, VT 21848"/>
    <s v="West"/>
    <s v="Mrs"/>
    <s v="ZeR-27108"/>
    <n v="122.82"/>
    <x v="1"/>
    <n v="2"/>
    <n v="245.64"/>
    <s v="TRANS-46644"/>
    <d v="2022-05-18T00:00:00"/>
    <d v="2020-03-09T00:00:00"/>
  </r>
  <r>
    <s v="364 Ford Mission Suite 621, South Johnburgh, SC 44323"/>
    <s v="West"/>
    <s v="System"/>
    <s v="lNv-98294"/>
    <n v="742.76"/>
    <x v="1"/>
    <n v="1"/>
    <n v="742.76"/>
    <s v="TRANS-31357"/>
    <d v="2021-04-25T00:00:00"/>
    <d v="2021-11-18T00:00:00"/>
  </r>
  <r>
    <s v="101 Maria Plaza, Ericaborough, UT 53791"/>
    <s v="Central"/>
    <s v="Wish"/>
    <s v="ahN-73476"/>
    <n v="934.32"/>
    <x v="2"/>
    <n v="20"/>
    <n v="18686.400000000001"/>
    <s v="TRANS-23173"/>
    <d v="2021-02-18T00:00:00"/>
    <d v="2021-03-05T00:00:00"/>
  </r>
  <r>
    <s v="781 Becker Crescent Apt. 447, South Williamfort, OK 39091"/>
    <s v="Central"/>
    <s v="Future"/>
    <s v="GUR-80504"/>
    <n v="239.71"/>
    <x v="2"/>
    <n v="20"/>
    <n v="4794.2"/>
    <s v="TRANS-77979"/>
    <d v="2023-01-19T00:00:00"/>
    <d v="2023-02-03T00:00:00"/>
  </r>
  <r>
    <s v="91832 Boyd Mount, South Joyhaven, KS 28765"/>
    <s v="Central"/>
    <s v="Top"/>
    <s v="QLb-98872"/>
    <n v="477.6"/>
    <x v="2"/>
    <n v="20"/>
    <n v="9552"/>
    <s v="TRANS-18510"/>
    <d v="2023-11-22T00:00:00"/>
    <d v="2023-12-07T00:00:00"/>
  </r>
  <r>
    <s v="951 Wilkins Rue, West Dominique, IA 16580"/>
    <s v="Central"/>
    <s v="Control"/>
    <s v="qUr-71259"/>
    <n v="454.32"/>
    <x v="2"/>
    <n v="20"/>
    <n v="9086.4"/>
    <s v="TRANS-00963"/>
    <d v="2023-05-11T00:00:00"/>
    <d v="2023-05-26T00:00:00"/>
  </r>
  <r>
    <s v="3932 Smith Parkway Suite 939, North Pamelashire, WV 04590"/>
    <s v="Central"/>
    <s v="Chair"/>
    <s v="RAO-98187"/>
    <n v="540.78"/>
    <x v="2"/>
    <n v="19"/>
    <n v="10274.82"/>
    <s v="TRANS-40346"/>
    <d v="2022-09-06T00:00:00"/>
    <d v="2022-09-21T00:00:00"/>
  </r>
  <r>
    <s v="236 Robert Stream, West Brandon, SD 24569"/>
    <s v="Central"/>
    <s v="Follow"/>
    <s v="CCv-28194"/>
    <n v="339.37"/>
    <x v="2"/>
    <n v="19"/>
    <n v="6448.03"/>
    <s v="TRANS-76322"/>
    <d v="2024-06-01T00:00:00"/>
    <d v="2024-06-16T00:00:00"/>
  </r>
  <r>
    <s v="01222 Smith Rest, South Emilyfort, RI 51918"/>
    <s v="Central"/>
    <s v="Director"/>
    <s v="QSr-64763"/>
    <n v="682.7"/>
    <x v="2"/>
    <n v="18"/>
    <n v="12288.6"/>
    <s v="TRANS-88438"/>
    <d v="2024-05-23T00:00:00"/>
    <d v="2024-06-07T00:00:00"/>
  </r>
  <r>
    <s v="22084 Lucas Brooks Suite 961, New Lauren, AR 66877"/>
    <s v="Central"/>
    <s v="Voice"/>
    <s v="sKM-39838"/>
    <n v="689.54"/>
    <x v="2"/>
    <n v="16"/>
    <n v="11032.64"/>
    <s v="TRANS-31867"/>
    <d v="2021-07-12T00:00:00"/>
    <d v="2021-07-27T00:00:00"/>
  </r>
  <r>
    <s v="5769 Robert Mill, West Cory, VA 20290"/>
    <s v="Central"/>
    <s v="Pay"/>
    <s v="coy-06016"/>
    <n v="26.51"/>
    <x v="2"/>
    <n v="16"/>
    <n v="424.16"/>
    <s v="TRANS-15452"/>
    <d v="2024-05-06T00:00:00"/>
    <d v="2024-05-21T00:00:00"/>
  </r>
  <r>
    <s v="19986 Chang Stream, Merrittberg, NJ 55830"/>
    <s v="Central"/>
    <s v="History"/>
    <s v="TId-76322"/>
    <n v="840.92"/>
    <x v="2"/>
    <n v="15"/>
    <n v="12613.8"/>
    <s v="TRANS-72641"/>
    <d v="2021-10-19T00:00:00"/>
    <d v="2021-11-03T00:00:00"/>
  </r>
  <r>
    <s v="4803 Jenny Knolls Suite 933, New Charles, ID 17145"/>
    <s v="Central"/>
    <s v="Candidate"/>
    <s v="fjR-26512"/>
    <n v="872.67"/>
    <x v="2"/>
    <n v="15"/>
    <n v="13090.05"/>
    <s v="TRANS-59922"/>
    <d v="2022-04-09T00:00:00"/>
    <d v="2022-04-24T00:00:00"/>
  </r>
  <r>
    <s v="30888 Torres Stream, Gregorychester, AK 04328"/>
    <s v="Central"/>
    <s v="Debate"/>
    <s v="dYJ-58624"/>
    <n v="45.33"/>
    <x v="2"/>
    <n v="15"/>
    <n v="679.95"/>
    <s v="TRANS-50374"/>
    <d v="2024-05-29T00:00:00"/>
    <d v="2024-06-13T00:00:00"/>
  </r>
  <r>
    <s v="6155 Stokes Road, North Ronald, MT 31032"/>
    <s v="Central"/>
    <s v="Perform"/>
    <s v="dxZ-63344"/>
    <n v="812.05"/>
    <x v="2"/>
    <n v="12"/>
    <n v="9744.6"/>
    <s v="TRANS-41064"/>
    <d v="2023-10-14T00:00:00"/>
    <d v="2023-10-29T00:00:00"/>
  </r>
  <r>
    <s v="996 Peter Crossing Apt. 879, North Rebeccachester, DE 51687"/>
    <s v="Central"/>
    <s v="Nation"/>
    <s v="gyq-69634"/>
    <n v="581"/>
    <x v="2"/>
    <n v="10"/>
    <n v="5810"/>
    <s v="TRANS-37564"/>
    <d v="2020-01-26T00:00:00"/>
    <d v="2021-09-30T00:00:00"/>
  </r>
  <r>
    <s v="18927 King Fork, West Allenmouth, SC 31736"/>
    <s v="Central"/>
    <s v="Every"/>
    <s v="xml-62898"/>
    <n v="144.22999999999999"/>
    <x v="2"/>
    <n v="10"/>
    <n v="1442.3"/>
    <s v="TRANS-60444"/>
    <d v="2023-11-01T00:00:00"/>
    <d v="2021-12-18T00:00:00"/>
  </r>
  <r>
    <s v="24387 David Path, Danielmouth, KY 76522"/>
    <s v="Central"/>
    <s v="Key"/>
    <s v="GnV-51108"/>
    <n v="457.31"/>
    <x v="2"/>
    <n v="10"/>
    <n v="4573.1000000000004"/>
    <s v="TRANS-11838"/>
    <d v="2022-10-18T00:00:00"/>
    <d v="2023-05-20T00:00:00"/>
  </r>
  <r>
    <s v="83891 Shelton Island, West John, AZ 22110"/>
    <s v="Central"/>
    <s v="Street"/>
    <s v="KoI-97269"/>
    <n v="925.85"/>
    <x v="2"/>
    <n v="9"/>
    <n v="8332.65"/>
    <s v="TRANS-70533"/>
    <d v="2022-06-26T00:00:00"/>
    <d v="2021-09-09T00:00:00"/>
  </r>
  <r>
    <s v="07419 Shepherd Drive Apt. 606, South Rachelmouth, HI 99526"/>
    <s v="Central"/>
    <s v="Stuff"/>
    <s v="DXT-81043"/>
    <n v="758.49"/>
    <x v="2"/>
    <n v="8"/>
    <n v="6067.92"/>
    <s v="TRANS-39093"/>
    <d v="2021-09-26T00:00:00"/>
    <d v="2021-10-18T00:00:00"/>
  </r>
  <r>
    <s v="938 Nicole Ferry Apt. 516, Lisabury, KY 37202"/>
    <s v="Central"/>
    <s v="Effort"/>
    <s v="YyT-16463"/>
    <n v="260.26"/>
    <x v="2"/>
    <n v="5"/>
    <n v="1301.3"/>
    <s v="TRANS-64486"/>
    <d v="2023-02-28T00:00:00"/>
    <d v="2020-01-02T00:00:00"/>
  </r>
  <r>
    <s v="8021 Perez Plain, Walkerland, VT 14003"/>
    <s v="Central"/>
    <s v="Once"/>
    <s v="XYK-22393"/>
    <n v="677.09"/>
    <x v="2"/>
    <n v="5"/>
    <n v="3385.45"/>
    <s v="TRANS-90952"/>
    <d v="2021-03-26T00:00:00"/>
    <d v="2024-06-02T00:00:00"/>
  </r>
  <r>
    <s v="6646 Hamilton Avenue, South Regina, WY 60909"/>
    <s v="Central"/>
    <s v="Though"/>
    <s v="Zgf-33513"/>
    <n v="868.04"/>
    <x v="2"/>
    <n v="3"/>
    <n v="2604.12"/>
    <s v="TRANS-22113"/>
    <d v="2023-12-14T00:00:00"/>
    <d v="2021-11-19T00:00:00"/>
  </r>
  <r>
    <s v="667 Jean Inlet, West Annette, ME 67828"/>
    <s v="Central"/>
    <s v="Bill"/>
    <s v="aiS-85542"/>
    <n v="93.04"/>
    <x v="2"/>
    <n v="1"/>
    <n v="93.04"/>
    <s v="TRANS-82312"/>
    <d v="2022-12-30T00:00:00"/>
    <d v="2020-11-06T00:00:00"/>
  </r>
  <r>
    <s v="87452 Shawn Grove Suite 103, New Brent, MO 75429"/>
    <s v="East"/>
    <s v="Brother"/>
    <s v="hyI-20420"/>
    <n v="552.98"/>
    <x v="2"/>
    <n v="19"/>
    <n v="10506.62"/>
    <s v="TRANS-74352"/>
    <d v="2023-04-12T00:00:00"/>
    <d v="2023-04-27T00:00:00"/>
  </r>
  <r>
    <s v="89375 Cox Pike Apt. 740, Loweburgh, NC 82122"/>
    <s v="East"/>
    <s v="Together"/>
    <s v="swg-72441"/>
    <n v="317.22000000000003"/>
    <x v="2"/>
    <n v="17"/>
    <n v="5392.74"/>
    <s v="TRANS-93340"/>
    <d v="2021-01-27T00:00:00"/>
    <d v="2021-02-11T00:00:00"/>
  </r>
  <r>
    <s v="56803 Isaiah Canyon Suite 587, West Breannaland, KY 58411"/>
    <s v="East"/>
    <s v="Claim"/>
    <s v="WMV-24707"/>
    <n v="376.65"/>
    <x v="2"/>
    <n v="17"/>
    <n v="6403.05"/>
    <s v="TRANS-53830"/>
    <d v="2020-12-19T00:00:00"/>
    <d v="2021-01-03T00:00:00"/>
  </r>
  <r>
    <s v="32214 Jeremy Lake, Port Ryan, MN 70866"/>
    <s v="East"/>
    <s v="Door"/>
    <s v="qfL-55860"/>
    <n v="557.39"/>
    <x v="2"/>
    <n v="16"/>
    <n v="8918.24"/>
    <s v="TRANS-71443"/>
    <d v="2022-03-30T00:00:00"/>
    <d v="2022-04-14T00:00:00"/>
  </r>
  <r>
    <s v="47222 Schmidt Wells Apt. 835, Moralesside, OK 20942"/>
    <s v="East"/>
    <s v="Factor"/>
    <s v="UcM-97033"/>
    <n v="777.35"/>
    <x v="2"/>
    <n v="14"/>
    <n v="10882.9"/>
    <s v="TRANS-90556"/>
    <d v="2020-02-05T00:00:00"/>
    <d v="2020-02-20T00:00:00"/>
  </r>
  <r>
    <s v="330 Kimberly Lakes, Travishaven, NM 37086"/>
    <s v="East"/>
    <s v="Participant"/>
    <s v="kHi-70062"/>
    <n v="714.36"/>
    <x v="2"/>
    <n v="14"/>
    <n v="10001.040000000001"/>
    <s v="TRANS-88990"/>
    <d v="2020-12-19T00:00:00"/>
    <d v="2021-01-03T00:00:00"/>
  </r>
  <r>
    <s v="389 Sherry Avenue Suite 143, East Leslieberg, HI 64029"/>
    <s v="East"/>
    <s v="Tell"/>
    <s v="cfG-67501"/>
    <n v="469.4"/>
    <x v="2"/>
    <n v="14"/>
    <n v="6571.6"/>
    <s v="TRANS-57397"/>
    <d v="2021-11-26T00:00:00"/>
    <d v="2021-12-11T00:00:00"/>
  </r>
  <r>
    <s v="70058 Butler Groves, Port Georgestad, WI 14506"/>
    <s v="East"/>
    <s v="Develop"/>
    <s v="qLZ-62799"/>
    <n v="477.55"/>
    <x v="2"/>
    <n v="14"/>
    <n v="6685.7"/>
    <s v="TRANS-55647"/>
    <d v="2021-07-10T00:00:00"/>
    <d v="2021-07-25T00:00:00"/>
  </r>
  <r>
    <s v="72896 Stefanie Meadows, Mariabury, CO 25215"/>
    <s v="East"/>
    <s v="Collection"/>
    <s v="OYj-94111"/>
    <n v="457.21"/>
    <x v="2"/>
    <n v="14"/>
    <n v="6400.94"/>
    <s v="TRANS-65242"/>
    <d v="2024-01-15T00:00:00"/>
    <d v="2024-01-30T00:00:00"/>
  </r>
  <r>
    <s v="8867 Madison Path Suite 566, Robleshaven, OR 06274"/>
    <s v="East"/>
    <s v="Control"/>
    <s v="BOw-12848"/>
    <n v="309.42"/>
    <x v="2"/>
    <n v="13"/>
    <n v="4022.46"/>
    <s v="TRANS-10665"/>
    <d v="2024-05-19T00:00:00"/>
    <d v="2024-06-03T00:00:00"/>
  </r>
  <r>
    <s v="0517 Amanda Views Suite 797, New Timothyport, SC 14071"/>
    <s v="East"/>
    <s v="You"/>
    <s v="rwK-79130"/>
    <n v="628.38"/>
    <x v="2"/>
    <n v="10"/>
    <n v="6283.8"/>
    <s v="TRANS-29179"/>
    <d v="2021-09-11T00:00:00"/>
    <d v="2020-06-03T00:00:00"/>
  </r>
  <r>
    <s v="2514 Price Via, West Kendraview, NJ 89478"/>
    <s v="East"/>
    <s v="Build"/>
    <s v="jSK-96672"/>
    <n v="493.96"/>
    <x v="2"/>
    <n v="8"/>
    <n v="3951.68"/>
    <s v="TRANS-05407"/>
    <d v="2021-04-27T00:00:00"/>
    <d v="2023-12-09T00:00:00"/>
  </r>
  <r>
    <s v="4134 Stevenson Lock, Washingtonstad, NJ 34369"/>
    <s v="East"/>
    <s v="Month"/>
    <s v="UKE-35083"/>
    <n v="345.65"/>
    <x v="2"/>
    <n v="8"/>
    <n v="2765.2"/>
    <s v="TRANS-82562"/>
    <d v="2024-04-27T00:00:00"/>
    <d v="2022-11-28T00:00:00"/>
  </r>
  <r>
    <s v="2408 Craig Plaza, Kathleenview, MT 28922"/>
    <s v="East"/>
    <s v="After"/>
    <s v="lPR-09774"/>
    <n v="468.94"/>
    <x v="2"/>
    <n v="8"/>
    <n v="3751.52"/>
    <s v="TRANS-02542"/>
    <d v="2023-11-08T00:00:00"/>
    <d v="2024-05-29T00:00:00"/>
  </r>
  <r>
    <s v="9013 Kelly Shore, East Marcbury, CO 71556"/>
    <s v="East"/>
    <s v="Trip"/>
    <s v="dil-46813"/>
    <n v="279.83"/>
    <x v="2"/>
    <n v="6"/>
    <n v="1678.98"/>
    <s v="TRANS-16069"/>
    <d v="2021-02-27T00:00:00"/>
    <d v="2024-03-04T00:00:00"/>
  </r>
  <r>
    <s v="68880 Hoffman Plains, Scottfurt, CA 34175"/>
    <s v="East"/>
    <s v="Music"/>
    <s v="ZTk-99362"/>
    <n v="754.3"/>
    <x v="2"/>
    <n v="5"/>
    <n v="3771.5"/>
    <s v="TRANS-18745"/>
    <d v="2021-03-09T00:00:00"/>
    <d v="2020-05-11T00:00:00"/>
  </r>
  <r>
    <s v="0056 Ray Crescent Suite 154, Curtisfort, DC 35161"/>
    <s v="East"/>
    <s v="Condition"/>
    <s v="Kgs-55822"/>
    <n v="170.09"/>
    <x v="2"/>
    <n v="5"/>
    <n v="850.45"/>
    <s v="TRANS-37948"/>
    <d v="2021-06-07T00:00:00"/>
    <d v="2024-02-05T00:00:00"/>
  </r>
  <r>
    <s v="983 Brian View Apt. 974, Lake Wendytown, OH 01235"/>
    <s v="East"/>
    <s v="Wrong"/>
    <s v="sow-05284"/>
    <n v="30.61"/>
    <x v="2"/>
    <n v="4"/>
    <n v="122.44"/>
    <s v="TRANS-25898"/>
    <d v="2022-05-11T00:00:00"/>
    <d v="2021-03-18T00:00:00"/>
  </r>
  <r>
    <s v="086 Shelly Meadows, East Lonnie, TN 87561"/>
    <s v="East"/>
    <s v="Next"/>
    <s v="ULD-42542"/>
    <n v="346.72"/>
    <x v="2"/>
    <n v="3"/>
    <n v="1040.1600000000001"/>
    <s v="TRANS-96122"/>
    <d v="2020-02-26T00:00:00"/>
    <d v="2023-10-22T00:00:00"/>
  </r>
  <r>
    <s v="82210 Martinez Common, Danielleborough, MT 93033"/>
    <s v="East"/>
    <s v="Per"/>
    <s v="CTk-05417"/>
    <n v="986.58"/>
    <x v="2"/>
    <n v="2"/>
    <n v="1973.16"/>
    <s v="TRANS-90475"/>
    <d v="2020-11-22T00:00:00"/>
    <d v="2020-01-12T00:00:00"/>
  </r>
  <r>
    <s v="7783 Lisa Cove, Randybury, DE 99830"/>
    <s v="East"/>
    <s v="Fill"/>
    <s v="XGj-55427"/>
    <n v="820.54"/>
    <x v="2"/>
    <n v="1"/>
    <n v="820.54"/>
    <s v="TRANS-39099"/>
    <d v="2021-05-22T00:00:00"/>
    <d v="2022-12-06T00:00:00"/>
  </r>
  <r>
    <s v="571 Amanda Trace, Port Krista, MO 81252"/>
    <s v="North"/>
    <s v="Watch"/>
    <s v="xKk-13632"/>
    <n v="700.95"/>
    <x v="2"/>
    <n v="20"/>
    <n v="14019"/>
    <s v="TRANS-04994"/>
    <d v="2024-07-14T00:00:00"/>
    <d v="2024-07-29T00:00:00"/>
  </r>
  <r>
    <s v="123 Theresa Knolls, Lake Austin, ND 38092"/>
    <s v="North"/>
    <s v="Job"/>
    <s v="uyW-89588"/>
    <n v="736.4"/>
    <x v="2"/>
    <n v="19"/>
    <n v="13991.6"/>
    <s v="TRANS-63875"/>
    <d v="2020-04-18T00:00:00"/>
    <d v="2020-05-03T00:00:00"/>
  </r>
  <r>
    <s v="61478 Allen Lakes Apt. 274, Davidton, WI 01117"/>
    <s v="North"/>
    <s v="Day"/>
    <s v="KUr-01068"/>
    <n v="435.67"/>
    <x v="2"/>
    <n v="18"/>
    <n v="7842.06"/>
    <s v="TRANS-58332"/>
    <d v="2020-01-23T00:00:00"/>
    <d v="2020-02-07T00:00:00"/>
  </r>
  <r>
    <s v="03062 Snyder Crossing Apt. 491, Benitezside, AL 31008"/>
    <s v="North"/>
    <s v="Never"/>
    <s v="xqx-32479"/>
    <n v="120.58"/>
    <x v="2"/>
    <n v="17"/>
    <n v="2049.86"/>
    <s v="TRANS-00373"/>
    <d v="2020-03-19T00:00:00"/>
    <d v="2020-04-03T00:00:00"/>
  </r>
  <r>
    <s v="1005 Kylie Manor Apt. 807, Simpsonborough, SD 45163"/>
    <s v="North"/>
    <s v="Add"/>
    <s v="FfH-83080"/>
    <n v="809.02"/>
    <x v="2"/>
    <n v="17"/>
    <n v="13753.34"/>
    <s v="TRANS-23236"/>
    <d v="2024-07-17T00:00:00"/>
    <d v="2024-08-01T00:00:00"/>
  </r>
  <r>
    <s v="8564 Stone Land, Lake Sarabury, DC 21675"/>
    <s v="North"/>
    <s v="Certainly"/>
    <s v="PjO-41493"/>
    <n v="983.49"/>
    <x v="2"/>
    <n v="16"/>
    <n v="15735.84"/>
    <s v="TRANS-03516"/>
    <d v="2023-03-20T00:00:00"/>
    <d v="2023-04-04T00:00:00"/>
  </r>
  <r>
    <s v="51560 Maureen Hills Apt. 618, Davidton, TX 34388"/>
    <s v="North"/>
    <s v="Age"/>
    <s v="AwG-75376"/>
    <n v="106.43"/>
    <x v="2"/>
    <n v="16"/>
    <n v="1702.88"/>
    <s v="TRANS-58722"/>
    <d v="2021-09-28T00:00:00"/>
    <d v="2021-10-13T00:00:00"/>
  </r>
  <r>
    <s v="4158 Wilkins Trail Suite 729, West Kenneth, AZ 34633"/>
    <s v="North"/>
    <s v="Candidate"/>
    <s v="atr-27219"/>
    <n v="583.96"/>
    <x v="2"/>
    <n v="13"/>
    <n v="7591.48"/>
    <s v="TRANS-10340"/>
    <d v="2023-06-13T00:00:00"/>
    <d v="2023-06-28T00:00:00"/>
  </r>
  <r>
    <s v="377 Harris Junctions, New Deborahfurt, AK 74505"/>
    <s v="North"/>
    <s v="Third"/>
    <s v="Gga-95453"/>
    <n v="985.56"/>
    <x v="2"/>
    <n v="8"/>
    <n v="7884.48"/>
    <s v="TRANS-15579"/>
    <d v="2020-04-25T00:00:00"/>
    <d v="2020-05-09T00:00:00"/>
  </r>
  <r>
    <s v="30764 Valerie Knoll, Zacharyside, KY 38482"/>
    <s v="North"/>
    <s v="Lose"/>
    <s v="lTP-48086"/>
    <n v="196.28"/>
    <x v="2"/>
    <n v="7"/>
    <n v="1373.96"/>
    <s v="TRANS-85519"/>
    <d v="2023-01-29T00:00:00"/>
    <d v="2023-11-22T00:00:00"/>
  </r>
  <r>
    <s v="8820 Dillon Mission Apt. 147, Millershire, DC 34636"/>
    <s v="North"/>
    <s v="Have"/>
    <s v="YgO-76570"/>
    <n v="197.41"/>
    <x v="2"/>
    <n v="7"/>
    <n v="1381.87"/>
    <s v="TRANS-99164"/>
    <d v="2022-01-01T00:00:00"/>
    <d v="2024-02-17T00:00:00"/>
  </r>
  <r>
    <s v="10596 Smith Ways, Millsland, NJ 64869"/>
    <s v="North"/>
    <s v="Ago"/>
    <s v="JYv-06525"/>
    <n v="497.7"/>
    <x v="2"/>
    <n v="7"/>
    <n v="3483.9"/>
    <s v="TRANS-85360"/>
    <d v="2024-09-09T00:00:00"/>
    <d v="2021-05-13T00:00:00"/>
  </r>
  <r>
    <s v="480 Reynolds Canyon, North Ashley, CO 10915"/>
    <s v="North"/>
    <s v="Smile"/>
    <s v="pgu-69712"/>
    <n v="668.65"/>
    <x v="2"/>
    <n v="6"/>
    <n v="4011.9"/>
    <s v="TRANS-14323"/>
    <d v="2022-09-15T00:00:00"/>
    <d v="2024-04-13T00:00:00"/>
  </r>
  <r>
    <s v="0013 Dixon Shores, Johnsonmouth, ME 28617"/>
    <s v="North"/>
    <s v="Friend"/>
    <s v="oDK-29937"/>
    <n v="586.65"/>
    <x v="2"/>
    <n v="4"/>
    <n v="2346.6"/>
    <s v="TRANS-06099"/>
    <d v="2022-04-30T00:00:00"/>
    <d v="2023-02-04T00:00:00"/>
  </r>
  <r>
    <s v="47884 Jennifer Run, West Robert, CT 84027"/>
    <s v="North"/>
    <s v="Able"/>
    <s v="IzA-80066"/>
    <n v="43.16"/>
    <x v="2"/>
    <n v="2"/>
    <n v="86.32"/>
    <s v="TRANS-58503"/>
    <d v="2023-02-27T00:00:00"/>
    <d v="2023-10-07T00:00:00"/>
  </r>
  <r>
    <s v="6077 Armstrong Prairie Apt. 974, West Robert, NM 90362"/>
    <s v="South"/>
    <s v="Ago"/>
    <s v="rHp-84437"/>
    <n v="882.5"/>
    <x v="2"/>
    <n v="19"/>
    <n v="16767.5"/>
    <s v="TRANS-92866"/>
    <d v="2021-07-13T00:00:00"/>
    <d v="2021-07-28T00:00:00"/>
  </r>
  <r>
    <s v="446 Goodwin Corner, North Virginiachester, AL 50263"/>
    <s v="South"/>
    <s v="Study"/>
    <s v="ABT-15341"/>
    <n v="399.96"/>
    <x v="2"/>
    <n v="19"/>
    <n v="7599.24"/>
    <s v="TRANS-53397"/>
    <d v="2021-04-04T00:00:00"/>
    <d v="2021-04-19T00:00:00"/>
  </r>
  <r>
    <s v="6951 Shane Plains, South Desiree, IN 65311"/>
    <s v="South"/>
    <s v="Mean"/>
    <s v="flN-78100"/>
    <n v="477.82"/>
    <x v="2"/>
    <n v="19"/>
    <n v="9078.58"/>
    <s v="TRANS-61956"/>
    <d v="2020-05-14T00:00:00"/>
    <d v="2020-05-29T00:00:00"/>
  </r>
  <r>
    <s v="30834 Cynthia Mountains, East Lindsaytown, IA 20511"/>
    <s v="South"/>
    <s v="Nothing"/>
    <s v="rmm-63476"/>
    <n v="966.13"/>
    <x v="2"/>
    <n v="18"/>
    <n v="17390.34"/>
    <s v="TRANS-52166"/>
    <d v="2023-09-16T00:00:00"/>
    <d v="2023-10-01T00:00:00"/>
  </r>
  <r>
    <s v="5010 Melissa Passage Suite 820, Higginsview, WI 87177"/>
    <s v="South"/>
    <s v="Shake"/>
    <s v="fJT-94312"/>
    <n v="419.82"/>
    <x v="2"/>
    <n v="18"/>
    <n v="7556.76"/>
    <s v="TRANS-11952"/>
    <d v="2022-08-10T00:00:00"/>
    <d v="2022-08-25T00:00:00"/>
  </r>
  <r>
    <s v="0317 Scott Forks Suite 397, Lake Noah, ID 17523"/>
    <s v="South"/>
    <s v="Contain"/>
    <s v="dXu-58974"/>
    <n v="536.20000000000005"/>
    <x v="2"/>
    <n v="16"/>
    <n v="8579.2000000000007"/>
    <s v="TRANS-30311"/>
    <d v="2023-11-04T00:00:00"/>
    <d v="2023-11-19T00:00:00"/>
  </r>
  <r>
    <s v="556 Lori Brooks, South Danielberg, NY 67737"/>
    <s v="South"/>
    <s v="Wall"/>
    <s v="Scw-36990"/>
    <n v="241.33"/>
    <x v="2"/>
    <n v="15"/>
    <n v="3619.95"/>
    <s v="TRANS-95835"/>
    <d v="2020-08-23T00:00:00"/>
    <d v="2020-09-07T00:00:00"/>
  </r>
  <r>
    <s v="804 Carpenter Estate, East Lindseyhaven, KY 86775"/>
    <s v="South"/>
    <s v="Week"/>
    <s v="OeF-01592"/>
    <n v="552.96"/>
    <x v="2"/>
    <n v="13"/>
    <n v="7188.48"/>
    <s v="TRANS-64887"/>
    <d v="2023-01-13T00:00:00"/>
    <d v="2023-01-28T00:00:00"/>
  </r>
  <r>
    <s v="140 Taylor Pines, West Kellyview, FL 02647"/>
    <s v="South"/>
    <s v="While"/>
    <s v="yUE-53325"/>
    <n v="918.26"/>
    <x v="2"/>
    <n v="13"/>
    <n v="11937.38"/>
    <s v="TRANS-12413"/>
    <d v="2021-01-04T00:00:00"/>
    <d v="2021-01-19T00:00:00"/>
  </r>
  <r>
    <s v="862 Watson Mountains, South Stephanie, VT 77625"/>
    <s v="South"/>
    <s v="Study"/>
    <s v="RQU-45531"/>
    <n v="569.11"/>
    <x v="2"/>
    <n v="12"/>
    <n v="6829.32"/>
    <s v="TRANS-70585"/>
    <d v="2022-05-05T00:00:00"/>
    <d v="2022-05-20T00:00:00"/>
  </r>
  <r>
    <s v="5609 Cole Gardens, Pruitthaven, HI 46869"/>
    <s v="South"/>
    <s v="Conference"/>
    <s v="Dyw-56255"/>
    <n v="587.75"/>
    <x v="2"/>
    <n v="9"/>
    <n v="5289.75"/>
    <s v="TRANS-37805"/>
    <d v="2022-09-30T00:00:00"/>
    <d v="2021-02-10T00:00:00"/>
  </r>
  <r>
    <s v="12018 Ford Track, Brianfurt, OH 59792"/>
    <s v="South"/>
    <s v="Effort"/>
    <s v="KBN-39217"/>
    <n v="292.01"/>
    <x v="2"/>
    <n v="9"/>
    <n v="2628.09"/>
    <s v="TRANS-97702"/>
    <d v="2023-11-03T00:00:00"/>
    <s v="2022-13-40"/>
  </r>
  <r>
    <s v="49782 Wanda Common, North Amandaview, TN 64757"/>
    <s v="South"/>
    <s v="Ask"/>
    <s v="Vye-34303"/>
    <n v="601.16999999999996"/>
    <x v="2"/>
    <n v="6"/>
    <n v="3607.02"/>
    <s v="TRANS-17909"/>
    <d v="2021-12-22T00:00:00"/>
    <d v="2024-06-08T00:00:00"/>
  </r>
  <r>
    <s v="8028 Seth Junction, Timothyborough, LA 41968"/>
    <s v="South"/>
    <s v="Simply"/>
    <s v="axc-68528"/>
    <n v="18.309999999999999"/>
    <x v="2"/>
    <n v="6"/>
    <n v="109.86"/>
    <s v="TRANS-48606"/>
    <d v="2021-02-05T00:00:00"/>
    <d v="2022-08-09T00:00:00"/>
  </r>
  <r>
    <s v="152 Cardenas Oval, Carlland, AZ 60954"/>
    <s v="South"/>
    <s v="Rule"/>
    <s v="rzE-55234"/>
    <n v="611.92999999999995"/>
    <x v="2"/>
    <n v="5"/>
    <n v="3059.65"/>
    <s v="TRANS-37654"/>
    <d v="2023-06-12T00:00:00"/>
    <d v="2023-08-22T00:00:00"/>
  </r>
  <r>
    <s v="00197 Joseph Place, Gilmoreview, FL 94560"/>
    <s v="South"/>
    <s v="Prepare"/>
    <s v="SmP-53412"/>
    <n v="974.07"/>
    <x v="2"/>
    <n v="4"/>
    <n v="3896.28"/>
    <s v="TRANS-34390"/>
    <d v="2020-02-07T00:00:00"/>
    <s v="2022-13-40"/>
  </r>
  <r>
    <s v="911 Samantha Grove Suite 674, Christinechester, SC 17127"/>
    <s v="South"/>
    <s v="Loss"/>
    <s v="Zdi-19762"/>
    <n v="743.16"/>
    <x v="2"/>
    <n v="3"/>
    <n v="2229.48"/>
    <s v="TRANS-16698"/>
    <d v="2021-11-02T00:00:00"/>
    <d v="2023-02-07T00:00:00"/>
  </r>
  <r>
    <s v="8677 Johnston Glens, East Gregory, NE 13610"/>
    <s v="South"/>
    <s v="Film"/>
    <s v="Gwr-27018"/>
    <n v="214.48"/>
    <x v="2"/>
    <n v="3"/>
    <n v="643.44000000000005"/>
    <s v="TRANS-61843"/>
    <d v="2020-04-21T00:00:00"/>
    <s v="2022-13-40"/>
  </r>
  <r>
    <s v="8287 Smith Pass Suite 372, Robertton, WA 02309"/>
    <s v="South"/>
    <s v="Town"/>
    <s v="qSd-11133"/>
    <n v="93.73"/>
    <x v="2"/>
    <n v="2"/>
    <n v="187.46"/>
    <s v="TRANS-35888"/>
    <d v="2024-04-25T00:00:00"/>
    <d v="2023-02-01T00:00:00"/>
  </r>
  <r>
    <s v="163 Allen Mill, Pettyshire, MO 87586"/>
    <s v="South"/>
    <s v="Trial"/>
    <s v="dhO-91109"/>
    <n v="97.75"/>
    <x v="2"/>
    <n v="2"/>
    <n v="195.5"/>
    <s v="TRANS-05537"/>
    <d v="2020-08-16T00:00:00"/>
    <d v="2023-12-13T00:00:00"/>
  </r>
  <r>
    <s v="20940 Michael Lakes Apt. 520, Burnettfurt, NE 93212"/>
    <s v="South"/>
    <s v="Idea"/>
    <s v="vkR-08177"/>
    <n v="169.48"/>
    <x v="2"/>
    <n v="1"/>
    <n v="169.48"/>
    <s v="TRANS-42623"/>
    <d v="2022-10-25T00:00:00"/>
    <d v="2021-09-03T00:00:00"/>
  </r>
  <r>
    <s v="28445 Hays Point, New Tom, GA 97810"/>
    <s v="West"/>
    <s v="Region"/>
    <s v="TKi-19677"/>
    <n v="891.61"/>
    <x v="2"/>
    <n v="20"/>
    <n v="17832.2"/>
    <s v="TRANS-15466"/>
    <d v="2022-08-23T00:00:00"/>
    <d v="2022-08-28T00:00:00"/>
  </r>
  <r>
    <s v="1106 Mcclain Heights, North Michaelbury, DC 27075"/>
    <s v="West"/>
    <s v="Country"/>
    <s v="XNp-97416"/>
    <n v="179.38"/>
    <x v="2"/>
    <n v="20"/>
    <n v="3587.6"/>
    <s v="TRANS-58014"/>
    <d v="2020-01-10T00:00:00"/>
    <d v="2020-01-15T00:00:00"/>
  </r>
  <r>
    <s v="99195 Rowe Harbors, West Matthew, LA 70630"/>
    <s v="West"/>
    <s v="Throw"/>
    <s v="TkO-54707"/>
    <n v="61.32"/>
    <x v="2"/>
    <n v="18"/>
    <n v="1103.76"/>
    <s v="TRANS-77334"/>
    <d v="2022-10-09T00:00:00"/>
    <d v="2022-10-14T00:00:00"/>
  </r>
  <r>
    <s v="0637 Charles Isle, Larsonfort, NE 54798"/>
    <s v="West"/>
    <s v="See"/>
    <s v="KhA-69400"/>
    <n v="466.38"/>
    <x v="2"/>
    <n v="18"/>
    <n v="8394.84"/>
    <s v="TRANS-62696"/>
    <d v="2020-04-09T00:00:00"/>
    <d v="2020-04-14T00:00:00"/>
  </r>
  <r>
    <s v="3158 Shannon Springs Suite 903, North Connie, ID 90141"/>
    <s v="West"/>
    <s v="Can"/>
    <s v="yxt-73511"/>
    <n v="231.48"/>
    <x v="2"/>
    <n v="18"/>
    <n v="4166.6400000000003"/>
    <s v="TRANS-90582"/>
    <d v="2022-10-01T00:00:00"/>
    <d v="2022-10-06T00:00:00"/>
  </r>
  <r>
    <s v="1373 Hughes Islands, Armstrongville, WI 16610"/>
    <s v="West"/>
    <s v="Attention"/>
    <s v="KmR-54224"/>
    <n v="622.64"/>
    <x v="2"/>
    <n v="15"/>
    <n v="9339.6"/>
    <s v="TRANS-15730"/>
    <d v="2021-11-20T00:00:00"/>
    <d v="2021-11-25T00:00:00"/>
  </r>
  <r>
    <s v="435 Bishop Trafficway, Douglasshire, MN 81750"/>
    <s v="West"/>
    <s v="World"/>
    <s v="Tgi-26423"/>
    <n v="390.71"/>
    <x v="2"/>
    <n v="14"/>
    <n v="5469.94"/>
    <s v="TRANS-70268"/>
    <d v="2020-08-05T00:00:00"/>
    <d v="2020-08-10T00:00:00"/>
  </r>
  <r>
    <s v="71263 Curtis Manor, Schultzside, MI 90041"/>
    <s v="West"/>
    <s v="Family"/>
    <s v="aXU-71269"/>
    <n v="448.07"/>
    <x v="2"/>
    <n v="14"/>
    <n v="6272.98"/>
    <s v="TRANS-20834"/>
    <d v="2022-12-18T00:00:00"/>
    <d v="2022-12-23T00:00:00"/>
  </r>
  <r>
    <s v="453 Lisa Mount Apt. 391, Lake Tara, MI 96122"/>
    <s v="West"/>
    <s v="Realize"/>
    <s v="UYz-38306"/>
    <n v="81.66"/>
    <x v="2"/>
    <n v="13"/>
    <n v="1061.58"/>
    <s v="TRANS-38585"/>
    <d v="2023-07-02T00:00:00"/>
    <d v="2023-07-07T00:00:00"/>
  </r>
  <r>
    <s v="2698 Brown Crescent, North Allenborough, MS 04897"/>
    <s v="West"/>
    <s v="Chair"/>
    <s v="EuZ-70206"/>
    <n v="340.36"/>
    <x v="2"/>
    <n v="13"/>
    <n v="4424.68"/>
    <s v="TRANS-20569"/>
    <d v="2020-08-30T00:00:00"/>
    <d v="2020-09-04T00:00:00"/>
  </r>
  <r>
    <s v="810 Johnson Shoals Apt. 881, Taylorhaven, AK 70018"/>
    <s v="West"/>
    <s v="Tax"/>
    <s v="Lhc-08019"/>
    <n v="232.81"/>
    <x v="2"/>
    <n v="12"/>
    <n v="2793.72"/>
    <s v="TRANS-94914"/>
    <d v="2021-02-19T00:00:00"/>
    <d v="2021-02-24T00:00:00"/>
  </r>
  <r>
    <s v="23239 Ashley Tunnel, North Marie, WV 49150"/>
    <s v="West"/>
    <s v="Son"/>
    <s v="BPm-13202"/>
    <n v="294.69"/>
    <x v="2"/>
    <n v="11"/>
    <n v="3241.59"/>
    <s v="TRANS-51867"/>
    <d v="2024-02-25T00:00:00"/>
    <d v="2024-03-01T00:00:00"/>
  </r>
  <r>
    <s v="70803 Katie Summit, East Eric, KS 23946"/>
    <s v="West"/>
    <s v="Occur"/>
    <s v="yiT-95116"/>
    <n v="519.65"/>
    <x v="2"/>
    <n v="10"/>
    <n v="5196.5"/>
    <s v="TRANS-52932"/>
    <d v="2023-02-23T00:00:00"/>
    <d v="2020-04-17T00:00:00"/>
  </r>
  <r>
    <s v="513 Joshua Lights Apt. 327, Erinfort, WY 13865"/>
    <s v="West"/>
    <s v="Change"/>
    <s v="MGG-16716"/>
    <n v="514.9"/>
    <x v="2"/>
    <n v="9"/>
    <n v="4634.1000000000004"/>
    <s v="TRANS-88126"/>
    <d v="2021-04-15T00:00:00"/>
    <d v="2020-10-19T00:00:00"/>
  </r>
  <r>
    <s v="916 Mccullough Forest Apt. 642, Alexandrahaven, PA 61318"/>
    <s v="West"/>
    <s v="Issue"/>
    <s v="Mgw-62073"/>
    <n v="543.22"/>
    <x v="2"/>
    <n v="9"/>
    <n v="4888.9799999999996"/>
    <s v="TRANS-15106"/>
    <d v="2020-11-20T00:00:00"/>
    <d v="2023-08-25T00:00:00"/>
  </r>
  <r>
    <s v="1044 Jessica Isle, Noahtown, MD 81604"/>
    <s v="West"/>
    <s v="Special"/>
    <s v="IIQ-14237"/>
    <n v="108.07"/>
    <x v="2"/>
    <n v="7"/>
    <n v="756.49"/>
    <s v="TRANS-91205"/>
    <d v="2022-01-03T00:00:00"/>
    <d v="2022-07-23T00:00:00"/>
  </r>
  <r>
    <s v="89803 Kim Cliffs Suite 407, Markport, IA 16725"/>
    <s v="West"/>
    <s v="Around"/>
    <s v="ttl-26686"/>
    <n v="266.24"/>
    <x v="2"/>
    <n v="6"/>
    <n v="1597.44"/>
    <s v="TRANS-05406"/>
    <d v="2024-08-31T00:00:00"/>
    <d v="2022-06-19T00:00:00"/>
  </r>
  <r>
    <s v="834 Morris Square, South Jamie, KY 94115"/>
    <s v="West"/>
    <s v="Author"/>
    <s v="JMs-02703"/>
    <n v="846.04"/>
    <x v="2"/>
    <n v="5"/>
    <n v="4230.2"/>
    <s v="TRANS-16220"/>
    <d v="2023-09-23T00:00:00"/>
    <d v="2020-11-10T00:00:00"/>
  </r>
  <r>
    <s v="0561 Elizabeth Lock Suite 439, Ronniehaven, DC 00798"/>
    <s v="West"/>
    <s v="Ago"/>
    <s v="Gqw-36579"/>
    <n v="537.27"/>
    <x v="2"/>
    <n v="3"/>
    <n v="1611.81"/>
    <s v="TRANS-25398"/>
    <d v="2023-07-27T00:00:00"/>
    <d v="2020-05-02T00:00:00"/>
  </r>
  <r>
    <s v="07786 Wallace Causeway Suite 783, New Stevenchester, MI 65124"/>
    <s v="West"/>
    <s v="Ago"/>
    <s v="uVu-07065"/>
    <n v="391.35"/>
    <x v="2"/>
    <n v="3"/>
    <n v="1174.05"/>
    <s v="TRANS-09045"/>
    <d v="2020-02-07T00:00:00"/>
    <d v="2023-08-12T00:00:00"/>
  </r>
  <r>
    <s v="71327 Norman Well, West Amanda, MO 47616"/>
    <s v="West"/>
    <s v="Thousand"/>
    <s v="Efw-89992"/>
    <n v="308.77999999999997"/>
    <x v="2"/>
    <n v="3"/>
    <n v="926.34"/>
    <s v="TRANS-08200"/>
    <d v="2023-11-22T00:00:00"/>
    <d v="2022-02-02T00:00:00"/>
  </r>
  <r>
    <s v="39306 James Mountains, Mcconnellport, MI 07442"/>
    <s v="Central"/>
    <s v="Under"/>
    <s v="UDd-92335"/>
    <n v="68.83"/>
    <x v="3"/>
    <n v="16"/>
    <n v="1101.28"/>
    <s v="TRANS-30266"/>
    <d v="2021-07-15T00:00:00"/>
    <d v="2021-07-20T00:00:00"/>
  </r>
  <r>
    <s v="9272 Davis Vista, Abigailfurt, WA 29555"/>
    <s v="Central"/>
    <s v="Put"/>
    <s v="VVa-36938"/>
    <n v="683.79"/>
    <x v="3"/>
    <n v="15"/>
    <n v="10256.85"/>
    <s v="TRANS-56926"/>
    <d v="2022-04-14T00:00:00"/>
    <d v="2022-04-19T00:00:00"/>
  </r>
  <r>
    <s v="373 Emily Plaza, Conniebury, AZ 23765"/>
    <s v="Central"/>
    <s v="Election"/>
    <s v="YSj-46250"/>
    <n v="986.65"/>
    <x v="3"/>
    <n v="12"/>
    <n v="11839.8"/>
    <s v="TRANS-59502"/>
    <d v="2024-08-18T00:00:00"/>
    <d v="2024-08-23T00:00:00"/>
  </r>
  <r>
    <s v="041 Riley Road Apt. 690, West Brittanyside, WY 69571"/>
    <s v="Central"/>
    <s v="Want"/>
    <s v="lZC-01806"/>
    <n v="173"/>
    <x v="3"/>
    <n v="12"/>
    <n v="2076"/>
    <s v="TRANS-35379"/>
    <d v="2021-09-26T00:00:00"/>
    <d v="2021-10-01T00:00:00"/>
  </r>
  <r>
    <s v="20570 Fields Harbor Apt. 061, North Jonathanview, ND 32131"/>
    <s v="Central"/>
    <s v="Southern"/>
    <s v="TNM-12064"/>
    <n v="832.15"/>
    <x v="3"/>
    <n v="12"/>
    <n v="9985.7999999999993"/>
    <s v="TRANS-90608"/>
    <d v="2021-05-28T00:00:00"/>
    <d v="2021-06-02T00:00:00"/>
  </r>
  <r>
    <s v="0535 Hall Divide, North Johnfort, MT 41330"/>
    <s v="Central"/>
    <s v="Man"/>
    <s v="wyB-01752"/>
    <n v="848.82"/>
    <x v="3"/>
    <n v="11"/>
    <n v="9337.02"/>
    <s v="TRANS-39933"/>
    <d v="2021-11-13T00:00:00"/>
    <d v="2021-11-18T00:00:00"/>
  </r>
  <r>
    <s v="017 Jill Freeway Suite 672, Debbieshire, PA 19191"/>
    <s v="Central"/>
    <s v="Receive"/>
    <s v="dJB-32866"/>
    <n v="489.34"/>
    <x v="3"/>
    <n v="11"/>
    <n v="5382.74"/>
    <s v="TRANS-03578"/>
    <d v="2022-06-09T00:00:00"/>
    <d v="2022-06-14T00:00:00"/>
  </r>
  <r>
    <s v="28154 Jones Ramp, Lake Christopher, DC 54146"/>
    <s v="Central"/>
    <s v="Impact"/>
    <s v="MsS-97172"/>
    <n v="11.58"/>
    <x v="3"/>
    <n v="11"/>
    <n v="127.38"/>
    <s v="TRANS-81570"/>
    <d v="2024-02-17T00:00:00"/>
    <d v="2024-02-22T00:00:00"/>
  </r>
  <r>
    <s v="9816 Kimberly Freeway Suite 783, East Baileystad, SD 40892"/>
    <s v="Central"/>
    <s v="Outside"/>
    <s v="Hld-27132"/>
    <n v="717.96"/>
    <x v="3"/>
    <n v="10"/>
    <n v="7179.6"/>
    <s v="TRANS-06016"/>
    <d v="2021-06-16T00:00:00"/>
    <d v="2020-09-02T00:00:00"/>
  </r>
  <r>
    <s v="3832 Carpenter Causeway Suite 936, Johnsonborough, AR 40285"/>
    <s v="Central"/>
    <s v="Choice"/>
    <s v="QYG-02561"/>
    <n v="903.35"/>
    <x v="3"/>
    <n v="9"/>
    <n v="8130.15"/>
    <s v="TRANS-81218"/>
    <d v="2021-01-20T00:00:00"/>
    <d v="2020-04-14T00:00:00"/>
  </r>
  <r>
    <s v="265 Garcia Ford, Chaseburgh, TN 08672"/>
    <s v="Central"/>
    <s v="At"/>
    <s v="Csx-66106"/>
    <n v="980.08"/>
    <x v="3"/>
    <n v="8"/>
    <n v="7840.64"/>
    <s v="TRANS-23634"/>
    <d v="2020-12-08T00:00:00"/>
    <d v="2024-05-31T00:00:00"/>
  </r>
  <r>
    <s v="19791 Larsen Radial Suite 537, North Rebeccashire, OR 21498"/>
    <s v="Central"/>
    <s v="Daughter"/>
    <s v="ggx-14883"/>
    <n v="832.05"/>
    <x v="3"/>
    <n v="8"/>
    <n v="6656.4"/>
    <s v="TRANS-07205"/>
    <d v="2020-06-14T00:00:00"/>
    <d v="2023-09-17T00:00:00"/>
  </r>
  <r>
    <s v="2047 Schultz Mission, North Joshua, WY 16047"/>
    <s v="Central"/>
    <s v="Break"/>
    <s v="qcE-13856"/>
    <n v="201.62"/>
    <x v="3"/>
    <n v="8"/>
    <n v="1612.96"/>
    <s v="TRANS-93328"/>
    <d v="2021-10-06T00:00:00"/>
    <d v="2021-10-31T00:00:00"/>
  </r>
  <r>
    <s v="8765 Andrew Throughway Suite 435, West Davidberg, AZ 49212"/>
    <s v="Central"/>
    <s v="Century"/>
    <s v="BHQ-65939"/>
    <n v="584.94000000000005"/>
    <x v="3"/>
    <n v="7"/>
    <n v="4094.58"/>
    <s v="TRANS-44184"/>
    <d v="2021-11-03T00:00:00"/>
    <d v="2024-02-20T00:00:00"/>
  </r>
  <r>
    <s v="8763 Kelly Prairie Apt. 698, Erichaven, CO 83411"/>
    <s v="Central"/>
    <s v="Mission"/>
    <s v="dNo-50650"/>
    <n v="904.61"/>
    <x v="3"/>
    <n v="7"/>
    <n v="6332.27"/>
    <s v="TRANS-67558"/>
    <d v="2020-09-26T00:00:00"/>
    <d v="2024-09-03T00:00:00"/>
  </r>
  <r>
    <s v="45703 Singh Branch Suite 256, Stevenborough, IA 39502"/>
    <s v="Central"/>
    <s v="Early"/>
    <s v="uCz-14913"/>
    <n v="647.97"/>
    <x v="3"/>
    <n v="6"/>
    <n v="3887.82"/>
    <s v="TRANS-59925"/>
    <d v="2021-07-15T00:00:00"/>
    <d v="2024-06-26T00:00:00"/>
  </r>
  <r>
    <s v="4832 Greg Square, Lake Philip, KY 24482"/>
    <s v="Central"/>
    <s v="Professor"/>
    <s v="Lpz-19309"/>
    <n v="310.60000000000002"/>
    <x v="3"/>
    <n v="6"/>
    <n v="1863.6"/>
    <s v="TRANS-20443"/>
    <d v="2024-06-29T00:00:00"/>
    <d v="2024-04-28T00:00:00"/>
  </r>
  <r>
    <s v="0452 Hoffman Hills, Port Kimberly, GA 62180"/>
    <s v="Central"/>
    <s v="Fish"/>
    <s v="kQN-78922"/>
    <n v="613.04"/>
    <x v="3"/>
    <n v="6"/>
    <n v="3678.24"/>
    <s v="TRANS-28641"/>
    <d v="2020-12-05T00:00:00"/>
    <d v="2023-08-14T00:00:00"/>
  </r>
  <r>
    <s v="1297 Singh Via, Reynoldsside, DE 51990"/>
    <s v="Central"/>
    <s v="Range"/>
    <s v="PUX-25900"/>
    <n v="709.73"/>
    <x v="3"/>
    <n v="5"/>
    <n v="3548.65"/>
    <s v="TRANS-49065"/>
    <d v="2022-11-05T00:00:00"/>
    <d v="2023-07-26T00:00:00"/>
  </r>
  <r>
    <s v="633 Christopher Motorway, Daniellefurt, NE 02634"/>
    <s v="Central"/>
    <s v="Science"/>
    <s v="Kan-09358"/>
    <n v="48"/>
    <x v="3"/>
    <n v="5"/>
    <n v="240"/>
    <s v="TRANS-03366"/>
    <d v="2022-05-09T00:00:00"/>
    <d v="2020-09-04T00:00:00"/>
  </r>
  <r>
    <s v="82182 Pena Skyway Suite 382, Holdenport, WI 56644"/>
    <s v="Central"/>
    <s v="Together"/>
    <s v="CAi-76485"/>
    <n v="214.27"/>
    <x v="3"/>
    <n v="5"/>
    <n v="1071.3499999999999"/>
    <s v="TRANS-18891"/>
    <d v="2024-03-04T00:00:00"/>
    <d v="2023-08-23T00:00:00"/>
  </r>
  <r>
    <s v="263 Romero Wall Apt. 843, Bonnietown, RI 11139"/>
    <s v="Central"/>
    <s v="South"/>
    <s v="SsS-49753"/>
    <n v="103.91"/>
    <x v="3"/>
    <n v="4"/>
    <n v="415.64"/>
    <s v="TRANS-96813"/>
    <d v="2020-08-28T00:00:00"/>
    <d v="2023-04-13T00:00:00"/>
  </r>
  <r>
    <s v="8788 Ross Trail, Michellemouth, VA 78447"/>
    <s v="Central"/>
    <s v="Mind"/>
    <s v="Kad-28951"/>
    <n v="462.63"/>
    <x v="3"/>
    <n v="4"/>
    <n v="1850.52"/>
    <s v="TRANS-47083"/>
    <d v="2022-01-21T00:00:00"/>
    <d v="2022-02-02T00:00:00"/>
  </r>
  <r>
    <s v="63117 Porter Rapid Suite 558, Jonesview, SC 05427"/>
    <s v="Central"/>
    <s v="Prove"/>
    <s v="IJT-91500"/>
    <n v="59.8"/>
    <x v="3"/>
    <n v="3"/>
    <n v="179.4"/>
    <s v="TRANS-26678"/>
    <d v="2022-05-13T00:00:00"/>
    <d v="2020-12-24T00:00:00"/>
  </r>
  <r>
    <s v="1147 Gail Fields Apt. 416, South Cameron, PA 17906"/>
    <s v="Central"/>
    <s v="Sure"/>
    <s v="Bma-61001"/>
    <n v="481.49"/>
    <x v="3"/>
    <n v="1"/>
    <n v="481.49"/>
    <s v="TRANS-73550"/>
    <d v="2024-04-17T00:00:00"/>
    <d v="2021-05-13T00:00:00"/>
  </r>
  <r>
    <s v="319 Goodwin Way Apt. 693, Lloydberg, SC 21105"/>
    <s v="East"/>
    <s v="He"/>
    <s v="Ynx-20766"/>
    <n v="277.83999999999997"/>
    <x v="3"/>
    <n v="20"/>
    <n v="5556.8"/>
    <s v="TRANS-83742"/>
    <d v="2023-12-17T00:00:00"/>
    <d v="2023-12-22T00:00:00"/>
  </r>
  <r>
    <s v="2479 Danielle Falls Apt. 680, East Michael, NJ 54555"/>
    <s v="East"/>
    <s v="North"/>
    <s v="jcm-66114"/>
    <n v="150.91"/>
    <x v="3"/>
    <n v="19"/>
    <n v="2867.29"/>
    <s v="TRANS-32161"/>
    <d v="2022-04-15T00:00:00"/>
    <d v="2022-04-20T00:00:00"/>
  </r>
  <r>
    <s v="693 Stokes Rue Suite 768, Cisnerosport, WV 84811"/>
    <s v="East"/>
    <s v="Goal"/>
    <s v="HFr-19330"/>
    <n v="800.83"/>
    <x v="3"/>
    <n v="18"/>
    <n v="14414.94"/>
    <s v="TRANS-18376"/>
    <d v="2020-12-14T00:00:00"/>
    <d v="2020-12-19T00:00:00"/>
  </r>
  <r>
    <s v="6744 Vaughan Walks Suite 745, Carolynfort, DC 93521"/>
    <s v="East"/>
    <s v="At"/>
    <s v="wMJ-23666"/>
    <n v="397.31"/>
    <x v="3"/>
    <n v="18"/>
    <n v="7151.58"/>
    <s v="TRANS-63238"/>
    <d v="2022-04-18T00:00:00"/>
    <d v="2022-04-23T00:00:00"/>
  </r>
  <r>
    <s v="7675 Aaron Bypass, North Jamestown, KS 39400"/>
    <s v="East"/>
    <s v="Miss"/>
    <s v="yRh-26895"/>
    <n v="443.6"/>
    <x v="3"/>
    <n v="18"/>
    <n v="7984.8"/>
    <s v="TRANS-07340"/>
    <d v="2022-06-28T00:00:00"/>
    <d v="2022-07-03T00:00:00"/>
  </r>
  <r>
    <s v="393 Tapia Causeway, Jamesborough, NC 38189"/>
    <s v="East"/>
    <s v="Main"/>
    <s v="ONE-17470"/>
    <n v="767.97"/>
    <x v="3"/>
    <n v="16"/>
    <n v="12287.52"/>
    <s v="TRANS-42275"/>
    <d v="2023-01-23T00:00:00"/>
    <d v="2023-01-28T00:00:00"/>
  </r>
  <r>
    <s v="8169 James Fall, South Tina, IN 93688"/>
    <s v="East"/>
    <s v="Couple"/>
    <s v="erI-64560"/>
    <n v="656.02"/>
    <x v="3"/>
    <n v="16"/>
    <n v="10496.32"/>
    <s v="TRANS-02991"/>
    <d v="2023-08-13T00:00:00"/>
    <d v="2023-08-18T00:00:00"/>
  </r>
  <r>
    <s v="815 Ian Harbors, South Matthewbury, HI 04255"/>
    <s v="East"/>
    <s v="Data"/>
    <s v="TXz-80755"/>
    <n v="315.17"/>
    <x v="3"/>
    <n v="15"/>
    <n v="4727.55"/>
    <s v="TRANS-46499"/>
    <d v="2020-02-25T00:00:00"/>
    <d v="2020-03-01T00:00:00"/>
  </r>
  <r>
    <s v="5592 Joshua Well Suite 703, Mcbrideburgh, SC 49701"/>
    <s v="East"/>
    <s v="Television"/>
    <s v="Acv-59191"/>
    <n v="112.41"/>
    <x v="3"/>
    <n v="15"/>
    <n v="1686.15"/>
    <s v="TRANS-59523"/>
    <d v="2020-01-21T00:00:00"/>
    <d v="2020-01-26T00:00:00"/>
  </r>
  <r>
    <s v="4860 Black Courts, Michaelview, AK 32163"/>
    <s v="East"/>
    <s v="Particularly"/>
    <s v="Bwz-02755"/>
    <n v="342.62"/>
    <x v="3"/>
    <n v="13"/>
    <n v="4454.0600000000004"/>
    <s v="TRANS-85200"/>
    <d v="2022-09-11T00:00:00"/>
    <d v="2022-09-16T00:00:00"/>
  </r>
  <r>
    <s v="259 Pitts Point Suite 451, Gonzalezfort, VT 34041"/>
    <s v="East"/>
    <s v="Result"/>
    <s v="XHw-98535"/>
    <n v="27.12"/>
    <x v="3"/>
    <n v="12"/>
    <n v="325.44"/>
    <s v="TRANS-27973"/>
    <d v="2023-10-09T00:00:00"/>
    <d v="2023-10-14T00:00:00"/>
  </r>
  <r>
    <s v="739 Taylor Prairie, Christopherport, TN 11212"/>
    <s v="East"/>
    <s v="Poor"/>
    <s v="fMJ-29261"/>
    <n v="712.55"/>
    <x v="3"/>
    <n v="11"/>
    <n v="7838.05"/>
    <s v="TRANS-79471"/>
    <d v="2023-12-24T00:00:00"/>
    <d v="2023-12-29T00:00:00"/>
  </r>
  <r>
    <s v="562 Anna Lake Apt. 363, Jameston, LA 28734"/>
    <s v="East"/>
    <s v="How"/>
    <s v="Uwu-20392"/>
    <n v="802.35"/>
    <x v="3"/>
    <n v="11"/>
    <n v="8825.85"/>
    <s v="TRANS-17770"/>
    <d v="2020-10-04T00:00:00"/>
    <d v="2020-10-09T00:00:00"/>
  </r>
  <r>
    <s v="594 Rose Square, East Kristen, UT 24243"/>
    <s v="East"/>
    <s v="Miss"/>
    <s v="boN-27214"/>
    <n v="34.950000000000003"/>
    <x v="3"/>
    <n v="7"/>
    <n v="244.65"/>
    <s v="TRANS-68187"/>
    <d v="2020-05-15T00:00:00"/>
    <d v="2024-07-29T00:00:00"/>
  </r>
  <r>
    <s v="06692 Rubio Pines, Marktown, DC 23760"/>
    <s v="East"/>
    <s v="Spring"/>
    <s v="FSv-53137"/>
    <n v="168.09"/>
    <x v="3"/>
    <n v="5"/>
    <n v="840.45"/>
    <s v="TRANS-44742"/>
    <d v="2024-03-08T00:00:00"/>
    <d v="2021-04-24T00:00:00"/>
  </r>
  <r>
    <s v="6738 Samantha Turnpike, Andrewburgh, NH 89983"/>
    <s v="East"/>
    <s v="Third"/>
    <s v="QdO-27896"/>
    <n v="706.4"/>
    <x v="3"/>
    <n v="4"/>
    <n v="2825.6"/>
    <s v="TRANS-65122"/>
    <d v="2020-05-14T00:00:00"/>
    <s v="2022-13-40"/>
  </r>
  <r>
    <s v="17411 Hubbard River Suite 077, Paulville, WY 50604"/>
    <s v="North"/>
    <s v="Gas"/>
    <s v="IEE-98303"/>
    <n v="361.86"/>
    <x v="3"/>
    <n v="20"/>
    <n v="7237.2"/>
    <s v="TRANS-33865"/>
    <d v="2022-09-21T00:00:00"/>
    <d v="2022-09-26T00:00:00"/>
  </r>
  <r>
    <s v="56795 Pierce Ports Suite 511, Josephfort, NV 64764"/>
    <s v="North"/>
    <s v="Provide"/>
    <s v="jer-51794"/>
    <n v="381.18"/>
    <x v="3"/>
    <n v="19"/>
    <n v="7242.42"/>
    <s v="TRANS-51759"/>
    <d v="2022-03-14T00:00:00"/>
    <d v="2022-03-19T00:00:00"/>
  </r>
  <r>
    <s v="37643 Moore View, Thompsonfurt, NC 08218"/>
    <s v="North"/>
    <s v="Consider"/>
    <s v="hQf-81074"/>
    <n v="293.67"/>
    <x v="3"/>
    <n v="19"/>
    <n v="5579.73"/>
    <s v="TRANS-74441"/>
    <d v="2020-05-15T00:00:00"/>
    <d v="2020-05-20T00:00:00"/>
  </r>
  <r>
    <s v="4974 Castillo Island, Paulport, FL 53171"/>
    <s v="North"/>
    <s v="Product"/>
    <s v="yPO-33220"/>
    <n v="871.88"/>
    <x v="3"/>
    <n v="17"/>
    <n v="14821.96"/>
    <s v="TRANS-64743"/>
    <d v="2021-06-20T00:00:00"/>
    <d v="2021-06-25T00:00:00"/>
  </r>
  <r>
    <s v="6348 Buchanan Station, Herreraland, CA 88893"/>
    <s v="North"/>
    <s v="Impact"/>
    <s v="QvU-05534"/>
    <n v="312.16000000000003"/>
    <x v="3"/>
    <n v="17"/>
    <n v="5306.72"/>
    <s v="TRANS-55849"/>
    <d v="2024-06-12T00:00:00"/>
    <d v="2024-06-17T00:00:00"/>
  </r>
  <r>
    <s v="2858 White Pike, South Emma, GA 59717"/>
    <s v="North"/>
    <s v="All"/>
    <s v="ChO-62091"/>
    <n v="345.94"/>
    <x v="3"/>
    <n v="16"/>
    <n v="5535.04"/>
    <s v="TRANS-09501"/>
    <d v="2022-11-03T00:00:00"/>
    <d v="2022-11-08T00:00:00"/>
  </r>
  <r>
    <s v="02104 Michelle Brooks, New Patriciamouth, ME 80277"/>
    <s v="North"/>
    <s v="Ten"/>
    <s v="GJb-42667"/>
    <n v="672.29"/>
    <x v="3"/>
    <n v="14"/>
    <n v="9412.06"/>
    <s v="TRANS-53873"/>
    <d v="2022-06-04T00:00:00"/>
    <d v="2022-06-09T00:00:00"/>
  </r>
  <r>
    <s v="59519 Barbara Unions, Lake Jack, WV 15915"/>
    <s v="North"/>
    <s v="Sound"/>
    <s v="avq-79769"/>
    <n v="364.98"/>
    <x v="3"/>
    <n v="13"/>
    <n v="4744.74"/>
    <s v="TRANS-06978"/>
    <d v="2024-08-16T00:00:00"/>
    <d v="2024-08-21T00:00:00"/>
  </r>
  <r>
    <s v="500 Mcdonald Bridge Suite 689, East Stephanie, WI 53935"/>
    <s v="North"/>
    <s v="Particularly"/>
    <s v="ZUA-30545"/>
    <n v="837.15"/>
    <x v="3"/>
    <n v="11"/>
    <n v="9208.65"/>
    <s v="TRANS-29207"/>
    <d v="2023-04-25T00:00:00"/>
    <d v="2023-04-30T00:00:00"/>
  </r>
  <r>
    <s v="202 Jennifer Squares Apt. 588, Lake Raymond, MA 21751"/>
    <s v="North"/>
    <s v="International"/>
    <s v="kvG-45478"/>
    <n v="591.66999999999996"/>
    <x v="3"/>
    <n v="10"/>
    <n v="5916.7"/>
    <s v="TRANS-29928"/>
    <d v="2024-03-14T00:00:00"/>
    <d v="2020-11-07T00:00:00"/>
  </r>
  <r>
    <s v="3773 Blankenship Mount Suite 443, North Billy, LA 50370"/>
    <s v="North"/>
    <s v="It"/>
    <s v="adj-99678"/>
    <n v="106.97"/>
    <x v="3"/>
    <n v="10"/>
    <n v="1069.7"/>
    <s v="TRANS-95152"/>
    <d v="2021-09-21T00:00:00"/>
    <d v="2023-04-08T00:00:00"/>
  </r>
  <r>
    <s v="727 Deborah Harbor Suite 958, North James, NY 68004"/>
    <s v="North"/>
    <s v="Production"/>
    <s v="sMq-09883"/>
    <n v="193.95"/>
    <x v="3"/>
    <n v="10"/>
    <n v="1939.5"/>
    <s v="TRANS-58076"/>
    <d v="2020-06-02T00:00:00"/>
    <d v="2020-08-06T00:00:00"/>
  </r>
  <r>
    <s v="659 Donald Inlet Apt. 945, Lake Nicole, IN 92781"/>
    <s v="North"/>
    <s v="Common"/>
    <s v="JEF-45246"/>
    <n v="454.82"/>
    <x v="3"/>
    <n v="8"/>
    <n v="3638.56"/>
    <s v="TRANS-41137"/>
    <d v="2023-12-07T00:00:00"/>
    <d v="2021-07-16T00:00:00"/>
  </r>
  <r>
    <s v="7716 Samuel Extension Suite 031, Camerontown, VA 50439"/>
    <s v="North"/>
    <s v="Method"/>
    <s v="eDC-30264"/>
    <n v="660.01"/>
    <x v="3"/>
    <n v="8"/>
    <n v="5280.08"/>
    <s v="TRANS-22042"/>
    <d v="2020-04-10T00:00:00"/>
    <d v="2023-11-05T00:00:00"/>
  </r>
  <r>
    <s v="4832 Ryan Burgs, Rachelfurt, DC 03379"/>
    <s v="North"/>
    <s v="Especially"/>
    <s v="Wtj-59412"/>
    <n v="969.76"/>
    <x v="3"/>
    <n v="8"/>
    <n v="7758.08"/>
    <s v="TRANS-59447"/>
    <d v="2020-01-10T00:00:00"/>
    <d v="2022-04-02T00:00:00"/>
  </r>
  <r>
    <s v="7255 John Path, South Juan, ME 69262"/>
    <s v="North"/>
    <s v="Shake"/>
    <s v="Obz-83619"/>
    <n v="769.89"/>
    <x v="3"/>
    <n v="7"/>
    <n v="5389.23"/>
    <s v="TRANS-94384"/>
    <d v="2022-01-12T00:00:00"/>
    <d v="2024-06-27T00:00:00"/>
  </r>
  <r>
    <s v="4789 David Stravenue, Dixonview, IN 45511"/>
    <s v="North"/>
    <s v="Direction"/>
    <s v="yTO-62467"/>
    <n v="933.73"/>
    <x v="3"/>
    <n v="7"/>
    <n v="6536.11"/>
    <s v="TRANS-18320"/>
    <d v="2024-08-24T00:00:00"/>
    <d v="2023-12-25T00:00:00"/>
  </r>
  <r>
    <s v="4266 Christopher Isle, Joshuafort, MA 58126"/>
    <s v="North"/>
    <s v="Back"/>
    <s v="mdm-57543"/>
    <n v="329.42"/>
    <x v="3"/>
    <n v="6"/>
    <n v="1976.52"/>
    <s v="TRANS-34116"/>
    <d v="2022-08-19T00:00:00"/>
    <d v="2022-06-23T00:00:00"/>
  </r>
  <r>
    <s v="01579 Francis Bridge, Port Melinda, CT 77889"/>
    <s v="North"/>
    <s v="Forget"/>
    <s v="VkF-59932"/>
    <n v="178.24"/>
    <x v="3"/>
    <n v="6"/>
    <n v="1069.44"/>
    <s v="TRANS-09435"/>
    <d v="2022-07-23T00:00:00"/>
    <d v="2023-01-24T00:00:00"/>
  </r>
  <r>
    <s v="003 Carl Alley, Heatherfort, AR 77148"/>
    <s v="North"/>
    <s v="Ever"/>
    <s v="jsP-29929"/>
    <n v="169.38"/>
    <x v="3"/>
    <n v="6"/>
    <n v="1016.28"/>
    <s v="TRANS-19988"/>
    <d v="2021-12-20T00:00:00"/>
    <d v="2021-01-22T00:00:00"/>
  </r>
  <r>
    <s v="781 Mark Squares Suite 511, Ashleychester, NC 98536"/>
    <s v="North"/>
    <s v="Number"/>
    <s v="NhA-31040"/>
    <n v="684.05"/>
    <x v="3"/>
    <n v="5"/>
    <n v="3420.25"/>
    <s v="TRANS-95368"/>
    <d v="2022-01-05T00:00:00"/>
    <d v="2020-08-21T00:00:00"/>
  </r>
  <r>
    <s v="6902 Dawn Tunnel Suite 287, Danielshire, NV 29221"/>
    <s v="North"/>
    <s v="Skill"/>
    <s v="glg-93387"/>
    <n v="912.15"/>
    <x v="3"/>
    <n v="5"/>
    <n v="4560.75"/>
    <s v="TRANS-63731"/>
    <d v="2020-04-14T00:00:00"/>
    <s v="2022-13-40"/>
  </r>
  <r>
    <s v="137 Cross Green Suite 728, New David, ND 28404"/>
    <s v="North"/>
    <s v="Expert"/>
    <s v="XCe-64843"/>
    <n v="961.66"/>
    <x v="3"/>
    <n v="5"/>
    <n v="4808.3"/>
    <s v="TRANS-28281"/>
    <d v="2021-02-10T00:00:00"/>
    <d v="2020-08-05T00:00:00"/>
  </r>
  <r>
    <s v="34793 Fitzgerald Place Suite 898, Christinaburgh, ID 37103"/>
    <s v="North"/>
    <s v="Both"/>
    <s v="vzG-51947"/>
    <n v="283.12"/>
    <x v="3"/>
    <n v="5"/>
    <n v="1415.6"/>
    <s v="TRANS-89630"/>
    <d v="2023-04-18T00:00:00"/>
    <d v="2020-03-05T00:00:00"/>
  </r>
  <r>
    <s v="847 Rocha Extension Apt. 394, Evanchester, CA 99852"/>
    <s v="North"/>
    <s v="Along"/>
    <s v="iNT-81011"/>
    <n v="918.45"/>
    <x v="3"/>
    <n v="4"/>
    <n v="3673.8"/>
    <s v="TRANS-89816"/>
    <d v="2023-06-14T00:00:00"/>
    <d v="2020-04-22T00:00:00"/>
  </r>
  <r>
    <s v="00764 Thompson Forks, New Bonnieland, WA 38492"/>
    <s v="North"/>
    <s v="View"/>
    <s v="vvx-41727"/>
    <n v="515.48"/>
    <x v="3"/>
    <n v="4"/>
    <n v="2061.92"/>
    <s v="TRANS-92666"/>
    <d v="2021-01-05T00:00:00"/>
    <d v="2024-08-17T00:00:00"/>
  </r>
  <r>
    <s v="134 Tina Pike, Adamschester, MI 33163"/>
    <s v="North"/>
    <s v="Figure"/>
    <s v="Yjg-89124"/>
    <n v="934.79"/>
    <x v="3"/>
    <n v="4"/>
    <n v="3739.16"/>
    <s v="TRANS-05236"/>
    <d v="2023-04-08T00:00:00"/>
    <d v="2020-11-10T00:00:00"/>
  </r>
  <r>
    <s v="1503 Richard Harbors Apt. 074, West Rhonda, OR 36762"/>
    <s v="North"/>
    <s v="Statement"/>
    <s v="OBz-14372"/>
    <n v="714.22"/>
    <x v="3"/>
    <n v="2"/>
    <n v="1428.44"/>
    <s v="TRANS-79634"/>
    <d v="2020-03-08T00:00:00"/>
    <d v="2023-02-08T00:00:00"/>
  </r>
  <r>
    <s v="9848 Pamela Orchard, Douglastown, WV 09625"/>
    <s v="North"/>
    <s v="Agent"/>
    <s v="ITS-24444"/>
    <n v="761.36"/>
    <x v="3"/>
    <n v="2"/>
    <n v="1522.72"/>
    <s v="TRANS-78305"/>
    <d v="2020-01-21T00:00:00"/>
    <d v="2022-10-18T00:00:00"/>
  </r>
  <r>
    <s v="0236 Kelly Crescent, Lake Matthewshire, SC 58845"/>
    <s v="North"/>
    <s v="Themselves"/>
    <s v="PIc-76790"/>
    <n v="605.22"/>
    <x v="3"/>
    <n v="1"/>
    <n v="605.22"/>
    <s v="TRANS-87811"/>
    <d v="2020-10-23T00:00:00"/>
    <d v="2020-01-24T00:00:00"/>
  </r>
  <r>
    <s v="62001 Elizabeth Greens Apt. 826, Baileymouth, OH 28985"/>
    <s v="North"/>
    <s v="Democrat"/>
    <s v="AbB-61814"/>
    <n v="345.38"/>
    <x v="3"/>
    <n v="1"/>
    <n v="345.38"/>
    <s v="TRANS-37557"/>
    <d v="2024-02-25T00:00:00"/>
    <d v="2020-09-19T00:00:00"/>
  </r>
  <r>
    <s v="909 Newman Crescent, Lake Jasonchester, TN 31918"/>
    <s v="South"/>
    <s v="Activity"/>
    <s v="btJ-43388"/>
    <n v="397.43"/>
    <x v="3"/>
    <n v="20"/>
    <n v="7948.6"/>
    <s v="TRANS-53401"/>
    <d v="2024-04-20T00:00:00"/>
    <d v="2024-04-25T00:00:00"/>
  </r>
  <r>
    <s v="592 Todd Center, Josephton, ID 12370"/>
    <s v="South"/>
    <s v="Serious"/>
    <s v="bjF-42252"/>
    <n v="458.58"/>
    <x v="3"/>
    <n v="20"/>
    <n v="9171.6"/>
    <s v="TRANS-27962"/>
    <d v="2024-01-12T00:00:00"/>
    <d v="2024-01-17T00:00:00"/>
  </r>
  <r>
    <s v="797 Teresa Valley, Jillianmouth, AL 71059"/>
    <s v="South"/>
    <s v="Difficult"/>
    <s v="fig-62663"/>
    <n v="956.25"/>
    <x v="3"/>
    <n v="19"/>
    <n v="18168.75"/>
    <s v="TRANS-79076"/>
    <d v="2024-02-19T00:00:00"/>
    <d v="2024-02-24T00:00:00"/>
  </r>
  <r>
    <s v="0218 Smith Walks, New Anne, WV 58431"/>
    <s v="South"/>
    <s v="While"/>
    <s v="Kia-90504"/>
    <n v="205.02"/>
    <x v="3"/>
    <n v="19"/>
    <n v="3895.38"/>
    <s v="TRANS-73447"/>
    <d v="2023-03-19T00:00:00"/>
    <d v="2023-03-24T00:00:00"/>
  </r>
  <r>
    <s v="4351 Stephanie Spur Suite 902, Gonzalezberg, LA 03963"/>
    <s v="South"/>
    <s v="Commercial"/>
    <s v="moT-35866"/>
    <n v="608.26"/>
    <x v="3"/>
    <n v="17"/>
    <n v="10340.42"/>
    <s v="TRANS-40895"/>
    <d v="2020-11-14T00:00:00"/>
    <d v="2020-11-19T00:00:00"/>
  </r>
  <r>
    <s v="91949 Robert Hills, North Deniseport, NM 73757"/>
    <s v="South"/>
    <s v="Audience"/>
    <s v="ebG-66627"/>
    <n v="101.79"/>
    <x v="3"/>
    <n v="17"/>
    <n v="1730.43"/>
    <s v="TRANS-03641"/>
    <d v="2020-02-08T00:00:00"/>
    <d v="2020-02-13T00:00:00"/>
  </r>
  <r>
    <s v="28334 Kenneth Forks Apt. 145, South Tinaborough, NV 52864"/>
    <s v="South"/>
    <s v="Doctor"/>
    <s v="Asm-85551"/>
    <n v="305.88"/>
    <x v="3"/>
    <n v="16"/>
    <n v="4894.08"/>
    <s v="TRANS-37593"/>
    <d v="2024-07-12T00:00:00"/>
    <d v="2024-07-17T00:00:00"/>
  </r>
  <r>
    <s v="0365 Lewis Coves Apt. 954, Brianfurt, NM 77988"/>
    <s v="South"/>
    <s v="Care"/>
    <s v="HgG-39664"/>
    <n v="563.04"/>
    <x v="3"/>
    <n v="15"/>
    <n v="8445.6"/>
    <s v="TRANS-36777"/>
    <d v="2020-01-19T00:00:00"/>
    <d v="2020-01-24T00:00:00"/>
  </r>
  <r>
    <s v="711 Hannah Roads, Riverafort, FL 11902"/>
    <s v="South"/>
    <s v="Article"/>
    <s v="Jqo-63264"/>
    <n v="635.61"/>
    <x v="3"/>
    <n v="14"/>
    <n v="8898.5400000000009"/>
    <s v="TRANS-28496"/>
    <d v="2023-04-23T00:00:00"/>
    <d v="2023-04-28T00:00:00"/>
  </r>
  <r>
    <s v="08560 John Forge, East Rickyfurt, NC 23744"/>
    <s v="South"/>
    <s v="Lot"/>
    <s v="AyC-56115"/>
    <n v="91.62"/>
    <x v="3"/>
    <n v="14"/>
    <n v="1282.68"/>
    <s v="TRANS-07970"/>
    <d v="2021-03-06T00:00:00"/>
    <d v="2021-03-11T00:00:00"/>
  </r>
  <r>
    <s v="19491 Richard Garden Suite 071, New Scott, KY 52236"/>
    <s v="South"/>
    <s v="Talk"/>
    <s v="pDh-45882"/>
    <n v="512.57000000000005"/>
    <x v="3"/>
    <n v="13"/>
    <n v="6663.41"/>
    <s v="TRANS-76093"/>
    <d v="2024-01-17T00:00:00"/>
    <d v="2024-01-22T00:00:00"/>
  </r>
  <r>
    <s v="1767 Janet Mall, East Christopher, IA 80050"/>
    <s v="South"/>
    <s v="Theory"/>
    <s v="FRg-63875"/>
    <n v="663.87"/>
    <x v="3"/>
    <n v="10"/>
    <n v="6638.7"/>
    <s v="TRANS-24812"/>
    <d v="2022-02-17T00:00:00"/>
    <d v="2023-12-26T00:00:00"/>
  </r>
  <r>
    <s v="158 Clark Inlet Suite 551, Mitchellview, WV 59896"/>
    <s v="South"/>
    <s v="Pick"/>
    <s v="sLu-73500"/>
    <n v="96.18"/>
    <x v="3"/>
    <n v="9"/>
    <n v="865.62"/>
    <s v="TRANS-09011"/>
    <d v="2020-02-16T00:00:00"/>
    <d v="2024-05-31T00:00:00"/>
  </r>
  <r>
    <s v="35021 Daniel Overpass, Cameronport, IL 05006"/>
    <s v="South"/>
    <s v="Month"/>
    <s v="dfa-69592"/>
    <n v="626.57000000000005"/>
    <x v="3"/>
    <n v="9"/>
    <n v="5639.13"/>
    <s v="TRANS-12353"/>
    <d v="2022-11-25T00:00:00"/>
    <d v="2022-02-14T00:00:00"/>
  </r>
  <r>
    <s v="17432 John Forges, Roweborough, AZ 71003"/>
    <s v="South"/>
    <s v="Law"/>
    <s v="EDk-05391"/>
    <n v="35.24"/>
    <x v="3"/>
    <n v="9"/>
    <n v="317.16000000000003"/>
    <s v="TRANS-00425"/>
    <d v="2020-09-21T00:00:00"/>
    <d v="2021-01-01T00:00:00"/>
  </r>
  <r>
    <s v="0373 Charles Manors, Jonesport, TN 71711"/>
    <s v="South"/>
    <s v="Clear"/>
    <s v="QRL-77431"/>
    <n v="276.95999999999998"/>
    <x v="3"/>
    <n v="8"/>
    <n v="2215.6799999999998"/>
    <s v="TRANS-96671"/>
    <d v="2024-03-17T00:00:00"/>
    <d v="2020-09-07T00:00:00"/>
  </r>
  <r>
    <s v="3826 Jones Meadow, New Brandy, VA 84352"/>
    <s v="South"/>
    <s v="Wide"/>
    <s v="DGL-57582"/>
    <n v="389.74"/>
    <x v="3"/>
    <n v="7"/>
    <n v="2728.18"/>
    <s v="TRANS-08450"/>
    <d v="2021-05-31T00:00:00"/>
    <d v="2023-10-11T00:00:00"/>
  </r>
  <r>
    <s v="357 Stanley Cliffs Apt. 670, Carneychester, MI 63769"/>
    <s v="South"/>
    <s v="Laugh"/>
    <s v="vWx-28592"/>
    <n v="205"/>
    <x v="3"/>
    <n v="6"/>
    <n v="1230"/>
    <s v="TRANS-11218"/>
    <d v="2020-04-06T00:00:00"/>
    <d v="2022-10-13T00:00:00"/>
  </r>
  <r>
    <s v="33966 Mary Alley, Thomasview, KY 93526"/>
    <s v="South"/>
    <s v="Act"/>
    <s v="FeL-29512"/>
    <n v="142.85"/>
    <x v="3"/>
    <n v="6"/>
    <n v="857.1"/>
    <s v="TRANS-77541"/>
    <d v="2020-08-29T00:00:00"/>
    <d v="2020-02-23T00:00:00"/>
  </r>
  <r>
    <s v="57716 Kevin Shore Apt. 573, Rossfort, OR 34505"/>
    <s v="South"/>
    <s v="Drive"/>
    <s v="NJY-26668"/>
    <n v="326.52999999999997"/>
    <x v="3"/>
    <n v="6"/>
    <n v="1959.18"/>
    <s v="TRANS-62318"/>
    <d v="2023-07-04T00:00:00"/>
    <d v="2023-12-09T00:00:00"/>
  </r>
  <r>
    <s v="8939 Megan Gardens Suite 410, Luisstad, WI 92129"/>
    <s v="South"/>
    <s v="See"/>
    <s v="Ley-76878"/>
    <n v="643.53"/>
    <x v="3"/>
    <n v="4"/>
    <n v="2574.12"/>
    <s v="TRANS-91009"/>
    <d v="2024-05-04T00:00:00"/>
    <d v="2020-05-02T00:00:00"/>
  </r>
  <r>
    <s v="43279 Christian Point Apt. 994, North Phillipbury, NE 53159"/>
    <s v="South"/>
    <s v="Theory"/>
    <s v="JiV-92568"/>
    <n v="22.88"/>
    <x v="3"/>
    <n v="4"/>
    <n v="91.52"/>
    <s v="TRANS-72261"/>
    <d v="2022-08-08T00:00:00"/>
    <d v="2023-09-26T00:00:00"/>
  </r>
  <r>
    <s v="76710 Henderson Tunnel, West Geraldville, IA 55753"/>
    <s v="South"/>
    <s v="Model"/>
    <s v="anN-28628"/>
    <n v="536.91"/>
    <x v="3"/>
    <n v="2"/>
    <n v="1073.82"/>
    <s v="TRANS-35535"/>
    <d v="2022-04-08T00:00:00"/>
    <d v="2023-07-26T00:00:00"/>
  </r>
  <r>
    <s v="042 Gomez Junction Suite 768, New Ronnieland, HI 25275"/>
    <s v="South"/>
    <s v="Seat"/>
    <s v="GOK-05464"/>
    <n v="864.17"/>
    <x v="3"/>
    <n v="1"/>
    <n v="864.17"/>
    <s v="TRANS-53192"/>
    <d v="2022-04-01T00:00:00"/>
    <d v="2022-06-13T00:00:00"/>
  </r>
  <r>
    <s v="4210 Adams Isle Suite 948, Staceyfort, TN 49358"/>
    <s v="West"/>
    <s v="Participant"/>
    <s v="EDT-15413"/>
    <n v="827.21"/>
    <x v="3"/>
    <n v="20"/>
    <n v="16544.2"/>
    <s v="TRANS-39892"/>
    <d v="2023-09-14T00:00:00"/>
    <d v="2023-09-19T00:00:00"/>
  </r>
  <r>
    <s v="49006 Smith Divide, Saraside, NV 07578"/>
    <s v="West"/>
    <s v="Role"/>
    <s v="Spo-20471"/>
    <n v="810.09"/>
    <x v="3"/>
    <n v="20"/>
    <n v="16201.8"/>
    <s v="TRANS-38491"/>
    <d v="2023-03-11T00:00:00"/>
    <d v="2023-03-16T00:00:00"/>
  </r>
  <r>
    <s v="4429 Jason Lodge Apt. 565, East Kimberly, WY 17887"/>
    <s v="West"/>
    <s v="Manager"/>
    <s v="EhQ-01358"/>
    <n v="859.6"/>
    <x v="3"/>
    <n v="19"/>
    <n v="16332.4"/>
    <s v="TRANS-25554"/>
    <d v="2020-03-21T00:00:00"/>
    <d v="2020-03-26T00:00:00"/>
  </r>
  <r>
    <s v="02104 Mindy Fall Apt. 534, Knightfurt, AZ 11915"/>
    <s v="West"/>
    <s v="Notice"/>
    <s v="zox-56576"/>
    <n v="748.8"/>
    <x v="3"/>
    <n v="19"/>
    <n v="14227.2"/>
    <s v="TRANS-74649"/>
    <d v="2022-11-23T00:00:00"/>
    <d v="2022-11-28T00:00:00"/>
  </r>
  <r>
    <s v="8861 Taylor Glens Suite 100, Waltersville, MS 66848"/>
    <s v="West"/>
    <s v="Item"/>
    <s v="Zmu-65528"/>
    <n v="150.54"/>
    <x v="3"/>
    <n v="19"/>
    <n v="2860.26"/>
    <s v="TRANS-24426"/>
    <d v="2022-06-12T00:00:00"/>
    <d v="2022-06-17T00:00:00"/>
  </r>
  <r>
    <s v="229 Debra Manors, Masseymouth, HI 01361"/>
    <s v="West"/>
    <s v="Probably"/>
    <s v="saJ-74535"/>
    <n v="387.41"/>
    <x v="3"/>
    <n v="18"/>
    <n v="6973.38"/>
    <s v="TRANS-37421"/>
    <d v="2024-04-16T00:00:00"/>
    <d v="2024-04-21T00:00:00"/>
  </r>
  <r>
    <s v="669 Perez Circles, New Robertburgh, WI 18353"/>
    <s v="West"/>
    <s v="Book"/>
    <s v="hST-78587"/>
    <n v="17.920000000000002"/>
    <x v="3"/>
    <n v="16"/>
    <n v="286.72000000000003"/>
    <s v="TRANS-71970"/>
    <d v="2024-09-08T00:00:00"/>
    <d v="2024-09-13T00:00:00"/>
  </r>
  <r>
    <s v="6439 Salazar Forges Apt. 954, Blacktown, CO 61058"/>
    <s v="West"/>
    <s v="Determine"/>
    <s v="WvC-71385"/>
    <n v="86.85"/>
    <x v="3"/>
    <n v="14"/>
    <n v="1215.9000000000001"/>
    <s v="TRANS-16798"/>
    <d v="2022-11-14T00:00:00"/>
    <d v="2022-11-19T00:00:00"/>
  </r>
  <r>
    <s v="944 Jackson Loop Apt. 001, Port Sarah, OK 91165"/>
    <s v="West"/>
    <s v="Somebody"/>
    <s v="bLj-01278"/>
    <n v="514.27"/>
    <x v="3"/>
    <n v="14"/>
    <n v="7199.78"/>
    <s v="TRANS-75639"/>
    <d v="2024-08-19T00:00:00"/>
    <d v="2024-08-24T00:00:00"/>
  </r>
  <r>
    <s v="63409 Michael Viaduct Suite 566, Port Bryanfort, WV 08598"/>
    <s v="West"/>
    <s v="Glass"/>
    <s v="OeX-96302"/>
    <n v="577.72"/>
    <x v="3"/>
    <n v="13"/>
    <n v="7510.36"/>
    <s v="TRANS-84655"/>
    <d v="2024-02-07T00:00:00"/>
    <d v="2024-02-12T00:00:00"/>
  </r>
  <r>
    <s v="9417 James Crossroad Suite 741, Lake Gloria, RI 08869"/>
    <s v="West"/>
    <s v="First"/>
    <s v="scR-23379"/>
    <n v="674.8"/>
    <x v="3"/>
    <n v="13"/>
    <n v="8772.4"/>
    <s v="TRANS-50449"/>
    <d v="2021-11-16T00:00:00"/>
    <d v="2021-11-21T00:00:00"/>
  </r>
  <r>
    <s v="0830 Gonzalez Shoal, Cindyside, CA 43022"/>
    <s v="West"/>
    <s v="Worry"/>
    <s v="ZUv-42600"/>
    <n v="563.25"/>
    <x v="3"/>
    <n v="12"/>
    <n v="6759"/>
    <s v="TRANS-69488"/>
    <d v="2020-10-09T00:00:00"/>
    <d v="2020-10-14T00:00:00"/>
  </r>
  <r>
    <s v="48377 Brown Brooks Apt. 192, East Carla, AK 39085"/>
    <s v="West"/>
    <s v="Close"/>
    <s v="wHG-15437"/>
    <n v="855.26"/>
    <x v="3"/>
    <n v="9"/>
    <n v="7697.34"/>
    <s v="TRANS-83955"/>
    <d v="2022-08-31T00:00:00"/>
    <d v="2022-06-19T00:00:00"/>
  </r>
  <r>
    <s v="49659 Aaron Views, West Jason, NE 29701"/>
    <s v="West"/>
    <s v="Affect"/>
    <s v="bHN-58751"/>
    <n v="264.36"/>
    <x v="3"/>
    <n v="7"/>
    <n v="1850.52"/>
    <s v="TRANS-95922"/>
    <d v="2020-02-22T00:00:00"/>
    <d v="2022-06-08T00:00:00"/>
  </r>
  <r>
    <s v="4109 Edwards Isle Suite 409, Joshuaborough, WI 62802"/>
    <s v="West"/>
    <s v="High"/>
    <s v="DfE-46130"/>
    <n v="48.51"/>
    <x v="3"/>
    <n v="7"/>
    <n v="339.57"/>
    <s v="TRANS-41414"/>
    <d v="2023-09-10T00:00:00"/>
    <d v="2021-03-05T00:00:00"/>
  </r>
  <r>
    <s v="49559 Hawkins Harbors Suite 971, Shannonhaven, MI 64164"/>
    <s v="West"/>
    <s v="Cut"/>
    <s v="Vxg-52004"/>
    <n v="907.05"/>
    <x v="3"/>
    <n v="6"/>
    <n v="5442.3"/>
    <s v="TRANS-89045"/>
    <d v="2020-03-02T00:00:00"/>
    <d v="2024-06-19T00:00:00"/>
  </r>
  <r>
    <s v="905 Savage Street, Parkstown, AL 27557"/>
    <s v="West"/>
    <s v="Cut"/>
    <s v="HFA-11919"/>
    <n v="556.84"/>
    <x v="3"/>
    <n v="4"/>
    <n v="2227.36"/>
    <s v="TRANS-67630"/>
    <d v="2023-06-26T00:00:00"/>
    <d v="2023-12-20T00:00:00"/>
  </r>
  <r>
    <s v="7433 Williams Bridge Apt. 491, Port Josephland, DC 93597"/>
    <s v="West"/>
    <s v="Democratic"/>
    <s v="tFH-88673"/>
    <n v="897.78"/>
    <x v="3"/>
    <n v="4"/>
    <n v="3591.12"/>
    <s v="TRANS-19117"/>
    <d v="2022-06-28T00:00:00"/>
    <d v="2020-10-27T00:00:00"/>
  </r>
  <r>
    <s v="202 Casey Crest Suite 901, East Robertbury, AR 04743"/>
    <s v="West"/>
    <s v="What"/>
    <s v="LJi-19697"/>
    <n v="129.62"/>
    <x v="3"/>
    <n v="3"/>
    <n v="388.86"/>
    <s v="TRANS-76792"/>
    <d v="2021-11-15T00:00:00"/>
    <d v="2022-03-03T00:00:00"/>
  </r>
  <r>
    <s v="712 Monroe Dam Apt. 949, Port Eric, WV 47674"/>
    <s v="West"/>
    <s v="Lead"/>
    <s v="IMk-36166"/>
    <n v="892.95"/>
    <x v="3"/>
    <n v="2"/>
    <n v="1785.9"/>
    <s v="TRANS-85634"/>
    <d v="2022-04-13T00:00:00"/>
    <d v="2021-10-17T00:00:00"/>
  </r>
  <r>
    <s v="7269 Chandler Streets, Leestad, IL 47877"/>
    <s v="Central"/>
    <s v="Pick"/>
    <s v="hQQ-10693"/>
    <n v="33.409999999999997"/>
    <x v="4"/>
    <n v="20"/>
    <n v="668.2"/>
    <s v="TRANS-46802"/>
    <d v="2020-06-24T00:00:00"/>
    <d v="2020-06-29T00:00:00"/>
  </r>
  <r>
    <s v="0215 Marshall Port, Alvarezfurt, CA 13902"/>
    <s v="Central"/>
    <s v="Beautiful"/>
    <s v="Oco-95118"/>
    <n v="928.95"/>
    <x v="4"/>
    <n v="18"/>
    <n v="16721.099999999999"/>
    <s v="TRANS-78990"/>
    <d v="2020-08-17T00:00:00"/>
    <d v="2020-08-22T00:00:00"/>
  </r>
  <r>
    <s v="800 Macdonald Mount Suite 383, Gregoryburgh, SC 20037"/>
    <s v="Central"/>
    <s v="Doctor"/>
    <s v="XEM-41076"/>
    <n v="545.87"/>
    <x v="4"/>
    <n v="17"/>
    <n v="9279.7900000000009"/>
    <s v="TRANS-50465"/>
    <d v="2020-08-25T00:00:00"/>
    <d v="2020-08-30T00:00:00"/>
  </r>
  <r>
    <s v="14324 Butler Rest, Suzanneland, OK 90095"/>
    <s v="Central"/>
    <s v="Record"/>
    <s v="hEG-79717"/>
    <n v="405.11"/>
    <x v="4"/>
    <n v="17"/>
    <n v="6886.87"/>
    <s v="TRANS-84170"/>
    <d v="2022-12-07T00:00:00"/>
    <d v="2022-12-12T00:00:00"/>
  </r>
  <r>
    <s v="105 Romero Shoals, South Jimmytown, VT 22400"/>
    <s v="Central"/>
    <s v="House"/>
    <s v="Rvo-43310"/>
    <n v="474.01"/>
    <x v="4"/>
    <n v="17"/>
    <n v="8058.17"/>
    <s v="TRANS-94427"/>
    <d v="2023-09-18T00:00:00"/>
    <d v="2023-09-23T00:00:00"/>
  </r>
  <r>
    <s v="6847 Michelle Throughway Apt. 726, Richardburgh, WV 99545"/>
    <s v="Central"/>
    <s v="Factor"/>
    <s v="adr-94535"/>
    <n v="471.86"/>
    <x v="4"/>
    <n v="16"/>
    <n v="7549.76"/>
    <s v="TRANS-93582"/>
    <d v="2020-11-25T00:00:00"/>
    <d v="2020-11-30T00:00:00"/>
  </r>
  <r>
    <s v="464 Wilson Street, New Heatherburgh, OR 68004"/>
    <s v="Central"/>
    <s v="Radio"/>
    <s v="mcY-82089"/>
    <n v="873.83"/>
    <x v="4"/>
    <n v="15"/>
    <n v="13107.45"/>
    <s v="TRANS-67021"/>
    <d v="2021-04-11T00:00:00"/>
    <d v="2021-04-16T00:00:00"/>
  </r>
  <r>
    <s v="5071 Mark Creek Suite 081, Port Shelby, MD 40532"/>
    <s v="Central"/>
    <s v="Century"/>
    <s v="zpm-76833"/>
    <n v="692.08"/>
    <x v="4"/>
    <n v="12"/>
    <n v="8304.9599999999991"/>
    <s v="TRANS-23545"/>
    <d v="2023-09-11T00:00:00"/>
    <d v="2023-09-16T00:00:00"/>
  </r>
  <r>
    <s v="6677 Hardy Trace Apt. 832, Port Cassidyfurt, ME 49977"/>
    <s v="Central"/>
    <s v="Put"/>
    <s v="tXQ-46962"/>
    <n v="886.43"/>
    <x v="4"/>
    <n v="11"/>
    <n v="9750.73"/>
    <s v="TRANS-26133"/>
    <d v="2022-11-04T00:00:00"/>
    <d v="2022-11-09T00:00:00"/>
  </r>
  <r>
    <s v="78221 Mayer Stravenue Apt. 755, Leeville, MI 20919"/>
    <s v="Central"/>
    <s v="How"/>
    <s v="Ift-72830"/>
    <n v="33.81"/>
    <x v="4"/>
    <n v="10"/>
    <n v="338.1"/>
    <s v="TRANS-28756"/>
    <d v="2023-11-19T00:00:00"/>
    <d v="2020-08-16T00:00:00"/>
  </r>
  <r>
    <s v="5678 Christopher Square Apt. 747, West Danielborough, ID 99236"/>
    <s v="Central"/>
    <s v="Think"/>
    <s v="wPv-92042"/>
    <n v="531.46"/>
    <x v="4"/>
    <n v="10"/>
    <n v="5314.6"/>
    <s v="TRANS-22163"/>
    <d v="2023-10-14T00:00:00"/>
    <d v="2024-03-04T00:00:00"/>
  </r>
  <r>
    <s v="05051 Olivia Drives, New Elizabethton, MD 38090"/>
    <s v="Central"/>
    <s v="Myself"/>
    <s v="dXJ-46698"/>
    <n v="842.62"/>
    <x v="4"/>
    <n v="9"/>
    <n v="7583.58"/>
    <s v="TRANS-81595"/>
    <d v="2024-07-20T00:00:00"/>
    <s v="2022-13-40"/>
  </r>
  <r>
    <s v="552 Miller Lodge Apt. 257, Petersonhaven, AZ 35616"/>
    <s v="Central"/>
    <s v="Purpose"/>
    <s v="lvD-73245"/>
    <n v="832.47"/>
    <x v="4"/>
    <n v="9"/>
    <n v="7492.23"/>
    <s v="TRANS-42141"/>
    <d v="2022-02-12T00:00:00"/>
    <d v="2023-04-14T00:00:00"/>
  </r>
  <r>
    <s v="5039 Gonzalez Plain Apt. 883, Lake Marytown, RI 92293"/>
    <s v="Central"/>
    <s v="As"/>
    <s v="hYj-54111"/>
    <n v="356.87"/>
    <x v="4"/>
    <n v="9"/>
    <n v="3211.83"/>
    <s v="TRANS-67736"/>
    <d v="2021-11-02T00:00:00"/>
    <d v="2023-02-25T00:00:00"/>
  </r>
  <r>
    <s v="44035 Horn Wells Suite 036, West Bradley, DC 34401"/>
    <s v="Central"/>
    <s v="Whose"/>
    <s v="QWP-49401"/>
    <n v="806.79"/>
    <x v="4"/>
    <n v="9"/>
    <n v="7261.11"/>
    <s v="TRANS-58194"/>
    <d v="2023-02-13T00:00:00"/>
    <d v="2024-06-07T00:00:00"/>
  </r>
  <r>
    <s v="31222 Mitchell Mall, Ryantown, SD 05981"/>
    <s v="Central"/>
    <s v="Light"/>
    <s v="xvF-79468"/>
    <n v="442.9"/>
    <x v="4"/>
    <n v="9"/>
    <n v="3986.1"/>
    <s v="TRANS-08418"/>
    <d v="2020-11-01T00:00:00"/>
    <d v="2020-07-26T00:00:00"/>
  </r>
  <r>
    <s v="060 Timothy Point, Moorefort, NV 80677"/>
    <s v="Central"/>
    <s v="Writer"/>
    <s v="rht-53035"/>
    <n v="594.12"/>
    <x v="4"/>
    <n v="7"/>
    <n v="4158.84"/>
    <s v="TRANS-76770"/>
    <d v="2023-08-31T00:00:00"/>
    <d v="2024-01-18T00:00:00"/>
  </r>
  <r>
    <s v="4943 Garcia Port Apt. 670, Brownberg, WI 41056"/>
    <s v="Central"/>
    <s v="If"/>
    <s v="vbE-29596"/>
    <n v="573.28"/>
    <x v="4"/>
    <n v="6"/>
    <n v="3439.68"/>
    <s v="TRANS-02269"/>
    <d v="2023-03-03T00:00:00"/>
    <d v="2022-10-06T00:00:00"/>
  </r>
  <r>
    <s v="0607 Michael Loaf, Port Victormouth, TX 50818"/>
    <s v="Central"/>
    <s v="Quality"/>
    <s v="KLt-41922"/>
    <n v="423.04"/>
    <x v="4"/>
    <n v="6"/>
    <n v="2538.2399999999998"/>
    <s v="TRANS-11264"/>
    <d v="2021-07-26T00:00:00"/>
    <d v="2021-10-28T00:00:00"/>
  </r>
  <r>
    <s v="37336 Rachel Plaza Apt. 324, Joycechester, WI 49678"/>
    <s v="Central"/>
    <s v="Television"/>
    <s v="Xkz-85963"/>
    <n v="35.57"/>
    <x v="4"/>
    <n v="4"/>
    <n v="142.28"/>
    <s v="TRANS-33657"/>
    <d v="2022-03-17T00:00:00"/>
    <d v="2021-08-24T00:00:00"/>
  </r>
  <r>
    <s v="24830 Timothy Orchard Suite 611, North Jefffurt, OR 42834"/>
    <s v="Central"/>
    <s v="Agent"/>
    <s v="JZL-61743"/>
    <n v="761.85"/>
    <x v="4"/>
    <n v="3"/>
    <n v="2285.5500000000002"/>
    <s v="TRANS-87944"/>
    <d v="2020-05-26T00:00:00"/>
    <d v="2022-05-04T00:00:00"/>
  </r>
  <r>
    <s v="1799 Nunez Ville, South Staceyport, GA 65232"/>
    <s v="Central"/>
    <s v="Walk"/>
    <s v="QaE-25968"/>
    <n v="311.68"/>
    <x v="4"/>
    <n v="3"/>
    <n v="935.04"/>
    <s v="TRANS-74339"/>
    <d v="2020-09-19T00:00:00"/>
    <d v="2021-10-30T00:00:00"/>
  </r>
  <r>
    <s v="0022 Stacy Curve, Burnshaven, PA 11186"/>
    <s v="Central"/>
    <s v="Despite"/>
    <s v="LHH-15388"/>
    <n v="760.88"/>
    <x v="4"/>
    <n v="3"/>
    <n v="2282.64"/>
    <s v="TRANS-94646"/>
    <d v="2024-04-26T00:00:00"/>
    <d v="2022-01-26T00:00:00"/>
  </r>
  <r>
    <s v="986 Harrell Well, Antoniostad, IL 56350"/>
    <s v="Central"/>
    <s v="Need"/>
    <s v="BzI-67432"/>
    <n v="958.9"/>
    <x v="4"/>
    <n v="1"/>
    <n v="958.9"/>
    <s v="TRANS-66577"/>
    <d v="2024-05-01T00:00:00"/>
    <d v="2022-02-06T00:00:00"/>
  </r>
  <r>
    <s v="603 Wright Mountains Apt. 712, North Margaretborough, TN 15072"/>
    <s v="Central"/>
    <s v="Market"/>
    <s v="tMg-42087"/>
    <n v="661.37"/>
    <x v="4"/>
    <n v="1"/>
    <n v="661.37"/>
    <s v="TRANS-67320"/>
    <d v="2021-02-02T00:00:00"/>
    <d v="2022-11-16T00:00:00"/>
  </r>
  <r>
    <s v="26599 Wright Street, North Stephanie, UT 51662"/>
    <s v="Central"/>
    <s v="Water"/>
    <s v="HVZ-80674"/>
    <n v="193.1"/>
    <x v="4"/>
    <n v="1"/>
    <n v="193.1"/>
    <s v="TRANS-99792"/>
    <d v="2021-04-13T00:00:00"/>
    <d v="2021-10-09T00:00:00"/>
  </r>
  <r>
    <s v="263 Julie Meadows, Lake Eric, KY 04677"/>
    <s v="East"/>
    <s v="Citizen"/>
    <s v="Nme-12155"/>
    <n v="438.3"/>
    <x v="4"/>
    <n v="20"/>
    <n v="8766"/>
    <s v="TRANS-45872"/>
    <d v="2023-01-20T00:00:00"/>
    <d v="2023-01-25T00:00:00"/>
  </r>
  <r>
    <s v="913 Dunn Motorway, North Billyfort, MT 95116"/>
    <s v="East"/>
    <s v="Firm"/>
    <s v="shZ-05786"/>
    <n v="573.20000000000005"/>
    <x v="4"/>
    <n v="19"/>
    <n v="10890.8"/>
    <s v="TRANS-45934"/>
    <d v="2023-04-05T00:00:00"/>
    <d v="2023-04-10T00:00:00"/>
  </r>
  <r>
    <s v="85164 Kimberly Skyway, Kyleburgh, OH 66121"/>
    <s v="East"/>
    <s v="These"/>
    <s v="jou-57077"/>
    <n v="672.98"/>
    <x v="4"/>
    <n v="17"/>
    <n v="11440.66"/>
    <s v="TRANS-81470"/>
    <d v="2023-11-13T00:00:00"/>
    <d v="2023-11-18T00:00:00"/>
  </r>
  <r>
    <s v="63129 James Mission Apt. 043, Port Peterville, AZ 01119"/>
    <s v="East"/>
    <s v="Hospital"/>
    <s v="aJV-07425"/>
    <n v="521.64"/>
    <x v="4"/>
    <n v="15"/>
    <n v="7824.6"/>
    <s v="TRANS-09822"/>
    <d v="2021-02-21T00:00:00"/>
    <d v="2021-02-26T00:00:00"/>
  </r>
  <r>
    <s v="30771 Luke Dam Suite 736, East Allisonbury, NH 88509"/>
    <s v="East"/>
    <s v="Front"/>
    <s v="TfT-04085"/>
    <n v="431.04"/>
    <x v="4"/>
    <n v="15"/>
    <n v="6465.6"/>
    <s v="TRANS-98450"/>
    <d v="2020-09-17T00:00:00"/>
    <d v="2020-09-22T00:00:00"/>
  </r>
  <r>
    <s v="46120 Stephanie Lock, New Christinaland, MS 27466"/>
    <s v="East"/>
    <s v="Woman"/>
    <s v="PxO-18653"/>
    <n v="819.79"/>
    <x v="4"/>
    <n v="15"/>
    <n v="12296.85"/>
    <s v="TRANS-12810"/>
    <d v="2023-09-30T00:00:00"/>
    <d v="2023-10-05T00:00:00"/>
  </r>
  <r>
    <s v="26258 Valdez Village Suite 038, New Angela, SD 82880"/>
    <s v="East"/>
    <s v="School"/>
    <s v="zNm-24762"/>
    <n v="302.99"/>
    <x v="4"/>
    <n v="14"/>
    <n v="4241.8599999999997"/>
    <s v="TRANS-07600"/>
    <d v="2020-07-21T00:00:00"/>
    <d v="2020-07-26T00:00:00"/>
  </r>
  <r>
    <s v="80709 Montgomery Meadow, South Leslie, VT 34462"/>
    <s v="East"/>
    <s v="Public"/>
    <s v="JuT-31407"/>
    <n v="879.37"/>
    <x v="4"/>
    <n v="13"/>
    <n v="11431.81"/>
    <s v="TRANS-21871"/>
    <d v="2022-06-11T00:00:00"/>
    <d v="2022-06-16T00:00:00"/>
  </r>
  <r>
    <s v="51141 Pena Track Suite 917, North Darleneville, MO 61178"/>
    <s v="East"/>
    <s v="Program"/>
    <s v="Voo-34283"/>
    <n v="543.55999999999995"/>
    <x v="4"/>
    <n v="13"/>
    <n v="7066.28"/>
    <s v="TRANS-16783"/>
    <d v="2020-01-04T00:00:00"/>
    <d v="2020-01-09T00:00:00"/>
  </r>
  <r>
    <s v="881 Green Overpass, Micheleville, OK 29967"/>
    <s v="East"/>
    <s v="Computer"/>
    <s v="KtM-27011"/>
    <n v="955.39"/>
    <x v="4"/>
    <n v="13"/>
    <n v="12420.07"/>
    <s v="TRANS-19818"/>
    <d v="2023-02-10T00:00:00"/>
    <d v="2023-02-15T00:00:00"/>
  </r>
  <r>
    <s v="792 Farrell Ridges Apt. 197, Sanchezmouth, KS 37110"/>
    <s v="East"/>
    <s v="Report"/>
    <s v="xSi-08511"/>
    <n v="255.81"/>
    <x v="4"/>
    <n v="12"/>
    <n v="3069.72"/>
    <s v="TRANS-50555"/>
    <d v="2024-05-09T00:00:00"/>
    <d v="2024-05-14T00:00:00"/>
  </r>
  <r>
    <s v="304 Andrew Rue Apt. 741, Bryanland, VA 49516"/>
    <s v="East"/>
    <s v="Many"/>
    <s v="dQp-44495"/>
    <n v="740.99"/>
    <x v="4"/>
    <n v="12"/>
    <n v="8891.8799999999992"/>
    <s v="TRANS-88285"/>
    <d v="2022-04-16T00:00:00"/>
    <d v="2022-04-21T00:00:00"/>
  </r>
  <r>
    <s v="552 Bishop Circle Apt. 823, Virginiaville, OH 69210"/>
    <s v="East"/>
    <s v="Attorney"/>
    <s v="upj-51330"/>
    <n v="558.49"/>
    <x v="4"/>
    <n v="12"/>
    <n v="6701.88"/>
    <s v="TRANS-17880"/>
    <d v="2020-06-23T00:00:00"/>
    <d v="2020-06-28T00:00:00"/>
  </r>
  <r>
    <s v="91402 Ellen Grove Suite 350, East Anthony, AR 35135"/>
    <s v="East"/>
    <s v="Interest"/>
    <s v="yIo-71792"/>
    <n v="76.400000000000006"/>
    <x v="4"/>
    <n v="12"/>
    <n v="916.8"/>
    <s v="TRANS-42783"/>
    <d v="2022-05-22T00:00:00"/>
    <d v="2022-05-27T00:00:00"/>
  </r>
  <r>
    <s v="9771 Juarez Ports Suite 466, Lake Carl, NY 64549"/>
    <s v="East"/>
    <s v="Test"/>
    <s v="Lkd-39796"/>
    <n v="225.7"/>
    <x v="4"/>
    <n v="10"/>
    <n v="2257"/>
    <s v="TRANS-05289"/>
    <d v="2021-07-02T00:00:00"/>
    <d v="2022-02-12T00:00:00"/>
  </r>
  <r>
    <s v="6552 Vanessa Dale, Port Sarah, WI 70449"/>
    <s v="East"/>
    <s v="Participant"/>
    <s v="kbu-73635"/>
    <n v="270.5"/>
    <x v="4"/>
    <n v="9"/>
    <n v="2434.5"/>
    <s v="TRANS-58500"/>
    <d v="2020-08-30T00:00:00"/>
    <d v="2023-09-27T00:00:00"/>
  </r>
  <r>
    <s v="733 Connie Viaduct, Tamaraville, SD 37324"/>
    <s v="East"/>
    <s v="Serious"/>
    <s v="JjF-00791"/>
    <n v="109.02"/>
    <x v="4"/>
    <n v="7"/>
    <n v="763.14"/>
    <s v="TRANS-79273"/>
    <d v="2022-07-30T00:00:00"/>
    <d v="2020-09-22T00:00:00"/>
  </r>
  <r>
    <s v="057 Lauren Crescent, New Kylehaven, CA 05509"/>
    <s v="East"/>
    <s v="Choice"/>
    <s v="iBc-81132"/>
    <n v="503.04"/>
    <x v="4"/>
    <n v="6"/>
    <n v="3018.24"/>
    <s v="TRANS-32327"/>
    <d v="2021-06-12T00:00:00"/>
    <d v="2024-02-02T00:00:00"/>
  </r>
  <r>
    <s v="64502 Julie Prairie Apt. 956, West Danielport, OR 07194"/>
    <s v="East"/>
    <s v="Analysis"/>
    <s v="YPC-83984"/>
    <n v="586.42999999999995"/>
    <x v="4"/>
    <n v="6"/>
    <n v="3518.58"/>
    <s v="TRANS-90775"/>
    <d v="2023-09-13T00:00:00"/>
    <d v="2020-03-02T00:00:00"/>
  </r>
  <r>
    <s v="359 Joshua Ranch Suite 086, East Christinechester, DE 02076"/>
    <s v="East"/>
    <s v="Great"/>
    <s v="gtA-01434"/>
    <n v="355.46"/>
    <x v="4"/>
    <n v="4"/>
    <n v="1421.84"/>
    <s v="TRANS-13315"/>
    <d v="2020-08-24T00:00:00"/>
    <d v="2021-01-08T00:00:00"/>
  </r>
  <r>
    <s v="9703 Levine Trail, Kellychester, MD 20656"/>
    <s v="East"/>
    <s v="As"/>
    <s v="jzU-88301"/>
    <n v="874.58"/>
    <x v="4"/>
    <n v="4"/>
    <n v="3498.32"/>
    <s v="TRANS-70294"/>
    <d v="2021-06-02T00:00:00"/>
    <d v="2020-07-02T00:00:00"/>
  </r>
  <r>
    <s v="3637 Bennett Plaza, Meyersberg, NV 55019"/>
    <s v="East"/>
    <s v="Wait"/>
    <s v="Omw-43917"/>
    <n v="340.8"/>
    <x v="4"/>
    <n v="3"/>
    <n v="1022.4"/>
    <s v="TRANS-40458"/>
    <d v="2023-08-01T00:00:00"/>
    <d v="2021-03-12T00:00:00"/>
  </r>
  <r>
    <s v="4294 Thomas Villages, West Nicole, IA 31549"/>
    <s v="East"/>
    <s v="Section"/>
    <s v="dmP-46739"/>
    <n v="757.69"/>
    <x v="4"/>
    <n v="2"/>
    <n v="1515.38"/>
    <s v="TRANS-99441"/>
    <d v="2021-07-18T00:00:00"/>
    <d v="2022-06-23T00:00:00"/>
  </r>
  <r>
    <s v="414 Michael Ferry Suite 965, Grantton, DC 60721"/>
    <s v="East"/>
    <s v="Everybody"/>
    <s v="uLs-33085"/>
    <n v="463.46"/>
    <x v="4"/>
    <n v="1"/>
    <n v="463.46"/>
    <s v="TRANS-84569"/>
    <d v="2020-03-16T00:00:00"/>
    <d v="2023-11-02T00:00:00"/>
  </r>
  <r>
    <s v="5215 Margaret Locks Apt. 402, South Cynthialand, NH 48282"/>
    <s v="North"/>
    <s v="Form"/>
    <s v="pnV-82307"/>
    <n v="753.02"/>
    <x v="4"/>
    <n v="20"/>
    <n v="15060.4"/>
    <s v="TRANS-28440"/>
    <d v="2023-01-01T00:00:00"/>
    <d v="2023-01-06T00:00:00"/>
  </r>
  <r>
    <s v="5660 Bradley Rapids Suite 129, Oneillhaven, RI 49325"/>
    <s v="North"/>
    <s v="Organization"/>
    <s v="cbn-03227"/>
    <n v="805.63"/>
    <x v="4"/>
    <n v="16"/>
    <n v="12890.08"/>
    <s v="TRANS-70834"/>
    <d v="2021-01-27T00:00:00"/>
    <d v="2021-02-01T00:00:00"/>
  </r>
  <r>
    <s v="2914 Kyle Ridges Suite 196, North Joseberg, VA 32059"/>
    <s v="North"/>
    <s v="Cause"/>
    <s v="scd-38398"/>
    <n v="506.13"/>
    <x v="4"/>
    <n v="16"/>
    <n v="8098.08"/>
    <s v="TRANS-56877"/>
    <d v="2021-02-26T00:00:00"/>
    <d v="2021-03-03T00:00:00"/>
  </r>
  <r>
    <s v="42558 Simon Avenue Apt. 362, New Ashley, MO 96666"/>
    <s v="North"/>
    <s v="Girl"/>
    <s v="kNf-57248"/>
    <n v="744.07"/>
    <x v="4"/>
    <n v="16"/>
    <n v="11905.12"/>
    <s v="TRANS-54851"/>
    <d v="2020-01-29T00:00:00"/>
    <d v="2020-02-03T00:00:00"/>
  </r>
  <r>
    <s v="6777 Wilcox Pike, East Annettemouth, NY 88413"/>
    <s v="North"/>
    <s v="Myself"/>
    <s v="MUY-79161"/>
    <n v="60.79"/>
    <x v="4"/>
    <n v="15"/>
    <n v="911.85"/>
    <s v="TRANS-74937"/>
    <d v="2020-09-03T00:00:00"/>
    <d v="2020-09-08T00:00:00"/>
  </r>
  <r>
    <s v="0327 Torres Flat, North Katherine, CA 93343"/>
    <s v="North"/>
    <s v="Investment"/>
    <s v="sRO-73410"/>
    <n v="265.25"/>
    <x v="4"/>
    <n v="14"/>
    <n v="3713.5"/>
    <s v="TRANS-98225"/>
    <d v="2024-08-13T00:00:00"/>
    <d v="2024-08-18T00:00:00"/>
  </r>
  <r>
    <s v="46897 Beasley Spurs, South Kellyburgh, NJ 10157"/>
    <s v="North"/>
    <s v="Somebody"/>
    <s v="ljq-18930"/>
    <n v="480.92"/>
    <x v="4"/>
    <n v="14"/>
    <n v="6732.88"/>
    <s v="TRANS-41358"/>
    <d v="2021-09-13T00:00:00"/>
    <d v="2021-09-18T00:00:00"/>
  </r>
  <r>
    <s v="9362 Oneal Row, Clarkfurt, IL 01552"/>
    <s v="North"/>
    <s v="Work"/>
    <s v="QTe-12759"/>
    <n v="25.05"/>
    <x v="4"/>
    <n v="14"/>
    <n v="350.7"/>
    <s v="TRANS-41562"/>
    <d v="2023-06-21T00:00:00"/>
    <d v="2023-06-26T00:00:00"/>
  </r>
  <r>
    <s v="1783 Mikayla Grove Apt. 038, West Harry, OH 68611"/>
    <s v="North"/>
    <s v="Old"/>
    <s v="Oed-18306"/>
    <n v="439"/>
    <x v="4"/>
    <n v="12"/>
    <n v="5268"/>
    <s v="TRANS-06504"/>
    <d v="2023-09-09T00:00:00"/>
    <d v="2023-09-14T00:00:00"/>
  </r>
  <r>
    <s v="219 Heather Pass, Nguyenbury, VA 45536"/>
    <s v="North"/>
    <s v="Already"/>
    <s v="Tpp-66472"/>
    <n v="168.6"/>
    <x v="4"/>
    <n v="12"/>
    <n v="2023.2"/>
    <s v="TRANS-30833"/>
    <d v="2021-05-10T00:00:00"/>
    <d v="2021-05-15T00:00:00"/>
  </r>
  <r>
    <s v="39933 Henry Island, Richardsonland, TX 82057"/>
    <s v="North"/>
    <s v="Crime"/>
    <s v="yjv-49751"/>
    <n v="909.27"/>
    <x v="4"/>
    <n v="11"/>
    <n v="10001.969999999999"/>
    <s v="TRANS-82271"/>
    <d v="2021-11-01T00:00:00"/>
    <d v="2021-11-06T00:00:00"/>
  </r>
  <r>
    <s v="30256 Christopher Tunnel Suite 355, East Brent, PA 39014"/>
    <s v="North"/>
    <s v="So"/>
    <s v="vor-38208"/>
    <n v="74.98"/>
    <x v="4"/>
    <n v="11"/>
    <n v="824.78"/>
    <s v="TRANS-96368"/>
    <d v="2024-04-26T00:00:00"/>
    <d v="2024-05-01T00:00:00"/>
  </r>
  <r>
    <s v="44764 Crosby Isle, Lake Nicole, TX 50376"/>
    <s v="North"/>
    <s v="Modern"/>
    <s v="IMk-54215"/>
    <n v="127.57"/>
    <x v="4"/>
    <n v="11"/>
    <n v="1403.27"/>
    <s v="TRANS-50681"/>
    <d v="2023-03-08T00:00:00"/>
    <d v="2023-03-13T00:00:00"/>
  </r>
  <r>
    <s v="474 Aaron Mission Apt. 331, Juanview, RI 85722"/>
    <s v="North"/>
    <s v="Suggest"/>
    <s v="xod-38138"/>
    <n v="14.94"/>
    <x v="4"/>
    <n v="10"/>
    <n v="149.4"/>
    <s v="TRANS-22582"/>
    <d v="2022-09-25T00:00:00"/>
    <d v="2021-06-21T00:00:00"/>
  </r>
  <r>
    <s v="78750 Jeffrey Cliff Apt. 429, Martinville, RI 04568"/>
    <s v="North"/>
    <s v="Ability"/>
    <s v="tsz-96462"/>
    <n v="28.79"/>
    <x v="4"/>
    <n v="10"/>
    <n v="287.89999999999998"/>
    <s v="TRANS-31244"/>
    <d v="2023-12-24T00:00:00"/>
    <d v="2023-06-29T00:00:00"/>
  </r>
  <r>
    <s v="94951 Danny Shoals Suite 289, Melissastad, NY 52838"/>
    <s v="North"/>
    <s v="Compare"/>
    <s v="RGS-16629"/>
    <n v="188.29"/>
    <x v="4"/>
    <n v="9"/>
    <n v="1694.61"/>
    <s v="TRANS-16696"/>
    <d v="2024-08-16T00:00:00"/>
    <d v="2022-07-03T00:00:00"/>
  </r>
  <r>
    <s v="907 Philip Road, Riversland, NC 66511"/>
    <s v="North"/>
    <s v="Common"/>
    <s v="dgi-65844"/>
    <n v="952.27"/>
    <x v="4"/>
    <n v="9"/>
    <n v="8570.43"/>
    <s v="TRANS-60877"/>
    <d v="2023-09-28T00:00:00"/>
    <d v="2020-06-19T00:00:00"/>
  </r>
  <r>
    <s v="00977 Lori Roads, Port Matthewmouth, OH 93171"/>
    <s v="North"/>
    <s v="Lead"/>
    <s v="DpN-41386"/>
    <n v="849.13"/>
    <x v="4"/>
    <n v="9"/>
    <n v="7642.17"/>
    <s v="TRANS-65236"/>
    <d v="2021-04-30T00:00:00"/>
    <d v="2023-04-07T00:00:00"/>
  </r>
  <r>
    <s v="15274 Reyes Junction Suite 279, South Mary, IN 66845"/>
    <s v="North"/>
    <s v="Only"/>
    <s v="eCF-36762"/>
    <n v="328.63"/>
    <x v="4"/>
    <n v="8"/>
    <n v="2629.04"/>
    <s v="TRANS-75032"/>
    <d v="2024-07-07T00:00:00"/>
    <d v="2020-02-10T00:00:00"/>
  </r>
  <r>
    <s v="802 Jones Expressway, Port Anthony, MD 89670"/>
    <s v="North"/>
    <s v="Gas"/>
    <s v="PhX-22530"/>
    <n v="568.19000000000005"/>
    <x v="4"/>
    <n v="8"/>
    <n v="4545.5200000000004"/>
    <s v="TRANS-39291"/>
    <d v="2021-04-09T00:00:00"/>
    <d v="2021-05-17T00:00:00"/>
  </r>
  <r>
    <s v="04242 Martinez Parks Apt. 297, South Jenna, CO 26897"/>
    <s v="North"/>
    <s v="Many"/>
    <s v="NGT-55999"/>
    <n v="452.86"/>
    <x v="4"/>
    <n v="7"/>
    <n v="3170.02"/>
    <s v="TRANS-28191"/>
    <d v="2023-06-07T00:00:00"/>
    <d v="2021-01-14T00:00:00"/>
  </r>
  <r>
    <s v="7330 Ward Port, East Laurietown, CO 97610"/>
    <s v="North"/>
    <s v="There"/>
    <s v="nwG-40046"/>
    <n v="618.94000000000005"/>
    <x v="4"/>
    <n v="5"/>
    <n v="3094.7"/>
    <s v="TRANS-10632"/>
    <d v="2021-11-13T00:00:00"/>
    <d v="2022-09-25T00:00:00"/>
  </r>
  <r>
    <s v="5157 Christopher Bypass, Cruzbury, UT 08378"/>
    <s v="North"/>
    <s v="Southern"/>
    <s v="fhQ-87505"/>
    <n v="892.35"/>
    <x v="4"/>
    <n v="4"/>
    <n v="3569.4"/>
    <s v="TRANS-09943"/>
    <d v="2022-10-21T00:00:00"/>
    <d v="2023-07-12T00:00:00"/>
  </r>
  <r>
    <s v="8545 Jonathan Manor Apt. 867, Port Michelle, ND 15151"/>
    <s v="North"/>
    <s v="Will"/>
    <s v="BpP-70972"/>
    <n v="271.43"/>
    <x v="4"/>
    <n v="2"/>
    <n v="542.86"/>
    <s v="TRANS-27497"/>
    <d v="2024-09-08T00:00:00"/>
    <d v="2021-04-30T00:00:00"/>
  </r>
  <r>
    <s v="3837 Pamela Curve Apt. 195, Wilsonfurt, DE 68596"/>
    <s v="North"/>
    <s v="Town"/>
    <s v="mLC-62354"/>
    <n v="130.53"/>
    <x v="4"/>
    <n v="2"/>
    <n v="261.06"/>
    <s v="TRANS-52171"/>
    <d v="2020-08-08T00:00:00"/>
    <d v="2021-12-30T00:00:00"/>
  </r>
  <r>
    <s v="8850 Thomas Harbors, New Jeffrey, KS 98120"/>
    <s v="North"/>
    <s v="Everything"/>
    <s v="acz-21459"/>
    <n v="419.8"/>
    <x v="4"/>
    <n v="1"/>
    <n v="419.8"/>
    <s v="TRANS-76592"/>
    <d v="2023-04-30T00:00:00"/>
    <d v="2022-08-14T00:00:00"/>
  </r>
  <r>
    <s v="6196 Hawkins Oval Suite 735, Pinedachester, NC 93981"/>
    <s v="North"/>
    <s v="Bar"/>
    <s v="uJz-78537"/>
    <n v="75.95"/>
    <x v="4"/>
    <n v="1"/>
    <n v="75.95"/>
    <s v="TRANS-87408"/>
    <d v="2024-06-27T00:00:00"/>
    <d v="2022-08-29T00:00:00"/>
  </r>
  <r>
    <s v="434 Dean Course Suite 264, Perrystad, OR 41867"/>
    <s v="South"/>
    <s v="Her"/>
    <s v="Epz-37116"/>
    <n v="184.67"/>
    <x v="4"/>
    <n v="20"/>
    <n v="3693.4"/>
    <s v="TRANS-21641"/>
    <d v="2020-06-12T00:00:00"/>
    <d v="2020-06-17T00:00:00"/>
  </r>
  <r>
    <s v="0438 Wheeler Hills Suite 704, Vincentborough, AK 90198"/>
    <s v="South"/>
    <s v="Poor"/>
    <s v="vWQ-97440"/>
    <n v="760.36"/>
    <x v="4"/>
    <n v="20"/>
    <n v="15207.2"/>
    <s v="TRANS-17525"/>
    <d v="2024-05-06T00:00:00"/>
    <d v="2024-05-11T00:00:00"/>
  </r>
  <r>
    <s v="3047 William Walks Suite 421, Williamland, WV 01521"/>
    <s v="South"/>
    <s v="Personal"/>
    <s v="ULq-52009"/>
    <n v="561.24"/>
    <x v="4"/>
    <n v="19"/>
    <n v="10663.56"/>
    <s v="TRANS-58096"/>
    <d v="2021-03-05T00:00:00"/>
    <d v="2021-03-10T00:00:00"/>
  </r>
  <r>
    <s v="34345 Elizabeth Shoals, Barbaramouth, MD 66411"/>
    <s v="South"/>
    <s v="Herself"/>
    <s v="kYK-24001"/>
    <n v="931.29"/>
    <x v="4"/>
    <n v="19"/>
    <n v="17694.509999999998"/>
    <s v="TRANS-67024"/>
    <d v="2022-08-15T00:00:00"/>
    <d v="2022-08-20T00:00:00"/>
  </r>
  <r>
    <s v="584 Donald Shores Apt. 980, Tranfurt, NE 90653"/>
    <s v="South"/>
    <s v="Dark"/>
    <s v="Yfy-33074"/>
    <n v="804.78"/>
    <x v="4"/>
    <n v="18"/>
    <n v="14486.04"/>
    <s v="TRANS-31262"/>
    <d v="2020-09-26T00:00:00"/>
    <d v="2020-10-01T00:00:00"/>
  </r>
  <r>
    <s v="88905 Foster Wall Apt. 490, Smithport, WI 27369"/>
    <s v="South"/>
    <s v="Provide"/>
    <s v="EeP-66950"/>
    <n v="372.63"/>
    <x v="4"/>
    <n v="17"/>
    <n v="6334.71"/>
    <s v="TRANS-09974"/>
    <d v="2020-04-20T00:00:00"/>
    <d v="2020-04-25T00:00:00"/>
  </r>
  <r>
    <s v="801 Fritz Isle Suite 040, North Lawrenceborough, FL 64731"/>
    <s v="South"/>
    <s v="Soon"/>
    <s v="FDf-64549"/>
    <n v="62.95"/>
    <x v="4"/>
    <n v="17"/>
    <n v="1070.1500000000001"/>
    <s v="TRANS-45849"/>
    <d v="2023-10-24T00:00:00"/>
    <d v="2023-10-29T00:00:00"/>
  </r>
  <r>
    <s v="01830 Burns Haven Apt. 461, Perkinsfort, AK 42117"/>
    <s v="South"/>
    <s v="Condition"/>
    <s v="quL-73642"/>
    <n v="917.26"/>
    <x v="4"/>
    <n v="17"/>
    <n v="15593.42"/>
    <s v="TRANS-95052"/>
    <d v="2021-05-11T00:00:00"/>
    <d v="2021-05-16T00:00:00"/>
  </r>
  <r>
    <s v="355 Brittany Orchard Suite 480, Meadowsland, AR 44746"/>
    <s v="South"/>
    <s v="Matter"/>
    <s v="LBM-11352"/>
    <n v="654.04"/>
    <x v="4"/>
    <n v="16"/>
    <n v="10464.64"/>
    <s v="TRANS-53077"/>
    <d v="2021-03-03T00:00:00"/>
    <d v="2021-03-08T00:00:00"/>
  </r>
  <r>
    <s v="835 Justin Cliffs, Meganside, KS 04506"/>
    <s v="South"/>
    <s v="Charge"/>
    <s v="nBk-69460"/>
    <n v="749.98"/>
    <x v="4"/>
    <n v="16"/>
    <n v="11999.68"/>
    <s v="TRANS-88366"/>
    <d v="2021-07-21T00:00:00"/>
    <d v="2021-07-26T00:00:00"/>
  </r>
  <r>
    <s v="1255 Michael Ferry, Campbellhaven, NM 46342"/>
    <s v="South"/>
    <s v="Pass"/>
    <s v="tfz-94558"/>
    <n v="398.98"/>
    <x v="4"/>
    <n v="11"/>
    <n v="4388.78"/>
    <s v="TRANS-21853"/>
    <d v="2020-07-14T00:00:00"/>
    <d v="2020-07-19T00:00:00"/>
  </r>
  <r>
    <s v="4626 Nicole Glen, West Zacharyberg, NJ 51460"/>
    <s v="South"/>
    <s v="There"/>
    <s v="nuu-50286"/>
    <n v="434.9"/>
    <x v="4"/>
    <n v="11"/>
    <n v="4783.8999999999996"/>
    <s v="TRANS-18289"/>
    <d v="2024-06-03T00:00:00"/>
    <d v="2024-06-08T00:00:00"/>
  </r>
  <r>
    <s v="440 John Lane, South Kristina, IN 04175"/>
    <s v="South"/>
    <s v="Property"/>
    <s v="iTd-38980"/>
    <n v="269.55"/>
    <x v="4"/>
    <n v="10"/>
    <n v="2695.5"/>
    <s v="TRANS-23918"/>
    <d v="2024-07-01T00:00:00"/>
    <d v="2023-02-26T00:00:00"/>
  </r>
  <r>
    <s v="9721 Chambers Turnpike, Hamiltonstad, CT 33384"/>
    <s v="South"/>
    <s v="We"/>
    <s v="pGp-51758"/>
    <n v="457.34"/>
    <x v="4"/>
    <n v="9"/>
    <n v="4116.0600000000004"/>
    <s v="TRANS-03365"/>
    <d v="2024-05-05T00:00:00"/>
    <d v="2023-11-22T00:00:00"/>
  </r>
  <r>
    <s v="843 Patterson Trail, Port Latoyaborough, MI 93358"/>
    <s v="South"/>
    <s v="Raise"/>
    <s v="NqL-88918"/>
    <n v="612.94000000000005"/>
    <x v="4"/>
    <n v="9"/>
    <n v="5516.46"/>
    <s v="TRANS-33946"/>
    <d v="2023-11-06T00:00:00"/>
    <d v="2020-10-09T00:00:00"/>
  </r>
  <r>
    <s v="9351 Harris Court, North Andrewmouth, NM 60700"/>
    <s v="South"/>
    <s v="Property"/>
    <s v="pCT-41971"/>
    <n v="364.67"/>
    <x v="4"/>
    <n v="9"/>
    <n v="3282.03"/>
    <s v="TRANS-25146"/>
    <d v="2022-09-14T00:00:00"/>
    <d v="2024-07-27T00:00:00"/>
  </r>
  <r>
    <s v="662 Colleen Skyway, Gardnerton, ID 72518"/>
    <s v="South"/>
    <s v="Check"/>
    <s v="maN-97097"/>
    <n v="813.71"/>
    <x v="4"/>
    <n v="9"/>
    <n v="7323.39"/>
    <s v="TRANS-37453"/>
    <d v="2023-05-24T00:00:00"/>
    <d v="2021-06-03T00:00:00"/>
  </r>
  <r>
    <s v="380 Myers Brook, Michaelville, NJ 89485"/>
    <s v="South"/>
    <s v="Program"/>
    <s v="axx-08220"/>
    <n v="133.07"/>
    <x v="4"/>
    <n v="8"/>
    <n v="1064.56"/>
    <s v="TRANS-79646"/>
    <d v="2022-02-04T00:00:00"/>
    <d v="2022-04-09T00:00:00"/>
  </r>
  <r>
    <s v="3667 Angela Stream, Mcculloughville, NV 94461"/>
    <s v="South"/>
    <s v="Meet"/>
    <s v="gYA-54343"/>
    <n v="32.32"/>
    <x v="4"/>
    <n v="6"/>
    <n v="193.92"/>
    <s v="TRANS-91641"/>
    <d v="2023-08-28T00:00:00"/>
    <d v="2022-02-13T00:00:00"/>
  </r>
  <r>
    <s v="31435 Maldonado Flat Apt. 308, Hernandezton, ID 31244"/>
    <s v="South"/>
    <s v="Subject"/>
    <s v="pPu-94958"/>
    <n v="396.22"/>
    <x v="4"/>
    <n v="5"/>
    <n v="1981.1"/>
    <s v="TRANS-09652"/>
    <d v="2022-03-03T00:00:00"/>
    <d v="2024-03-19T00:00:00"/>
  </r>
  <r>
    <s v="8701 Barbara Lane Apt. 876, Port Taylorchester, MO 51203"/>
    <s v="South"/>
    <s v="Just"/>
    <s v="djB-90461"/>
    <n v="686.76"/>
    <x v="4"/>
    <n v="4"/>
    <n v="2747.04"/>
    <s v="TRANS-49641"/>
    <d v="2020-11-11T00:00:00"/>
    <d v="2022-09-30T00:00:00"/>
  </r>
  <r>
    <s v="18270 Henry Isle, Bakerburgh, RI 70782"/>
    <s v="South"/>
    <s v="Trouble"/>
    <s v="nPh-40763"/>
    <n v="182.62"/>
    <x v="4"/>
    <n v="4"/>
    <n v="730.48"/>
    <s v="TRANS-27268"/>
    <d v="2024-06-08T00:00:00"/>
    <d v="2021-04-22T00:00:00"/>
  </r>
  <r>
    <s v="8476 Scott Pike, West Autumn, AR 24915"/>
    <s v="South"/>
    <s v="Certainly"/>
    <s v="BCy-57148"/>
    <n v="395.84"/>
    <x v="4"/>
    <n v="3"/>
    <n v="1187.52"/>
    <s v="TRANS-17614"/>
    <d v="2023-08-10T00:00:00"/>
    <d v="2023-09-18T00:00:00"/>
  </r>
  <r>
    <s v="75273 Douglas Port Apt. 413, Morrisbury, AK 47744"/>
    <s v="South"/>
    <s v="Rich"/>
    <s v="KAF-02365"/>
    <n v="526.36"/>
    <x v="4"/>
    <n v="3"/>
    <n v="1579.08"/>
    <s v="TRANS-42910"/>
    <d v="2023-12-23T00:00:00"/>
    <d v="2023-08-16T00:00:00"/>
  </r>
  <r>
    <s v="986 Tamara Spurs, Nelsonmouth, GA 10379"/>
    <s v="South"/>
    <s v="Realize"/>
    <s v="bhR-48423"/>
    <n v="796.28"/>
    <x v="4"/>
    <n v="2"/>
    <n v="1592.56"/>
    <s v="TRANS-62746"/>
    <d v="2021-05-31T00:00:00"/>
    <d v="2021-06-24T00:00:00"/>
  </r>
  <r>
    <s v="571 Alexandra Haven, North Richardside, MI 12778"/>
    <s v="South"/>
    <s v="Tell"/>
    <s v="zQj-45970"/>
    <n v="669.02"/>
    <x v="4"/>
    <n v="1"/>
    <n v="669.02"/>
    <s v="TRANS-38880"/>
    <d v="2020-11-22T00:00:00"/>
    <d v="2022-03-07T00:00:00"/>
  </r>
  <r>
    <s v="31823 Porter Station Apt. 386, Gutierrezborough, MI 54650"/>
    <s v="South"/>
    <s v="Hope"/>
    <s v="OQI-59970"/>
    <n v="708.26"/>
    <x v="4"/>
    <n v="1"/>
    <n v="708.26"/>
    <s v="TRANS-49012"/>
    <d v="2020-05-19T00:00:00"/>
    <d v="2021-03-22T00:00:00"/>
  </r>
  <r>
    <s v="356 Singh Branch Suite 532, Hickmanstad, AZ 63410"/>
    <s v="South"/>
    <s v="Role"/>
    <s v="Iyl-29249"/>
    <n v="776.24"/>
    <x v="4"/>
    <n v="1"/>
    <n v="776.24"/>
    <s v="TRANS-41656"/>
    <d v="2022-07-04T00:00:00"/>
    <d v="2020-05-22T00:00:00"/>
  </r>
  <r>
    <s v="8620 Lowe Terrace, Ayalachester, HI 34486"/>
    <s v="West"/>
    <s v="Child"/>
    <s v="GmM-66830"/>
    <n v="561.75"/>
    <x v="4"/>
    <n v="20"/>
    <n v="11235"/>
    <s v="TRANS-28788"/>
    <d v="2023-01-12T00:00:00"/>
    <d v="2023-01-17T00:00:00"/>
  </r>
  <r>
    <s v="240 Mary Inlet Suite 636, Wileystad, CT 47618"/>
    <s v="West"/>
    <s v="Something"/>
    <s v="SzU-44866"/>
    <n v="725.75"/>
    <x v="4"/>
    <n v="19"/>
    <n v="13789.25"/>
    <s v="TRANS-48346"/>
    <d v="2022-05-16T00:00:00"/>
    <d v="2022-05-21T00:00:00"/>
  </r>
  <r>
    <s v="75177 Diaz Ridge Suite 713, North Glen, CT 05144"/>
    <s v="West"/>
    <s v="Glass"/>
    <s v="Lrr-85912"/>
    <n v="257.16000000000003"/>
    <x v="4"/>
    <n v="18"/>
    <n v="4628.88"/>
    <s v="TRANS-58306"/>
    <d v="2020-10-15T00:00:00"/>
    <d v="2020-10-20T00:00:00"/>
  </r>
  <r>
    <s v="4234 Fisher Via Apt. 446, West Dalemouth, NJ 57474"/>
    <s v="West"/>
    <s v="Phone"/>
    <s v="rrZ-23825"/>
    <n v="137.21"/>
    <x v="4"/>
    <n v="17"/>
    <n v="2332.5700000000002"/>
    <s v="TRANS-47914"/>
    <d v="2022-07-06T00:00:00"/>
    <d v="2022-07-11T00:00:00"/>
  </r>
  <r>
    <s v="60931 Davis Lock Apt. 556, Cherylhaven, DE 10207"/>
    <s v="West"/>
    <s v="Discussion"/>
    <s v="qnY-96147"/>
    <n v="778.73"/>
    <x v="4"/>
    <n v="17"/>
    <n v="13238.41"/>
    <s v="TRANS-20526"/>
    <d v="2023-09-16T00:00:00"/>
    <d v="2023-09-21T00:00:00"/>
  </r>
  <r>
    <s v="44481 Steven Shoal Apt. 682, Robertsmouth, HI 93737"/>
    <s v="West"/>
    <s v="Campaign"/>
    <s v="oeV-97940"/>
    <n v="791.04"/>
    <x v="4"/>
    <n v="16"/>
    <n v="12656.64"/>
    <s v="TRANS-00955"/>
    <d v="2023-12-13T00:00:00"/>
    <d v="2023-12-18T00:00:00"/>
  </r>
  <r>
    <s v="200 Johnson Street, Lake Duanehaven, MN 54169"/>
    <s v="West"/>
    <s v="Responsibility"/>
    <s v="VQt-24362"/>
    <n v="757.22"/>
    <x v="4"/>
    <n v="15"/>
    <n v="11358.3"/>
    <s v="TRANS-32076"/>
    <d v="2023-11-10T00:00:00"/>
    <d v="2023-11-15T00:00:00"/>
  </r>
  <r>
    <s v="618 Pennington Overpass Suite 493, Johnsonburgh, MA 32284"/>
    <s v="West"/>
    <s v="Hospital"/>
    <s v="XYm-78391"/>
    <n v="944.28"/>
    <x v="4"/>
    <n v="15"/>
    <n v="14164.2"/>
    <s v="TRANS-65708"/>
    <d v="2021-03-13T00:00:00"/>
    <d v="2021-03-18T00:00:00"/>
  </r>
  <r>
    <s v="642 Anna Inlet Apt. 696, Douglasberg, KS 35145"/>
    <s v="West"/>
    <s v="Want"/>
    <s v="yEn-36758"/>
    <n v="920.06"/>
    <x v="4"/>
    <n v="14"/>
    <n v="12880.84"/>
    <s v="TRANS-90198"/>
    <d v="2020-04-15T00:00:00"/>
    <d v="2020-04-20T00:00:00"/>
  </r>
  <r>
    <s v="32203 Scott Points Suite 437, Estesbury, WI 29870"/>
    <s v="West"/>
    <s v="Concern"/>
    <s v="uxW-80072"/>
    <n v="821.02"/>
    <x v="4"/>
    <n v="12"/>
    <n v="9852.24"/>
    <s v="TRANS-68321"/>
    <d v="2021-12-25T00:00:00"/>
    <d v="2021-12-30T00:00:00"/>
  </r>
  <r>
    <s v="5881 Courtney Light Suite 198, Joanstad, SC 68471"/>
    <s v="West"/>
    <s v="Trade"/>
    <s v="lpL-57106"/>
    <n v="604.42999999999995"/>
    <x v="4"/>
    <n v="12"/>
    <n v="7253.16"/>
    <s v="TRANS-17025"/>
    <d v="2024-04-10T00:00:00"/>
    <d v="2024-04-15T00:00:00"/>
  </r>
  <r>
    <s v="6993 Perry Hills, Mariaton, NY 57435"/>
    <s v="West"/>
    <s v="Begin"/>
    <s v="UTB-36364"/>
    <n v="141.72"/>
    <x v="4"/>
    <n v="11"/>
    <n v="1558.92"/>
    <s v="TRANS-87796"/>
    <d v="2024-04-05T00:00:00"/>
    <d v="2024-04-10T00:00:00"/>
  </r>
  <r>
    <s v="9127 White Glens, Lake Taylorfurt, MD 23960"/>
    <s v="West"/>
    <s v="Relate"/>
    <s v="UwV-84302"/>
    <n v="365.55"/>
    <x v="4"/>
    <n v="11"/>
    <n v="4021.05"/>
    <s v="TRANS-64218"/>
    <d v="2020-02-08T00:00:00"/>
    <d v="2020-02-13T00:00:00"/>
  </r>
  <r>
    <s v="2230 Mark Harbor, New Melaniemouth, OK 12706"/>
    <s v="West"/>
    <s v="There"/>
    <s v="OSo-43092"/>
    <n v="319.20999999999998"/>
    <x v="4"/>
    <n v="10"/>
    <n v="3192.1"/>
    <s v="TRANS-62648"/>
    <d v="2021-08-12T00:00:00"/>
    <d v="2022-06-08T00:00:00"/>
  </r>
  <r>
    <s v="293 Brian Manor, Diazview, OR 69755"/>
    <s v="West"/>
    <s v="Bar"/>
    <s v="tVx-10510"/>
    <n v="744.12"/>
    <x v="4"/>
    <n v="9"/>
    <n v="6697.08"/>
    <s v="TRANS-08329"/>
    <d v="2024-05-18T00:00:00"/>
    <s v="2022-13-40"/>
  </r>
  <r>
    <s v="866 Morrison Ridges, South Mary, MD 02644"/>
    <s v="West"/>
    <s v="Project"/>
    <s v="AGg-39323"/>
    <n v="399.42"/>
    <x v="4"/>
    <n v="7"/>
    <n v="2795.94"/>
    <s v="TRANS-13523"/>
    <d v="2023-02-27T00:00:00"/>
    <d v="2022-10-31T00:00:00"/>
  </r>
  <r>
    <s v="96151 Tiffany Flats Suite 139, North Jamiemouth, UT 59967"/>
    <s v="West"/>
    <s v="Cup"/>
    <s v="xGm-91805"/>
    <n v="560.20000000000005"/>
    <x v="4"/>
    <n v="6"/>
    <n v="3361.2"/>
    <s v="TRANS-34386"/>
    <d v="2022-07-13T00:00:00"/>
    <d v="2022-10-11T00:00:00"/>
  </r>
  <r>
    <s v="41411 Contreras Parks, Dannyfurt, AR 30109"/>
    <s v="West"/>
    <s v="Cultural"/>
    <s v="kAD-52460"/>
    <n v="646.74"/>
    <x v="4"/>
    <n v="5"/>
    <n v="3233.7"/>
    <s v="TRANS-30131"/>
    <d v="2020-12-17T00:00:00"/>
    <d v="2024-07-17T00:00:00"/>
  </r>
  <r>
    <s v="31660 Nathaniel Fort, Lake Nicholas, AK 98882"/>
    <s v="West"/>
    <s v="Bit"/>
    <s v="PCa-68715"/>
    <n v="987.08"/>
    <x v="4"/>
    <n v="4"/>
    <n v="3948.32"/>
    <s v="TRANS-80764"/>
    <d v="2022-01-14T00:00:00"/>
    <d v="2023-01-12T00:00:00"/>
  </r>
  <r>
    <s v="591 Carol Parks Suite 476, South Bradborough, LA 62103"/>
    <s v="West"/>
    <s v="Loss"/>
    <s v="CAB-27351"/>
    <n v="248.97"/>
    <x v="4"/>
    <n v="4"/>
    <n v="995.88"/>
    <s v="TRANS-53774"/>
    <d v="2024-06-08T00:00:00"/>
    <d v="2020-09-20T00:00:00"/>
  </r>
  <r>
    <s v="9991 Gregory Viaduct, Washingtonborough, MO 70808"/>
    <s v="West"/>
    <s v="Fund"/>
    <s v="ejQ-32513"/>
    <n v="351.98"/>
    <x v="4"/>
    <n v="3"/>
    <n v="1055.94"/>
    <s v="TRANS-01902"/>
    <d v="2022-12-14T00:00:00"/>
    <d v="2021-10-22T00:00:00"/>
  </r>
  <r>
    <s v="6370 Calhoun Motorway Apt. 863, South Carol, WV 04275"/>
    <s v="West"/>
    <s v="Politics"/>
    <s v="mgr-10694"/>
    <n v="577.9"/>
    <x v="4"/>
    <n v="2"/>
    <n v="1155.8"/>
    <s v="TRANS-32976"/>
    <d v="2022-10-16T00:00:00"/>
    <d v="2022-12-0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9FFC75-F56E-42C4-9969-31802724986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3:B49" firstHeaderRow="1" firstDataRow="1" firstDataCol="1"/>
  <pivotFields count="11">
    <pivotField showAll="0"/>
    <pivotField showAll="0"/>
    <pivotField showAll="0"/>
    <pivotField showAll="0"/>
    <pivotField showAll="0"/>
    <pivotField axis="axisRow" showAll="0">
      <items count="6">
        <item x="0"/>
        <item x="1"/>
        <item x="2"/>
        <item x="3"/>
        <item x="4"/>
        <item t="default"/>
      </items>
    </pivotField>
    <pivotField showAll="0"/>
    <pivotField dataField="1" showAll="0"/>
    <pivotField showAll="0"/>
    <pivotField showAll="0"/>
    <pivotField showAll="0"/>
  </pivotFields>
  <rowFields count="1">
    <field x="5"/>
  </rowFields>
  <rowItems count="6">
    <i>
      <x/>
    </i>
    <i>
      <x v="1"/>
    </i>
    <i>
      <x v="2"/>
    </i>
    <i>
      <x v="3"/>
    </i>
    <i>
      <x v="4"/>
    </i>
    <i t="grand">
      <x/>
    </i>
  </rowItems>
  <colItems count="1">
    <i/>
  </colItems>
  <dataFields count="1">
    <dataField name="Sum of Total Revenue" fld="7" baseField="0" baseItem="0" numFmtId="1"/>
  </dataFields>
  <formats count="6">
    <format dxfId="8">
      <pivotArea type="all" dataOnly="0" outline="0" fieldPosition="0"/>
    </format>
    <format dxfId="7">
      <pivotArea outline="0" collapsedLevelsAreSubtotals="1" fieldPosition="0"/>
    </format>
    <format dxfId="6">
      <pivotArea field="5" type="button" dataOnly="0" labelOnly="1" outline="0" axis="axisRow" fieldPosition="0"/>
    </format>
    <format dxfId="5">
      <pivotArea dataOnly="0" labelOnly="1" fieldPosition="0">
        <references count="1">
          <reference field="5" count="0"/>
        </references>
      </pivotArea>
    </format>
    <format dxfId="4">
      <pivotArea dataOnly="0" labelOnly="1" grandRow="1" outline="0" fieldPosition="0"/>
    </format>
    <format dxfId="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04198-F282-4664-9804-9825F425A85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8:B34" firstHeaderRow="1" firstDataRow="1" firstDataCol="1"/>
  <pivotFields count="11">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showAll="0"/>
    <pivotField dataField="1" showAll="0"/>
  </pivotFields>
  <rowFields count="1">
    <field x="4"/>
  </rowFields>
  <rowItems count="6">
    <i>
      <x/>
    </i>
    <i>
      <x v="1"/>
    </i>
    <i>
      <x v="2"/>
    </i>
    <i>
      <x v="3"/>
    </i>
    <i>
      <x v="4"/>
    </i>
    <i t="grand">
      <x/>
    </i>
  </rowItems>
  <colItems count="1">
    <i/>
  </colItems>
  <dataFields count="1">
    <dataField name="Average of Total Revenue" fld="10" subtotal="average" baseField="4" baseItem="0" numFmtId="1"/>
  </dataFields>
  <formats count="6">
    <format dxfId="14">
      <pivotArea type="all" dataOnly="0" outline="0" fieldPosition="0"/>
    </format>
    <format dxfId="13">
      <pivotArea outline="0" collapsedLevelsAreSubtotals="1" fieldPosition="0"/>
    </format>
    <format dxfId="12">
      <pivotArea field="4" type="button" dataOnly="0" labelOnly="1" outline="0" axis="axisRow" fieldPosition="0"/>
    </format>
    <format dxfId="11">
      <pivotArea dataOnly="0" labelOnly="1" fieldPosition="0">
        <references count="1">
          <reference field="4" count="0"/>
        </references>
      </pivotArea>
    </format>
    <format dxfId="10">
      <pivotArea dataOnly="0" labelOnly="1" grandRow="1" outline="0" fieldPosition="0"/>
    </format>
    <format dxfId="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640062-90D8-49AA-8A73-C76290D467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G6" firstHeaderRow="1" firstDataRow="2" firstDataCol="1"/>
  <pivotFields count="26">
    <pivotField showAll="0"/>
    <pivotField showAll="0"/>
    <pivotField showAll="0"/>
    <pivotField showAll="0"/>
    <pivotField axis="axisRow" showAll="0">
      <items count="6">
        <item h="1" x="0"/>
        <item x="1"/>
        <item h="1" x="2"/>
        <item h="1" x="3"/>
        <item h="1" x="4"/>
        <item t="default"/>
      </items>
    </pivotField>
    <pivotField showAll="0"/>
    <pivotField showAll="0"/>
    <pivotField showAll="0"/>
    <pivotField axis="axisCol" showAll="0">
      <items count="6">
        <item x="0"/>
        <item x="1"/>
        <item x="2"/>
        <item x="3"/>
        <item x="4"/>
        <item t="default"/>
      </items>
    </pivotField>
    <pivotField showAll="0"/>
    <pivotField dataField="1" showAll="0">
      <items count="582">
        <item x="230"/>
        <item x="526"/>
        <item x="292"/>
        <item x="428"/>
        <item x="256"/>
        <item x="306"/>
        <item x="274"/>
        <item x="342"/>
        <item x="469"/>
        <item x="513"/>
        <item x="313"/>
        <item x="358"/>
        <item x="311"/>
        <item x="475"/>
        <item x="545"/>
        <item x="312"/>
        <item x="28"/>
        <item x="149"/>
        <item x="354"/>
        <item x="373"/>
        <item x="233"/>
        <item x="524"/>
        <item x="27"/>
        <item x="437"/>
        <item x="514"/>
        <item x="35"/>
        <item x="93"/>
        <item x="231"/>
        <item x="147"/>
        <item x="421"/>
        <item x="73"/>
        <item x="370"/>
        <item x="459"/>
        <item x="444"/>
        <item x="406"/>
        <item x="166"/>
        <item x="507"/>
        <item x="78"/>
        <item x="448"/>
        <item x="356"/>
        <item x="525"/>
        <item x="243"/>
        <item x="98"/>
        <item x="578"/>
        <item x="41"/>
        <item x="580"/>
        <item x="130"/>
        <item x="499"/>
        <item x="120"/>
        <item x="359"/>
        <item x="42"/>
        <item x="577"/>
        <item x="71"/>
        <item x="523"/>
        <item x="29"/>
        <item x="180"/>
        <item x="65"/>
        <item x="52"/>
        <item x="405"/>
        <item x="212"/>
        <item x="126"/>
        <item x="104"/>
        <item x="310"/>
        <item x="46"/>
        <item x="45"/>
        <item x="474"/>
        <item x="450"/>
        <item x="552"/>
        <item x="75"/>
        <item x="246"/>
        <item x="579"/>
        <item x="553"/>
        <item x="548"/>
        <item x="234"/>
        <item x="127"/>
        <item x="34"/>
        <item x="329"/>
        <item x="492"/>
        <item x="191"/>
        <item x="554"/>
        <item x="100"/>
        <item x="277"/>
        <item x="511"/>
        <item x="131"/>
        <item x="374"/>
        <item x="273"/>
        <item x="425"/>
        <item x="430"/>
        <item x="419"/>
        <item x="125"/>
        <item x="504"/>
        <item x="489"/>
        <item x="167"/>
        <item x="44"/>
        <item x="334"/>
        <item x="471"/>
        <item x="161"/>
        <item x="1"/>
        <item x="122"/>
        <item x="473"/>
        <item x="67"/>
        <item x="220"/>
        <item x="194"/>
        <item x="181"/>
        <item x="74"/>
        <item x="574"/>
        <item x="395"/>
        <item x="497"/>
        <item x="275"/>
        <item x="232"/>
        <item x="575"/>
        <item x="322"/>
        <item x="544"/>
        <item x="394"/>
        <item x="386"/>
        <item x="533"/>
        <item x="355"/>
        <item x="151"/>
        <item x="429"/>
        <item x="142"/>
        <item x="70"/>
        <item x="335"/>
        <item x="25"/>
        <item x="316"/>
        <item x="43"/>
        <item x="576"/>
        <item x="333"/>
        <item x="188"/>
        <item x="218"/>
        <item x="549"/>
        <item x="173"/>
        <item x="438"/>
        <item x="72"/>
        <item x="199"/>
        <item x="424"/>
        <item x="169"/>
        <item x="24"/>
        <item x="416"/>
        <item x="162"/>
        <item x="253"/>
        <item x="90"/>
        <item x="95"/>
        <item x="193"/>
        <item x="287"/>
        <item x="288"/>
        <item x="512"/>
        <item x="399"/>
        <item x="495"/>
        <item x="403"/>
        <item x="249"/>
        <item x="96"/>
        <item x="152"/>
        <item x="146"/>
        <item x="150"/>
        <item x="3"/>
        <item x="498"/>
        <item x="404"/>
        <item x="38"/>
        <item x="566"/>
        <item x="550"/>
        <item x="551"/>
        <item x="172"/>
        <item x="69"/>
        <item x="330"/>
        <item x="332"/>
        <item x="347"/>
        <item x="229"/>
        <item x="7"/>
        <item x="271"/>
        <item x="368"/>
        <item x="515"/>
        <item x="284"/>
        <item x="184"/>
        <item x="412"/>
        <item x="128"/>
        <item x="137"/>
        <item x="99"/>
        <item x="449"/>
        <item x="88"/>
        <item x="63"/>
        <item x="357"/>
        <item x="351"/>
        <item x="129"/>
        <item x="185"/>
        <item x="387"/>
        <item x="148"/>
        <item x="426"/>
        <item x="62"/>
        <item x="211"/>
        <item x="276"/>
        <item x="393"/>
        <item x="546"/>
        <item x="509"/>
        <item x="281"/>
        <item x="401"/>
        <item x="338"/>
        <item x="145"/>
        <item x="222"/>
        <item x="14"/>
        <item x="422"/>
        <item x="446"/>
        <item x="309"/>
        <item x="58"/>
        <item x="47"/>
        <item x="490"/>
        <item x="472"/>
        <item x="470"/>
        <item x="558"/>
        <item x="141"/>
        <item x="291"/>
        <item x="178"/>
        <item x="227"/>
        <item x="123"/>
        <item x="491"/>
        <item x="36"/>
        <item x="189"/>
        <item x="468"/>
        <item x="427"/>
        <item x="255"/>
        <item x="304"/>
        <item x="518"/>
        <item x="186"/>
        <item x="539"/>
        <item x="423"/>
        <item x="207"/>
        <item x="547"/>
        <item x="269"/>
        <item x="324"/>
        <item x="570"/>
        <item x="18"/>
        <item x="375"/>
        <item x="435"/>
        <item x="361"/>
        <item x="195"/>
        <item x="26"/>
        <item x="124"/>
        <item x="89"/>
        <item x="97"/>
        <item x="493"/>
        <item x="307"/>
        <item x="165"/>
        <item x="486"/>
        <item x="94"/>
        <item x="521"/>
        <item x="201"/>
        <item x="213"/>
        <item x="116"/>
        <item x="520"/>
        <item x="568"/>
        <item x="183"/>
        <item x="463"/>
        <item x="572"/>
        <item x="325"/>
        <item x="23"/>
        <item x="542"/>
        <item x="208"/>
        <item x="66"/>
        <item x="20"/>
        <item x="571"/>
        <item x="56"/>
        <item x="254"/>
        <item x="396"/>
        <item x="467"/>
        <item x="210"/>
        <item x="59"/>
        <item x="289"/>
        <item x="176"/>
        <item x="496"/>
        <item x="224"/>
        <item x="494"/>
        <item x="179"/>
        <item x="353"/>
        <item x="163"/>
        <item x="522"/>
        <item x="40"/>
        <item x="192"/>
        <item x="315"/>
        <item x="217"/>
        <item x="447"/>
        <item x="305"/>
        <item x="143"/>
        <item x="299"/>
        <item x="388"/>
        <item x="400"/>
        <item x="352"/>
        <item x="21"/>
        <item x="527"/>
        <item x="505"/>
        <item x="140"/>
        <item x="402"/>
        <item x="187"/>
        <item x="270"/>
        <item x="33"/>
        <item x="272"/>
        <item x="114"/>
        <item x="228"/>
        <item x="108"/>
        <item x="182"/>
        <item x="160"/>
        <item x="350"/>
        <item x="190"/>
        <item x="410"/>
        <item x="308"/>
        <item x="209"/>
        <item x="115"/>
        <item x="573"/>
        <item x="268"/>
        <item x="465"/>
        <item x="223"/>
        <item x="290"/>
        <item x="567"/>
        <item x="266"/>
        <item x="348"/>
        <item x="540"/>
        <item x="466"/>
        <item x="318"/>
        <item x="17"/>
        <item x="331"/>
        <item x="482"/>
        <item x="157"/>
        <item x="203"/>
        <item x="10"/>
        <item x="164"/>
        <item x="537"/>
        <item x="323"/>
        <item x="204"/>
        <item x="369"/>
        <item x="519"/>
        <item x="397"/>
        <item x="250"/>
        <item x="101"/>
        <item x="225"/>
        <item x="557"/>
        <item x="327"/>
        <item x="158"/>
        <item x="39"/>
        <item x="367"/>
        <item x="113"/>
        <item x="383"/>
        <item x="538"/>
        <item x="236"/>
        <item x="398"/>
        <item x="68"/>
        <item x="328"/>
        <item x="413"/>
        <item x="170"/>
        <item x="121"/>
        <item x="326"/>
        <item x="144"/>
        <item x="206"/>
        <item x="508"/>
        <item x="389"/>
        <item x="303"/>
        <item x="380"/>
        <item x="460"/>
        <item x="76"/>
        <item x="341"/>
        <item x="391"/>
        <item x="258"/>
        <item x="91"/>
        <item x="445"/>
        <item x="117"/>
        <item x="320"/>
        <item x="118"/>
        <item x="541"/>
        <item x="381"/>
        <item x="360"/>
        <item x="378"/>
        <item x="420"/>
        <item x="107"/>
        <item x="19"/>
        <item x="248"/>
        <item x="110"/>
        <item x="134"/>
        <item x="385"/>
        <item x="119"/>
        <item x="22"/>
        <item x="252"/>
        <item x="15"/>
        <item x="321"/>
        <item x="267"/>
        <item x="109"/>
        <item x="349"/>
        <item x="532"/>
        <item x="205"/>
        <item x="265"/>
        <item x="259"/>
        <item x="240"/>
        <item x="64"/>
        <item x="480"/>
        <item x="87"/>
        <item x="392"/>
        <item x="263"/>
        <item x="418"/>
        <item x="346"/>
        <item x="417"/>
        <item x="264"/>
        <item x="569"/>
        <item x="488"/>
        <item x="506"/>
        <item x="442"/>
        <item x="84"/>
        <item x="302"/>
        <item x="453"/>
        <item x="436"/>
        <item x="86"/>
        <item x="85"/>
        <item x="221"/>
        <item x="484"/>
        <item x="363"/>
        <item x="343"/>
        <item x="300"/>
        <item x="439"/>
        <item x="132"/>
        <item x="79"/>
        <item x="376"/>
        <item x="377"/>
        <item x="565"/>
        <item x="464"/>
        <item x="543"/>
        <item x="8"/>
        <item x="6"/>
        <item x="177"/>
        <item x="103"/>
        <item x="462"/>
        <item x="440"/>
        <item x="16"/>
        <item x="455"/>
        <item x="197"/>
        <item x="297"/>
        <item x="461"/>
        <item x="285"/>
        <item x="294"/>
        <item x="517"/>
        <item x="153"/>
        <item x="443"/>
        <item x="390"/>
        <item x="111"/>
        <item x="479"/>
        <item x="138"/>
        <item x="371"/>
        <item x="345"/>
        <item x="280"/>
        <item x="200"/>
        <item x="286"/>
        <item x="407"/>
        <item x="57"/>
        <item x="364"/>
        <item x="454"/>
        <item x="202"/>
        <item x="502"/>
        <item x="344"/>
        <item x="80"/>
        <item x="226"/>
        <item x="457"/>
        <item x="251"/>
        <item x="317"/>
        <item x="414"/>
        <item x="154"/>
        <item x="60"/>
        <item x="516"/>
        <item x="298"/>
        <item x="476"/>
        <item x="215"/>
        <item x="441"/>
        <item x="61"/>
        <item x="11"/>
        <item x="372"/>
        <item x="92"/>
        <item x="487"/>
        <item x="415"/>
        <item x="260"/>
        <item x="156"/>
        <item x="295"/>
        <item x="238"/>
        <item x="171"/>
        <item x="408"/>
        <item x="384"/>
        <item x="452"/>
        <item x="81"/>
        <item x="340"/>
        <item x="319"/>
        <item x="174"/>
        <item x="382"/>
        <item x="237"/>
        <item x="106"/>
        <item x="37"/>
        <item x="247"/>
        <item x="458"/>
        <item x="564"/>
        <item x="133"/>
        <item x="198"/>
        <item x="339"/>
        <item x="262"/>
        <item x="510"/>
        <item x="12"/>
        <item x="336"/>
        <item x="239"/>
        <item x="411"/>
        <item x="31"/>
        <item x="175"/>
        <item x="535"/>
        <item x="112"/>
        <item x="366"/>
        <item x="257"/>
        <item x="53"/>
        <item x="529"/>
        <item x="219"/>
        <item x="139"/>
        <item x="261"/>
        <item x="477"/>
        <item x="242"/>
        <item x="13"/>
        <item x="555"/>
        <item x="102"/>
        <item x="561"/>
        <item x="483"/>
        <item x="478"/>
        <item x="337"/>
        <item x="503"/>
        <item x="301"/>
        <item x="536"/>
        <item x="136"/>
        <item x="365"/>
        <item x="241"/>
        <item x="481"/>
        <item x="159"/>
        <item x="32"/>
        <item x="485"/>
        <item x="244"/>
        <item x="560"/>
        <item x="563"/>
        <item x="501"/>
        <item x="49"/>
        <item x="216"/>
        <item x="245"/>
        <item x="456"/>
        <item x="50"/>
        <item x="4"/>
        <item x="559"/>
        <item x="82"/>
        <item x="9"/>
        <item x="83"/>
        <item x="5"/>
        <item x="282"/>
        <item x="556"/>
        <item x="279"/>
        <item x="278"/>
        <item x="214"/>
        <item x="562"/>
        <item x="434"/>
        <item x="362"/>
        <item x="135"/>
        <item x="105"/>
        <item x="531"/>
        <item x="54"/>
        <item x="196"/>
        <item x="379"/>
        <item x="55"/>
        <item x="500"/>
        <item x="528"/>
        <item x="155"/>
        <item x="534"/>
        <item x="283"/>
        <item x="2"/>
        <item x="77"/>
        <item x="432"/>
        <item x="433"/>
        <item x="431"/>
        <item x="51"/>
        <item x="451"/>
        <item x="293"/>
        <item x="30"/>
        <item x="296"/>
        <item x="0"/>
        <item x="530"/>
        <item x="314"/>
        <item x="168"/>
        <item x="409"/>
        <item x="235"/>
        <item x="4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v="1"/>
    </i>
    <i t="grand">
      <x/>
    </i>
  </rowItems>
  <colFields count="1">
    <field x="8"/>
  </colFields>
  <colItems count="6">
    <i>
      <x/>
    </i>
    <i>
      <x v="1"/>
    </i>
    <i>
      <x v="2"/>
    </i>
    <i>
      <x v="3"/>
    </i>
    <i>
      <x v="4"/>
    </i>
    <i t="grand">
      <x/>
    </i>
  </colItems>
  <dataFields count="1">
    <dataField name="Sum of Total Revenue" fld="10" baseField="0" baseItem="0" numFmtId="1"/>
  </dataFields>
  <formats count="10">
    <format dxfId="24">
      <pivotArea type="all" dataOnly="0" outline="0" fieldPosition="0"/>
    </format>
    <format dxfId="23">
      <pivotArea outline="0" collapsedLevelsAreSubtotals="1" fieldPosition="0"/>
    </format>
    <format dxfId="22">
      <pivotArea type="origin" dataOnly="0" labelOnly="1" outline="0" fieldPosition="0"/>
    </format>
    <format dxfId="21">
      <pivotArea field="8" type="button" dataOnly="0" labelOnly="1" outline="0" axis="axisCol" fieldPosition="0"/>
    </format>
    <format dxfId="20">
      <pivotArea type="topRight" dataOnly="0" labelOnly="1" outline="0" fieldPosition="0"/>
    </format>
    <format dxfId="19">
      <pivotArea field="4" type="button" dataOnly="0" labelOnly="1" outline="0" axis="axisRow" fieldPosition="0"/>
    </format>
    <format dxfId="18">
      <pivotArea dataOnly="0" labelOnly="1" fieldPosition="0">
        <references count="1">
          <reference field="4" count="0"/>
        </references>
      </pivotArea>
    </format>
    <format dxfId="17">
      <pivotArea dataOnly="0" labelOnly="1" grandRow="1" outline="0" fieldPosition="0"/>
    </format>
    <format dxfId="16">
      <pivotArea dataOnly="0" labelOnly="1" fieldPosition="0">
        <references count="1">
          <reference field="8" count="0"/>
        </references>
      </pivotArea>
    </format>
    <format dxfId="15">
      <pivotArea dataOnly="0" labelOnly="1" grandCol="1" outline="0" fieldPosition="0"/>
    </format>
  </formats>
  <chartFormats count="2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5" format="10" series="1">
      <pivotArea type="data" outline="0" fieldPosition="0">
        <references count="2">
          <reference field="4294967294" count="1" selected="0">
            <x v="0"/>
          </reference>
          <reference field="8" count="1" selected="0">
            <x v="0"/>
          </reference>
        </references>
      </pivotArea>
    </chartFormat>
    <chartFormat chart="5" format="11" series="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2">
          <reference field="4294967294" count="1" selected="0">
            <x v="0"/>
          </reference>
          <reference field="8" count="1" selected="0">
            <x v="2"/>
          </reference>
        </references>
      </pivotArea>
    </chartFormat>
    <chartFormat chart="5" format="13" series="1">
      <pivotArea type="data" outline="0" fieldPosition="0">
        <references count="2">
          <reference field="4294967294" count="1" selected="0">
            <x v="0"/>
          </reference>
          <reference field="8" count="1" selected="0">
            <x v="3"/>
          </reference>
        </references>
      </pivotArea>
    </chartFormat>
    <chartFormat chart="5" format="14" series="1">
      <pivotArea type="data" outline="0" fieldPosition="0">
        <references count="2">
          <reference field="4294967294" count="1" selected="0">
            <x v="0"/>
          </reference>
          <reference field="8" count="1" selected="0">
            <x v="4"/>
          </reference>
        </references>
      </pivotArea>
    </chartFormat>
    <chartFormat chart="10" format="20" series="1">
      <pivotArea type="data" outline="0" fieldPosition="0">
        <references count="2">
          <reference field="4294967294" count="1" selected="0">
            <x v="0"/>
          </reference>
          <reference field="8" count="1" selected="0">
            <x v="0"/>
          </reference>
        </references>
      </pivotArea>
    </chartFormat>
    <chartFormat chart="10" format="21" series="1">
      <pivotArea type="data" outline="0" fieldPosition="0">
        <references count="2">
          <reference field="4294967294" count="1" selected="0">
            <x v="0"/>
          </reference>
          <reference field="8" count="1" selected="0">
            <x v="1"/>
          </reference>
        </references>
      </pivotArea>
    </chartFormat>
    <chartFormat chart="10" format="22" series="1">
      <pivotArea type="data" outline="0" fieldPosition="0">
        <references count="2">
          <reference field="4294967294" count="1" selected="0">
            <x v="0"/>
          </reference>
          <reference field="8" count="1" selected="0">
            <x v="2"/>
          </reference>
        </references>
      </pivotArea>
    </chartFormat>
    <chartFormat chart="10" format="23" series="1">
      <pivotArea type="data" outline="0" fieldPosition="0">
        <references count="2">
          <reference field="4294967294" count="1" selected="0">
            <x v="0"/>
          </reference>
          <reference field="8" count="1" selected="0">
            <x v="3"/>
          </reference>
        </references>
      </pivotArea>
    </chartFormat>
    <chartFormat chart="10" format="24" series="1">
      <pivotArea type="data" outline="0" fieldPosition="0">
        <references count="2">
          <reference field="4294967294" count="1" selected="0">
            <x v="0"/>
          </reference>
          <reference field="8" count="1" selected="0">
            <x v="4"/>
          </reference>
        </references>
      </pivotArea>
    </chartFormat>
    <chartFormat chart="10" format="25">
      <pivotArea type="data" outline="0" fieldPosition="0">
        <references count="3">
          <reference field="4294967294" count="1" selected="0">
            <x v="0"/>
          </reference>
          <reference field="4" count="1" selected="0">
            <x v="0"/>
          </reference>
          <reference field="8" count="1" selected="0">
            <x v="0"/>
          </reference>
        </references>
      </pivotArea>
    </chartFormat>
    <chartFormat chart="10" format="26">
      <pivotArea type="data" outline="0" fieldPosition="0">
        <references count="3">
          <reference field="4294967294" count="1" selected="0">
            <x v="0"/>
          </reference>
          <reference field="4" count="1" selected="0">
            <x v="1"/>
          </reference>
          <reference field="8" count="1" selected="0">
            <x v="0"/>
          </reference>
        </references>
      </pivotArea>
    </chartFormat>
    <chartFormat chart="10" format="27">
      <pivotArea type="data" outline="0" fieldPosition="0">
        <references count="3">
          <reference field="4294967294" count="1" selected="0">
            <x v="0"/>
          </reference>
          <reference field="4" count="1" selected="0">
            <x v="2"/>
          </reference>
          <reference field="8" count="1" selected="0">
            <x v="0"/>
          </reference>
        </references>
      </pivotArea>
    </chartFormat>
    <chartFormat chart="10" format="28">
      <pivotArea type="data" outline="0" fieldPosition="0">
        <references count="3">
          <reference field="4294967294" count="1" selected="0">
            <x v="0"/>
          </reference>
          <reference field="4" count="1" selected="0">
            <x v="3"/>
          </reference>
          <reference field="8" count="1" selected="0">
            <x v="0"/>
          </reference>
        </references>
      </pivotArea>
    </chartFormat>
    <chartFormat chart="10" format="29">
      <pivotArea type="data" outline="0" fieldPosition="0">
        <references count="3">
          <reference field="4294967294" count="1" selected="0">
            <x v="0"/>
          </reference>
          <reference field="4" count="1" selected="0">
            <x v="4"/>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0008D-B26F-474D-A6F8-823FB8216C2E}" sourceName="Region">
  <pivotTables>
    <pivotTable tabId="2" name="PivotTable1"/>
  </pivotTables>
  <data>
    <tabular pivotCacheId="1907272443">
      <items count="5">
        <i x="0"/>
        <i x="1" s="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9F129CD-0B64-4934-B07C-82C82363F646}" sourceName="Product Category">
  <pivotTables>
    <pivotTable tabId="2" name="PivotTable1"/>
  </pivotTables>
  <data>
    <tabular pivotCacheId="1907272443">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9C22795-D3D7-428E-B1DF-0819E7552C6C}" sourceName="Region">
  <pivotTables>
    <pivotTable tabId="2" name="PivotTable2"/>
  </pivotTables>
  <data>
    <tabular pivotCacheId="1302806592">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9F405C1B-5FB8-42EC-9F04-F3A80C5F11FF}" sourceName="Product Category">
  <pivotTables>
    <pivotTable tabId="2" name="PivotTable3"/>
  </pivotTables>
  <data>
    <tabular pivotCacheId="1548441719">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D3922FD-A335-4B9C-8980-35041D63CFC5}" cache="Slicer_Region" caption="Region" rowHeight="241300"/>
  <slicer name="Product Category" xr10:uid="{E34E9244-5450-4F9E-B977-D432F1ACB288}" cache="Slicer_Product_Category" caption="Product Category" rowHeight="241300"/>
  <slicer name="Region 1" xr10:uid="{8955637A-4840-42AC-9BD1-3F2EB136E2F2}" cache="Slicer_Region1" caption="Region" rowHeight="241300"/>
  <slicer name="Product Category 1" xr10:uid="{97CA12B8-4093-403D-8979-CCD18A16C0A8}" cache="Slicer_Product_Category1" caption="Product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mhoffman@hotmail.com"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99AA5-34CB-4E94-B9F7-B684280D445A}">
  <dimension ref="A1:N583"/>
  <sheetViews>
    <sheetView workbookViewId="0">
      <selection activeCell="R18" sqref="R18"/>
    </sheetView>
  </sheetViews>
  <sheetFormatPr defaultRowHeight="15" x14ac:dyDescent="0.25"/>
  <sheetData>
    <row r="1" spans="1:14" x14ac:dyDescent="0.25">
      <c r="A1" t="s">
        <v>0</v>
      </c>
      <c r="B1" t="s">
        <v>1</v>
      </c>
      <c r="C1" t="s">
        <v>2</v>
      </c>
      <c r="D1" t="s">
        <v>3</v>
      </c>
      <c r="E1" t="s">
        <v>4</v>
      </c>
      <c r="F1" t="s">
        <v>5</v>
      </c>
      <c r="G1" t="s">
        <v>6</v>
      </c>
      <c r="H1" t="s">
        <v>3366</v>
      </c>
      <c r="I1" t="s">
        <v>7</v>
      </c>
      <c r="J1" t="s">
        <v>8</v>
      </c>
      <c r="K1" t="s">
        <v>9</v>
      </c>
      <c r="L1" t="s">
        <v>10</v>
      </c>
      <c r="M1" t="s">
        <v>11</v>
      </c>
      <c r="N1" t="s">
        <v>12</v>
      </c>
    </row>
    <row r="2" spans="1:14" x14ac:dyDescent="0.25">
      <c r="A2" t="s">
        <v>362</v>
      </c>
      <c r="B2">
        <v>6265</v>
      </c>
      <c r="C2" t="s">
        <v>363</v>
      </c>
      <c r="D2" t="s">
        <v>364</v>
      </c>
      <c r="E2" t="s">
        <v>26</v>
      </c>
      <c r="F2" t="s">
        <v>13</v>
      </c>
      <c r="G2" t="s">
        <v>365</v>
      </c>
      <c r="H2">
        <v>870.08</v>
      </c>
      <c r="I2" t="s">
        <v>38</v>
      </c>
      <c r="J2">
        <v>20</v>
      </c>
      <c r="K2">
        <v>17401.599999999999</v>
      </c>
      <c r="L2" t="s">
        <v>366</v>
      </c>
      <c r="M2" s="1">
        <v>44607</v>
      </c>
      <c r="N2" s="1">
        <v>44451</v>
      </c>
    </row>
    <row r="3" spans="1:14" x14ac:dyDescent="0.25">
      <c r="A3" t="s">
        <v>2320</v>
      </c>
      <c r="B3">
        <v>6911</v>
      </c>
      <c r="C3" t="s">
        <v>2321</v>
      </c>
      <c r="D3" t="s">
        <v>2322</v>
      </c>
      <c r="E3" t="s">
        <v>26</v>
      </c>
      <c r="F3" t="s">
        <v>1248</v>
      </c>
      <c r="G3" t="s">
        <v>2323</v>
      </c>
      <c r="H3">
        <v>47.66</v>
      </c>
      <c r="I3" t="s">
        <v>38</v>
      </c>
      <c r="J3">
        <v>20</v>
      </c>
      <c r="K3">
        <v>953.2</v>
      </c>
      <c r="L3" t="s">
        <v>2324</v>
      </c>
      <c r="M3" s="1">
        <v>44137</v>
      </c>
      <c r="N3" s="1">
        <v>44276</v>
      </c>
    </row>
    <row r="4" spans="1:14" x14ac:dyDescent="0.25">
      <c r="A4" t="s">
        <v>1731</v>
      </c>
      <c r="B4">
        <v>2180</v>
      </c>
      <c r="C4" t="s">
        <v>1732</v>
      </c>
      <c r="D4" t="s">
        <v>1733</v>
      </c>
      <c r="E4" t="s">
        <v>26</v>
      </c>
      <c r="F4" t="s">
        <v>636</v>
      </c>
      <c r="G4" t="s">
        <v>1734</v>
      </c>
      <c r="H4">
        <v>883.25</v>
      </c>
      <c r="I4" t="s">
        <v>38</v>
      </c>
      <c r="J4">
        <v>18</v>
      </c>
      <c r="K4">
        <v>15898.5</v>
      </c>
      <c r="L4" t="s">
        <v>1735</v>
      </c>
      <c r="M4" s="1">
        <v>44404</v>
      </c>
      <c r="N4" s="1">
        <v>45390</v>
      </c>
    </row>
    <row r="5" spans="1:14" x14ac:dyDescent="0.25">
      <c r="A5" t="s">
        <v>2425</v>
      </c>
      <c r="B5">
        <v>5926</v>
      </c>
      <c r="C5" t="s">
        <v>2426</v>
      </c>
      <c r="D5" t="s">
        <v>2427</v>
      </c>
      <c r="E5" t="s">
        <v>26</v>
      </c>
      <c r="F5" t="s">
        <v>2428</v>
      </c>
      <c r="G5" t="s">
        <v>2429</v>
      </c>
      <c r="H5">
        <v>83.08</v>
      </c>
      <c r="I5" t="s">
        <v>38</v>
      </c>
      <c r="J5">
        <v>18</v>
      </c>
      <c r="K5">
        <v>1495.44</v>
      </c>
      <c r="L5" t="s">
        <v>2430</v>
      </c>
      <c r="M5" s="1">
        <v>44862</v>
      </c>
      <c r="N5" s="1">
        <v>44824</v>
      </c>
    </row>
    <row r="6" spans="1:14" x14ac:dyDescent="0.25">
      <c r="A6" t="s">
        <v>392</v>
      </c>
      <c r="B6">
        <v>1506</v>
      </c>
      <c r="C6" t="s">
        <v>393</v>
      </c>
      <c r="D6" t="s">
        <v>394</v>
      </c>
      <c r="E6" t="s">
        <v>26</v>
      </c>
      <c r="F6" t="s">
        <v>395</v>
      </c>
      <c r="G6" t="s">
        <v>396</v>
      </c>
      <c r="H6">
        <v>778.69</v>
      </c>
      <c r="I6" t="s">
        <v>38</v>
      </c>
      <c r="J6">
        <v>17</v>
      </c>
      <c r="K6">
        <v>13237.73</v>
      </c>
      <c r="L6" t="s">
        <v>397</v>
      </c>
      <c r="M6" s="1">
        <v>44836</v>
      </c>
      <c r="N6" s="1">
        <v>44275</v>
      </c>
    </row>
    <row r="7" spans="1:14" x14ac:dyDescent="0.25">
      <c r="A7" t="s">
        <v>3344</v>
      </c>
      <c r="B7">
        <v>7563</v>
      </c>
      <c r="C7" t="s">
        <v>3345</v>
      </c>
      <c r="D7" t="s">
        <v>3346</v>
      </c>
      <c r="E7" t="s">
        <v>26</v>
      </c>
      <c r="F7" t="s">
        <v>3347</v>
      </c>
      <c r="G7" t="s">
        <v>3348</v>
      </c>
      <c r="H7">
        <v>807.63</v>
      </c>
      <c r="I7" t="s">
        <v>38</v>
      </c>
      <c r="J7">
        <v>17</v>
      </c>
      <c r="K7">
        <v>13729.71</v>
      </c>
      <c r="L7" t="s">
        <v>3349</v>
      </c>
      <c r="M7" s="1">
        <v>45534</v>
      </c>
      <c r="N7" s="1">
        <v>43924</v>
      </c>
    </row>
    <row r="8" spans="1:14" x14ac:dyDescent="0.25">
      <c r="A8" t="s">
        <v>1445</v>
      </c>
      <c r="B8">
        <v>5854</v>
      </c>
      <c r="C8" t="s">
        <v>1446</v>
      </c>
      <c r="D8" t="s">
        <v>1447</v>
      </c>
      <c r="E8" t="s">
        <v>26</v>
      </c>
      <c r="F8" t="s">
        <v>1448</v>
      </c>
      <c r="G8" t="s">
        <v>1449</v>
      </c>
      <c r="H8">
        <v>461.93</v>
      </c>
      <c r="I8" t="s">
        <v>38</v>
      </c>
      <c r="J8">
        <v>16</v>
      </c>
      <c r="K8">
        <v>7390.88</v>
      </c>
      <c r="L8" t="s">
        <v>1450</v>
      </c>
      <c r="M8" s="1">
        <v>45239</v>
      </c>
      <c r="N8" s="1">
        <v>45058</v>
      </c>
    </row>
    <row r="9" spans="1:14" x14ac:dyDescent="0.25">
      <c r="A9" t="s">
        <v>448</v>
      </c>
      <c r="B9">
        <v>2029</v>
      </c>
      <c r="C9" t="s">
        <v>449</v>
      </c>
      <c r="D9" t="s">
        <v>450</v>
      </c>
      <c r="E9" t="s">
        <v>26</v>
      </c>
      <c r="F9" t="s">
        <v>451</v>
      </c>
      <c r="G9" t="s">
        <v>452</v>
      </c>
      <c r="H9">
        <v>110.6</v>
      </c>
      <c r="I9" t="s">
        <v>38</v>
      </c>
      <c r="J9">
        <v>15</v>
      </c>
      <c r="K9">
        <v>1659</v>
      </c>
      <c r="L9" t="s">
        <v>453</v>
      </c>
      <c r="M9" s="1">
        <v>44752</v>
      </c>
      <c r="N9" s="1">
        <v>44695</v>
      </c>
    </row>
    <row r="10" spans="1:14" x14ac:dyDescent="0.25">
      <c r="A10" t="s">
        <v>1245</v>
      </c>
      <c r="B10">
        <v>1712</v>
      </c>
      <c r="C10" t="s">
        <v>1246</v>
      </c>
      <c r="D10" t="s">
        <v>1247</v>
      </c>
      <c r="E10" t="s">
        <v>26</v>
      </c>
      <c r="F10" t="s">
        <v>1248</v>
      </c>
      <c r="G10" t="s">
        <v>1249</v>
      </c>
      <c r="H10">
        <v>488.83</v>
      </c>
      <c r="I10" t="s">
        <v>38</v>
      </c>
      <c r="J10">
        <v>15</v>
      </c>
      <c r="K10">
        <v>7332.45</v>
      </c>
      <c r="L10" t="s">
        <v>1250</v>
      </c>
      <c r="M10" s="1">
        <v>44870</v>
      </c>
      <c r="N10" s="1">
        <v>44386</v>
      </c>
    </row>
    <row r="11" spans="1:14" x14ac:dyDescent="0.25">
      <c r="A11" t="s">
        <v>2004</v>
      </c>
      <c r="B11">
        <v>3276</v>
      </c>
      <c r="C11" t="s">
        <v>2005</v>
      </c>
      <c r="D11" t="s">
        <v>2006</v>
      </c>
      <c r="E11" t="s">
        <v>26</v>
      </c>
      <c r="F11" t="s">
        <v>2007</v>
      </c>
      <c r="G11" t="s">
        <v>2008</v>
      </c>
      <c r="H11">
        <v>896.98</v>
      </c>
      <c r="I11" t="s">
        <v>38</v>
      </c>
      <c r="J11">
        <v>15</v>
      </c>
      <c r="K11">
        <v>13454.7</v>
      </c>
      <c r="L11" t="s">
        <v>2009</v>
      </c>
      <c r="M11" s="1">
        <v>45091</v>
      </c>
      <c r="N11" s="1">
        <v>43907</v>
      </c>
    </row>
    <row r="12" spans="1:14" x14ac:dyDescent="0.25">
      <c r="A12" t="s">
        <v>442</v>
      </c>
      <c r="B12">
        <v>7144</v>
      </c>
      <c r="C12" t="s">
        <v>443</v>
      </c>
      <c r="D12" t="s">
        <v>444</v>
      </c>
      <c r="E12" t="s">
        <v>26</v>
      </c>
      <c r="F12" t="s">
        <v>445</v>
      </c>
      <c r="G12" t="s">
        <v>446</v>
      </c>
      <c r="H12">
        <v>331.5</v>
      </c>
      <c r="I12" t="s">
        <v>38</v>
      </c>
      <c r="J12">
        <v>13</v>
      </c>
      <c r="K12">
        <v>4309.5</v>
      </c>
      <c r="L12" t="s">
        <v>447</v>
      </c>
      <c r="M12" s="1">
        <v>45126</v>
      </c>
      <c r="N12" s="1">
        <v>45428</v>
      </c>
    </row>
    <row r="13" spans="1:14" x14ac:dyDescent="0.25">
      <c r="A13" t="s">
        <v>2723</v>
      </c>
      <c r="B13">
        <v>1034</v>
      </c>
      <c r="C13" t="s">
        <v>2724</v>
      </c>
      <c r="D13" t="s">
        <v>2725</v>
      </c>
      <c r="E13" t="s">
        <v>26</v>
      </c>
      <c r="F13" t="s">
        <v>2726</v>
      </c>
      <c r="G13" t="s">
        <v>2727</v>
      </c>
      <c r="H13">
        <v>677.88</v>
      </c>
      <c r="I13" t="s">
        <v>38</v>
      </c>
      <c r="J13">
        <v>13</v>
      </c>
      <c r="K13">
        <v>8812.44</v>
      </c>
      <c r="L13" t="s">
        <v>2728</v>
      </c>
      <c r="M13" s="1">
        <v>45006</v>
      </c>
      <c r="N13" s="1">
        <v>44081</v>
      </c>
    </row>
    <row r="14" spans="1:14" x14ac:dyDescent="0.25">
      <c r="A14" t="s">
        <v>2076</v>
      </c>
      <c r="B14">
        <v>7454</v>
      </c>
      <c r="C14" t="s">
        <v>2077</v>
      </c>
      <c r="D14" t="s">
        <v>2078</v>
      </c>
      <c r="E14" t="s">
        <v>26</v>
      </c>
      <c r="F14" t="s">
        <v>2079</v>
      </c>
      <c r="G14" t="s">
        <v>2080</v>
      </c>
      <c r="H14">
        <v>847.6</v>
      </c>
      <c r="I14" t="s">
        <v>38</v>
      </c>
      <c r="J14">
        <v>12</v>
      </c>
      <c r="K14">
        <v>10171.200000000001</v>
      </c>
      <c r="L14" t="s">
        <v>2081</v>
      </c>
      <c r="M14" s="1">
        <v>44396</v>
      </c>
      <c r="N14" s="1">
        <v>44320</v>
      </c>
    </row>
    <row r="15" spans="1:14" x14ac:dyDescent="0.25">
      <c r="A15" t="s">
        <v>2886</v>
      </c>
      <c r="B15">
        <v>3033</v>
      </c>
      <c r="C15" t="s">
        <v>2887</v>
      </c>
      <c r="D15" t="s">
        <v>2888</v>
      </c>
      <c r="E15" t="s">
        <v>26</v>
      </c>
      <c r="F15" t="s">
        <v>2889</v>
      </c>
      <c r="G15" t="s">
        <v>2890</v>
      </c>
      <c r="H15">
        <v>926.69</v>
      </c>
      <c r="I15" t="s">
        <v>38</v>
      </c>
      <c r="J15">
        <v>12</v>
      </c>
      <c r="K15">
        <v>11120.28</v>
      </c>
      <c r="L15" t="s">
        <v>2891</v>
      </c>
      <c r="M15" s="1">
        <v>44520</v>
      </c>
      <c r="N15" s="1">
        <v>44461</v>
      </c>
    </row>
    <row r="16" spans="1:14" x14ac:dyDescent="0.25">
      <c r="A16" t="s">
        <v>3318</v>
      </c>
      <c r="B16">
        <v>2083</v>
      </c>
      <c r="C16" t="s">
        <v>3319</v>
      </c>
      <c r="D16" t="s">
        <v>3320</v>
      </c>
      <c r="E16" t="s">
        <v>26</v>
      </c>
      <c r="F16" t="s">
        <v>2994</v>
      </c>
      <c r="G16" t="s">
        <v>3321</v>
      </c>
      <c r="H16">
        <v>183.63</v>
      </c>
      <c r="I16" t="s">
        <v>38</v>
      </c>
      <c r="J16">
        <v>12</v>
      </c>
      <c r="K16">
        <v>2203.56</v>
      </c>
      <c r="L16" t="s">
        <v>3322</v>
      </c>
      <c r="M16" s="1">
        <v>45109</v>
      </c>
      <c r="N16" s="1">
        <v>43926</v>
      </c>
    </row>
    <row r="17" spans="1:14" x14ac:dyDescent="0.25">
      <c r="A17" t="s">
        <v>621</v>
      </c>
      <c r="B17">
        <v>8722</v>
      </c>
      <c r="C17" t="s">
        <v>622</v>
      </c>
      <c r="D17" t="s">
        <v>623</v>
      </c>
      <c r="E17" t="s">
        <v>26</v>
      </c>
      <c r="F17" t="s">
        <v>624</v>
      </c>
      <c r="G17" t="s">
        <v>625</v>
      </c>
      <c r="H17">
        <v>551.69000000000005</v>
      </c>
      <c r="I17" t="s">
        <v>38</v>
      </c>
      <c r="J17">
        <v>11</v>
      </c>
      <c r="K17">
        <v>6068.59</v>
      </c>
      <c r="L17" t="s">
        <v>626</v>
      </c>
      <c r="M17" s="1">
        <v>45105</v>
      </c>
      <c r="N17" s="1">
        <v>43848</v>
      </c>
    </row>
    <row r="18" spans="1:14" x14ac:dyDescent="0.25">
      <c r="A18" t="s">
        <v>749</v>
      </c>
      <c r="B18">
        <v>8525</v>
      </c>
      <c r="C18" t="s">
        <v>750</v>
      </c>
      <c r="D18" t="s">
        <v>751</v>
      </c>
      <c r="E18" t="s">
        <v>26</v>
      </c>
      <c r="F18" t="s">
        <v>752</v>
      </c>
      <c r="G18" t="s">
        <v>753</v>
      </c>
      <c r="H18">
        <v>752.05</v>
      </c>
      <c r="I18" t="s">
        <v>38</v>
      </c>
      <c r="J18">
        <v>10</v>
      </c>
      <c r="K18">
        <v>7520.5</v>
      </c>
      <c r="L18" t="s">
        <v>754</v>
      </c>
      <c r="M18" s="1">
        <v>45478</v>
      </c>
      <c r="N18" s="1">
        <v>44829</v>
      </c>
    </row>
    <row r="19" spans="1:14" x14ac:dyDescent="0.25">
      <c r="A19" t="s">
        <v>784</v>
      </c>
      <c r="B19">
        <v>4154</v>
      </c>
      <c r="C19" t="s">
        <v>785</v>
      </c>
      <c r="D19" t="s">
        <v>786</v>
      </c>
      <c r="E19" t="s">
        <v>26</v>
      </c>
      <c r="F19" t="s">
        <v>787</v>
      </c>
      <c r="G19" t="s">
        <v>788</v>
      </c>
      <c r="H19">
        <v>465.73</v>
      </c>
      <c r="I19" t="s">
        <v>38</v>
      </c>
      <c r="J19">
        <v>9</v>
      </c>
      <c r="K19">
        <v>4191.57</v>
      </c>
      <c r="L19" t="s">
        <v>789</v>
      </c>
      <c r="M19" s="1">
        <v>44449</v>
      </c>
      <c r="N19" s="1">
        <v>44007</v>
      </c>
    </row>
    <row r="20" spans="1:14" x14ac:dyDescent="0.25">
      <c r="A20" t="s">
        <v>2458</v>
      </c>
      <c r="B20">
        <v>3762</v>
      </c>
      <c r="C20" t="s">
        <v>2459</v>
      </c>
      <c r="D20" t="s">
        <v>2460</v>
      </c>
      <c r="E20" t="s">
        <v>26</v>
      </c>
      <c r="F20" t="s">
        <v>729</v>
      </c>
      <c r="G20" t="s">
        <v>2461</v>
      </c>
      <c r="H20">
        <v>352.03</v>
      </c>
      <c r="I20" t="s">
        <v>38</v>
      </c>
      <c r="J20">
        <v>8</v>
      </c>
      <c r="K20">
        <v>2816.24</v>
      </c>
      <c r="L20" t="s">
        <v>2462</v>
      </c>
      <c r="M20" s="1">
        <v>44463</v>
      </c>
      <c r="N20" s="1">
        <v>44250</v>
      </c>
    </row>
    <row r="21" spans="1:14" x14ac:dyDescent="0.25">
      <c r="A21" t="s">
        <v>2016</v>
      </c>
      <c r="B21">
        <v>9089</v>
      </c>
      <c r="C21" t="s">
        <v>2017</v>
      </c>
      <c r="D21" t="s">
        <v>2018</v>
      </c>
      <c r="E21" t="s">
        <v>26</v>
      </c>
      <c r="F21" t="s">
        <v>322</v>
      </c>
      <c r="G21" t="s">
        <v>2019</v>
      </c>
      <c r="H21">
        <v>823.51</v>
      </c>
      <c r="I21" t="s">
        <v>38</v>
      </c>
      <c r="J21">
        <v>7</v>
      </c>
      <c r="K21">
        <v>5764.57</v>
      </c>
      <c r="L21" t="s">
        <v>2020</v>
      </c>
      <c r="M21" s="1">
        <v>43948</v>
      </c>
      <c r="N21" s="1">
        <v>44715</v>
      </c>
    </row>
    <row r="22" spans="1:14" x14ac:dyDescent="0.25">
      <c r="A22" t="s">
        <v>2095</v>
      </c>
      <c r="B22">
        <v>1012</v>
      </c>
      <c r="C22" t="s">
        <v>2096</v>
      </c>
      <c r="D22" t="s">
        <v>2097</v>
      </c>
      <c r="E22" t="s">
        <v>26</v>
      </c>
      <c r="F22" t="s">
        <v>2098</v>
      </c>
      <c r="G22" t="s">
        <v>2099</v>
      </c>
      <c r="H22">
        <v>476.59</v>
      </c>
      <c r="I22" t="s">
        <v>38</v>
      </c>
      <c r="J22">
        <v>7</v>
      </c>
      <c r="K22">
        <v>3336.13</v>
      </c>
      <c r="L22" t="s">
        <v>2100</v>
      </c>
      <c r="M22" s="1">
        <v>45155</v>
      </c>
      <c r="N22" s="1">
        <v>44542</v>
      </c>
    </row>
    <row r="23" spans="1:14" x14ac:dyDescent="0.25">
      <c r="A23" t="s">
        <v>885</v>
      </c>
      <c r="B23">
        <v>9202</v>
      </c>
      <c r="C23" t="s">
        <v>886</v>
      </c>
      <c r="D23" t="s">
        <v>887</v>
      </c>
      <c r="E23" t="s">
        <v>26</v>
      </c>
      <c r="F23" t="s">
        <v>435</v>
      </c>
      <c r="G23" t="s">
        <v>888</v>
      </c>
      <c r="H23">
        <v>613.41</v>
      </c>
      <c r="I23" t="s">
        <v>38</v>
      </c>
      <c r="J23">
        <v>6</v>
      </c>
      <c r="K23">
        <v>3680.46</v>
      </c>
      <c r="L23" t="s">
        <v>889</v>
      </c>
      <c r="M23" s="1">
        <v>44344</v>
      </c>
      <c r="N23" s="1">
        <v>45412</v>
      </c>
    </row>
    <row r="24" spans="1:14" x14ac:dyDescent="0.25">
      <c r="A24" t="s">
        <v>2308</v>
      </c>
      <c r="B24">
        <v>7009</v>
      </c>
      <c r="C24" t="s">
        <v>2309</v>
      </c>
      <c r="D24" t="s">
        <v>2310</v>
      </c>
      <c r="E24" t="s">
        <v>26</v>
      </c>
      <c r="F24" t="s">
        <v>2311</v>
      </c>
      <c r="G24" t="s">
        <v>2312</v>
      </c>
      <c r="H24">
        <v>993.26</v>
      </c>
      <c r="I24" t="s">
        <v>38</v>
      </c>
      <c r="J24">
        <v>6</v>
      </c>
      <c r="K24">
        <v>5959.56</v>
      </c>
      <c r="L24" t="s">
        <v>2313</v>
      </c>
      <c r="M24" s="1">
        <v>44936</v>
      </c>
      <c r="N24" s="1">
        <v>45498</v>
      </c>
    </row>
    <row r="25" spans="1:14" x14ac:dyDescent="0.25">
      <c r="A25" t="s">
        <v>2384</v>
      </c>
      <c r="B25">
        <v>6604</v>
      </c>
      <c r="C25" t="s">
        <v>2385</v>
      </c>
      <c r="D25" t="s">
        <v>2386</v>
      </c>
      <c r="E25" t="s">
        <v>26</v>
      </c>
      <c r="F25" t="s">
        <v>2387</v>
      </c>
      <c r="G25" t="s">
        <v>2388</v>
      </c>
      <c r="H25">
        <v>544.94000000000005</v>
      </c>
      <c r="I25" t="s">
        <v>38</v>
      </c>
      <c r="J25">
        <v>6</v>
      </c>
      <c r="K25">
        <v>3269.64</v>
      </c>
      <c r="L25" t="s">
        <v>2389</v>
      </c>
      <c r="M25" s="1">
        <v>43877</v>
      </c>
      <c r="N25" s="1">
        <v>45043</v>
      </c>
    </row>
    <row r="26" spans="1:14" x14ac:dyDescent="0.25">
      <c r="A26" t="s">
        <v>3112</v>
      </c>
      <c r="B26">
        <v>7840</v>
      </c>
      <c r="C26" t="s">
        <v>3113</v>
      </c>
      <c r="D26" t="s">
        <v>3114</v>
      </c>
      <c r="E26" t="s">
        <v>26</v>
      </c>
      <c r="F26" t="s">
        <v>942</v>
      </c>
      <c r="G26" t="s">
        <v>3115</v>
      </c>
      <c r="H26">
        <v>252.43</v>
      </c>
      <c r="I26" t="s">
        <v>38</v>
      </c>
      <c r="J26">
        <v>5</v>
      </c>
      <c r="K26">
        <v>1262.1500000000001</v>
      </c>
      <c r="L26" t="s">
        <v>3116</v>
      </c>
      <c r="M26" s="1">
        <v>44866</v>
      </c>
      <c r="N26" s="1">
        <v>44730</v>
      </c>
    </row>
    <row r="27" spans="1:14" x14ac:dyDescent="0.25">
      <c r="A27" t="s">
        <v>1587</v>
      </c>
      <c r="B27">
        <v>8464</v>
      </c>
      <c r="C27" t="s">
        <v>1588</v>
      </c>
      <c r="D27" t="s">
        <v>1589</v>
      </c>
      <c r="E27" t="s">
        <v>26</v>
      </c>
      <c r="F27" t="s">
        <v>36</v>
      </c>
      <c r="G27" t="s">
        <v>1590</v>
      </c>
      <c r="H27">
        <v>275.41000000000003</v>
      </c>
      <c r="I27" t="s">
        <v>38</v>
      </c>
      <c r="J27">
        <v>4</v>
      </c>
      <c r="K27">
        <v>1101.6400000000001</v>
      </c>
      <c r="L27" t="s">
        <v>1591</v>
      </c>
      <c r="M27" s="1">
        <v>44332</v>
      </c>
      <c r="N27" s="1">
        <v>44091</v>
      </c>
    </row>
    <row r="28" spans="1:14" x14ac:dyDescent="0.25">
      <c r="A28" t="s">
        <v>1662</v>
      </c>
      <c r="B28">
        <v>9593</v>
      </c>
      <c r="C28" t="s">
        <v>1663</v>
      </c>
      <c r="D28" t="s">
        <v>1664</v>
      </c>
      <c r="E28" t="s">
        <v>26</v>
      </c>
      <c r="F28" t="s">
        <v>1665</v>
      </c>
      <c r="G28" t="s">
        <v>1666</v>
      </c>
      <c r="H28">
        <v>728.06</v>
      </c>
      <c r="I28" t="s">
        <v>38</v>
      </c>
      <c r="J28">
        <v>4</v>
      </c>
      <c r="K28">
        <v>2912.24</v>
      </c>
      <c r="L28" t="s">
        <v>1667</v>
      </c>
      <c r="M28" s="1">
        <v>44507</v>
      </c>
      <c r="N28" s="1">
        <v>44853</v>
      </c>
    </row>
    <row r="29" spans="1:14" x14ac:dyDescent="0.25">
      <c r="A29" t="s">
        <v>552</v>
      </c>
      <c r="B29">
        <v>5669</v>
      </c>
      <c r="C29" t="s">
        <v>553</v>
      </c>
      <c r="D29" t="s">
        <v>554</v>
      </c>
      <c r="E29" t="s">
        <v>26</v>
      </c>
      <c r="F29" t="s">
        <v>555</v>
      </c>
      <c r="G29" t="s">
        <v>556</v>
      </c>
      <c r="H29">
        <v>94.1</v>
      </c>
      <c r="I29" t="s">
        <v>38</v>
      </c>
      <c r="J29">
        <v>3</v>
      </c>
      <c r="K29">
        <v>282.3</v>
      </c>
      <c r="L29" t="s">
        <v>557</v>
      </c>
      <c r="M29" s="1">
        <v>44584</v>
      </c>
      <c r="N29" s="1">
        <v>43969</v>
      </c>
    </row>
    <row r="30" spans="1:14" x14ac:dyDescent="0.25">
      <c r="A30" t="s">
        <v>250</v>
      </c>
      <c r="B30">
        <v>5955</v>
      </c>
      <c r="C30" t="s">
        <v>251</v>
      </c>
      <c r="D30" t="s">
        <v>252</v>
      </c>
      <c r="E30" t="s">
        <v>26</v>
      </c>
      <c r="F30" t="s">
        <v>253</v>
      </c>
      <c r="G30" t="s">
        <v>254</v>
      </c>
      <c r="H30">
        <v>220.58</v>
      </c>
      <c r="I30" t="s">
        <v>38</v>
      </c>
      <c r="J30">
        <v>1</v>
      </c>
      <c r="K30">
        <v>220.58</v>
      </c>
      <c r="L30" t="s">
        <v>255</v>
      </c>
      <c r="M30" s="1">
        <v>45064</v>
      </c>
      <c r="N30" s="1">
        <v>44254</v>
      </c>
    </row>
    <row r="31" spans="1:14" x14ac:dyDescent="0.25">
      <c r="A31" t="s">
        <v>986</v>
      </c>
      <c r="B31">
        <v>8760</v>
      </c>
      <c r="C31" t="s">
        <v>987</v>
      </c>
      <c r="D31" t="s">
        <v>988</v>
      </c>
      <c r="E31" t="s">
        <v>26</v>
      </c>
      <c r="F31" t="s">
        <v>551</v>
      </c>
      <c r="G31" t="s">
        <v>989</v>
      </c>
      <c r="H31">
        <v>557.41</v>
      </c>
      <c r="I31" t="s">
        <v>38</v>
      </c>
      <c r="J31">
        <v>1</v>
      </c>
      <c r="K31">
        <v>557.41</v>
      </c>
      <c r="L31" t="s">
        <v>990</v>
      </c>
      <c r="M31" s="1">
        <v>44543</v>
      </c>
      <c r="N31" s="1">
        <v>44726</v>
      </c>
    </row>
    <row r="32" spans="1:14" x14ac:dyDescent="0.25">
      <c r="A32" t="s">
        <v>2549</v>
      </c>
      <c r="B32">
        <v>3031</v>
      </c>
      <c r="C32" t="s">
        <v>2550</v>
      </c>
      <c r="D32" t="s">
        <v>2551</v>
      </c>
      <c r="E32" t="s">
        <v>106</v>
      </c>
      <c r="F32" t="s">
        <v>106</v>
      </c>
      <c r="G32" t="s">
        <v>2552</v>
      </c>
      <c r="H32">
        <v>859.63</v>
      </c>
      <c r="I32" t="s">
        <v>38</v>
      </c>
      <c r="J32">
        <v>20</v>
      </c>
      <c r="K32">
        <v>17192.599999999999</v>
      </c>
      <c r="L32" t="s">
        <v>2553</v>
      </c>
      <c r="M32" s="1">
        <v>45531</v>
      </c>
      <c r="N32" s="1">
        <v>44953</v>
      </c>
    </row>
    <row r="33" spans="1:14" x14ac:dyDescent="0.25">
      <c r="A33" t="s">
        <v>778</v>
      </c>
      <c r="B33">
        <v>5375</v>
      </c>
      <c r="C33" t="s">
        <v>779</v>
      </c>
      <c r="D33" t="s">
        <v>780</v>
      </c>
      <c r="E33" t="s">
        <v>106</v>
      </c>
      <c r="F33" t="s">
        <v>781</v>
      </c>
      <c r="G33" t="s">
        <v>782</v>
      </c>
      <c r="H33">
        <v>647.65</v>
      </c>
      <c r="I33" t="s">
        <v>38</v>
      </c>
      <c r="J33">
        <v>16</v>
      </c>
      <c r="K33">
        <v>10362.4</v>
      </c>
      <c r="L33" t="s">
        <v>783</v>
      </c>
      <c r="M33" s="1">
        <v>45064</v>
      </c>
      <c r="N33" s="1">
        <v>44775</v>
      </c>
    </row>
    <row r="34" spans="1:14" x14ac:dyDescent="0.25">
      <c r="A34" t="s">
        <v>1629</v>
      </c>
      <c r="B34">
        <v>1593</v>
      </c>
      <c r="C34" t="s">
        <v>1630</v>
      </c>
      <c r="D34" t="s">
        <v>1631</v>
      </c>
      <c r="E34" t="s">
        <v>106</v>
      </c>
      <c r="F34" t="s">
        <v>58</v>
      </c>
      <c r="G34" t="s">
        <v>1632</v>
      </c>
      <c r="H34">
        <v>954.35</v>
      </c>
      <c r="I34" t="s">
        <v>38</v>
      </c>
      <c r="J34">
        <v>13</v>
      </c>
      <c r="K34">
        <v>12406.55</v>
      </c>
      <c r="L34" t="s">
        <v>1633</v>
      </c>
      <c r="M34" s="1">
        <v>45141</v>
      </c>
      <c r="N34" s="1">
        <v>44629</v>
      </c>
    </row>
    <row r="35" spans="1:14" x14ac:dyDescent="0.25">
      <c r="A35" t="s">
        <v>2851</v>
      </c>
      <c r="B35">
        <v>9870</v>
      </c>
      <c r="C35" t="s">
        <v>2852</v>
      </c>
      <c r="D35" t="s">
        <v>2853</v>
      </c>
      <c r="E35" t="s">
        <v>106</v>
      </c>
      <c r="F35" t="s">
        <v>2854</v>
      </c>
      <c r="G35" t="s">
        <v>2855</v>
      </c>
      <c r="H35">
        <v>289.64</v>
      </c>
      <c r="I35" t="s">
        <v>38</v>
      </c>
      <c r="J35">
        <v>13</v>
      </c>
      <c r="K35">
        <v>3765.32</v>
      </c>
      <c r="L35" t="s">
        <v>2856</v>
      </c>
      <c r="M35" s="1">
        <v>44823</v>
      </c>
      <c r="N35" s="1">
        <v>44121</v>
      </c>
    </row>
    <row r="36" spans="1:14" x14ac:dyDescent="0.25">
      <c r="A36" t="s">
        <v>286</v>
      </c>
      <c r="B36">
        <v>9667</v>
      </c>
      <c r="C36" t="s">
        <v>287</v>
      </c>
      <c r="D36" t="s">
        <v>288</v>
      </c>
      <c r="E36" t="s">
        <v>106</v>
      </c>
      <c r="F36" t="s">
        <v>289</v>
      </c>
      <c r="G36" t="s">
        <v>290</v>
      </c>
      <c r="H36">
        <v>68.290000000000006</v>
      </c>
      <c r="I36" t="s">
        <v>38</v>
      </c>
      <c r="J36">
        <v>11</v>
      </c>
      <c r="K36">
        <v>751.19</v>
      </c>
      <c r="L36" t="s">
        <v>291</v>
      </c>
      <c r="M36" s="1">
        <v>43981</v>
      </c>
      <c r="N36" s="1">
        <v>44000</v>
      </c>
    </row>
    <row r="37" spans="1:14" x14ac:dyDescent="0.25">
      <c r="A37" t="s">
        <v>485</v>
      </c>
      <c r="B37">
        <v>8739</v>
      </c>
      <c r="C37" t="s">
        <v>486</v>
      </c>
      <c r="D37" t="s">
        <v>487</v>
      </c>
      <c r="E37" t="s">
        <v>106</v>
      </c>
      <c r="F37" t="s">
        <v>277</v>
      </c>
      <c r="G37" t="s">
        <v>488</v>
      </c>
      <c r="H37">
        <v>26.57</v>
      </c>
      <c r="I37" t="s">
        <v>38</v>
      </c>
      <c r="J37">
        <v>11</v>
      </c>
      <c r="K37">
        <v>292.27</v>
      </c>
      <c r="L37" t="s">
        <v>489</v>
      </c>
      <c r="M37" s="1">
        <v>45366</v>
      </c>
      <c r="N37" s="1">
        <v>44953</v>
      </c>
    </row>
    <row r="38" spans="1:14" x14ac:dyDescent="0.25">
      <c r="A38" t="s">
        <v>2650</v>
      </c>
      <c r="B38">
        <v>3028</v>
      </c>
      <c r="C38" t="s">
        <v>2651</v>
      </c>
      <c r="D38" t="s">
        <v>2652</v>
      </c>
      <c r="E38" t="s">
        <v>106</v>
      </c>
      <c r="F38" t="s">
        <v>844</v>
      </c>
      <c r="G38" t="s">
        <v>2653</v>
      </c>
      <c r="H38">
        <v>228.41</v>
      </c>
      <c r="I38" t="s">
        <v>38</v>
      </c>
      <c r="J38">
        <v>11</v>
      </c>
      <c r="K38">
        <v>2512.5100000000002</v>
      </c>
      <c r="L38" t="s">
        <v>2654</v>
      </c>
      <c r="M38" s="1">
        <v>44478</v>
      </c>
      <c r="N38" s="1">
        <v>43849</v>
      </c>
    </row>
    <row r="39" spans="1:14" x14ac:dyDescent="0.25">
      <c r="A39" t="s">
        <v>2795</v>
      </c>
      <c r="B39">
        <v>5200</v>
      </c>
      <c r="C39" t="s">
        <v>2796</v>
      </c>
      <c r="D39" t="s">
        <v>2797</v>
      </c>
      <c r="E39" t="s">
        <v>106</v>
      </c>
      <c r="F39" t="s">
        <v>2798</v>
      </c>
      <c r="G39" t="s">
        <v>2799</v>
      </c>
      <c r="H39">
        <v>966.38</v>
      </c>
      <c r="I39" t="s">
        <v>38</v>
      </c>
      <c r="J39">
        <v>10</v>
      </c>
      <c r="K39">
        <v>9663.7999999999993</v>
      </c>
      <c r="L39" t="s">
        <v>2800</v>
      </c>
      <c r="M39" s="1">
        <v>43999</v>
      </c>
      <c r="N39" s="1">
        <v>44776</v>
      </c>
    </row>
    <row r="40" spans="1:14" x14ac:dyDescent="0.25">
      <c r="A40" t="s">
        <v>2053</v>
      </c>
      <c r="B40">
        <v>1727</v>
      </c>
      <c r="C40" t="s">
        <v>2054</v>
      </c>
      <c r="D40" t="s">
        <v>2055</v>
      </c>
      <c r="E40" t="s">
        <v>106</v>
      </c>
      <c r="F40" t="s">
        <v>2056</v>
      </c>
      <c r="G40" t="s">
        <v>2057</v>
      </c>
      <c r="H40">
        <v>170.16</v>
      </c>
      <c r="I40" t="s">
        <v>38</v>
      </c>
      <c r="J40">
        <v>9</v>
      </c>
      <c r="K40">
        <v>1531.44</v>
      </c>
      <c r="L40" t="s">
        <v>2058</v>
      </c>
      <c r="M40" s="1">
        <v>44605</v>
      </c>
      <c r="N40" s="1">
        <v>44030</v>
      </c>
    </row>
    <row r="41" spans="1:14" x14ac:dyDescent="0.25">
      <c r="A41" t="s">
        <v>1796</v>
      </c>
      <c r="B41">
        <v>3857</v>
      </c>
      <c r="C41" t="s">
        <v>1797</v>
      </c>
      <c r="D41" t="s">
        <v>1798</v>
      </c>
      <c r="E41" t="s">
        <v>106</v>
      </c>
      <c r="F41" t="s">
        <v>1799</v>
      </c>
      <c r="G41" t="s">
        <v>1800</v>
      </c>
      <c r="H41">
        <v>582.1</v>
      </c>
      <c r="I41" t="s">
        <v>38</v>
      </c>
      <c r="J41">
        <v>8</v>
      </c>
      <c r="K41">
        <v>4656.8</v>
      </c>
      <c r="L41" t="s">
        <v>1801</v>
      </c>
      <c r="M41" s="1">
        <v>44356</v>
      </c>
      <c r="N41" s="1">
        <v>43847</v>
      </c>
    </row>
    <row r="42" spans="1:14" x14ac:dyDescent="0.25">
      <c r="A42" t="s">
        <v>1646</v>
      </c>
      <c r="B42">
        <v>9993</v>
      </c>
      <c r="C42" t="s">
        <v>1647</v>
      </c>
      <c r="D42" t="s">
        <v>1648</v>
      </c>
      <c r="E42" t="s">
        <v>106</v>
      </c>
      <c r="F42" t="s">
        <v>1649</v>
      </c>
      <c r="G42" t="s">
        <v>1650</v>
      </c>
      <c r="H42">
        <v>510.41</v>
      </c>
      <c r="I42" t="s">
        <v>38</v>
      </c>
      <c r="J42">
        <v>7</v>
      </c>
      <c r="K42">
        <v>3572.87</v>
      </c>
      <c r="L42" t="s">
        <v>1651</v>
      </c>
      <c r="M42" s="1">
        <v>43955</v>
      </c>
      <c r="N42" s="1">
        <v>44527</v>
      </c>
    </row>
    <row r="43" spans="1:14" x14ac:dyDescent="0.25">
      <c r="A43" t="s">
        <v>862</v>
      </c>
      <c r="B43">
        <v>7213</v>
      </c>
      <c r="C43" t="s">
        <v>863</v>
      </c>
      <c r="D43" t="s">
        <v>864</v>
      </c>
      <c r="E43" t="s">
        <v>106</v>
      </c>
      <c r="F43" t="s">
        <v>844</v>
      </c>
      <c r="G43" t="s">
        <v>865</v>
      </c>
      <c r="H43">
        <v>145.38999999999999</v>
      </c>
      <c r="I43" t="s">
        <v>38</v>
      </c>
      <c r="J43">
        <v>3</v>
      </c>
      <c r="K43">
        <v>436.17</v>
      </c>
      <c r="L43" t="s">
        <v>866</v>
      </c>
      <c r="M43" s="1">
        <v>45170</v>
      </c>
      <c r="N43" s="1">
        <v>44050</v>
      </c>
    </row>
    <row r="44" spans="1:14" x14ac:dyDescent="0.25">
      <c r="A44" t="s">
        <v>1100</v>
      </c>
      <c r="B44">
        <v>6356</v>
      </c>
      <c r="C44" t="s">
        <v>1101</v>
      </c>
      <c r="D44" t="s">
        <v>1102</v>
      </c>
      <c r="E44" t="s">
        <v>106</v>
      </c>
      <c r="F44" t="s">
        <v>827</v>
      </c>
      <c r="G44" t="s">
        <v>1103</v>
      </c>
      <c r="H44">
        <v>161.69999999999999</v>
      </c>
      <c r="I44" t="s">
        <v>38</v>
      </c>
      <c r="J44">
        <v>3</v>
      </c>
      <c r="K44">
        <v>485.1</v>
      </c>
      <c r="L44" t="s">
        <v>1104</v>
      </c>
      <c r="M44" s="1">
        <v>44276</v>
      </c>
      <c r="N44" s="1">
        <v>44132</v>
      </c>
    </row>
    <row r="45" spans="1:14" x14ac:dyDescent="0.25">
      <c r="A45" t="s">
        <v>3189</v>
      </c>
      <c r="B45">
        <v>2649</v>
      </c>
      <c r="C45" t="s">
        <v>3190</v>
      </c>
      <c r="D45" t="s">
        <v>3191</v>
      </c>
      <c r="E45" t="s">
        <v>106</v>
      </c>
      <c r="F45" t="s">
        <v>3144</v>
      </c>
      <c r="G45" t="s">
        <v>3192</v>
      </c>
      <c r="H45">
        <v>367.96</v>
      </c>
      <c r="I45" t="s">
        <v>38</v>
      </c>
      <c r="J45">
        <v>3</v>
      </c>
      <c r="K45">
        <v>1103.8800000000001</v>
      </c>
      <c r="L45" t="s">
        <v>3193</v>
      </c>
      <c r="M45" s="1">
        <v>44628</v>
      </c>
      <c r="N45" s="1">
        <v>44654</v>
      </c>
    </row>
    <row r="46" spans="1:14" x14ac:dyDescent="0.25">
      <c r="A46" t="s">
        <v>2970</v>
      </c>
      <c r="B46">
        <v>6580</v>
      </c>
      <c r="C46" t="s">
        <v>2971</v>
      </c>
      <c r="D46" t="s">
        <v>2972</v>
      </c>
      <c r="E46" t="s">
        <v>106</v>
      </c>
      <c r="F46" t="s">
        <v>1218</v>
      </c>
      <c r="G46" t="s">
        <v>2973</v>
      </c>
      <c r="H46">
        <v>460.28</v>
      </c>
      <c r="I46" t="s">
        <v>38</v>
      </c>
      <c r="J46">
        <v>2</v>
      </c>
      <c r="K46">
        <v>920.56</v>
      </c>
      <c r="L46" t="s">
        <v>2974</v>
      </c>
      <c r="M46" s="1">
        <v>45084</v>
      </c>
      <c r="N46" s="1">
        <v>44666</v>
      </c>
    </row>
    <row r="47" spans="1:14" x14ac:dyDescent="0.25">
      <c r="A47" t="s">
        <v>1279</v>
      </c>
      <c r="B47">
        <v>4879</v>
      </c>
      <c r="C47" t="s">
        <v>1280</v>
      </c>
      <c r="D47" t="s">
        <v>1281</v>
      </c>
      <c r="E47" t="s">
        <v>106</v>
      </c>
      <c r="F47" t="s">
        <v>1282</v>
      </c>
      <c r="G47" t="s">
        <v>1283</v>
      </c>
      <c r="H47">
        <v>650.11</v>
      </c>
      <c r="I47" t="s">
        <v>38</v>
      </c>
      <c r="J47">
        <v>1</v>
      </c>
      <c r="K47">
        <v>650.11</v>
      </c>
      <c r="L47" t="s">
        <v>1284</v>
      </c>
      <c r="M47" s="1">
        <v>44123</v>
      </c>
      <c r="N47" s="1">
        <v>43855</v>
      </c>
    </row>
    <row r="48" spans="1:14" x14ac:dyDescent="0.25">
      <c r="A48" t="s">
        <v>2237</v>
      </c>
      <c r="B48">
        <v>1761</v>
      </c>
      <c r="C48" t="s">
        <v>2238</v>
      </c>
      <c r="D48" t="s">
        <v>2239</v>
      </c>
      <c r="E48" t="s">
        <v>106</v>
      </c>
      <c r="F48" t="s">
        <v>2240</v>
      </c>
      <c r="G48" t="s">
        <v>2241</v>
      </c>
      <c r="H48">
        <v>646.82000000000005</v>
      </c>
      <c r="I48" t="s">
        <v>38</v>
      </c>
      <c r="J48">
        <v>1</v>
      </c>
      <c r="K48">
        <v>646.82000000000005</v>
      </c>
      <c r="L48" t="s">
        <v>2242</v>
      </c>
      <c r="M48" s="1">
        <v>44234</v>
      </c>
      <c r="N48" s="1">
        <v>45274</v>
      </c>
    </row>
    <row r="49" spans="1:14" x14ac:dyDescent="0.25">
      <c r="A49" t="s">
        <v>145</v>
      </c>
      <c r="B49">
        <v>3797</v>
      </c>
      <c r="C49" t="s">
        <v>146</v>
      </c>
      <c r="D49" t="s">
        <v>147</v>
      </c>
      <c r="E49" t="s">
        <v>31</v>
      </c>
      <c r="F49" t="s">
        <v>148</v>
      </c>
      <c r="G49" t="s">
        <v>149</v>
      </c>
      <c r="H49">
        <v>111.85</v>
      </c>
      <c r="I49" t="s">
        <v>38</v>
      </c>
      <c r="J49">
        <v>20</v>
      </c>
      <c r="K49">
        <v>2237</v>
      </c>
      <c r="L49" t="s">
        <v>150</v>
      </c>
      <c r="M49" s="1">
        <v>44464</v>
      </c>
      <c r="N49" s="1">
        <v>44359</v>
      </c>
    </row>
    <row r="50" spans="1:14" x14ac:dyDescent="0.25">
      <c r="A50" t="s">
        <v>1809</v>
      </c>
      <c r="B50">
        <v>2079</v>
      </c>
      <c r="C50" t="s">
        <v>1810</v>
      </c>
      <c r="D50" t="s">
        <v>1811</v>
      </c>
      <c r="E50" t="s">
        <v>31</v>
      </c>
      <c r="F50" t="s">
        <v>1812</v>
      </c>
      <c r="G50" t="s">
        <v>1813</v>
      </c>
      <c r="H50">
        <v>940</v>
      </c>
      <c r="I50" t="s">
        <v>38</v>
      </c>
      <c r="J50">
        <v>20</v>
      </c>
      <c r="K50">
        <v>18800</v>
      </c>
      <c r="L50" t="s">
        <v>1814</v>
      </c>
      <c r="M50" s="1">
        <v>44003</v>
      </c>
      <c r="N50" s="1">
        <v>44051</v>
      </c>
    </row>
    <row r="51" spans="1:14" x14ac:dyDescent="0.25">
      <c r="A51" t="s">
        <v>1191</v>
      </c>
      <c r="B51">
        <v>4627</v>
      </c>
      <c r="C51" t="s">
        <v>1192</v>
      </c>
      <c r="D51" t="s">
        <v>1193</v>
      </c>
      <c r="E51" t="s">
        <v>31</v>
      </c>
      <c r="F51" t="s">
        <v>1194</v>
      </c>
      <c r="G51" t="s">
        <v>1195</v>
      </c>
      <c r="H51">
        <v>680.2</v>
      </c>
      <c r="I51" t="s">
        <v>38</v>
      </c>
      <c r="J51">
        <v>19</v>
      </c>
      <c r="K51">
        <v>12923.8</v>
      </c>
      <c r="L51" t="s">
        <v>1196</v>
      </c>
      <c r="M51" s="1">
        <v>44796</v>
      </c>
      <c r="N51" s="1">
        <v>44176</v>
      </c>
    </row>
    <row r="52" spans="1:14" x14ac:dyDescent="0.25">
      <c r="A52" t="s">
        <v>1356</v>
      </c>
      <c r="B52">
        <v>7069</v>
      </c>
      <c r="C52" t="s">
        <v>1357</v>
      </c>
      <c r="D52" t="s">
        <v>1358</v>
      </c>
      <c r="E52" t="s">
        <v>31</v>
      </c>
      <c r="F52" t="s">
        <v>859</v>
      </c>
      <c r="G52" t="s">
        <v>1359</v>
      </c>
      <c r="H52">
        <v>695.66</v>
      </c>
      <c r="I52" t="s">
        <v>38</v>
      </c>
      <c r="J52">
        <v>19</v>
      </c>
      <c r="K52">
        <v>13217.54</v>
      </c>
      <c r="L52" t="s">
        <v>1360</v>
      </c>
      <c r="M52" s="1">
        <v>44031</v>
      </c>
      <c r="N52" s="1">
        <v>44364</v>
      </c>
    </row>
    <row r="53" spans="1:14" x14ac:dyDescent="0.25">
      <c r="A53" t="s">
        <v>2778</v>
      </c>
      <c r="B53">
        <v>2422</v>
      </c>
      <c r="C53" t="s">
        <v>2779</v>
      </c>
      <c r="D53" t="s">
        <v>2780</v>
      </c>
      <c r="E53" t="s">
        <v>31</v>
      </c>
      <c r="F53" t="s">
        <v>1521</v>
      </c>
      <c r="G53" t="s">
        <v>2781</v>
      </c>
      <c r="H53">
        <v>877.36</v>
      </c>
      <c r="I53" t="s">
        <v>38</v>
      </c>
      <c r="J53">
        <v>19</v>
      </c>
      <c r="K53">
        <v>16669.84</v>
      </c>
      <c r="L53" t="s">
        <v>2782</v>
      </c>
      <c r="M53" s="1">
        <v>45299</v>
      </c>
      <c r="N53" s="1">
        <v>45173</v>
      </c>
    </row>
    <row r="54" spans="1:14" x14ac:dyDescent="0.25">
      <c r="A54" t="s">
        <v>3020</v>
      </c>
      <c r="B54">
        <v>6747</v>
      </c>
      <c r="C54" t="s">
        <v>3021</v>
      </c>
      <c r="D54" t="s">
        <v>3022</v>
      </c>
      <c r="E54" t="s">
        <v>31</v>
      </c>
      <c r="F54" t="s">
        <v>1772</v>
      </c>
      <c r="G54" t="s">
        <v>3023</v>
      </c>
      <c r="H54">
        <v>31.75</v>
      </c>
      <c r="I54" t="s">
        <v>38</v>
      </c>
      <c r="J54">
        <v>19</v>
      </c>
      <c r="K54">
        <v>603.25</v>
      </c>
      <c r="L54" t="s">
        <v>3024</v>
      </c>
      <c r="M54" s="1">
        <v>44928</v>
      </c>
      <c r="N54" s="1">
        <v>44638</v>
      </c>
    </row>
    <row r="55" spans="1:14" x14ac:dyDescent="0.25">
      <c r="A55" t="s">
        <v>601</v>
      </c>
      <c r="B55">
        <v>7428</v>
      </c>
      <c r="C55" t="s">
        <v>602</v>
      </c>
      <c r="D55" t="s">
        <v>603</v>
      </c>
      <c r="E55" t="s">
        <v>31</v>
      </c>
      <c r="F55" t="s">
        <v>604</v>
      </c>
      <c r="G55" t="s">
        <v>605</v>
      </c>
      <c r="H55">
        <v>622.89</v>
      </c>
      <c r="I55" t="s">
        <v>38</v>
      </c>
      <c r="J55">
        <v>17</v>
      </c>
      <c r="K55">
        <v>10589.13</v>
      </c>
      <c r="L55" t="s">
        <v>606</v>
      </c>
      <c r="M55" s="1">
        <v>44558</v>
      </c>
      <c r="N55" s="1">
        <v>44522</v>
      </c>
    </row>
    <row r="56" spans="1:14" x14ac:dyDescent="0.25">
      <c r="A56" t="s">
        <v>688</v>
      </c>
      <c r="B56">
        <v>8370</v>
      </c>
      <c r="C56" t="s">
        <v>689</v>
      </c>
      <c r="D56" t="s">
        <v>690</v>
      </c>
      <c r="E56" t="s">
        <v>31</v>
      </c>
      <c r="F56" t="s">
        <v>691</v>
      </c>
      <c r="G56" t="s">
        <v>692</v>
      </c>
      <c r="H56">
        <v>852.92</v>
      </c>
      <c r="I56" t="s">
        <v>38</v>
      </c>
      <c r="J56">
        <v>17</v>
      </c>
      <c r="K56">
        <v>14499.64</v>
      </c>
      <c r="L56" t="s">
        <v>693</v>
      </c>
      <c r="M56" s="1">
        <v>44477</v>
      </c>
      <c r="N56" s="1">
        <v>44501</v>
      </c>
    </row>
    <row r="57" spans="1:14" x14ac:dyDescent="0.25">
      <c r="A57" t="s">
        <v>2070</v>
      </c>
      <c r="B57">
        <v>3187</v>
      </c>
      <c r="C57" t="s">
        <v>2071</v>
      </c>
      <c r="D57" t="s">
        <v>2072</v>
      </c>
      <c r="E57" t="s">
        <v>31</v>
      </c>
      <c r="F57" t="s">
        <v>2073</v>
      </c>
      <c r="G57" t="s">
        <v>2074</v>
      </c>
      <c r="H57">
        <v>932.1</v>
      </c>
      <c r="I57" t="s">
        <v>38</v>
      </c>
      <c r="J57">
        <v>16</v>
      </c>
      <c r="K57">
        <v>14913.6</v>
      </c>
      <c r="L57" t="s">
        <v>2075</v>
      </c>
      <c r="M57" s="1">
        <v>44359</v>
      </c>
      <c r="N57" s="1">
        <v>45125</v>
      </c>
    </row>
    <row r="58" spans="1:14" x14ac:dyDescent="0.25">
      <c r="A58" t="s">
        <v>1203</v>
      </c>
      <c r="B58">
        <v>6264</v>
      </c>
      <c r="C58" t="s">
        <v>1204</v>
      </c>
      <c r="D58" t="s">
        <v>1205</v>
      </c>
      <c r="E58" t="s">
        <v>31</v>
      </c>
      <c r="F58" t="s">
        <v>1206</v>
      </c>
      <c r="G58" t="s">
        <v>1207</v>
      </c>
      <c r="H58">
        <v>282.01</v>
      </c>
      <c r="I58" t="s">
        <v>38</v>
      </c>
      <c r="J58">
        <v>12</v>
      </c>
      <c r="K58">
        <v>3384.12</v>
      </c>
      <c r="L58" t="s">
        <v>1208</v>
      </c>
      <c r="M58" s="1">
        <v>44986</v>
      </c>
      <c r="N58" s="1">
        <v>44543</v>
      </c>
    </row>
    <row r="59" spans="1:14" x14ac:dyDescent="0.25">
      <c r="A59" t="s">
        <v>682</v>
      </c>
      <c r="B59">
        <v>9048</v>
      </c>
      <c r="C59" t="s">
        <v>683</v>
      </c>
      <c r="D59" t="s">
        <v>684</v>
      </c>
      <c r="E59" t="s">
        <v>31</v>
      </c>
      <c r="F59" t="s">
        <v>685</v>
      </c>
      <c r="G59" t="s">
        <v>686</v>
      </c>
      <c r="H59">
        <v>796.26</v>
      </c>
      <c r="I59" t="s">
        <v>38</v>
      </c>
      <c r="J59">
        <v>10</v>
      </c>
      <c r="K59">
        <v>7962.6</v>
      </c>
      <c r="L59" t="s">
        <v>687</v>
      </c>
      <c r="M59" s="1">
        <v>44811</v>
      </c>
      <c r="N59" t="s">
        <v>607</v>
      </c>
    </row>
    <row r="60" spans="1:14" x14ac:dyDescent="0.25">
      <c r="A60" t="s">
        <v>1917</v>
      </c>
      <c r="B60">
        <v>2834</v>
      </c>
      <c r="C60" t="s">
        <v>1918</v>
      </c>
      <c r="D60" t="s">
        <v>1919</v>
      </c>
      <c r="E60" t="s">
        <v>31</v>
      </c>
      <c r="F60" t="s">
        <v>1920</v>
      </c>
      <c r="G60" t="s">
        <v>1921</v>
      </c>
      <c r="H60">
        <v>223.38</v>
      </c>
      <c r="I60" t="s">
        <v>38</v>
      </c>
      <c r="J60">
        <v>10</v>
      </c>
      <c r="K60">
        <v>2233.8000000000002</v>
      </c>
      <c r="L60" t="s">
        <v>1922</v>
      </c>
      <c r="M60" s="1">
        <v>44971</v>
      </c>
      <c r="N60" t="s">
        <v>607</v>
      </c>
    </row>
    <row r="61" spans="1:14" x14ac:dyDescent="0.25">
      <c r="A61" t="s">
        <v>2390</v>
      </c>
      <c r="B61">
        <v>2873</v>
      </c>
      <c r="C61" t="s">
        <v>2391</v>
      </c>
      <c r="D61" t="s">
        <v>2392</v>
      </c>
      <c r="E61" t="s">
        <v>31</v>
      </c>
      <c r="F61" t="s">
        <v>2393</v>
      </c>
      <c r="G61" t="s">
        <v>2394</v>
      </c>
      <c r="H61">
        <v>347.15</v>
      </c>
      <c r="I61" t="s">
        <v>38</v>
      </c>
      <c r="J61">
        <v>10</v>
      </c>
      <c r="K61">
        <v>3471.5</v>
      </c>
      <c r="L61" t="s">
        <v>2395</v>
      </c>
      <c r="M61" s="1">
        <v>44402</v>
      </c>
      <c r="N61" s="1">
        <v>43843</v>
      </c>
    </row>
    <row r="62" spans="1:14" x14ac:dyDescent="0.25">
      <c r="A62" t="s">
        <v>2612</v>
      </c>
      <c r="B62">
        <v>8254</v>
      </c>
      <c r="C62" t="s">
        <v>2613</v>
      </c>
      <c r="D62" t="s">
        <v>2614</v>
      </c>
      <c r="E62" t="s">
        <v>31</v>
      </c>
      <c r="F62" t="s">
        <v>2615</v>
      </c>
      <c r="G62" t="s">
        <v>2616</v>
      </c>
      <c r="H62">
        <v>852.08</v>
      </c>
      <c r="I62" t="s">
        <v>38</v>
      </c>
      <c r="J62">
        <v>10</v>
      </c>
      <c r="K62">
        <v>8520.7999999999993</v>
      </c>
      <c r="L62" t="s">
        <v>2617</v>
      </c>
      <c r="M62" s="1">
        <v>43852</v>
      </c>
      <c r="N62" s="1">
        <v>44415</v>
      </c>
    </row>
    <row r="63" spans="1:14" x14ac:dyDescent="0.25">
      <c r="A63" t="s">
        <v>33</v>
      </c>
      <c r="B63">
        <v>2943</v>
      </c>
      <c r="C63" t="s">
        <v>34</v>
      </c>
      <c r="D63" t="s">
        <v>35</v>
      </c>
      <c r="E63" t="s">
        <v>31</v>
      </c>
      <c r="F63" t="s">
        <v>36</v>
      </c>
      <c r="G63" t="s">
        <v>37</v>
      </c>
      <c r="H63">
        <v>977.43</v>
      </c>
      <c r="I63" t="s">
        <v>38</v>
      </c>
      <c r="J63">
        <v>9</v>
      </c>
      <c r="K63">
        <v>8796.8700000000008</v>
      </c>
      <c r="L63" t="s">
        <v>39</v>
      </c>
      <c r="M63" s="1">
        <v>44624</v>
      </c>
      <c r="N63" s="1">
        <v>44802</v>
      </c>
    </row>
    <row r="64" spans="1:14" x14ac:dyDescent="0.25">
      <c r="A64" t="s">
        <v>2059</v>
      </c>
      <c r="B64">
        <v>2197</v>
      </c>
      <c r="C64" t="s">
        <v>2060</v>
      </c>
      <c r="D64" t="s">
        <v>2061</v>
      </c>
      <c r="E64" t="s">
        <v>31</v>
      </c>
      <c r="F64" t="s">
        <v>2062</v>
      </c>
      <c r="G64" t="s">
        <v>2063</v>
      </c>
      <c r="H64">
        <v>218.69</v>
      </c>
      <c r="I64" t="s">
        <v>38</v>
      </c>
      <c r="J64">
        <v>9</v>
      </c>
      <c r="K64">
        <v>1968.21</v>
      </c>
      <c r="L64" t="s">
        <v>2064</v>
      </c>
      <c r="M64" s="1">
        <v>44744</v>
      </c>
      <c r="N64" s="1">
        <v>45137</v>
      </c>
    </row>
    <row r="65" spans="1:14" x14ac:dyDescent="0.25">
      <c r="A65" t="s">
        <v>828</v>
      </c>
      <c r="B65">
        <v>6089</v>
      </c>
      <c r="C65" t="s">
        <v>829</v>
      </c>
      <c r="D65" t="s">
        <v>830</v>
      </c>
      <c r="E65" t="s">
        <v>31</v>
      </c>
      <c r="F65" t="s">
        <v>831</v>
      </c>
      <c r="G65" t="s">
        <v>832</v>
      </c>
      <c r="H65">
        <v>230.48</v>
      </c>
      <c r="I65" t="s">
        <v>38</v>
      </c>
      <c r="J65">
        <v>8</v>
      </c>
      <c r="K65">
        <v>1843.84</v>
      </c>
      <c r="L65" t="s">
        <v>833</v>
      </c>
      <c r="M65" s="1">
        <v>45056</v>
      </c>
      <c r="N65" s="1">
        <v>43995</v>
      </c>
    </row>
    <row r="66" spans="1:14" x14ac:dyDescent="0.25">
      <c r="A66" t="s">
        <v>1411</v>
      </c>
      <c r="B66">
        <v>3834</v>
      </c>
      <c r="C66" t="s">
        <v>1412</v>
      </c>
      <c r="D66" t="s">
        <v>1413</v>
      </c>
      <c r="E66" t="s">
        <v>31</v>
      </c>
      <c r="F66" t="s">
        <v>1414</v>
      </c>
      <c r="G66" t="s">
        <v>1415</v>
      </c>
      <c r="H66">
        <v>807.3</v>
      </c>
      <c r="I66" t="s">
        <v>38</v>
      </c>
      <c r="J66">
        <v>8</v>
      </c>
      <c r="K66">
        <v>6458.4</v>
      </c>
      <c r="L66" t="s">
        <v>1416</v>
      </c>
      <c r="M66" s="1">
        <v>44497</v>
      </c>
      <c r="N66" s="1">
        <v>44270</v>
      </c>
    </row>
    <row r="67" spans="1:14" x14ac:dyDescent="0.25">
      <c r="A67" t="s">
        <v>1014</v>
      </c>
      <c r="B67">
        <v>3213</v>
      </c>
      <c r="C67" t="s">
        <v>1015</v>
      </c>
      <c r="D67" t="s">
        <v>1016</v>
      </c>
      <c r="E67" t="s">
        <v>31</v>
      </c>
      <c r="F67" t="s">
        <v>827</v>
      </c>
      <c r="G67" t="s">
        <v>1017</v>
      </c>
      <c r="H67">
        <v>98.53</v>
      </c>
      <c r="I67" t="s">
        <v>38</v>
      </c>
      <c r="J67">
        <v>6</v>
      </c>
      <c r="K67">
        <v>591.17999999999995</v>
      </c>
      <c r="L67" t="s">
        <v>1018</v>
      </c>
      <c r="M67" s="1">
        <v>44054</v>
      </c>
      <c r="N67" s="1">
        <v>45178</v>
      </c>
    </row>
    <row r="68" spans="1:14" x14ac:dyDescent="0.25">
      <c r="A68" t="s">
        <v>1680</v>
      </c>
      <c r="B68">
        <v>8023</v>
      </c>
      <c r="C68" t="s">
        <v>1681</v>
      </c>
      <c r="D68" t="s">
        <v>1682</v>
      </c>
      <c r="E68" t="s">
        <v>31</v>
      </c>
      <c r="F68" t="s">
        <v>574</v>
      </c>
      <c r="G68" t="s">
        <v>1683</v>
      </c>
      <c r="H68">
        <v>548.11</v>
      </c>
      <c r="I68" t="s">
        <v>38</v>
      </c>
      <c r="J68">
        <v>6</v>
      </c>
      <c r="K68">
        <v>3288.66</v>
      </c>
      <c r="L68" t="s">
        <v>1684</v>
      </c>
      <c r="M68" s="1">
        <v>45508</v>
      </c>
      <c r="N68" s="1">
        <v>44042</v>
      </c>
    </row>
    <row r="69" spans="1:14" x14ac:dyDescent="0.25">
      <c r="A69" t="s">
        <v>890</v>
      </c>
      <c r="B69">
        <v>1959</v>
      </c>
      <c r="C69" t="s">
        <v>891</v>
      </c>
      <c r="D69" t="s">
        <v>892</v>
      </c>
      <c r="E69" t="s">
        <v>31</v>
      </c>
      <c r="F69" t="s">
        <v>893</v>
      </c>
      <c r="G69" t="s">
        <v>894</v>
      </c>
      <c r="H69">
        <v>192.84</v>
      </c>
      <c r="I69" t="s">
        <v>38</v>
      </c>
      <c r="J69">
        <v>5</v>
      </c>
      <c r="K69">
        <v>964.2</v>
      </c>
      <c r="L69" t="s">
        <v>895</v>
      </c>
      <c r="M69" s="1">
        <v>44268</v>
      </c>
      <c r="N69" s="1">
        <v>43899</v>
      </c>
    </row>
    <row r="70" spans="1:14" x14ac:dyDescent="0.25">
      <c r="A70" t="s">
        <v>1094</v>
      </c>
      <c r="B70">
        <v>8951</v>
      </c>
      <c r="C70" t="s">
        <v>1095</v>
      </c>
      <c r="D70" t="s">
        <v>1096</v>
      </c>
      <c r="E70" t="s">
        <v>31</v>
      </c>
      <c r="F70" t="s">
        <v>1097</v>
      </c>
      <c r="G70" t="s">
        <v>1098</v>
      </c>
      <c r="H70">
        <v>965.95</v>
      </c>
      <c r="I70" t="s">
        <v>38</v>
      </c>
      <c r="J70">
        <v>5</v>
      </c>
      <c r="K70">
        <v>4829.75</v>
      </c>
      <c r="L70" t="s">
        <v>1099</v>
      </c>
      <c r="M70" s="1">
        <v>44026</v>
      </c>
      <c r="N70" s="1">
        <v>44605</v>
      </c>
    </row>
    <row r="71" spans="1:14" x14ac:dyDescent="0.25">
      <c r="A71" t="s">
        <v>2623</v>
      </c>
      <c r="B71">
        <v>7733</v>
      </c>
      <c r="C71" t="s">
        <v>2624</v>
      </c>
      <c r="D71" t="s">
        <v>2625</v>
      </c>
      <c r="E71" t="s">
        <v>31</v>
      </c>
      <c r="F71" t="s">
        <v>1874</v>
      </c>
      <c r="G71" t="s">
        <v>2626</v>
      </c>
      <c r="H71">
        <v>532.14</v>
      </c>
      <c r="I71" t="s">
        <v>38</v>
      </c>
      <c r="J71">
        <v>3</v>
      </c>
      <c r="K71">
        <v>1596.42</v>
      </c>
      <c r="L71" t="s">
        <v>2627</v>
      </c>
      <c r="M71" s="1">
        <v>44618</v>
      </c>
      <c r="N71" s="1">
        <v>43878</v>
      </c>
    </row>
    <row r="72" spans="1:14" x14ac:dyDescent="0.25">
      <c r="A72" t="s">
        <v>2998</v>
      </c>
      <c r="B72">
        <v>3369</v>
      </c>
      <c r="C72" t="s">
        <v>2999</v>
      </c>
      <c r="D72" t="s">
        <v>3000</v>
      </c>
      <c r="E72" t="s">
        <v>31</v>
      </c>
      <c r="F72" t="s">
        <v>1607</v>
      </c>
      <c r="G72" t="s">
        <v>3001</v>
      </c>
      <c r="H72">
        <v>364.36</v>
      </c>
      <c r="I72" t="s">
        <v>38</v>
      </c>
      <c r="J72">
        <v>3</v>
      </c>
      <c r="K72">
        <v>1093.08</v>
      </c>
      <c r="L72" t="s">
        <v>3002</v>
      </c>
      <c r="M72" s="1">
        <v>43969</v>
      </c>
      <c r="N72" s="1">
        <v>44016</v>
      </c>
    </row>
    <row r="73" spans="1:14" x14ac:dyDescent="0.25">
      <c r="A73" t="s">
        <v>1558</v>
      </c>
      <c r="B73">
        <v>4519</v>
      </c>
      <c r="C73" t="s">
        <v>1559</v>
      </c>
      <c r="D73" t="s">
        <v>1560</v>
      </c>
      <c r="E73" t="s">
        <v>31</v>
      </c>
      <c r="F73" t="s">
        <v>1561</v>
      </c>
      <c r="G73" t="s">
        <v>1562</v>
      </c>
      <c r="H73">
        <v>269.88</v>
      </c>
      <c r="I73" t="s">
        <v>38</v>
      </c>
      <c r="J73">
        <v>2</v>
      </c>
      <c r="K73">
        <v>539.76</v>
      </c>
      <c r="L73" t="s">
        <v>1563</v>
      </c>
      <c r="M73" s="1">
        <v>45083</v>
      </c>
      <c r="N73" s="1">
        <v>44818</v>
      </c>
    </row>
    <row r="74" spans="1:14" x14ac:dyDescent="0.25">
      <c r="A74" t="s">
        <v>1982</v>
      </c>
      <c r="B74">
        <v>2671</v>
      </c>
      <c r="C74" t="s">
        <v>1983</v>
      </c>
      <c r="D74" t="s">
        <v>1984</v>
      </c>
      <c r="E74" t="s">
        <v>31</v>
      </c>
      <c r="F74" t="s">
        <v>323</v>
      </c>
      <c r="G74" t="s">
        <v>1985</v>
      </c>
      <c r="H74">
        <v>613.04</v>
      </c>
      <c r="I74" t="s">
        <v>38</v>
      </c>
      <c r="J74">
        <v>2</v>
      </c>
      <c r="K74">
        <v>1226.08</v>
      </c>
      <c r="L74" t="s">
        <v>1986</v>
      </c>
      <c r="M74" s="1">
        <v>45200</v>
      </c>
      <c r="N74" s="1">
        <v>45506</v>
      </c>
    </row>
    <row r="75" spans="1:14" x14ac:dyDescent="0.25">
      <c r="A75" t="s">
        <v>2374</v>
      </c>
      <c r="B75">
        <v>9482</v>
      </c>
      <c r="C75" t="s">
        <v>2375</v>
      </c>
      <c r="D75" t="s">
        <v>2376</v>
      </c>
      <c r="E75" t="s">
        <v>31</v>
      </c>
      <c r="F75" t="s">
        <v>979</v>
      </c>
      <c r="G75" t="s">
        <v>2377</v>
      </c>
      <c r="H75">
        <v>159.96</v>
      </c>
      <c r="I75" t="s">
        <v>38</v>
      </c>
      <c r="J75">
        <v>2</v>
      </c>
      <c r="K75">
        <v>319.92</v>
      </c>
      <c r="L75" t="s">
        <v>2378</v>
      </c>
      <c r="M75" s="1">
        <v>45354</v>
      </c>
      <c r="N75" s="1">
        <v>44112</v>
      </c>
    </row>
    <row r="76" spans="1:14" x14ac:dyDescent="0.25">
      <c r="A76" t="s">
        <v>226</v>
      </c>
      <c r="B76">
        <v>2947</v>
      </c>
      <c r="C76" t="s">
        <v>227</v>
      </c>
      <c r="D76" t="s">
        <v>228</v>
      </c>
      <c r="E76" t="s">
        <v>31</v>
      </c>
      <c r="F76" t="s">
        <v>229</v>
      </c>
      <c r="G76" t="s">
        <v>230</v>
      </c>
      <c r="H76">
        <v>995.47</v>
      </c>
      <c r="I76" t="s">
        <v>38</v>
      </c>
      <c r="J76">
        <v>1</v>
      </c>
      <c r="K76">
        <v>995.47</v>
      </c>
      <c r="L76" t="s">
        <v>231</v>
      </c>
      <c r="M76" s="1">
        <v>44517</v>
      </c>
      <c r="N76" s="1">
        <v>45104</v>
      </c>
    </row>
    <row r="77" spans="1:14" x14ac:dyDescent="0.25">
      <c r="A77" t="s">
        <v>298</v>
      </c>
      <c r="B77">
        <v>8234</v>
      </c>
      <c r="C77" t="s">
        <v>299</v>
      </c>
      <c r="D77" t="s">
        <v>300</v>
      </c>
      <c r="E77" t="s">
        <v>31</v>
      </c>
      <c r="F77" t="s">
        <v>301</v>
      </c>
      <c r="G77" t="s">
        <v>302</v>
      </c>
      <c r="H77">
        <v>674.09</v>
      </c>
      <c r="I77" t="s">
        <v>38</v>
      </c>
      <c r="J77">
        <v>1</v>
      </c>
      <c r="K77">
        <v>674.09</v>
      </c>
      <c r="L77" t="s">
        <v>303</v>
      </c>
      <c r="M77" s="1">
        <v>45350</v>
      </c>
      <c r="N77" s="1">
        <v>44453</v>
      </c>
    </row>
    <row r="78" spans="1:14" x14ac:dyDescent="0.25">
      <c r="A78" t="s">
        <v>2129</v>
      </c>
      <c r="B78">
        <v>8839</v>
      </c>
      <c r="C78" t="s">
        <v>2130</v>
      </c>
      <c r="D78" t="s">
        <v>2131</v>
      </c>
      <c r="E78" t="s">
        <v>13</v>
      </c>
      <c r="F78" t="s">
        <v>580</v>
      </c>
      <c r="G78" t="s">
        <v>2132</v>
      </c>
      <c r="H78">
        <v>267.66000000000003</v>
      </c>
      <c r="I78" t="s">
        <v>38</v>
      </c>
      <c r="J78">
        <v>20</v>
      </c>
      <c r="K78">
        <v>5353.2</v>
      </c>
      <c r="L78" t="s">
        <v>2133</v>
      </c>
      <c r="M78" s="1">
        <v>44977</v>
      </c>
      <c r="N78" s="1">
        <v>44989</v>
      </c>
    </row>
    <row r="79" spans="1:14" x14ac:dyDescent="0.25">
      <c r="A79" t="s">
        <v>1031</v>
      </c>
      <c r="B79">
        <v>3468</v>
      </c>
      <c r="C79" t="s">
        <v>1032</v>
      </c>
      <c r="D79" t="s">
        <v>1033</v>
      </c>
      <c r="E79" t="s">
        <v>13</v>
      </c>
      <c r="F79" t="s">
        <v>1034</v>
      </c>
      <c r="G79" t="s">
        <v>1035</v>
      </c>
      <c r="H79">
        <v>845.98</v>
      </c>
      <c r="I79" t="s">
        <v>38</v>
      </c>
      <c r="J79">
        <v>19</v>
      </c>
      <c r="K79">
        <v>16073.62</v>
      </c>
      <c r="L79" t="s">
        <v>1036</v>
      </c>
      <c r="M79" s="1">
        <v>44932</v>
      </c>
      <c r="N79" s="1">
        <v>45300</v>
      </c>
    </row>
    <row r="80" spans="1:14" x14ac:dyDescent="0.25">
      <c r="A80" t="s">
        <v>2752</v>
      </c>
      <c r="B80">
        <v>5362</v>
      </c>
      <c r="C80" t="s">
        <v>2753</v>
      </c>
      <c r="D80" t="s">
        <v>2754</v>
      </c>
      <c r="E80" t="s">
        <v>13</v>
      </c>
      <c r="F80" t="s">
        <v>736</v>
      </c>
      <c r="G80" t="s">
        <v>2755</v>
      </c>
      <c r="H80">
        <v>18.95</v>
      </c>
      <c r="I80" t="s">
        <v>38</v>
      </c>
      <c r="J80">
        <v>19</v>
      </c>
      <c r="K80">
        <v>360.05</v>
      </c>
      <c r="L80" t="s">
        <v>2756</v>
      </c>
      <c r="M80" s="1">
        <v>44679</v>
      </c>
      <c r="N80" s="1">
        <v>44208</v>
      </c>
    </row>
    <row r="81" spans="1:14" x14ac:dyDescent="0.25">
      <c r="A81" t="s">
        <v>1820</v>
      </c>
      <c r="B81">
        <v>7109</v>
      </c>
      <c r="C81" t="s">
        <v>1821</v>
      </c>
      <c r="D81" t="s">
        <v>1822</v>
      </c>
      <c r="E81" t="s">
        <v>13</v>
      </c>
      <c r="F81" t="s">
        <v>358</v>
      </c>
      <c r="G81" t="s">
        <v>1823</v>
      </c>
      <c r="H81">
        <v>400.98</v>
      </c>
      <c r="I81" t="s">
        <v>38</v>
      </c>
      <c r="J81">
        <v>18</v>
      </c>
      <c r="K81">
        <v>7217.64</v>
      </c>
      <c r="L81" t="s">
        <v>1824</v>
      </c>
      <c r="M81" s="1">
        <v>44704</v>
      </c>
      <c r="N81" s="1">
        <v>43906</v>
      </c>
    </row>
    <row r="82" spans="1:14" x14ac:dyDescent="0.25">
      <c r="A82" t="s">
        <v>1239</v>
      </c>
      <c r="B82">
        <v>9274</v>
      </c>
      <c r="C82" t="s">
        <v>1240</v>
      </c>
      <c r="D82" t="s">
        <v>1241</v>
      </c>
      <c r="E82" t="s">
        <v>13</v>
      </c>
      <c r="F82" t="s">
        <v>1242</v>
      </c>
      <c r="G82" t="s">
        <v>1243</v>
      </c>
      <c r="H82">
        <v>479.58</v>
      </c>
      <c r="I82" t="s">
        <v>38</v>
      </c>
      <c r="J82">
        <v>17</v>
      </c>
      <c r="K82">
        <v>8152.86</v>
      </c>
      <c r="L82" t="s">
        <v>1244</v>
      </c>
      <c r="M82" s="1">
        <v>44440</v>
      </c>
      <c r="N82" s="1">
        <v>43986</v>
      </c>
    </row>
    <row r="83" spans="1:14" x14ac:dyDescent="0.25">
      <c r="A83" t="s">
        <v>1940</v>
      </c>
      <c r="B83">
        <v>6699</v>
      </c>
      <c r="C83" t="s">
        <v>1941</v>
      </c>
      <c r="D83" t="s">
        <v>1942</v>
      </c>
      <c r="E83" t="s">
        <v>13</v>
      </c>
      <c r="F83" t="s">
        <v>1943</v>
      </c>
      <c r="G83" t="s">
        <v>1944</v>
      </c>
      <c r="H83">
        <v>546.72</v>
      </c>
      <c r="I83" t="s">
        <v>38</v>
      </c>
      <c r="J83">
        <v>17</v>
      </c>
      <c r="K83">
        <v>9294.24</v>
      </c>
      <c r="L83" t="s">
        <v>1945</v>
      </c>
      <c r="M83" s="1">
        <v>43892</v>
      </c>
      <c r="N83" s="1">
        <v>45009</v>
      </c>
    </row>
    <row r="84" spans="1:14" x14ac:dyDescent="0.25">
      <c r="A84" t="s">
        <v>3178</v>
      </c>
      <c r="B84">
        <v>6795</v>
      </c>
      <c r="C84" t="s">
        <v>3179</v>
      </c>
      <c r="D84" t="s">
        <v>3180</v>
      </c>
      <c r="E84" t="s">
        <v>13</v>
      </c>
      <c r="F84" t="s">
        <v>3181</v>
      </c>
      <c r="G84" t="s">
        <v>3182</v>
      </c>
      <c r="H84">
        <v>784.56</v>
      </c>
      <c r="I84" t="s">
        <v>38</v>
      </c>
      <c r="J84">
        <v>17</v>
      </c>
      <c r="K84">
        <v>13337.52</v>
      </c>
      <c r="L84" t="s">
        <v>3183</v>
      </c>
      <c r="M84" s="1">
        <v>44363</v>
      </c>
      <c r="N84" s="1">
        <v>44249</v>
      </c>
    </row>
    <row r="85" spans="1:14" x14ac:dyDescent="0.25">
      <c r="A85" t="s">
        <v>214</v>
      </c>
      <c r="B85">
        <v>8660</v>
      </c>
      <c r="C85" t="s">
        <v>215</v>
      </c>
      <c r="D85" t="s">
        <v>216</v>
      </c>
      <c r="E85" t="s">
        <v>13</v>
      </c>
      <c r="F85" t="s">
        <v>217</v>
      </c>
      <c r="G85" t="s">
        <v>218</v>
      </c>
      <c r="H85">
        <v>857.87</v>
      </c>
      <c r="I85" t="s">
        <v>38</v>
      </c>
      <c r="J85">
        <v>16</v>
      </c>
      <c r="K85">
        <v>13725.92</v>
      </c>
      <c r="L85" t="s">
        <v>219</v>
      </c>
      <c r="M85" s="1">
        <v>44517</v>
      </c>
      <c r="N85" s="1">
        <v>44084</v>
      </c>
    </row>
    <row r="86" spans="1:14" x14ac:dyDescent="0.25">
      <c r="A86" t="s">
        <v>2734</v>
      </c>
      <c r="B86">
        <v>7378</v>
      </c>
      <c r="C86" t="s">
        <v>2735</v>
      </c>
      <c r="D86" t="s">
        <v>2736</v>
      </c>
      <c r="E86" t="s">
        <v>13</v>
      </c>
      <c r="F86" t="s">
        <v>2737</v>
      </c>
      <c r="G86" t="s">
        <v>2738</v>
      </c>
      <c r="H86">
        <v>483.31</v>
      </c>
      <c r="I86" t="s">
        <v>38</v>
      </c>
      <c r="J86">
        <v>14</v>
      </c>
      <c r="K86">
        <v>6766.34</v>
      </c>
      <c r="L86" t="s">
        <v>2739</v>
      </c>
      <c r="M86" s="1">
        <v>44833</v>
      </c>
      <c r="N86" s="1">
        <v>44076</v>
      </c>
    </row>
    <row r="87" spans="1:14" x14ac:dyDescent="0.25">
      <c r="A87" t="s">
        <v>2032</v>
      </c>
      <c r="B87">
        <v>5165</v>
      </c>
      <c r="C87" t="s">
        <v>2033</v>
      </c>
      <c r="D87" t="s">
        <v>2034</v>
      </c>
      <c r="E87" t="s">
        <v>13</v>
      </c>
      <c r="F87" t="s">
        <v>2035</v>
      </c>
      <c r="G87" t="s">
        <v>2036</v>
      </c>
      <c r="H87">
        <v>539.63</v>
      </c>
      <c r="I87" t="s">
        <v>38</v>
      </c>
      <c r="J87">
        <v>13</v>
      </c>
      <c r="K87">
        <v>7015.19</v>
      </c>
      <c r="L87" t="s">
        <v>2037</v>
      </c>
      <c r="M87" s="1">
        <v>45028</v>
      </c>
      <c r="N87" s="1">
        <v>44421</v>
      </c>
    </row>
    <row r="88" spans="1:14" x14ac:dyDescent="0.25">
      <c r="A88" t="s">
        <v>2686</v>
      </c>
      <c r="B88">
        <v>6336</v>
      </c>
      <c r="C88" t="s">
        <v>2687</v>
      </c>
      <c r="D88" t="s">
        <v>2688</v>
      </c>
      <c r="E88" t="s">
        <v>13</v>
      </c>
      <c r="F88" t="s">
        <v>333</v>
      </c>
      <c r="G88" t="s">
        <v>2689</v>
      </c>
      <c r="H88">
        <v>537.47</v>
      </c>
      <c r="I88" t="s">
        <v>38</v>
      </c>
      <c r="J88">
        <v>13</v>
      </c>
      <c r="K88">
        <v>6987.11</v>
      </c>
      <c r="L88" t="s">
        <v>2690</v>
      </c>
      <c r="M88" s="1">
        <v>45381</v>
      </c>
      <c r="N88" s="1">
        <v>45294</v>
      </c>
    </row>
    <row r="89" spans="1:14" x14ac:dyDescent="0.25">
      <c r="A89" t="s">
        <v>2286</v>
      </c>
      <c r="B89">
        <v>4325</v>
      </c>
      <c r="C89" t="s">
        <v>2287</v>
      </c>
      <c r="D89" t="s">
        <v>2288</v>
      </c>
      <c r="E89" t="s">
        <v>13</v>
      </c>
      <c r="F89" t="s">
        <v>2056</v>
      </c>
      <c r="G89" t="s">
        <v>2289</v>
      </c>
      <c r="H89">
        <v>540.89</v>
      </c>
      <c r="I89" t="s">
        <v>38</v>
      </c>
      <c r="J89">
        <v>12</v>
      </c>
      <c r="K89">
        <v>6490.68</v>
      </c>
      <c r="L89" t="s">
        <v>2290</v>
      </c>
      <c r="M89" s="1">
        <v>43967</v>
      </c>
      <c r="N89" s="1">
        <v>44516</v>
      </c>
    </row>
    <row r="90" spans="1:14" x14ac:dyDescent="0.25">
      <c r="A90" t="s">
        <v>737</v>
      </c>
      <c r="B90">
        <v>9965</v>
      </c>
      <c r="C90" t="s">
        <v>738</v>
      </c>
      <c r="D90" t="s">
        <v>739</v>
      </c>
      <c r="E90" t="s">
        <v>13</v>
      </c>
      <c r="F90" t="s">
        <v>740</v>
      </c>
      <c r="G90" t="s">
        <v>741</v>
      </c>
      <c r="H90">
        <v>166.27</v>
      </c>
      <c r="I90" t="s">
        <v>38</v>
      </c>
      <c r="J90">
        <v>11</v>
      </c>
      <c r="K90">
        <v>1828.97</v>
      </c>
      <c r="L90" t="s">
        <v>742</v>
      </c>
      <c r="M90" s="1">
        <v>44212</v>
      </c>
      <c r="N90" s="1">
        <v>45311</v>
      </c>
    </row>
    <row r="91" spans="1:14" x14ac:dyDescent="0.25">
      <c r="A91" t="s">
        <v>2198</v>
      </c>
      <c r="B91">
        <v>6096</v>
      </c>
      <c r="C91" t="s">
        <v>2199</v>
      </c>
      <c r="D91" t="s">
        <v>2200</v>
      </c>
      <c r="E91" t="s">
        <v>13</v>
      </c>
      <c r="F91" t="s">
        <v>2201</v>
      </c>
      <c r="G91" t="s">
        <v>2202</v>
      </c>
      <c r="H91">
        <v>269.52</v>
      </c>
      <c r="I91" t="s">
        <v>38</v>
      </c>
      <c r="J91">
        <v>11</v>
      </c>
      <c r="K91">
        <v>2964.72</v>
      </c>
      <c r="L91" t="s">
        <v>2203</v>
      </c>
      <c r="M91" s="1">
        <v>45109</v>
      </c>
      <c r="N91" s="1">
        <v>44335</v>
      </c>
    </row>
    <row r="92" spans="1:14" x14ac:dyDescent="0.25">
      <c r="A92" t="s">
        <v>2554</v>
      </c>
      <c r="B92">
        <v>3699</v>
      </c>
      <c r="C92" t="s">
        <v>2555</v>
      </c>
      <c r="D92" t="s">
        <v>2556</v>
      </c>
      <c r="E92" t="s">
        <v>13</v>
      </c>
      <c r="F92" t="s">
        <v>180</v>
      </c>
      <c r="G92" t="s">
        <v>2557</v>
      </c>
      <c r="H92">
        <v>120.36</v>
      </c>
      <c r="I92" t="s">
        <v>38</v>
      </c>
      <c r="J92">
        <v>11</v>
      </c>
      <c r="K92">
        <v>1323.96</v>
      </c>
      <c r="L92" t="s">
        <v>2558</v>
      </c>
      <c r="M92" s="1">
        <v>45504</v>
      </c>
      <c r="N92" s="1">
        <v>45080</v>
      </c>
    </row>
    <row r="93" spans="1:14" x14ac:dyDescent="0.25">
      <c r="A93" t="s">
        <v>711</v>
      </c>
      <c r="B93">
        <v>9513</v>
      </c>
      <c r="C93" t="s">
        <v>712</v>
      </c>
      <c r="D93" t="s">
        <v>713</v>
      </c>
      <c r="E93" t="s">
        <v>13</v>
      </c>
      <c r="F93" t="s">
        <v>714</v>
      </c>
      <c r="G93" t="s">
        <v>715</v>
      </c>
      <c r="H93">
        <v>541.1</v>
      </c>
      <c r="I93" t="s">
        <v>38</v>
      </c>
      <c r="J93">
        <v>10</v>
      </c>
      <c r="K93">
        <v>5411</v>
      </c>
      <c r="L93" t="s">
        <v>716</v>
      </c>
      <c r="M93" s="1">
        <v>44694</v>
      </c>
      <c r="N93" s="1">
        <v>44758</v>
      </c>
    </row>
    <row r="94" spans="1:14" x14ac:dyDescent="0.25">
      <c r="A94" t="s">
        <v>3080</v>
      </c>
      <c r="B94">
        <v>2156</v>
      </c>
      <c r="C94" t="s">
        <v>3081</v>
      </c>
      <c r="D94" t="s">
        <v>3082</v>
      </c>
      <c r="E94" t="s">
        <v>13</v>
      </c>
      <c r="F94" t="s">
        <v>2636</v>
      </c>
      <c r="G94" t="s">
        <v>3083</v>
      </c>
      <c r="H94">
        <v>983.46</v>
      </c>
      <c r="I94" t="s">
        <v>38</v>
      </c>
      <c r="J94">
        <v>9</v>
      </c>
      <c r="K94">
        <v>8851.14</v>
      </c>
      <c r="L94" t="s">
        <v>3084</v>
      </c>
      <c r="M94" s="1">
        <v>45065</v>
      </c>
      <c r="N94" s="1">
        <v>44889</v>
      </c>
    </row>
    <row r="95" spans="1:14" x14ac:dyDescent="0.25">
      <c r="A95" t="s">
        <v>943</v>
      </c>
      <c r="B95">
        <v>6261</v>
      </c>
      <c r="C95" t="s">
        <v>944</v>
      </c>
      <c r="D95" t="s">
        <v>945</v>
      </c>
      <c r="E95" t="s">
        <v>13</v>
      </c>
      <c r="F95" t="s">
        <v>946</v>
      </c>
      <c r="G95" t="s">
        <v>947</v>
      </c>
      <c r="H95">
        <v>42.6</v>
      </c>
      <c r="I95" t="s">
        <v>38</v>
      </c>
      <c r="J95">
        <v>7</v>
      </c>
      <c r="K95">
        <v>298.2</v>
      </c>
      <c r="L95" t="s">
        <v>948</v>
      </c>
      <c r="M95" s="1">
        <v>45429</v>
      </c>
      <c r="N95" s="1">
        <v>45140</v>
      </c>
    </row>
    <row r="96" spans="1:14" x14ac:dyDescent="0.25">
      <c r="A96" t="s">
        <v>2193</v>
      </c>
      <c r="B96">
        <v>9904</v>
      </c>
      <c r="C96" t="s">
        <v>2194</v>
      </c>
      <c r="D96" t="s">
        <v>2195</v>
      </c>
      <c r="E96" t="s">
        <v>13</v>
      </c>
      <c r="F96" t="s">
        <v>564</v>
      </c>
      <c r="G96" t="s">
        <v>2196</v>
      </c>
      <c r="H96">
        <v>512.55999999999995</v>
      </c>
      <c r="I96" t="s">
        <v>38</v>
      </c>
      <c r="J96">
        <v>6</v>
      </c>
      <c r="K96">
        <v>3075.36</v>
      </c>
      <c r="L96" t="s">
        <v>2197</v>
      </c>
      <c r="M96" s="1">
        <v>43838</v>
      </c>
      <c r="N96" s="1">
        <v>45517</v>
      </c>
    </row>
    <row r="97" spans="1:14" x14ac:dyDescent="0.25">
      <c r="A97" t="s">
        <v>1417</v>
      </c>
      <c r="B97">
        <v>4049</v>
      </c>
      <c r="C97" t="s">
        <v>1418</v>
      </c>
      <c r="D97" t="s">
        <v>1419</v>
      </c>
      <c r="E97" t="s">
        <v>13</v>
      </c>
      <c r="F97" t="s">
        <v>1420</v>
      </c>
      <c r="G97" t="s">
        <v>1421</v>
      </c>
      <c r="H97">
        <v>270.02</v>
      </c>
      <c r="I97" t="s">
        <v>38</v>
      </c>
      <c r="J97">
        <v>5</v>
      </c>
      <c r="K97">
        <v>1350.1</v>
      </c>
      <c r="L97" t="s">
        <v>1422</v>
      </c>
      <c r="M97" s="1">
        <v>44628</v>
      </c>
      <c r="N97" s="1">
        <v>44369</v>
      </c>
    </row>
    <row r="98" spans="1:14" x14ac:dyDescent="0.25">
      <c r="A98" t="s">
        <v>177</v>
      </c>
      <c r="B98">
        <v>4913</v>
      </c>
      <c r="C98" t="s">
        <v>178</v>
      </c>
      <c r="D98" t="s">
        <v>179</v>
      </c>
      <c r="E98" t="s">
        <v>13</v>
      </c>
      <c r="F98" t="s">
        <v>180</v>
      </c>
      <c r="G98" t="s">
        <v>181</v>
      </c>
      <c r="H98">
        <v>481.96</v>
      </c>
      <c r="I98" t="s">
        <v>38</v>
      </c>
      <c r="J98">
        <v>3</v>
      </c>
      <c r="K98">
        <v>1445.88</v>
      </c>
      <c r="L98" t="s">
        <v>182</v>
      </c>
      <c r="M98" s="1">
        <v>43988</v>
      </c>
      <c r="N98" s="1">
        <v>45065</v>
      </c>
    </row>
    <row r="99" spans="1:14" x14ac:dyDescent="0.25">
      <c r="A99" t="s">
        <v>2481</v>
      </c>
      <c r="B99">
        <v>2587</v>
      </c>
      <c r="C99" t="s">
        <v>2482</v>
      </c>
      <c r="D99" t="s">
        <v>2483</v>
      </c>
      <c r="E99" t="s">
        <v>13</v>
      </c>
      <c r="F99" t="s">
        <v>2484</v>
      </c>
      <c r="G99" t="s">
        <v>2485</v>
      </c>
      <c r="H99">
        <v>997.17</v>
      </c>
      <c r="I99" t="s">
        <v>38</v>
      </c>
      <c r="J99">
        <v>3</v>
      </c>
      <c r="K99">
        <v>2991.51</v>
      </c>
      <c r="L99" t="s">
        <v>2486</v>
      </c>
      <c r="M99" s="1">
        <v>44283</v>
      </c>
      <c r="N99" s="1">
        <v>45061</v>
      </c>
    </row>
    <row r="100" spans="1:14" x14ac:dyDescent="0.25">
      <c r="A100" t="s">
        <v>533</v>
      </c>
      <c r="B100">
        <v>1141</v>
      </c>
      <c r="C100" t="s">
        <v>534</v>
      </c>
      <c r="D100" t="s">
        <v>535</v>
      </c>
      <c r="E100" t="s">
        <v>13</v>
      </c>
      <c r="F100" t="s">
        <v>91</v>
      </c>
      <c r="G100" t="s">
        <v>536</v>
      </c>
      <c r="H100">
        <v>213.58</v>
      </c>
      <c r="I100" t="s">
        <v>38</v>
      </c>
      <c r="J100">
        <v>2</v>
      </c>
      <c r="K100">
        <v>427.16</v>
      </c>
      <c r="L100" t="s">
        <v>537</v>
      </c>
      <c r="M100" s="1">
        <v>43979</v>
      </c>
      <c r="N100" s="1">
        <v>45350</v>
      </c>
    </row>
    <row r="101" spans="1:14" x14ac:dyDescent="0.25">
      <c r="A101" t="s">
        <v>955</v>
      </c>
      <c r="B101">
        <v>7771</v>
      </c>
      <c r="C101" t="s">
        <v>956</v>
      </c>
      <c r="D101" t="s">
        <v>957</v>
      </c>
      <c r="E101" t="s">
        <v>13</v>
      </c>
      <c r="F101" t="s">
        <v>958</v>
      </c>
      <c r="G101" t="s">
        <v>959</v>
      </c>
      <c r="H101">
        <v>889.56</v>
      </c>
      <c r="I101" t="s">
        <v>38</v>
      </c>
      <c r="J101">
        <v>2</v>
      </c>
      <c r="K101">
        <v>1779.12</v>
      </c>
      <c r="L101" t="s">
        <v>960</v>
      </c>
      <c r="M101" s="1">
        <v>44011</v>
      </c>
      <c r="N101" s="1">
        <v>44554</v>
      </c>
    </row>
    <row r="102" spans="1:14" x14ac:dyDescent="0.25">
      <c r="A102" t="s">
        <v>967</v>
      </c>
      <c r="B102">
        <v>3475</v>
      </c>
      <c r="C102" t="s">
        <v>968</v>
      </c>
      <c r="D102" t="s">
        <v>969</v>
      </c>
      <c r="E102" t="s">
        <v>13</v>
      </c>
      <c r="F102" t="s">
        <v>970</v>
      </c>
      <c r="G102" t="s">
        <v>971</v>
      </c>
      <c r="H102">
        <v>796.98</v>
      </c>
      <c r="I102" t="s">
        <v>38</v>
      </c>
      <c r="J102">
        <v>1</v>
      </c>
      <c r="K102">
        <v>796.98</v>
      </c>
      <c r="L102" t="s">
        <v>972</v>
      </c>
      <c r="M102" s="1">
        <v>44362</v>
      </c>
      <c r="N102" s="1">
        <v>45181</v>
      </c>
    </row>
    <row r="103" spans="1:14" x14ac:dyDescent="0.25">
      <c r="A103" t="s">
        <v>404</v>
      </c>
      <c r="B103">
        <v>4883</v>
      </c>
      <c r="C103" t="s">
        <v>405</v>
      </c>
      <c r="D103" t="s">
        <v>406</v>
      </c>
      <c r="E103" t="s">
        <v>18</v>
      </c>
      <c r="F103" t="s">
        <v>407</v>
      </c>
      <c r="G103" t="s">
        <v>408</v>
      </c>
      <c r="H103">
        <v>229.16</v>
      </c>
      <c r="I103" t="s">
        <v>38</v>
      </c>
      <c r="J103">
        <v>20</v>
      </c>
      <c r="K103">
        <v>4583.2</v>
      </c>
      <c r="L103" t="s">
        <v>409</v>
      </c>
      <c r="M103" s="1">
        <v>44615</v>
      </c>
      <c r="N103" s="1">
        <v>45116</v>
      </c>
    </row>
    <row r="104" spans="1:14" x14ac:dyDescent="0.25">
      <c r="A104" t="s">
        <v>1227</v>
      </c>
      <c r="B104">
        <v>7161</v>
      </c>
      <c r="C104" t="s">
        <v>1228</v>
      </c>
      <c r="D104" t="s">
        <v>1229</v>
      </c>
      <c r="E104" t="s">
        <v>18</v>
      </c>
      <c r="F104" t="s">
        <v>1230</v>
      </c>
      <c r="G104" t="s">
        <v>1231</v>
      </c>
      <c r="H104">
        <v>562.9</v>
      </c>
      <c r="I104" t="s">
        <v>38</v>
      </c>
      <c r="J104">
        <v>20</v>
      </c>
      <c r="K104">
        <v>11258</v>
      </c>
      <c r="L104" t="s">
        <v>1232</v>
      </c>
      <c r="M104" s="1">
        <v>44358</v>
      </c>
      <c r="N104" s="1">
        <v>45138</v>
      </c>
    </row>
    <row r="105" spans="1:14" x14ac:dyDescent="0.25">
      <c r="A105" t="s">
        <v>1522</v>
      </c>
      <c r="B105">
        <v>2400</v>
      </c>
      <c r="C105" t="s">
        <v>1523</v>
      </c>
      <c r="D105" t="s">
        <v>1524</v>
      </c>
      <c r="E105" t="s">
        <v>18</v>
      </c>
      <c r="F105" t="s">
        <v>1525</v>
      </c>
      <c r="G105" t="s">
        <v>1526</v>
      </c>
      <c r="H105">
        <v>372.51</v>
      </c>
      <c r="I105" t="s">
        <v>38</v>
      </c>
      <c r="J105">
        <v>20</v>
      </c>
      <c r="K105">
        <v>7450.2</v>
      </c>
      <c r="L105" t="s">
        <v>1527</v>
      </c>
      <c r="M105" s="1">
        <v>44437</v>
      </c>
      <c r="N105" s="1">
        <v>44505</v>
      </c>
    </row>
    <row r="106" spans="1:14" x14ac:dyDescent="0.25">
      <c r="A106" t="s">
        <v>151</v>
      </c>
      <c r="B106">
        <v>8385</v>
      </c>
      <c r="C106" t="s">
        <v>152</v>
      </c>
      <c r="D106" t="s">
        <v>153</v>
      </c>
      <c r="E106" t="s">
        <v>18</v>
      </c>
      <c r="F106" t="s">
        <v>154</v>
      </c>
      <c r="G106" t="s">
        <v>155</v>
      </c>
      <c r="H106">
        <v>37.33</v>
      </c>
      <c r="I106" t="s">
        <v>38</v>
      </c>
      <c r="J106">
        <v>17</v>
      </c>
      <c r="K106">
        <v>634.61</v>
      </c>
      <c r="L106" t="s">
        <v>156</v>
      </c>
      <c r="M106" s="1">
        <v>45127</v>
      </c>
      <c r="N106" s="1">
        <v>44326</v>
      </c>
    </row>
    <row r="107" spans="1:14" x14ac:dyDescent="0.25">
      <c r="A107" t="s">
        <v>1617</v>
      </c>
      <c r="B107">
        <v>2406</v>
      </c>
      <c r="C107" t="s">
        <v>1618</v>
      </c>
      <c r="D107" t="s">
        <v>1619</v>
      </c>
      <c r="E107" t="s">
        <v>18</v>
      </c>
      <c r="F107" t="s">
        <v>1620</v>
      </c>
      <c r="G107" t="s">
        <v>1621</v>
      </c>
      <c r="H107">
        <v>851.9</v>
      </c>
      <c r="I107" t="s">
        <v>38</v>
      </c>
      <c r="J107">
        <v>17</v>
      </c>
      <c r="K107">
        <v>14482.3</v>
      </c>
      <c r="L107" t="s">
        <v>1622</v>
      </c>
      <c r="M107" s="1">
        <v>45423</v>
      </c>
      <c r="N107" s="1">
        <v>44430</v>
      </c>
    </row>
    <row r="108" spans="1:14" x14ac:dyDescent="0.25">
      <c r="A108" t="s">
        <v>2220</v>
      </c>
      <c r="B108">
        <v>2330</v>
      </c>
      <c r="C108" t="s">
        <v>2221</v>
      </c>
      <c r="D108" t="s">
        <v>2222</v>
      </c>
      <c r="E108" t="s">
        <v>18</v>
      </c>
      <c r="F108" t="s">
        <v>2223</v>
      </c>
      <c r="G108" t="s">
        <v>2224</v>
      </c>
      <c r="H108">
        <v>636.84</v>
      </c>
      <c r="I108" t="s">
        <v>38</v>
      </c>
      <c r="J108">
        <v>15</v>
      </c>
      <c r="K108">
        <v>9552.6</v>
      </c>
      <c r="L108" t="s">
        <v>2225</v>
      </c>
      <c r="M108" s="1">
        <v>44790</v>
      </c>
      <c r="N108" s="1">
        <v>43876</v>
      </c>
    </row>
    <row r="109" spans="1:14" x14ac:dyDescent="0.25">
      <c r="A109" t="s">
        <v>2817</v>
      </c>
      <c r="B109">
        <v>8852</v>
      </c>
      <c r="C109" t="s">
        <v>2818</v>
      </c>
      <c r="D109" t="s">
        <v>2819</v>
      </c>
      <c r="E109" t="s">
        <v>18</v>
      </c>
      <c r="F109" t="s">
        <v>2820</v>
      </c>
      <c r="G109" t="s">
        <v>2821</v>
      </c>
      <c r="H109">
        <v>376.04</v>
      </c>
      <c r="I109" t="s">
        <v>38</v>
      </c>
      <c r="J109">
        <v>15</v>
      </c>
      <c r="K109">
        <v>5640.6</v>
      </c>
      <c r="L109" t="s">
        <v>2822</v>
      </c>
      <c r="M109" s="1">
        <v>44113</v>
      </c>
      <c r="N109" s="1">
        <v>43897</v>
      </c>
    </row>
    <row r="110" spans="1:14" x14ac:dyDescent="0.25">
      <c r="A110" t="s">
        <v>3360</v>
      </c>
      <c r="B110">
        <v>4467</v>
      </c>
      <c r="C110" t="s">
        <v>3361</v>
      </c>
      <c r="D110" t="s">
        <v>3362</v>
      </c>
      <c r="E110" t="s">
        <v>18</v>
      </c>
      <c r="F110" t="s">
        <v>3363</v>
      </c>
      <c r="G110" t="s">
        <v>3364</v>
      </c>
      <c r="H110">
        <v>255.76</v>
      </c>
      <c r="I110" t="s">
        <v>38</v>
      </c>
      <c r="J110">
        <v>15</v>
      </c>
      <c r="K110">
        <v>3836.4</v>
      </c>
      <c r="L110" t="s">
        <v>3365</v>
      </c>
      <c r="M110" s="1">
        <v>44113</v>
      </c>
      <c r="N110" s="1">
        <v>45265</v>
      </c>
    </row>
    <row r="111" spans="1:14" x14ac:dyDescent="0.25">
      <c r="A111" t="s">
        <v>3285</v>
      </c>
      <c r="B111">
        <v>3586</v>
      </c>
      <c r="C111" t="s">
        <v>3286</v>
      </c>
      <c r="D111" t="s">
        <v>3287</v>
      </c>
      <c r="E111" t="s">
        <v>18</v>
      </c>
      <c r="F111" t="b">
        <v>1</v>
      </c>
      <c r="G111" t="s">
        <v>3288</v>
      </c>
      <c r="H111">
        <v>452.01</v>
      </c>
      <c r="I111" t="s">
        <v>38</v>
      </c>
      <c r="J111">
        <v>14</v>
      </c>
      <c r="K111">
        <v>6328.14</v>
      </c>
      <c r="L111" t="s">
        <v>3289</v>
      </c>
      <c r="M111" s="1">
        <v>45013</v>
      </c>
      <c r="N111" s="1">
        <v>44342</v>
      </c>
    </row>
    <row r="112" spans="1:14" x14ac:dyDescent="0.25">
      <c r="A112" t="s">
        <v>40</v>
      </c>
      <c r="B112">
        <v>5287</v>
      </c>
      <c r="C112" t="s">
        <v>41</v>
      </c>
      <c r="D112" t="s">
        <v>42</v>
      </c>
      <c r="E112" t="s">
        <v>18</v>
      </c>
      <c r="F112" t="s">
        <v>43</v>
      </c>
      <c r="G112" t="s">
        <v>44</v>
      </c>
      <c r="H112">
        <v>489.23</v>
      </c>
      <c r="I112" t="s">
        <v>38</v>
      </c>
      <c r="J112">
        <v>12</v>
      </c>
      <c r="K112">
        <v>5870.76</v>
      </c>
      <c r="L112" t="s">
        <v>45</v>
      </c>
      <c r="M112" s="1">
        <v>45227</v>
      </c>
      <c r="N112" s="1">
        <v>44860</v>
      </c>
    </row>
    <row r="113" spans="1:14" x14ac:dyDescent="0.25">
      <c r="A113" t="s">
        <v>1707</v>
      </c>
      <c r="B113">
        <v>5089</v>
      </c>
      <c r="C113" t="s">
        <v>1708</v>
      </c>
      <c r="D113" t="s">
        <v>1709</v>
      </c>
      <c r="E113" t="s">
        <v>18</v>
      </c>
      <c r="F113" t="s">
        <v>1710</v>
      </c>
      <c r="G113" t="s">
        <v>1711</v>
      </c>
      <c r="H113">
        <v>706.55</v>
      </c>
      <c r="I113" t="s">
        <v>38</v>
      </c>
      <c r="J113">
        <v>11</v>
      </c>
      <c r="K113">
        <v>7772.05</v>
      </c>
      <c r="L113" t="s">
        <v>1712</v>
      </c>
      <c r="M113" s="1">
        <v>44054</v>
      </c>
      <c r="N113" s="1">
        <v>45091</v>
      </c>
    </row>
    <row r="114" spans="1:14" x14ac:dyDescent="0.25">
      <c r="A114" t="s">
        <v>2520</v>
      </c>
      <c r="B114">
        <v>5566</v>
      </c>
      <c r="C114" t="s">
        <v>2521</v>
      </c>
      <c r="D114" t="s">
        <v>2522</v>
      </c>
      <c r="E114" t="s">
        <v>18</v>
      </c>
      <c r="F114" t="s">
        <v>2523</v>
      </c>
      <c r="G114" t="s">
        <v>2524</v>
      </c>
      <c r="H114">
        <v>951.84</v>
      </c>
      <c r="I114" t="s">
        <v>38</v>
      </c>
      <c r="J114">
        <v>11</v>
      </c>
      <c r="K114">
        <v>10470.24</v>
      </c>
      <c r="L114" t="s">
        <v>2525</v>
      </c>
      <c r="M114" s="1">
        <v>45096</v>
      </c>
      <c r="N114" s="1">
        <v>44626</v>
      </c>
    </row>
    <row r="115" spans="1:14" x14ac:dyDescent="0.25">
      <c r="A115" t="s">
        <v>1077</v>
      </c>
      <c r="B115">
        <v>1497</v>
      </c>
      <c r="C115" t="s">
        <v>1078</v>
      </c>
      <c r="D115" t="s">
        <v>1079</v>
      </c>
      <c r="E115" t="s">
        <v>18</v>
      </c>
      <c r="F115" t="s">
        <v>1080</v>
      </c>
      <c r="G115" t="s">
        <v>1081</v>
      </c>
      <c r="H115">
        <v>474.38</v>
      </c>
      <c r="I115" t="s">
        <v>38</v>
      </c>
      <c r="J115">
        <v>10</v>
      </c>
      <c r="K115">
        <v>4743.8</v>
      </c>
      <c r="L115" t="s">
        <v>1082</v>
      </c>
      <c r="M115" s="1">
        <v>45364</v>
      </c>
      <c r="N115" s="1">
        <v>44455</v>
      </c>
    </row>
    <row r="116" spans="1:14" x14ac:dyDescent="0.25">
      <c r="A116" t="s">
        <v>1929</v>
      </c>
      <c r="B116">
        <v>2810</v>
      </c>
      <c r="C116" t="s">
        <v>1930</v>
      </c>
      <c r="D116" t="s">
        <v>1931</v>
      </c>
      <c r="E116" t="s">
        <v>18</v>
      </c>
      <c r="F116" t="s">
        <v>1167</v>
      </c>
      <c r="G116" t="s">
        <v>1932</v>
      </c>
      <c r="H116">
        <v>379.22</v>
      </c>
      <c r="I116" t="s">
        <v>38</v>
      </c>
      <c r="J116">
        <v>10</v>
      </c>
      <c r="K116">
        <v>3792.2</v>
      </c>
      <c r="L116" t="s">
        <v>1933</v>
      </c>
      <c r="M116" s="1">
        <v>44147</v>
      </c>
      <c r="N116" s="1">
        <v>45251</v>
      </c>
    </row>
    <row r="117" spans="1:14" x14ac:dyDescent="0.25">
      <c r="A117" t="s">
        <v>3030</v>
      </c>
      <c r="B117">
        <v>3888</v>
      </c>
      <c r="C117" t="s">
        <v>3031</v>
      </c>
      <c r="D117" t="s">
        <v>3032</v>
      </c>
      <c r="E117" t="s">
        <v>18</v>
      </c>
      <c r="F117" t="s">
        <v>3033</v>
      </c>
      <c r="G117" t="s">
        <v>3034</v>
      </c>
      <c r="H117">
        <v>393.41</v>
      </c>
      <c r="I117" t="s">
        <v>38</v>
      </c>
      <c r="J117">
        <v>10</v>
      </c>
      <c r="K117">
        <v>3934.1</v>
      </c>
      <c r="L117" t="s">
        <v>3035</v>
      </c>
      <c r="M117" s="1">
        <v>44333</v>
      </c>
      <c r="N117" s="1">
        <v>45073</v>
      </c>
    </row>
    <row r="118" spans="1:14" x14ac:dyDescent="0.25">
      <c r="A118" t="s">
        <v>1623</v>
      </c>
      <c r="B118">
        <v>1720</v>
      </c>
      <c r="C118" t="s">
        <v>1624</v>
      </c>
      <c r="D118" t="s">
        <v>1625</v>
      </c>
      <c r="E118" t="s">
        <v>18</v>
      </c>
      <c r="F118" t="s">
        <v>1626</v>
      </c>
      <c r="G118" t="s">
        <v>1627</v>
      </c>
      <c r="H118">
        <v>390.66</v>
      </c>
      <c r="I118" t="s">
        <v>38</v>
      </c>
      <c r="J118">
        <v>8</v>
      </c>
      <c r="K118">
        <v>3125.28</v>
      </c>
      <c r="L118" t="s">
        <v>1628</v>
      </c>
      <c r="M118" s="1">
        <v>45015</v>
      </c>
      <c r="N118" s="1">
        <v>45532</v>
      </c>
    </row>
    <row r="119" spans="1:14" x14ac:dyDescent="0.25">
      <c r="A119" t="s">
        <v>3003</v>
      </c>
      <c r="B119">
        <v>2379</v>
      </c>
      <c r="C119" t="s">
        <v>3004</v>
      </c>
      <c r="D119" t="s">
        <v>3005</v>
      </c>
      <c r="E119" t="s">
        <v>18</v>
      </c>
      <c r="F119" t="s">
        <v>2962</v>
      </c>
      <c r="G119" t="s">
        <v>3006</v>
      </c>
      <c r="H119">
        <v>681.47</v>
      </c>
      <c r="I119" t="s">
        <v>38</v>
      </c>
      <c r="J119">
        <v>8</v>
      </c>
      <c r="K119">
        <v>5451.76</v>
      </c>
      <c r="L119" t="s">
        <v>3007</v>
      </c>
      <c r="M119" s="1">
        <v>45486</v>
      </c>
      <c r="N119" s="1">
        <v>45322</v>
      </c>
    </row>
    <row r="120" spans="1:14" x14ac:dyDescent="0.25">
      <c r="A120" t="s">
        <v>244</v>
      </c>
      <c r="B120">
        <v>1403</v>
      </c>
      <c r="C120" t="s">
        <v>245</v>
      </c>
      <c r="D120" t="s">
        <v>246</v>
      </c>
      <c r="E120" t="s">
        <v>18</v>
      </c>
      <c r="F120" t="s">
        <v>247</v>
      </c>
      <c r="G120" t="s">
        <v>248</v>
      </c>
      <c r="H120">
        <v>783.97</v>
      </c>
      <c r="I120" t="s">
        <v>38</v>
      </c>
      <c r="J120">
        <v>7</v>
      </c>
      <c r="K120">
        <v>5487.79</v>
      </c>
      <c r="L120" t="s">
        <v>249</v>
      </c>
      <c r="M120" s="1">
        <v>44716</v>
      </c>
      <c r="N120" s="1">
        <v>45038</v>
      </c>
    </row>
    <row r="121" spans="1:14" x14ac:dyDescent="0.25">
      <c r="A121" t="s">
        <v>502</v>
      </c>
      <c r="B121">
        <v>7849</v>
      </c>
      <c r="C121" t="s">
        <v>503</v>
      </c>
      <c r="D121" t="s">
        <v>504</v>
      </c>
      <c r="E121" t="s">
        <v>18</v>
      </c>
      <c r="F121" t="s">
        <v>505</v>
      </c>
      <c r="G121" t="s">
        <v>506</v>
      </c>
      <c r="H121">
        <v>850.07</v>
      </c>
      <c r="I121" t="s">
        <v>38</v>
      </c>
      <c r="J121">
        <v>7</v>
      </c>
      <c r="K121">
        <v>5950.49</v>
      </c>
      <c r="L121" t="s">
        <v>507</v>
      </c>
      <c r="M121" s="1">
        <v>44195</v>
      </c>
      <c r="N121" s="1">
        <v>44182</v>
      </c>
    </row>
    <row r="122" spans="1:14" x14ac:dyDescent="0.25">
      <c r="A122" t="s">
        <v>743</v>
      </c>
      <c r="B122">
        <v>3148</v>
      </c>
      <c r="C122" t="s">
        <v>744</v>
      </c>
      <c r="D122" t="s">
        <v>745</v>
      </c>
      <c r="E122" t="s">
        <v>18</v>
      </c>
      <c r="F122" t="s">
        <v>746</v>
      </c>
      <c r="G122" t="s">
        <v>747</v>
      </c>
      <c r="H122">
        <v>68.58</v>
      </c>
      <c r="I122" t="s">
        <v>38</v>
      </c>
      <c r="J122">
        <v>7</v>
      </c>
      <c r="K122">
        <v>480.06</v>
      </c>
      <c r="L122" t="s">
        <v>748</v>
      </c>
      <c r="M122" s="1">
        <v>44157</v>
      </c>
      <c r="N122" s="1">
        <v>44811</v>
      </c>
    </row>
    <row r="123" spans="1:14" x14ac:dyDescent="0.25">
      <c r="A123" t="s">
        <v>1751</v>
      </c>
      <c r="B123">
        <v>1152</v>
      </c>
      <c r="C123" t="s">
        <v>1752</v>
      </c>
      <c r="D123" t="s">
        <v>1753</v>
      </c>
      <c r="E123" t="s">
        <v>18</v>
      </c>
      <c r="F123" t="s">
        <v>1080</v>
      </c>
      <c r="G123" t="s">
        <v>1754</v>
      </c>
      <c r="H123">
        <v>715.14</v>
      </c>
      <c r="I123" t="s">
        <v>38</v>
      </c>
      <c r="J123">
        <v>7</v>
      </c>
      <c r="K123">
        <v>5005.9799999999996</v>
      </c>
      <c r="L123" t="s">
        <v>1755</v>
      </c>
      <c r="M123" s="1">
        <v>44108</v>
      </c>
      <c r="N123" s="1">
        <v>44243</v>
      </c>
    </row>
    <row r="124" spans="1:14" x14ac:dyDescent="0.25">
      <c r="A124" t="s">
        <v>310</v>
      </c>
      <c r="B124">
        <v>6429</v>
      </c>
      <c r="C124" t="s">
        <v>311</v>
      </c>
      <c r="D124" t="s">
        <v>312</v>
      </c>
      <c r="E124" t="s">
        <v>18</v>
      </c>
      <c r="F124" t="s">
        <v>313</v>
      </c>
      <c r="G124" t="s">
        <v>314</v>
      </c>
      <c r="H124">
        <v>191.66</v>
      </c>
      <c r="I124" t="s">
        <v>38</v>
      </c>
      <c r="J124">
        <v>5</v>
      </c>
      <c r="K124">
        <v>958.3</v>
      </c>
      <c r="L124" t="s">
        <v>315</v>
      </c>
      <c r="M124" s="1">
        <v>45233</v>
      </c>
      <c r="N124" s="1">
        <v>45254</v>
      </c>
    </row>
    <row r="125" spans="1:14" x14ac:dyDescent="0.25">
      <c r="A125" t="s">
        <v>2413</v>
      </c>
      <c r="B125">
        <v>7141</v>
      </c>
      <c r="C125" t="s">
        <v>2414</v>
      </c>
      <c r="D125" t="s">
        <v>2415</v>
      </c>
      <c r="E125" t="s">
        <v>18</v>
      </c>
      <c r="F125" t="s">
        <v>2416</v>
      </c>
      <c r="G125" t="s">
        <v>2417</v>
      </c>
      <c r="H125">
        <v>485.29</v>
      </c>
      <c r="I125" t="s">
        <v>38</v>
      </c>
      <c r="J125">
        <v>5</v>
      </c>
      <c r="K125">
        <v>2426.4499999999998</v>
      </c>
      <c r="L125" t="s">
        <v>2418</v>
      </c>
      <c r="M125" s="1">
        <v>43893</v>
      </c>
      <c r="N125" s="1">
        <v>44848</v>
      </c>
    </row>
    <row r="126" spans="1:14" x14ac:dyDescent="0.25">
      <c r="A126" t="s">
        <v>387</v>
      </c>
      <c r="B126">
        <v>4876</v>
      </c>
      <c r="C126" t="s">
        <v>388</v>
      </c>
      <c r="D126" t="s">
        <v>389</v>
      </c>
      <c r="E126" t="s">
        <v>18</v>
      </c>
      <c r="F126" t="s">
        <v>384</v>
      </c>
      <c r="G126" t="s">
        <v>390</v>
      </c>
      <c r="H126">
        <v>733.58</v>
      </c>
      <c r="I126" t="s">
        <v>38</v>
      </c>
      <c r="J126">
        <v>4</v>
      </c>
      <c r="K126">
        <v>2934.32</v>
      </c>
      <c r="L126" t="s">
        <v>391</v>
      </c>
      <c r="M126" s="1">
        <v>45416</v>
      </c>
      <c r="N126" s="1">
        <v>45139</v>
      </c>
    </row>
    <row r="127" spans="1:14" x14ac:dyDescent="0.25">
      <c r="A127" t="s">
        <v>1257</v>
      </c>
      <c r="B127">
        <v>1042</v>
      </c>
      <c r="C127" t="s">
        <v>1258</v>
      </c>
      <c r="D127" t="s">
        <v>1259</v>
      </c>
      <c r="E127" t="s">
        <v>18</v>
      </c>
      <c r="F127" t="s">
        <v>277</v>
      </c>
      <c r="G127" t="s">
        <v>1260</v>
      </c>
      <c r="H127">
        <v>218.01</v>
      </c>
      <c r="I127" t="s">
        <v>38</v>
      </c>
      <c r="J127">
        <v>4</v>
      </c>
      <c r="K127">
        <v>872.04</v>
      </c>
      <c r="L127" t="s">
        <v>1261</v>
      </c>
      <c r="M127" s="1">
        <v>44009</v>
      </c>
      <c r="N127" s="1">
        <v>44665</v>
      </c>
    </row>
    <row r="128" spans="1:14" x14ac:dyDescent="0.25">
      <c r="A128" t="s">
        <v>1350</v>
      </c>
      <c r="B128">
        <v>1970</v>
      </c>
      <c r="C128" t="s">
        <v>1351</v>
      </c>
      <c r="D128" t="s">
        <v>1352</v>
      </c>
      <c r="E128" t="s">
        <v>18</v>
      </c>
      <c r="F128" t="s">
        <v>1353</v>
      </c>
      <c r="G128" t="s">
        <v>1354</v>
      </c>
      <c r="H128">
        <v>157.86000000000001</v>
      </c>
      <c r="I128" t="s">
        <v>38</v>
      </c>
      <c r="J128">
        <v>4</v>
      </c>
      <c r="K128">
        <v>631.44000000000005</v>
      </c>
      <c r="L128" t="s">
        <v>1355</v>
      </c>
      <c r="M128" s="1">
        <v>44715</v>
      </c>
      <c r="N128" s="1">
        <v>44025</v>
      </c>
    </row>
    <row r="129" spans="1:14" x14ac:dyDescent="0.25">
      <c r="A129" t="s">
        <v>2162</v>
      </c>
      <c r="B129">
        <v>6520</v>
      </c>
      <c r="C129" t="s">
        <v>2163</v>
      </c>
      <c r="D129" t="s">
        <v>2164</v>
      </c>
      <c r="E129" t="s">
        <v>18</v>
      </c>
      <c r="F129" t="s">
        <v>2013</v>
      </c>
      <c r="G129" t="s">
        <v>2165</v>
      </c>
      <c r="H129">
        <v>187.61</v>
      </c>
      <c r="I129" t="s">
        <v>38</v>
      </c>
      <c r="J129">
        <v>4</v>
      </c>
      <c r="K129">
        <v>750.44</v>
      </c>
      <c r="L129" t="s">
        <v>2166</v>
      </c>
      <c r="M129" s="1">
        <v>45366</v>
      </c>
      <c r="N129" s="1">
        <v>44467</v>
      </c>
    </row>
    <row r="130" spans="1:14" x14ac:dyDescent="0.25">
      <c r="A130" t="s">
        <v>755</v>
      </c>
      <c r="B130">
        <v>2003</v>
      </c>
      <c r="C130" t="s">
        <v>756</v>
      </c>
      <c r="D130" t="s">
        <v>757</v>
      </c>
      <c r="E130" t="s">
        <v>18</v>
      </c>
      <c r="F130" t="s">
        <v>758</v>
      </c>
      <c r="G130" t="s">
        <v>759</v>
      </c>
      <c r="H130">
        <v>584.64</v>
      </c>
      <c r="I130" t="s">
        <v>38</v>
      </c>
      <c r="J130">
        <v>3</v>
      </c>
      <c r="K130">
        <v>1753.92</v>
      </c>
      <c r="L130" t="s">
        <v>760</v>
      </c>
      <c r="M130" s="1">
        <v>44943</v>
      </c>
      <c r="N130" s="1">
        <v>44690</v>
      </c>
    </row>
    <row r="131" spans="1:14" x14ac:dyDescent="0.25">
      <c r="A131" t="s">
        <v>2270</v>
      </c>
      <c r="B131">
        <v>2831</v>
      </c>
      <c r="C131" t="s">
        <v>2271</v>
      </c>
      <c r="D131" t="s">
        <v>2272</v>
      </c>
      <c r="E131" t="s">
        <v>18</v>
      </c>
      <c r="F131" t="s">
        <v>1546</v>
      </c>
      <c r="G131" t="s">
        <v>2273</v>
      </c>
      <c r="H131">
        <v>936.75</v>
      </c>
      <c r="I131" t="s">
        <v>38</v>
      </c>
      <c r="J131">
        <v>2</v>
      </c>
      <c r="K131">
        <v>1873.5</v>
      </c>
      <c r="L131" t="s">
        <v>2274</v>
      </c>
      <c r="M131" s="1">
        <v>43831</v>
      </c>
      <c r="N131" s="1">
        <v>44863</v>
      </c>
    </row>
    <row r="132" spans="1:14" x14ac:dyDescent="0.25">
      <c r="A132" t="s">
        <v>1547</v>
      </c>
      <c r="B132">
        <v>7233</v>
      </c>
      <c r="C132" t="s">
        <v>1548</v>
      </c>
      <c r="D132" t="s">
        <v>1549</v>
      </c>
      <c r="E132" t="s">
        <v>18</v>
      </c>
      <c r="F132" t="s">
        <v>1550</v>
      </c>
      <c r="G132" t="s">
        <v>1551</v>
      </c>
      <c r="H132">
        <v>453.63</v>
      </c>
      <c r="I132" t="s">
        <v>38</v>
      </c>
      <c r="J132">
        <v>1</v>
      </c>
      <c r="K132">
        <v>453.63</v>
      </c>
      <c r="L132" t="s">
        <v>1552</v>
      </c>
      <c r="M132" s="1">
        <v>44876</v>
      </c>
      <c r="N132" s="1">
        <v>44455</v>
      </c>
    </row>
    <row r="133" spans="1:14" x14ac:dyDescent="0.25">
      <c r="A133" t="s">
        <v>2419</v>
      </c>
      <c r="B133">
        <v>4869</v>
      </c>
      <c r="C133" t="s">
        <v>2420</v>
      </c>
      <c r="D133" t="s">
        <v>2421</v>
      </c>
      <c r="E133" t="s">
        <v>18</v>
      </c>
      <c r="F133" t="s">
        <v>2422</v>
      </c>
      <c r="G133" t="s">
        <v>2423</v>
      </c>
      <c r="H133">
        <v>826.93</v>
      </c>
      <c r="I133" t="s">
        <v>38</v>
      </c>
      <c r="J133">
        <v>1</v>
      </c>
      <c r="K133">
        <v>826.93</v>
      </c>
      <c r="L133" t="s">
        <v>2424</v>
      </c>
      <c r="M133" s="1">
        <v>44752</v>
      </c>
      <c r="N133" s="1">
        <v>44331</v>
      </c>
    </row>
    <row r="134" spans="1:14" x14ac:dyDescent="0.25">
      <c r="A134" t="s">
        <v>1071</v>
      </c>
      <c r="B134">
        <v>2901</v>
      </c>
      <c r="C134" t="s">
        <v>1072</v>
      </c>
      <c r="D134" t="s">
        <v>1073</v>
      </c>
      <c r="E134" t="s">
        <v>26</v>
      </c>
      <c r="F134" t="s">
        <v>1074</v>
      </c>
      <c r="G134" t="s">
        <v>1075</v>
      </c>
      <c r="H134">
        <v>360.27</v>
      </c>
      <c r="I134" t="s">
        <v>14</v>
      </c>
      <c r="J134">
        <v>20</v>
      </c>
      <c r="K134">
        <v>7205.4</v>
      </c>
      <c r="L134" t="s">
        <v>1076</v>
      </c>
      <c r="M134" s="1">
        <v>44298</v>
      </c>
      <c r="N134" s="1">
        <v>44611</v>
      </c>
    </row>
    <row r="135" spans="1:14" x14ac:dyDescent="0.25">
      <c r="A135" t="s">
        <v>3096</v>
      </c>
      <c r="B135">
        <v>1610</v>
      </c>
      <c r="C135" t="s">
        <v>3097</v>
      </c>
      <c r="D135" t="s">
        <v>3098</v>
      </c>
      <c r="E135" t="s">
        <v>26</v>
      </c>
      <c r="F135" t="s">
        <v>3099</v>
      </c>
      <c r="G135" t="s">
        <v>3100</v>
      </c>
      <c r="H135">
        <v>493.01</v>
      </c>
      <c r="I135" t="s">
        <v>14</v>
      </c>
      <c r="J135">
        <v>20</v>
      </c>
      <c r="K135">
        <v>9860.2000000000007</v>
      </c>
      <c r="L135" t="s">
        <v>3101</v>
      </c>
      <c r="M135" s="1">
        <v>44584</v>
      </c>
      <c r="N135" s="1">
        <v>44125</v>
      </c>
    </row>
    <row r="136" spans="1:14" x14ac:dyDescent="0.25">
      <c r="A136" t="s">
        <v>411</v>
      </c>
      <c r="B136">
        <v>2238</v>
      </c>
      <c r="C136" t="s">
        <v>412</v>
      </c>
      <c r="D136" t="s">
        <v>413</v>
      </c>
      <c r="E136" t="s">
        <v>26</v>
      </c>
      <c r="F136" t="s">
        <v>414</v>
      </c>
      <c r="G136" t="s">
        <v>415</v>
      </c>
      <c r="H136">
        <v>348.01</v>
      </c>
      <c r="I136" t="s">
        <v>14</v>
      </c>
      <c r="J136">
        <v>17</v>
      </c>
      <c r="K136">
        <v>5916.17</v>
      </c>
      <c r="L136" t="s">
        <v>416</v>
      </c>
      <c r="M136" s="1">
        <v>45262</v>
      </c>
      <c r="N136" s="1">
        <v>43986</v>
      </c>
    </row>
    <row r="137" spans="1:14" x14ac:dyDescent="0.25">
      <c r="A137" t="s">
        <v>1286</v>
      </c>
      <c r="B137">
        <v>2832</v>
      </c>
      <c r="C137" t="s">
        <v>1287</v>
      </c>
      <c r="D137" t="s">
        <v>1288</v>
      </c>
      <c r="E137" t="s">
        <v>26</v>
      </c>
      <c r="F137" t="s">
        <v>1289</v>
      </c>
      <c r="G137" t="s">
        <v>1290</v>
      </c>
      <c r="H137">
        <v>901.29</v>
      </c>
      <c r="I137" t="s">
        <v>14</v>
      </c>
      <c r="J137">
        <v>16</v>
      </c>
      <c r="K137">
        <v>14420.64</v>
      </c>
      <c r="L137" t="s">
        <v>1291</v>
      </c>
      <c r="M137" s="1">
        <v>45156</v>
      </c>
      <c r="N137" s="1">
        <v>45317</v>
      </c>
    </row>
    <row r="138" spans="1:14" x14ac:dyDescent="0.25">
      <c r="A138" t="s">
        <v>1304</v>
      </c>
      <c r="B138">
        <v>6985</v>
      </c>
      <c r="C138" t="s">
        <v>1305</v>
      </c>
      <c r="D138" t="s">
        <v>1306</v>
      </c>
      <c r="E138" t="s">
        <v>26</v>
      </c>
      <c r="F138" t="s">
        <v>1307</v>
      </c>
      <c r="G138" t="s">
        <v>1308</v>
      </c>
      <c r="H138">
        <v>938.32</v>
      </c>
      <c r="I138" t="s">
        <v>14</v>
      </c>
      <c r="J138">
        <v>13</v>
      </c>
      <c r="K138">
        <v>12198.16</v>
      </c>
      <c r="L138" t="s">
        <v>1309</v>
      </c>
      <c r="M138" s="1">
        <v>44555</v>
      </c>
      <c r="N138" s="1">
        <v>44814</v>
      </c>
    </row>
    <row r="139" spans="1:14" x14ac:dyDescent="0.25">
      <c r="A139" t="s">
        <v>1322</v>
      </c>
      <c r="B139">
        <v>7950</v>
      </c>
      <c r="C139" t="s">
        <v>1323</v>
      </c>
      <c r="D139" t="s">
        <v>1324</v>
      </c>
      <c r="E139" t="s">
        <v>26</v>
      </c>
      <c r="F139" t="s">
        <v>1325</v>
      </c>
      <c r="G139" t="s">
        <v>1326</v>
      </c>
      <c r="H139">
        <v>135.55000000000001</v>
      </c>
      <c r="I139" t="s">
        <v>14</v>
      </c>
      <c r="J139">
        <v>13</v>
      </c>
      <c r="K139">
        <v>1762.15</v>
      </c>
      <c r="L139" t="s">
        <v>1327</v>
      </c>
      <c r="M139" s="1">
        <v>44414</v>
      </c>
      <c r="N139" t="s">
        <v>607</v>
      </c>
    </row>
    <row r="140" spans="1:14" x14ac:dyDescent="0.25">
      <c r="A140" t="s">
        <v>2464</v>
      </c>
      <c r="B140">
        <v>5067</v>
      </c>
      <c r="C140" t="s">
        <v>2465</v>
      </c>
      <c r="D140" t="s">
        <v>2466</v>
      </c>
      <c r="E140" t="s">
        <v>26</v>
      </c>
      <c r="F140" t="s">
        <v>2467</v>
      </c>
      <c r="G140" t="s">
        <v>2468</v>
      </c>
      <c r="H140">
        <v>602.61</v>
      </c>
      <c r="I140" t="s">
        <v>14</v>
      </c>
      <c r="J140">
        <v>13</v>
      </c>
      <c r="K140">
        <v>7833.93</v>
      </c>
      <c r="L140" t="s">
        <v>2469</v>
      </c>
      <c r="M140" s="1">
        <v>44136</v>
      </c>
      <c r="N140" s="1">
        <v>45435</v>
      </c>
    </row>
    <row r="141" spans="1:14" x14ac:dyDescent="0.25">
      <c r="A141" t="s">
        <v>1604</v>
      </c>
      <c r="B141">
        <v>3961</v>
      </c>
      <c r="C141" t="s">
        <v>1605</v>
      </c>
      <c r="D141" t="s">
        <v>1606</v>
      </c>
      <c r="E141" t="s">
        <v>26</v>
      </c>
      <c r="F141" t="s">
        <v>1607</v>
      </c>
      <c r="G141" t="s">
        <v>1608</v>
      </c>
      <c r="H141">
        <v>903.91</v>
      </c>
      <c r="I141" t="s">
        <v>14</v>
      </c>
      <c r="J141">
        <v>12</v>
      </c>
      <c r="K141">
        <v>10846.92</v>
      </c>
      <c r="L141" t="s">
        <v>1609</v>
      </c>
      <c r="M141" s="1">
        <v>44286</v>
      </c>
      <c r="N141" s="1">
        <v>44825</v>
      </c>
    </row>
    <row r="142" spans="1:14" x14ac:dyDescent="0.25">
      <c r="A142" t="s">
        <v>1610</v>
      </c>
      <c r="B142">
        <v>7851</v>
      </c>
      <c r="C142" t="s">
        <v>1611</v>
      </c>
      <c r="D142" t="s">
        <v>1612</v>
      </c>
      <c r="E142" t="s">
        <v>26</v>
      </c>
      <c r="F142" t="s">
        <v>1613</v>
      </c>
      <c r="G142" t="s">
        <v>1614</v>
      </c>
      <c r="H142">
        <v>311.48</v>
      </c>
      <c r="I142" t="s">
        <v>14</v>
      </c>
      <c r="J142">
        <v>12</v>
      </c>
      <c r="K142">
        <v>3737.76</v>
      </c>
      <c r="L142" t="s">
        <v>1615</v>
      </c>
      <c r="M142" s="1">
        <v>44753</v>
      </c>
      <c r="N142" s="1">
        <v>44115</v>
      </c>
    </row>
    <row r="143" spans="1:14" x14ac:dyDescent="0.25">
      <c r="A143" t="s">
        <v>1197</v>
      </c>
      <c r="B143">
        <v>7238</v>
      </c>
      <c r="C143" t="s">
        <v>1198</v>
      </c>
      <c r="D143" t="s">
        <v>1199</v>
      </c>
      <c r="E143" t="s">
        <v>26</v>
      </c>
      <c r="F143" t="s">
        <v>1200</v>
      </c>
      <c r="G143" t="s">
        <v>1201</v>
      </c>
      <c r="H143">
        <v>234.12</v>
      </c>
      <c r="I143" t="s">
        <v>14</v>
      </c>
      <c r="J143">
        <v>10</v>
      </c>
      <c r="K143">
        <v>2341.1999999999998</v>
      </c>
      <c r="L143" t="s">
        <v>1202</v>
      </c>
      <c r="M143" s="1">
        <v>45365</v>
      </c>
      <c r="N143" s="1">
        <v>44289</v>
      </c>
    </row>
    <row r="144" spans="1:14" x14ac:dyDescent="0.25">
      <c r="A144" t="s">
        <v>2021</v>
      </c>
      <c r="B144">
        <v>9291</v>
      </c>
      <c r="C144" t="s">
        <v>2022</v>
      </c>
      <c r="D144" t="s">
        <v>2023</v>
      </c>
      <c r="E144" t="s">
        <v>26</v>
      </c>
      <c r="F144" t="s">
        <v>2024</v>
      </c>
      <c r="G144" t="s">
        <v>2025</v>
      </c>
      <c r="H144">
        <v>108.21</v>
      </c>
      <c r="I144" t="s">
        <v>14</v>
      </c>
      <c r="J144">
        <v>10</v>
      </c>
      <c r="K144">
        <v>1082.0999999999999</v>
      </c>
      <c r="L144" t="s">
        <v>2026</v>
      </c>
      <c r="M144" s="1">
        <v>43981</v>
      </c>
      <c r="N144" s="1">
        <v>43852</v>
      </c>
    </row>
    <row r="145" spans="1:14" x14ac:dyDescent="0.25">
      <c r="A145" t="s">
        <v>1553</v>
      </c>
      <c r="B145">
        <v>5505</v>
      </c>
      <c r="C145" t="s">
        <v>1554</v>
      </c>
      <c r="D145" t="s">
        <v>1555</v>
      </c>
      <c r="E145" t="s">
        <v>26</v>
      </c>
      <c r="F145" t="s">
        <v>27</v>
      </c>
      <c r="G145" t="s">
        <v>1556</v>
      </c>
      <c r="H145">
        <v>402.21</v>
      </c>
      <c r="I145" t="s">
        <v>14</v>
      </c>
      <c r="J145">
        <v>9</v>
      </c>
      <c r="K145">
        <v>3619.89</v>
      </c>
      <c r="L145" t="s">
        <v>1557</v>
      </c>
      <c r="M145" s="1">
        <v>45111</v>
      </c>
      <c r="N145" s="1">
        <v>44136</v>
      </c>
    </row>
    <row r="146" spans="1:14" x14ac:dyDescent="0.25">
      <c r="A146" t="s">
        <v>2123</v>
      </c>
      <c r="B146">
        <v>1444</v>
      </c>
      <c r="C146" t="s">
        <v>2124</v>
      </c>
      <c r="D146" t="s">
        <v>2125</v>
      </c>
      <c r="E146" t="s">
        <v>26</v>
      </c>
      <c r="F146" t="s">
        <v>2126</v>
      </c>
      <c r="G146" t="s">
        <v>2127</v>
      </c>
      <c r="H146">
        <v>653.33000000000004</v>
      </c>
      <c r="I146" t="s">
        <v>14</v>
      </c>
      <c r="J146">
        <v>8</v>
      </c>
      <c r="K146">
        <v>5226.6400000000003</v>
      </c>
      <c r="L146" t="s">
        <v>2128</v>
      </c>
      <c r="M146" s="1">
        <v>44802</v>
      </c>
      <c r="N146" s="1">
        <v>44700</v>
      </c>
    </row>
    <row r="147" spans="1:14" x14ac:dyDescent="0.25">
      <c r="A147" t="s">
        <v>3242</v>
      </c>
      <c r="B147">
        <v>1827</v>
      </c>
      <c r="C147" t="s">
        <v>3243</v>
      </c>
      <c r="D147" t="s">
        <v>3244</v>
      </c>
      <c r="E147" t="s">
        <v>26</v>
      </c>
      <c r="F147" t="s">
        <v>2997</v>
      </c>
      <c r="G147" t="s">
        <v>3245</v>
      </c>
      <c r="H147">
        <v>269.76</v>
      </c>
      <c r="I147" t="s">
        <v>14</v>
      </c>
      <c r="J147">
        <v>8</v>
      </c>
      <c r="K147">
        <v>2158.08</v>
      </c>
      <c r="L147" t="s">
        <v>3246</v>
      </c>
      <c r="M147" s="1">
        <v>45494</v>
      </c>
      <c r="N147" s="1">
        <v>44906</v>
      </c>
    </row>
    <row r="148" spans="1:14" x14ac:dyDescent="0.25">
      <c r="A148" t="s">
        <v>292</v>
      </c>
      <c r="B148">
        <v>7118</v>
      </c>
      <c r="C148" t="s">
        <v>293</v>
      </c>
      <c r="D148" t="s">
        <v>294</v>
      </c>
      <c r="E148" t="s">
        <v>26</v>
      </c>
      <c r="F148" t="s">
        <v>295</v>
      </c>
      <c r="G148" t="s">
        <v>296</v>
      </c>
      <c r="H148">
        <v>242.6</v>
      </c>
      <c r="I148" t="s">
        <v>14</v>
      </c>
      <c r="J148">
        <v>6</v>
      </c>
      <c r="K148">
        <v>1455.6</v>
      </c>
      <c r="L148" t="s">
        <v>297</v>
      </c>
      <c r="M148" s="1">
        <v>44252</v>
      </c>
      <c r="N148" s="1">
        <v>44384</v>
      </c>
    </row>
    <row r="149" spans="1:14" x14ac:dyDescent="0.25">
      <c r="A149" t="s">
        <v>2959</v>
      </c>
      <c r="B149">
        <v>2718</v>
      </c>
      <c r="C149" t="s">
        <v>2960</v>
      </c>
      <c r="D149" t="s">
        <v>2961</v>
      </c>
      <c r="E149" t="s">
        <v>26</v>
      </c>
      <c r="F149" t="s">
        <v>2962</v>
      </c>
      <c r="G149" t="s">
        <v>2963</v>
      </c>
      <c r="H149">
        <v>153.02000000000001</v>
      </c>
      <c r="I149" t="s">
        <v>14</v>
      </c>
      <c r="J149">
        <v>2</v>
      </c>
      <c r="K149">
        <v>306.04000000000002</v>
      </c>
      <c r="L149" t="s">
        <v>2964</v>
      </c>
      <c r="M149" s="1">
        <v>45525</v>
      </c>
      <c r="N149" s="1">
        <v>44828</v>
      </c>
    </row>
    <row r="150" spans="1:14" x14ac:dyDescent="0.25">
      <c r="A150" t="s">
        <v>3313</v>
      </c>
      <c r="B150">
        <v>1742</v>
      </c>
      <c r="C150" t="s">
        <v>3314</v>
      </c>
      <c r="D150" t="s">
        <v>3315</v>
      </c>
      <c r="E150" t="s">
        <v>26</v>
      </c>
      <c r="F150" t="s">
        <v>1710</v>
      </c>
      <c r="G150" t="s">
        <v>3316</v>
      </c>
      <c r="H150">
        <v>971.78</v>
      </c>
      <c r="I150" t="s">
        <v>14</v>
      </c>
      <c r="J150">
        <v>2</v>
      </c>
      <c r="K150">
        <v>1943.56</v>
      </c>
      <c r="L150" t="s">
        <v>3317</v>
      </c>
      <c r="M150" s="1">
        <v>43924</v>
      </c>
      <c r="N150" s="1">
        <v>45054</v>
      </c>
    </row>
    <row r="151" spans="1:14" x14ac:dyDescent="0.25">
      <c r="A151" t="s">
        <v>2863</v>
      </c>
      <c r="B151">
        <v>9323</v>
      </c>
      <c r="C151" t="s">
        <v>2864</v>
      </c>
      <c r="D151" t="s">
        <v>2865</v>
      </c>
      <c r="E151" t="s">
        <v>26</v>
      </c>
      <c r="F151" t="s">
        <v>2866</v>
      </c>
      <c r="G151" t="s">
        <v>2867</v>
      </c>
      <c r="H151">
        <v>221.67</v>
      </c>
      <c r="I151" t="s">
        <v>14</v>
      </c>
      <c r="J151">
        <v>1</v>
      </c>
      <c r="K151">
        <v>221.67</v>
      </c>
      <c r="L151" t="s">
        <v>2868</v>
      </c>
      <c r="M151" s="1">
        <v>43995</v>
      </c>
      <c r="N151" s="1">
        <v>45488</v>
      </c>
    </row>
    <row r="152" spans="1:14" x14ac:dyDescent="0.25">
      <c r="A152" t="s">
        <v>1383</v>
      </c>
      <c r="B152">
        <v>1193</v>
      </c>
      <c r="C152" t="s">
        <v>1384</v>
      </c>
      <c r="D152" t="s">
        <v>1385</v>
      </c>
      <c r="E152" t="s">
        <v>106</v>
      </c>
      <c r="F152" t="s">
        <v>1114</v>
      </c>
      <c r="G152" t="s">
        <v>1386</v>
      </c>
      <c r="H152">
        <v>77.87</v>
      </c>
      <c r="I152" t="s">
        <v>14</v>
      </c>
      <c r="J152">
        <v>19</v>
      </c>
      <c r="K152">
        <v>1479.53</v>
      </c>
      <c r="L152" t="s">
        <v>1387</v>
      </c>
      <c r="M152" s="1">
        <v>45029</v>
      </c>
      <c r="N152" s="1">
        <v>45301</v>
      </c>
    </row>
    <row r="153" spans="1:14" x14ac:dyDescent="0.25">
      <c r="A153" t="s">
        <v>2582</v>
      </c>
      <c r="B153">
        <v>3632</v>
      </c>
      <c r="C153" t="s">
        <v>2583</v>
      </c>
      <c r="D153" t="s">
        <v>2584</v>
      </c>
      <c r="E153" t="s">
        <v>106</v>
      </c>
      <c r="F153" t="s">
        <v>68</v>
      </c>
      <c r="G153" t="s">
        <v>2585</v>
      </c>
      <c r="H153">
        <v>56.44</v>
      </c>
      <c r="I153" t="s">
        <v>14</v>
      </c>
      <c r="J153">
        <v>19</v>
      </c>
      <c r="K153">
        <v>1072.3599999999999</v>
      </c>
      <c r="L153" t="s">
        <v>2586</v>
      </c>
      <c r="M153" s="1">
        <v>44551</v>
      </c>
      <c r="N153" s="1">
        <v>45001</v>
      </c>
    </row>
    <row r="154" spans="1:14" x14ac:dyDescent="0.25">
      <c r="A154" t="s">
        <v>901</v>
      </c>
      <c r="B154">
        <v>7168</v>
      </c>
      <c r="C154" t="s">
        <v>902</v>
      </c>
      <c r="D154" t="s">
        <v>903</v>
      </c>
      <c r="E154" t="s">
        <v>106</v>
      </c>
      <c r="F154" t="s">
        <v>904</v>
      </c>
      <c r="G154" t="s">
        <v>905</v>
      </c>
      <c r="H154">
        <v>80.39</v>
      </c>
      <c r="I154" t="s">
        <v>14</v>
      </c>
      <c r="J154">
        <v>18</v>
      </c>
      <c r="K154">
        <v>1447.02</v>
      </c>
      <c r="L154" t="s">
        <v>906</v>
      </c>
      <c r="M154" s="1">
        <v>44195</v>
      </c>
      <c r="N154" s="1">
        <v>44184</v>
      </c>
    </row>
    <row r="155" spans="1:14" x14ac:dyDescent="0.25">
      <c r="A155" t="s">
        <v>1025</v>
      </c>
      <c r="B155">
        <v>1602</v>
      </c>
      <c r="C155" t="s">
        <v>1026</v>
      </c>
      <c r="D155" t="s">
        <v>1027</v>
      </c>
      <c r="E155" t="s">
        <v>106</v>
      </c>
      <c r="F155" t="s">
        <v>1028</v>
      </c>
      <c r="G155" t="s">
        <v>1029</v>
      </c>
      <c r="H155">
        <v>426.7</v>
      </c>
      <c r="I155" t="s">
        <v>14</v>
      </c>
      <c r="J155">
        <v>18</v>
      </c>
      <c r="K155">
        <v>7680.6</v>
      </c>
      <c r="L155" t="s">
        <v>1030</v>
      </c>
      <c r="M155" s="1">
        <v>45265</v>
      </c>
      <c r="N155" s="1">
        <v>44210</v>
      </c>
    </row>
    <row r="156" spans="1:14" x14ac:dyDescent="0.25">
      <c r="A156" t="s">
        <v>961</v>
      </c>
      <c r="B156">
        <v>3455</v>
      </c>
      <c r="C156" t="s">
        <v>962</v>
      </c>
      <c r="D156" t="s">
        <v>963</v>
      </c>
      <c r="E156" t="s">
        <v>106</v>
      </c>
      <c r="F156" t="s">
        <v>964</v>
      </c>
      <c r="G156" t="s">
        <v>965</v>
      </c>
      <c r="H156">
        <v>496.88</v>
      </c>
      <c r="I156" t="s">
        <v>14</v>
      </c>
      <c r="J156">
        <v>17</v>
      </c>
      <c r="K156">
        <v>8446.9599999999991</v>
      </c>
      <c r="L156" t="s">
        <v>966</v>
      </c>
      <c r="M156" s="1">
        <v>43938</v>
      </c>
      <c r="N156" s="1">
        <v>44064</v>
      </c>
    </row>
    <row r="157" spans="1:14" x14ac:dyDescent="0.25">
      <c r="A157" t="s">
        <v>2980</v>
      </c>
      <c r="B157">
        <v>6152</v>
      </c>
      <c r="C157" t="s">
        <v>2981</v>
      </c>
      <c r="D157" t="s">
        <v>2982</v>
      </c>
      <c r="E157" t="s">
        <v>106</v>
      </c>
      <c r="F157" t="s">
        <v>2093</v>
      </c>
      <c r="G157" t="s">
        <v>2983</v>
      </c>
      <c r="H157">
        <v>909.11</v>
      </c>
      <c r="I157" t="s">
        <v>14</v>
      </c>
      <c r="J157">
        <v>17</v>
      </c>
      <c r="K157">
        <v>15454.87</v>
      </c>
      <c r="L157" t="s">
        <v>2984</v>
      </c>
      <c r="M157" s="1">
        <v>44851</v>
      </c>
      <c r="N157" s="1">
        <v>45134</v>
      </c>
    </row>
    <row r="158" spans="1:14" x14ac:dyDescent="0.25">
      <c r="A158" t="s">
        <v>845</v>
      </c>
      <c r="B158">
        <v>5212</v>
      </c>
      <c r="C158" t="s">
        <v>846</v>
      </c>
      <c r="D158" t="s">
        <v>847</v>
      </c>
      <c r="E158" t="s">
        <v>106</v>
      </c>
      <c r="F158" t="s">
        <v>848</v>
      </c>
      <c r="G158" t="s">
        <v>849</v>
      </c>
      <c r="H158">
        <v>561.17999999999995</v>
      </c>
      <c r="I158" t="s">
        <v>14</v>
      </c>
      <c r="J158">
        <v>16</v>
      </c>
      <c r="K158">
        <v>8978.8799999999992</v>
      </c>
      <c r="L158" t="s">
        <v>850</v>
      </c>
      <c r="M158" s="1">
        <v>44432</v>
      </c>
      <c r="N158" s="1">
        <v>45436</v>
      </c>
    </row>
    <row r="159" spans="1:14" x14ac:dyDescent="0.25">
      <c r="A159" t="s">
        <v>2914</v>
      </c>
      <c r="B159">
        <v>4241</v>
      </c>
      <c r="C159" t="s">
        <v>2915</v>
      </c>
      <c r="D159" t="s">
        <v>2916</v>
      </c>
      <c r="E159" t="s">
        <v>106</v>
      </c>
      <c r="F159" t="s">
        <v>2917</v>
      </c>
      <c r="G159" t="s">
        <v>2918</v>
      </c>
      <c r="H159">
        <v>266.79000000000002</v>
      </c>
      <c r="I159" t="s">
        <v>14</v>
      </c>
      <c r="J159">
        <v>16</v>
      </c>
      <c r="K159">
        <v>4268.6400000000003</v>
      </c>
      <c r="L159" t="s">
        <v>2919</v>
      </c>
      <c r="M159" s="1">
        <v>44162</v>
      </c>
      <c r="N159" s="1">
        <v>44066</v>
      </c>
    </row>
    <row r="160" spans="1:14" x14ac:dyDescent="0.25">
      <c r="A160" t="s">
        <v>2903</v>
      </c>
      <c r="B160">
        <v>7852</v>
      </c>
      <c r="C160" t="s">
        <v>2904</v>
      </c>
      <c r="D160" t="s">
        <v>2905</v>
      </c>
      <c r="E160" t="s">
        <v>106</v>
      </c>
      <c r="F160" t="s">
        <v>2906</v>
      </c>
      <c r="G160" t="s">
        <v>2907</v>
      </c>
      <c r="H160">
        <v>310.02999999999997</v>
      </c>
      <c r="I160" t="s">
        <v>14</v>
      </c>
      <c r="J160">
        <v>15</v>
      </c>
      <c r="K160">
        <v>4650.45</v>
      </c>
      <c r="L160" t="s">
        <v>2908</v>
      </c>
      <c r="M160" s="1">
        <v>43875</v>
      </c>
      <c r="N160" s="1">
        <v>44579</v>
      </c>
    </row>
    <row r="161" spans="1:14" x14ac:dyDescent="0.25">
      <c r="A161" t="s">
        <v>1339</v>
      </c>
      <c r="B161">
        <v>4841</v>
      </c>
      <c r="C161" t="s">
        <v>1340</v>
      </c>
      <c r="D161" t="s">
        <v>1341</v>
      </c>
      <c r="E161" t="s">
        <v>106</v>
      </c>
      <c r="F161" t="s">
        <v>1342</v>
      </c>
      <c r="G161" t="s">
        <v>1343</v>
      </c>
      <c r="H161">
        <v>886.15</v>
      </c>
      <c r="I161" t="s">
        <v>14</v>
      </c>
      <c r="J161">
        <v>14</v>
      </c>
      <c r="K161">
        <v>12406.1</v>
      </c>
      <c r="L161" t="s">
        <v>1344</v>
      </c>
      <c r="M161" s="1">
        <v>45271</v>
      </c>
      <c r="N161" s="1">
        <v>44843</v>
      </c>
    </row>
    <row r="162" spans="1:14" x14ac:dyDescent="0.25">
      <c r="A162" t="s">
        <v>2544</v>
      </c>
      <c r="B162">
        <v>6257</v>
      </c>
      <c r="C162" t="s">
        <v>2545</v>
      </c>
      <c r="D162" t="s">
        <v>2546</v>
      </c>
      <c r="E162" t="s">
        <v>106</v>
      </c>
      <c r="F162" t="s">
        <v>2422</v>
      </c>
      <c r="G162" t="s">
        <v>2547</v>
      </c>
      <c r="H162">
        <v>298.12</v>
      </c>
      <c r="I162" t="s">
        <v>14</v>
      </c>
      <c r="J162">
        <v>13</v>
      </c>
      <c r="K162">
        <v>3875.56</v>
      </c>
      <c r="L162" t="s">
        <v>2548</v>
      </c>
      <c r="M162" s="1">
        <v>43936</v>
      </c>
      <c r="N162" s="1">
        <v>45180</v>
      </c>
    </row>
    <row r="163" spans="1:14" x14ac:dyDescent="0.25">
      <c r="A163" t="s">
        <v>1516</v>
      </c>
      <c r="B163">
        <v>6464</v>
      </c>
      <c r="C163" t="s">
        <v>1517</v>
      </c>
      <c r="D163" t="s">
        <v>1518</v>
      </c>
      <c r="E163" t="s">
        <v>106</v>
      </c>
      <c r="F163" t="s">
        <v>882</v>
      </c>
      <c r="G163" t="s">
        <v>1519</v>
      </c>
      <c r="H163">
        <v>78.02</v>
      </c>
      <c r="I163" t="s">
        <v>14</v>
      </c>
      <c r="J163">
        <v>12</v>
      </c>
      <c r="K163">
        <v>936.24</v>
      </c>
      <c r="L163" t="s">
        <v>1520</v>
      </c>
      <c r="M163" s="1">
        <v>43926</v>
      </c>
      <c r="N163" s="1">
        <v>44736</v>
      </c>
    </row>
    <row r="164" spans="1:14" x14ac:dyDescent="0.25">
      <c r="A164" t="s">
        <v>2767</v>
      </c>
      <c r="B164">
        <v>9660</v>
      </c>
      <c r="C164" t="s">
        <v>2768</v>
      </c>
      <c r="D164" t="s">
        <v>2769</v>
      </c>
      <c r="E164" t="s">
        <v>106</v>
      </c>
      <c r="F164" t="s">
        <v>2770</v>
      </c>
      <c r="G164" t="s">
        <v>2771</v>
      </c>
      <c r="H164">
        <v>108.26</v>
      </c>
      <c r="I164" t="s">
        <v>14</v>
      </c>
      <c r="J164">
        <v>12</v>
      </c>
      <c r="K164">
        <v>1299.1199999999999</v>
      </c>
      <c r="L164" t="s">
        <v>2772</v>
      </c>
      <c r="M164" s="1">
        <v>44656</v>
      </c>
      <c r="N164" s="1">
        <v>43888</v>
      </c>
    </row>
    <row r="165" spans="1:14" x14ac:dyDescent="0.25">
      <c r="A165" t="s">
        <v>2840</v>
      </c>
      <c r="B165">
        <v>4697</v>
      </c>
      <c r="C165" t="s">
        <v>2841</v>
      </c>
      <c r="D165" t="s">
        <v>2842</v>
      </c>
      <c r="E165" t="s">
        <v>106</v>
      </c>
      <c r="F165" t="s">
        <v>2843</v>
      </c>
      <c r="G165" t="s">
        <v>2844</v>
      </c>
      <c r="H165">
        <v>394.33</v>
      </c>
      <c r="I165" t="s">
        <v>14</v>
      </c>
      <c r="J165">
        <v>9</v>
      </c>
      <c r="K165">
        <v>3548.97</v>
      </c>
      <c r="L165" t="s">
        <v>2845</v>
      </c>
      <c r="M165" s="1">
        <v>44508</v>
      </c>
      <c r="N165" s="1">
        <v>44485</v>
      </c>
    </row>
    <row r="166" spans="1:14" x14ac:dyDescent="0.25">
      <c r="A166" t="s">
        <v>1837</v>
      </c>
      <c r="B166">
        <v>4272</v>
      </c>
      <c r="C166" t="s">
        <v>1838</v>
      </c>
      <c r="D166" t="s">
        <v>1839</v>
      </c>
      <c r="E166" t="s">
        <v>106</v>
      </c>
      <c r="F166" t="s">
        <v>1840</v>
      </c>
      <c r="G166" t="s">
        <v>1841</v>
      </c>
      <c r="H166">
        <v>722.06</v>
      </c>
      <c r="I166" t="s">
        <v>14</v>
      </c>
      <c r="J166">
        <v>6</v>
      </c>
      <c r="K166">
        <v>4332.3599999999997</v>
      </c>
      <c r="L166" t="s">
        <v>1842</v>
      </c>
      <c r="M166" s="1">
        <v>43980</v>
      </c>
      <c r="N166" s="1">
        <v>43897</v>
      </c>
    </row>
    <row r="167" spans="1:14" x14ac:dyDescent="0.25">
      <c r="A167" t="s">
        <v>2975</v>
      </c>
      <c r="B167">
        <v>7598</v>
      </c>
      <c r="C167" t="s">
        <v>2976</v>
      </c>
      <c r="D167" t="s">
        <v>2977</v>
      </c>
      <c r="E167" t="s">
        <v>106</v>
      </c>
      <c r="F167" t="s">
        <v>176</v>
      </c>
      <c r="G167" t="s">
        <v>2978</v>
      </c>
      <c r="H167">
        <v>510.9</v>
      </c>
      <c r="I167" t="s">
        <v>14</v>
      </c>
      <c r="J167">
        <v>6</v>
      </c>
      <c r="K167">
        <v>3065.4</v>
      </c>
      <c r="L167" t="s">
        <v>2979</v>
      </c>
      <c r="M167" s="1">
        <v>45290</v>
      </c>
      <c r="N167" s="1">
        <v>44696</v>
      </c>
    </row>
    <row r="168" spans="1:14" x14ac:dyDescent="0.25">
      <c r="A168" t="s">
        <v>802</v>
      </c>
      <c r="B168">
        <v>4521</v>
      </c>
      <c r="C168" t="s">
        <v>803</v>
      </c>
      <c r="D168" t="s">
        <v>804</v>
      </c>
      <c r="E168" t="s">
        <v>106</v>
      </c>
      <c r="F168" t="s">
        <v>27</v>
      </c>
      <c r="G168" t="s">
        <v>805</v>
      </c>
      <c r="H168">
        <v>116.65</v>
      </c>
      <c r="I168" t="s">
        <v>14</v>
      </c>
      <c r="J168">
        <v>3</v>
      </c>
      <c r="K168">
        <v>349.95</v>
      </c>
      <c r="L168" t="s">
        <v>806</v>
      </c>
      <c r="M168" s="1">
        <v>45493</v>
      </c>
      <c r="N168" s="1">
        <v>45360</v>
      </c>
    </row>
    <row r="169" spans="1:14" x14ac:dyDescent="0.25">
      <c r="A169" t="s">
        <v>2436</v>
      </c>
      <c r="B169">
        <v>5731</v>
      </c>
      <c r="C169" t="s">
        <v>2437</v>
      </c>
      <c r="D169" t="s">
        <v>2438</v>
      </c>
      <c r="E169" t="s">
        <v>106</v>
      </c>
      <c r="F169" t="s">
        <v>2439</v>
      </c>
      <c r="G169" t="s">
        <v>2440</v>
      </c>
      <c r="H169">
        <v>919.07</v>
      </c>
      <c r="I169" t="s">
        <v>14</v>
      </c>
      <c r="J169">
        <v>1</v>
      </c>
      <c r="K169">
        <v>919.07</v>
      </c>
      <c r="L169" t="s">
        <v>2441</v>
      </c>
      <c r="M169" s="1">
        <v>45068</v>
      </c>
      <c r="N169" s="1">
        <v>44310</v>
      </c>
    </row>
    <row r="170" spans="1:14" x14ac:dyDescent="0.25">
      <c r="A170" t="s">
        <v>3155</v>
      </c>
      <c r="B170">
        <v>2489</v>
      </c>
      <c r="C170" t="s">
        <v>3156</v>
      </c>
      <c r="D170" t="s">
        <v>3157</v>
      </c>
      <c r="E170" t="s">
        <v>31</v>
      </c>
      <c r="F170" t="s">
        <v>3158</v>
      </c>
      <c r="G170" t="s">
        <v>3159</v>
      </c>
      <c r="H170">
        <v>903.24</v>
      </c>
      <c r="I170" t="s">
        <v>14</v>
      </c>
      <c r="J170">
        <v>20</v>
      </c>
      <c r="K170">
        <v>18064.8</v>
      </c>
      <c r="L170" t="s">
        <v>3160</v>
      </c>
      <c r="M170" s="1">
        <v>44591</v>
      </c>
      <c r="N170" s="1">
        <v>45351</v>
      </c>
    </row>
    <row r="171" spans="1:14" x14ac:dyDescent="0.25">
      <c r="A171" t="s">
        <v>1019</v>
      </c>
      <c r="B171">
        <v>7042</v>
      </c>
      <c r="C171" t="s">
        <v>1020</v>
      </c>
      <c r="D171" t="s">
        <v>1021</v>
      </c>
      <c r="E171" t="s">
        <v>31</v>
      </c>
      <c r="F171" t="s">
        <v>1022</v>
      </c>
      <c r="G171" t="s">
        <v>1023</v>
      </c>
      <c r="H171">
        <v>69.41</v>
      </c>
      <c r="I171" t="s">
        <v>14</v>
      </c>
      <c r="J171">
        <v>18</v>
      </c>
      <c r="K171">
        <v>1249.3800000000001</v>
      </c>
      <c r="L171" t="s">
        <v>1024</v>
      </c>
      <c r="M171" s="1">
        <v>44675</v>
      </c>
      <c r="N171" s="1">
        <v>45171</v>
      </c>
    </row>
    <row r="172" spans="1:14" x14ac:dyDescent="0.25">
      <c r="A172" t="s">
        <v>59</v>
      </c>
      <c r="B172">
        <v>4466</v>
      </c>
      <c r="C172" t="s">
        <v>60</v>
      </c>
      <c r="D172" t="s">
        <v>61</v>
      </c>
      <c r="E172" t="s">
        <v>31</v>
      </c>
      <c r="F172" t="s">
        <v>62</v>
      </c>
      <c r="G172" t="s">
        <v>63</v>
      </c>
      <c r="H172">
        <v>291.49</v>
      </c>
      <c r="I172" t="s">
        <v>14</v>
      </c>
      <c r="J172">
        <v>17</v>
      </c>
      <c r="K172">
        <v>4955.33</v>
      </c>
      <c r="L172" t="s">
        <v>64</v>
      </c>
      <c r="M172" s="1">
        <v>44181</v>
      </c>
      <c r="N172" s="1">
        <v>44497</v>
      </c>
    </row>
    <row r="173" spans="1:14" x14ac:dyDescent="0.25">
      <c r="A173" t="s">
        <v>1719</v>
      </c>
      <c r="B173">
        <v>5130</v>
      </c>
      <c r="C173" t="s">
        <v>1720</v>
      </c>
      <c r="D173" t="s">
        <v>1721</v>
      </c>
      <c r="E173" t="s">
        <v>31</v>
      </c>
      <c r="F173" t="s">
        <v>1722</v>
      </c>
      <c r="G173" t="s">
        <v>1723</v>
      </c>
      <c r="H173">
        <v>537.94000000000005</v>
      </c>
      <c r="I173" t="s">
        <v>14</v>
      </c>
      <c r="J173">
        <v>17</v>
      </c>
      <c r="K173">
        <v>9144.98</v>
      </c>
      <c r="L173" t="s">
        <v>1724</v>
      </c>
      <c r="M173" s="1">
        <v>45099</v>
      </c>
      <c r="N173" s="1">
        <v>44830</v>
      </c>
    </row>
    <row r="174" spans="1:14" x14ac:dyDescent="0.25">
      <c r="A174" t="s">
        <v>645</v>
      </c>
      <c r="B174">
        <v>9562</v>
      </c>
      <c r="C174" t="s">
        <v>646</v>
      </c>
      <c r="D174" t="s">
        <v>647</v>
      </c>
      <c r="E174" t="s">
        <v>31</v>
      </c>
      <c r="F174" t="s">
        <v>648</v>
      </c>
      <c r="G174" t="s">
        <v>649</v>
      </c>
      <c r="H174">
        <v>106.4</v>
      </c>
      <c r="I174" t="s">
        <v>14</v>
      </c>
      <c r="J174">
        <v>15</v>
      </c>
      <c r="K174">
        <v>1596</v>
      </c>
      <c r="L174" t="s">
        <v>650</v>
      </c>
      <c r="M174" s="1">
        <v>44608</v>
      </c>
      <c r="N174" s="1">
        <v>44538</v>
      </c>
    </row>
    <row r="175" spans="1:14" x14ac:dyDescent="0.25">
      <c r="A175" t="s">
        <v>907</v>
      </c>
      <c r="B175">
        <v>4218</v>
      </c>
      <c r="C175" t="s">
        <v>908</v>
      </c>
      <c r="D175" t="s">
        <v>909</v>
      </c>
      <c r="E175" t="s">
        <v>31</v>
      </c>
      <c r="F175" t="s">
        <v>910</v>
      </c>
      <c r="G175" t="s">
        <v>911</v>
      </c>
      <c r="H175">
        <v>79.37</v>
      </c>
      <c r="I175" t="s">
        <v>14</v>
      </c>
      <c r="J175">
        <v>15</v>
      </c>
      <c r="K175">
        <v>1190.55</v>
      </c>
      <c r="L175" t="s">
        <v>912</v>
      </c>
      <c r="M175" s="1">
        <v>44330</v>
      </c>
      <c r="N175" s="1">
        <v>44029</v>
      </c>
    </row>
    <row r="176" spans="1:14" x14ac:dyDescent="0.25">
      <c r="A176" t="s">
        <v>2661</v>
      </c>
      <c r="B176">
        <v>2983</v>
      </c>
      <c r="C176" t="s">
        <v>2662</v>
      </c>
      <c r="D176" t="s">
        <v>2663</v>
      </c>
      <c r="E176" t="s">
        <v>31</v>
      </c>
      <c r="F176" t="s">
        <v>651</v>
      </c>
      <c r="G176" t="s">
        <v>2664</v>
      </c>
      <c r="H176">
        <v>671.27</v>
      </c>
      <c r="I176" t="s">
        <v>14</v>
      </c>
      <c r="J176">
        <v>14</v>
      </c>
      <c r="K176">
        <v>9397.7800000000007</v>
      </c>
      <c r="L176" t="s">
        <v>2665</v>
      </c>
      <c r="M176" s="1">
        <v>44693</v>
      </c>
      <c r="N176" s="1">
        <v>44561</v>
      </c>
    </row>
    <row r="177" spans="1:14" x14ac:dyDescent="0.25">
      <c r="A177" t="s">
        <v>2701</v>
      </c>
      <c r="B177">
        <v>7093</v>
      </c>
      <c r="C177" t="s">
        <v>2702</v>
      </c>
      <c r="D177" t="s">
        <v>2703</v>
      </c>
      <c r="E177" t="s">
        <v>31</v>
      </c>
      <c r="F177" t="s">
        <v>380</v>
      </c>
      <c r="G177" t="s">
        <v>2704</v>
      </c>
      <c r="H177">
        <v>871.26</v>
      </c>
      <c r="I177" t="s">
        <v>14</v>
      </c>
      <c r="J177">
        <v>12</v>
      </c>
      <c r="K177">
        <v>10455.120000000001</v>
      </c>
      <c r="L177" t="s">
        <v>2705</v>
      </c>
      <c r="M177" s="1">
        <v>44371</v>
      </c>
      <c r="N177" s="1">
        <v>45385</v>
      </c>
    </row>
    <row r="178" spans="1:14" x14ac:dyDescent="0.25">
      <c r="A178" t="s">
        <v>2065</v>
      </c>
      <c r="B178">
        <v>9758</v>
      </c>
      <c r="C178" t="s">
        <v>2066</v>
      </c>
      <c r="D178" t="s">
        <v>2067</v>
      </c>
      <c r="E178" t="s">
        <v>31</v>
      </c>
      <c r="F178" t="s">
        <v>1183</v>
      </c>
      <c r="G178" t="s">
        <v>2068</v>
      </c>
      <c r="H178">
        <v>348.7</v>
      </c>
      <c r="I178" t="s">
        <v>14</v>
      </c>
      <c r="J178">
        <v>10</v>
      </c>
      <c r="K178">
        <v>3487</v>
      </c>
      <c r="L178" t="s">
        <v>2069</v>
      </c>
      <c r="M178" s="1">
        <v>45466</v>
      </c>
      <c r="N178" s="1">
        <v>44256</v>
      </c>
    </row>
    <row r="179" spans="1:14" x14ac:dyDescent="0.25">
      <c r="A179" t="s">
        <v>694</v>
      </c>
      <c r="B179">
        <v>5435</v>
      </c>
      <c r="C179" t="s">
        <v>695</v>
      </c>
      <c r="D179" t="s">
        <v>696</v>
      </c>
      <c r="E179" t="s">
        <v>31</v>
      </c>
      <c r="F179" t="s">
        <v>180</v>
      </c>
      <c r="G179" t="s">
        <v>697</v>
      </c>
      <c r="H179">
        <v>825.23</v>
      </c>
      <c r="I179" t="s">
        <v>14</v>
      </c>
      <c r="J179">
        <v>9</v>
      </c>
      <c r="K179">
        <v>7427.07</v>
      </c>
      <c r="L179" t="s">
        <v>698</v>
      </c>
      <c r="M179" s="1">
        <v>45511</v>
      </c>
      <c r="N179" s="1">
        <v>44684</v>
      </c>
    </row>
    <row r="180" spans="1:14" x14ac:dyDescent="0.25">
      <c r="A180" t="s">
        <v>1685</v>
      </c>
      <c r="B180">
        <v>8085</v>
      </c>
      <c r="C180" t="s">
        <v>1686</v>
      </c>
      <c r="D180" t="s">
        <v>1687</v>
      </c>
      <c r="E180" t="s">
        <v>31</v>
      </c>
      <c r="F180" t="s">
        <v>630</v>
      </c>
      <c r="G180" t="s">
        <v>1688</v>
      </c>
      <c r="H180">
        <v>264.79000000000002</v>
      </c>
      <c r="I180" t="s">
        <v>14</v>
      </c>
      <c r="J180">
        <v>9</v>
      </c>
      <c r="K180">
        <v>2383.11</v>
      </c>
      <c r="L180" t="s">
        <v>1689</v>
      </c>
      <c r="M180" s="1">
        <v>44843</v>
      </c>
      <c r="N180" s="1">
        <v>44868</v>
      </c>
    </row>
    <row r="181" spans="1:14" x14ac:dyDescent="0.25">
      <c r="A181" t="s">
        <v>1860</v>
      </c>
      <c r="B181">
        <v>4346</v>
      </c>
      <c r="C181" t="s">
        <v>1861</v>
      </c>
      <c r="D181" t="s">
        <v>1862</v>
      </c>
      <c r="E181" t="s">
        <v>31</v>
      </c>
      <c r="F181" t="s">
        <v>1863</v>
      </c>
      <c r="G181" t="s">
        <v>1864</v>
      </c>
      <c r="H181">
        <v>393.92</v>
      </c>
      <c r="I181" t="s">
        <v>14</v>
      </c>
      <c r="J181">
        <v>9</v>
      </c>
      <c r="K181">
        <v>3545.28</v>
      </c>
      <c r="L181" t="s">
        <v>1865</v>
      </c>
      <c r="M181" s="1">
        <v>44132</v>
      </c>
      <c r="N181" s="1">
        <v>43922</v>
      </c>
    </row>
    <row r="182" spans="1:14" x14ac:dyDescent="0.25">
      <c r="A182" t="s">
        <v>2178</v>
      </c>
      <c r="B182">
        <v>3027</v>
      </c>
      <c r="C182" t="s">
        <v>2179</v>
      </c>
      <c r="D182" t="s">
        <v>2180</v>
      </c>
      <c r="E182" t="s">
        <v>31</v>
      </c>
      <c r="F182" t="s">
        <v>793</v>
      </c>
      <c r="G182" t="s">
        <v>2181</v>
      </c>
      <c r="H182">
        <v>62.3</v>
      </c>
      <c r="I182" t="s">
        <v>14</v>
      </c>
      <c r="J182">
        <v>9</v>
      </c>
      <c r="K182">
        <v>560.70000000000005</v>
      </c>
      <c r="L182" t="s">
        <v>2182</v>
      </c>
      <c r="M182" s="1">
        <v>44565</v>
      </c>
      <c r="N182" s="1">
        <v>45140</v>
      </c>
    </row>
    <row r="183" spans="1:14" x14ac:dyDescent="0.25">
      <c r="A183" t="s">
        <v>627</v>
      </c>
      <c r="B183">
        <v>4530</v>
      </c>
      <c r="C183" t="s">
        <v>628</v>
      </c>
      <c r="D183" t="s">
        <v>629</v>
      </c>
      <c r="E183" t="s">
        <v>31</v>
      </c>
      <c r="F183" t="s">
        <v>630</v>
      </c>
      <c r="G183" t="s">
        <v>631</v>
      </c>
      <c r="H183">
        <v>124.09</v>
      </c>
      <c r="I183" t="s">
        <v>14</v>
      </c>
      <c r="J183">
        <v>8</v>
      </c>
      <c r="K183">
        <v>992.72</v>
      </c>
      <c r="L183" t="s">
        <v>632</v>
      </c>
      <c r="M183" s="1">
        <v>45311</v>
      </c>
      <c r="N183" s="1">
        <v>44178</v>
      </c>
    </row>
    <row r="184" spans="1:14" x14ac:dyDescent="0.25">
      <c r="A184" t="s">
        <v>796</v>
      </c>
      <c r="B184">
        <v>2605</v>
      </c>
      <c r="C184" t="s">
        <v>797</v>
      </c>
      <c r="D184" t="s">
        <v>798</v>
      </c>
      <c r="E184" t="s">
        <v>31</v>
      </c>
      <c r="F184" t="s">
        <v>799</v>
      </c>
      <c r="G184" t="s">
        <v>800</v>
      </c>
      <c r="H184">
        <v>482.01</v>
      </c>
      <c r="I184" t="s">
        <v>14</v>
      </c>
      <c r="J184">
        <v>8</v>
      </c>
      <c r="K184">
        <v>3856.08</v>
      </c>
      <c r="L184" t="s">
        <v>801</v>
      </c>
      <c r="M184" s="1">
        <v>43893</v>
      </c>
      <c r="N184" s="1">
        <v>44676</v>
      </c>
    </row>
    <row r="185" spans="1:14" x14ac:dyDescent="0.25">
      <c r="A185" t="s">
        <v>2337</v>
      </c>
      <c r="B185">
        <v>9180</v>
      </c>
      <c r="C185" t="s">
        <v>2338</v>
      </c>
      <c r="D185" t="s">
        <v>2339</v>
      </c>
      <c r="E185" t="s">
        <v>31</v>
      </c>
      <c r="F185" t="s">
        <v>1364</v>
      </c>
      <c r="G185" t="s">
        <v>2340</v>
      </c>
      <c r="H185">
        <v>399.51</v>
      </c>
      <c r="I185" t="s">
        <v>14</v>
      </c>
      <c r="J185">
        <v>8</v>
      </c>
      <c r="K185">
        <v>3196.08</v>
      </c>
      <c r="L185" t="s">
        <v>2341</v>
      </c>
      <c r="M185" s="1">
        <v>44129</v>
      </c>
      <c r="N185" s="1">
        <v>44838</v>
      </c>
    </row>
    <row r="186" spans="1:14" x14ac:dyDescent="0.25">
      <c r="A186" t="s">
        <v>3263</v>
      </c>
      <c r="B186">
        <v>5894</v>
      </c>
      <c r="C186" t="s">
        <v>3264</v>
      </c>
      <c r="D186" t="s">
        <v>3265</v>
      </c>
      <c r="E186" t="s">
        <v>31</v>
      </c>
      <c r="F186" t="s">
        <v>3266</v>
      </c>
      <c r="G186" t="s">
        <v>3267</v>
      </c>
      <c r="H186">
        <v>246.57</v>
      </c>
      <c r="I186" t="s">
        <v>14</v>
      </c>
      <c r="J186">
        <v>7</v>
      </c>
      <c r="K186">
        <v>1725.99</v>
      </c>
      <c r="L186" t="s">
        <v>3268</v>
      </c>
      <c r="M186" s="1">
        <v>44674</v>
      </c>
      <c r="N186" s="1">
        <v>45181</v>
      </c>
    </row>
    <row r="187" spans="1:14" x14ac:dyDescent="0.25">
      <c r="A187" t="s">
        <v>496</v>
      </c>
      <c r="B187">
        <v>7798</v>
      </c>
      <c r="C187" t="s">
        <v>497</v>
      </c>
      <c r="D187" t="s">
        <v>498</v>
      </c>
      <c r="E187" t="s">
        <v>31</v>
      </c>
      <c r="F187" t="s">
        <v>499</v>
      </c>
      <c r="G187" t="s">
        <v>500</v>
      </c>
      <c r="H187">
        <v>321.88</v>
      </c>
      <c r="I187" t="s">
        <v>14</v>
      </c>
      <c r="J187">
        <v>6</v>
      </c>
      <c r="K187">
        <v>1931.28</v>
      </c>
      <c r="L187" t="s">
        <v>501</v>
      </c>
      <c r="M187" s="1">
        <v>45353</v>
      </c>
      <c r="N187" s="1">
        <v>44392</v>
      </c>
    </row>
    <row r="188" spans="1:14" x14ac:dyDescent="0.25">
      <c r="A188" t="s">
        <v>127</v>
      </c>
      <c r="B188">
        <v>2429</v>
      </c>
      <c r="C188" t="s">
        <v>128</v>
      </c>
      <c r="D188" t="s">
        <v>129</v>
      </c>
      <c r="E188" t="s">
        <v>31</v>
      </c>
      <c r="F188" t="s">
        <v>130</v>
      </c>
      <c r="G188" t="s">
        <v>131</v>
      </c>
      <c r="H188">
        <v>531.5</v>
      </c>
      <c r="I188" t="s">
        <v>14</v>
      </c>
      <c r="J188">
        <v>5</v>
      </c>
      <c r="K188">
        <v>2657.5</v>
      </c>
      <c r="L188" t="s">
        <v>132</v>
      </c>
      <c r="M188" s="1">
        <v>43866</v>
      </c>
      <c r="N188" s="1">
        <v>44251</v>
      </c>
    </row>
    <row r="189" spans="1:14" x14ac:dyDescent="0.25">
      <c r="A189" t="s">
        <v>2671</v>
      </c>
      <c r="B189">
        <v>8331</v>
      </c>
      <c r="C189" t="s">
        <v>2672</v>
      </c>
      <c r="D189" t="s">
        <v>2673</v>
      </c>
      <c r="E189" t="s">
        <v>31</v>
      </c>
      <c r="F189" t="s">
        <v>27</v>
      </c>
      <c r="G189" t="s">
        <v>2674</v>
      </c>
      <c r="H189">
        <v>748.24</v>
      </c>
      <c r="I189" t="s">
        <v>14</v>
      </c>
      <c r="J189">
        <v>5</v>
      </c>
      <c r="K189">
        <v>3741.2</v>
      </c>
      <c r="L189" t="s">
        <v>2675</v>
      </c>
      <c r="M189" s="1">
        <v>45027</v>
      </c>
      <c r="N189" s="1">
        <v>44787</v>
      </c>
    </row>
    <row r="190" spans="1:14" x14ac:dyDescent="0.25">
      <c r="A190" t="s">
        <v>3226</v>
      </c>
      <c r="B190">
        <v>1041</v>
      </c>
      <c r="C190" t="s">
        <v>3227</v>
      </c>
      <c r="D190" t="s">
        <v>3228</v>
      </c>
      <c r="E190" t="s">
        <v>31</v>
      </c>
      <c r="F190" t="s">
        <v>3229</v>
      </c>
      <c r="G190" t="s">
        <v>3230</v>
      </c>
      <c r="H190">
        <v>235.01</v>
      </c>
      <c r="I190" t="s">
        <v>14</v>
      </c>
      <c r="J190">
        <v>5</v>
      </c>
      <c r="K190">
        <v>1175.05</v>
      </c>
      <c r="L190" t="s">
        <v>3231</v>
      </c>
      <c r="M190" s="1">
        <v>45443</v>
      </c>
      <c r="N190" s="1">
        <v>44327</v>
      </c>
    </row>
    <row r="191" spans="1:14" x14ac:dyDescent="0.25">
      <c r="A191" t="s">
        <v>1479</v>
      </c>
      <c r="B191">
        <v>6773</v>
      </c>
      <c r="C191" t="s">
        <v>1480</v>
      </c>
      <c r="D191" t="s">
        <v>1481</v>
      </c>
      <c r="E191" t="s">
        <v>31</v>
      </c>
      <c r="F191" t="s">
        <v>1482</v>
      </c>
      <c r="G191" t="s">
        <v>1483</v>
      </c>
      <c r="H191">
        <v>633.38</v>
      </c>
      <c r="I191" t="s">
        <v>14</v>
      </c>
      <c r="J191">
        <v>4</v>
      </c>
      <c r="K191">
        <v>2533.52</v>
      </c>
      <c r="L191" t="s">
        <v>1484</v>
      </c>
      <c r="M191" s="1">
        <v>44256</v>
      </c>
      <c r="N191" s="1">
        <v>44878</v>
      </c>
    </row>
    <row r="192" spans="1:14" x14ac:dyDescent="0.25">
      <c r="A192" t="s">
        <v>1900</v>
      </c>
      <c r="B192">
        <v>9088</v>
      </c>
      <c r="C192" t="s">
        <v>1901</v>
      </c>
      <c r="D192" t="s">
        <v>1902</v>
      </c>
      <c r="E192" t="s">
        <v>31</v>
      </c>
      <c r="F192" t="s">
        <v>1903</v>
      </c>
      <c r="G192" t="s">
        <v>1904</v>
      </c>
      <c r="H192">
        <v>971.97</v>
      </c>
      <c r="I192" t="s">
        <v>14</v>
      </c>
      <c r="J192">
        <v>4</v>
      </c>
      <c r="K192">
        <v>3887.88</v>
      </c>
      <c r="L192" t="s">
        <v>1905</v>
      </c>
      <c r="M192" s="1">
        <v>45095</v>
      </c>
      <c r="N192" s="1">
        <v>44153</v>
      </c>
    </row>
    <row r="193" spans="1:14" x14ac:dyDescent="0.25">
      <c r="A193" t="s">
        <v>2027</v>
      </c>
      <c r="B193">
        <v>4657</v>
      </c>
      <c r="C193" t="s">
        <v>2028</v>
      </c>
      <c r="D193" t="s">
        <v>2029</v>
      </c>
      <c r="E193" t="s">
        <v>31</v>
      </c>
      <c r="F193" t="s">
        <v>1649</v>
      </c>
      <c r="G193" t="s">
        <v>2030</v>
      </c>
      <c r="H193">
        <v>193.01</v>
      </c>
      <c r="I193" t="s">
        <v>14</v>
      </c>
      <c r="J193">
        <v>4</v>
      </c>
      <c r="K193">
        <v>772.04</v>
      </c>
      <c r="L193" t="s">
        <v>2031</v>
      </c>
      <c r="M193" s="1">
        <v>45532</v>
      </c>
      <c r="N193" s="1">
        <v>44187</v>
      </c>
    </row>
    <row r="194" spans="1:14" x14ac:dyDescent="0.25">
      <c r="A194" t="s">
        <v>2666</v>
      </c>
      <c r="B194">
        <v>7283</v>
      </c>
      <c r="C194" t="s">
        <v>2667</v>
      </c>
      <c r="D194" t="s">
        <v>2668</v>
      </c>
      <c r="E194" t="s">
        <v>31</v>
      </c>
      <c r="F194" t="s">
        <v>1143</v>
      </c>
      <c r="G194" t="s">
        <v>2669</v>
      </c>
      <c r="H194">
        <v>896.05</v>
      </c>
      <c r="I194" t="s">
        <v>14</v>
      </c>
      <c r="J194">
        <v>4</v>
      </c>
      <c r="K194">
        <v>3584.2</v>
      </c>
      <c r="L194" t="s">
        <v>2670</v>
      </c>
      <c r="M194" s="1">
        <v>45341</v>
      </c>
      <c r="N194" t="s">
        <v>607</v>
      </c>
    </row>
    <row r="195" spans="1:14" x14ac:dyDescent="0.25">
      <c r="A195" t="s">
        <v>238</v>
      </c>
      <c r="B195">
        <v>7776</v>
      </c>
      <c r="C195" t="s">
        <v>239</v>
      </c>
      <c r="D195" t="s">
        <v>240</v>
      </c>
      <c r="E195" t="s">
        <v>31</v>
      </c>
      <c r="F195" t="s">
        <v>241</v>
      </c>
      <c r="G195" t="s">
        <v>242</v>
      </c>
      <c r="H195">
        <v>686.5</v>
      </c>
      <c r="I195" t="s">
        <v>14</v>
      </c>
      <c r="J195">
        <v>2</v>
      </c>
      <c r="K195">
        <v>1373</v>
      </c>
      <c r="L195" t="s">
        <v>243</v>
      </c>
      <c r="M195" s="1">
        <v>45001</v>
      </c>
      <c r="N195" s="1">
        <v>44071</v>
      </c>
    </row>
    <row r="196" spans="1:14" x14ac:dyDescent="0.25">
      <c r="A196" t="s">
        <v>3184</v>
      </c>
      <c r="B196">
        <v>1030</v>
      </c>
      <c r="C196" t="s">
        <v>3185</v>
      </c>
      <c r="D196" t="s">
        <v>3186</v>
      </c>
      <c r="E196" t="s">
        <v>31</v>
      </c>
      <c r="F196" t="s">
        <v>618</v>
      </c>
      <c r="G196" t="s">
        <v>3187</v>
      </c>
      <c r="H196">
        <v>976.81</v>
      </c>
      <c r="I196" t="s">
        <v>14</v>
      </c>
      <c r="J196">
        <v>1</v>
      </c>
      <c r="K196">
        <v>976.81</v>
      </c>
      <c r="L196" t="s">
        <v>3188</v>
      </c>
      <c r="M196" s="1">
        <v>45190</v>
      </c>
      <c r="N196" s="1">
        <v>44047</v>
      </c>
    </row>
    <row r="197" spans="1:14" x14ac:dyDescent="0.25">
      <c r="A197" t="s">
        <v>1162</v>
      </c>
      <c r="B197">
        <v>1621</v>
      </c>
      <c r="C197" t="s">
        <v>1163</v>
      </c>
      <c r="D197" t="s">
        <v>1164</v>
      </c>
      <c r="E197" t="s">
        <v>13</v>
      </c>
      <c r="F197" t="s">
        <v>870</v>
      </c>
      <c r="G197" t="s">
        <v>1165</v>
      </c>
      <c r="H197">
        <v>144.07</v>
      </c>
      <c r="I197" t="s">
        <v>14</v>
      </c>
      <c r="J197">
        <v>20</v>
      </c>
      <c r="K197">
        <v>2881.4</v>
      </c>
      <c r="L197" t="s">
        <v>1166</v>
      </c>
      <c r="M197" s="1">
        <v>44480</v>
      </c>
      <c r="N197" s="1">
        <v>44420</v>
      </c>
    </row>
    <row r="198" spans="1:14" x14ac:dyDescent="0.25">
      <c r="A198" t="s">
        <v>1477</v>
      </c>
      <c r="B198">
        <v>9615</v>
      </c>
      <c r="C198" t="s">
        <v>2049</v>
      </c>
      <c r="D198" t="s">
        <v>2050</v>
      </c>
      <c r="E198" t="s">
        <v>13</v>
      </c>
      <c r="F198" t="s">
        <v>1957</v>
      </c>
      <c r="G198" t="s">
        <v>2051</v>
      </c>
      <c r="H198">
        <v>736.31</v>
      </c>
      <c r="I198" t="s">
        <v>14</v>
      </c>
      <c r="J198">
        <v>20</v>
      </c>
      <c r="K198">
        <v>14726.2</v>
      </c>
      <c r="L198" t="s">
        <v>2052</v>
      </c>
      <c r="M198" s="1">
        <v>44682</v>
      </c>
      <c r="N198" s="1">
        <v>44907</v>
      </c>
    </row>
    <row r="199" spans="1:14" x14ac:dyDescent="0.25">
      <c r="A199" t="s">
        <v>3025</v>
      </c>
      <c r="B199">
        <v>8686</v>
      </c>
      <c r="C199" t="s">
        <v>3026</v>
      </c>
      <c r="D199" t="s">
        <v>3027</v>
      </c>
      <c r="E199" t="s">
        <v>13</v>
      </c>
      <c r="F199" t="s">
        <v>2615</v>
      </c>
      <c r="G199" t="s">
        <v>3028</v>
      </c>
      <c r="H199">
        <v>377.5</v>
      </c>
      <c r="I199" t="s">
        <v>14</v>
      </c>
      <c r="J199">
        <v>20</v>
      </c>
      <c r="K199">
        <v>7550</v>
      </c>
      <c r="L199" t="s">
        <v>3029</v>
      </c>
      <c r="M199" s="1">
        <v>44991</v>
      </c>
      <c r="N199" s="1">
        <v>45232</v>
      </c>
    </row>
    <row r="200" spans="1:14" x14ac:dyDescent="0.25">
      <c r="A200" t="s">
        <v>2353</v>
      </c>
      <c r="B200">
        <v>3841</v>
      </c>
      <c r="C200" t="s">
        <v>2354</v>
      </c>
      <c r="D200" t="s">
        <v>2355</v>
      </c>
      <c r="E200" t="s">
        <v>13</v>
      </c>
      <c r="F200" t="s">
        <v>1022</v>
      </c>
      <c r="G200" t="s">
        <v>2356</v>
      </c>
      <c r="H200">
        <v>549.26</v>
      </c>
      <c r="I200" t="s">
        <v>14</v>
      </c>
      <c r="J200">
        <v>18</v>
      </c>
      <c r="K200">
        <v>9886.68</v>
      </c>
      <c r="L200" t="s">
        <v>2357</v>
      </c>
      <c r="M200" s="1">
        <v>44880</v>
      </c>
      <c r="N200" s="1">
        <v>45470</v>
      </c>
    </row>
    <row r="201" spans="1:14" x14ac:dyDescent="0.25">
      <c r="A201" t="s">
        <v>2215</v>
      </c>
      <c r="B201">
        <v>8166</v>
      </c>
      <c r="C201" t="s">
        <v>2216</v>
      </c>
      <c r="D201" t="s">
        <v>2217</v>
      </c>
      <c r="E201" t="s">
        <v>13</v>
      </c>
      <c r="F201" t="s">
        <v>1248</v>
      </c>
      <c r="G201" t="s">
        <v>2218</v>
      </c>
      <c r="H201">
        <v>72.260000000000005</v>
      </c>
      <c r="I201" t="s">
        <v>14</v>
      </c>
      <c r="J201">
        <v>17</v>
      </c>
      <c r="K201">
        <v>1228.42</v>
      </c>
      <c r="L201" t="s">
        <v>2219</v>
      </c>
      <c r="M201" s="1">
        <v>44577</v>
      </c>
      <c r="N201" s="1">
        <v>44489</v>
      </c>
    </row>
    <row r="202" spans="1:14" x14ac:dyDescent="0.25">
      <c r="A202" t="s">
        <v>2526</v>
      </c>
      <c r="B202">
        <v>7699</v>
      </c>
      <c r="C202" t="s">
        <v>2527</v>
      </c>
      <c r="D202" t="s">
        <v>2528</v>
      </c>
      <c r="E202" t="s">
        <v>13</v>
      </c>
      <c r="F202" t="s">
        <v>2529</v>
      </c>
      <c r="G202" t="s">
        <v>2530</v>
      </c>
      <c r="H202">
        <v>462.63</v>
      </c>
      <c r="I202" t="s">
        <v>14</v>
      </c>
      <c r="J202">
        <v>17</v>
      </c>
      <c r="K202">
        <v>7864.71</v>
      </c>
      <c r="L202" t="s">
        <v>2531</v>
      </c>
      <c r="M202" s="1">
        <v>44290</v>
      </c>
      <c r="N202" s="1">
        <v>45245</v>
      </c>
    </row>
    <row r="203" spans="1:14" x14ac:dyDescent="0.25">
      <c r="A203" t="s">
        <v>588</v>
      </c>
      <c r="B203">
        <v>5230</v>
      </c>
      <c r="C203" t="s">
        <v>589</v>
      </c>
      <c r="D203" t="s">
        <v>590</v>
      </c>
      <c r="E203" t="s">
        <v>13</v>
      </c>
      <c r="F203" t="s">
        <v>591</v>
      </c>
      <c r="G203" t="s">
        <v>592</v>
      </c>
      <c r="H203">
        <v>194.65</v>
      </c>
      <c r="I203" t="s">
        <v>14</v>
      </c>
      <c r="J203">
        <v>16</v>
      </c>
      <c r="K203">
        <v>3114.4</v>
      </c>
      <c r="L203" t="s">
        <v>593</v>
      </c>
      <c r="M203" s="1">
        <v>45475</v>
      </c>
      <c r="N203" s="1">
        <v>43962</v>
      </c>
    </row>
    <row r="204" spans="1:14" x14ac:dyDescent="0.25">
      <c r="A204" t="s">
        <v>2892</v>
      </c>
      <c r="B204">
        <v>9518</v>
      </c>
      <c r="C204" t="s">
        <v>2893</v>
      </c>
      <c r="D204" t="s">
        <v>2894</v>
      </c>
      <c r="E204" t="s">
        <v>13</v>
      </c>
      <c r="F204" t="s">
        <v>2895</v>
      </c>
      <c r="G204" t="s">
        <v>2896</v>
      </c>
      <c r="H204">
        <v>735.51</v>
      </c>
      <c r="I204" t="s">
        <v>14</v>
      </c>
      <c r="J204">
        <v>11</v>
      </c>
      <c r="K204">
        <v>8090.61</v>
      </c>
      <c r="L204" t="s">
        <v>2897</v>
      </c>
      <c r="M204" s="1">
        <v>44034</v>
      </c>
      <c r="N204" s="1">
        <v>45118</v>
      </c>
    </row>
    <row r="205" spans="1:14" x14ac:dyDescent="0.25">
      <c r="A205" t="s">
        <v>1889</v>
      </c>
      <c r="B205">
        <v>9565</v>
      </c>
      <c r="C205" t="s">
        <v>1890</v>
      </c>
      <c r="D205" t="s">
        <v>1891</v>
      </c>
      <c r="E205" t="s">
        <v>13</v>
      </c>
      <c r="F205" t="s">
        <v>110</v>
      </c>
      <c r="G205" t="s">
        <v>1892</v>
      </c>
      <c r="H205">
        <v>477.19</v>
      </c>
      <c r="I205" t="s">
        <v>14</v>
      </c>
      <c r="J205">
        <v>9</v>
      </c>
      <c r="K205">
        <v>4294.71</v>
      </c>
      <c r="L205" t="s">
        <v>1893</v>
      </c>
      <c r="M205" s="1">
        <v>45055</v>
      </c>
      <c r="N205" s="1">
        <v>44590</v>
      </c>
    </row>
    <row r="206" spans="1:14" x14ac:dyDescent="0.25">
      <c r="A206" t="s">
        <v>2302</v>
      </c>
      <c r="B206">
        <v>7446</v>
      </c>
      <c r="C206" t="s">
        <v>2303</v>
      </c>
      <c r="D206" t="s">
        <v>2304</v>
      </c>
      <c r="E206" t="s">
        <v>13</v>
      </c>
      <c r="F206" t="s">
        <v>2305</v>
      </c>
      <c r="G206" t="s">
        <v>2306</v>
      </c>
      <c r="H206">
        <v>554.94000000000005</v>
      </c>
      <c r="I206" t="s">
        <v>14</v>
      </c>
      <c r="J206">
        <v>8</v>
      </c>
      <c r="K206">
        <v>4439.5200000000004</v>
      </c>
      <c r="L206" t="s">
        <v>2307</v>
      </c>
      <c r="M206" s="1">
        <v>43956</v>
      </c>
      <c r="N206" s="1">
        <v>44034</v>
      </c>
    </row>
    <row r="207" spans="1:14" x14ac:dyDescent="0.25">
      <c r="A207" t="s">
        <v>2010</v>
      </c>
      <c r="B207">
        <v>1726</v>
      </c>
      <c r="C207" t="s">
        <v>2011</v>
      </c>
      <c r="D207" t="s">
        <v>2012</v>
      </c>
      <c r="E207" t="s">
        <v>13</v>
      </c>
      <c r="F207" t="s">
        <v>2013</v>
      </c>
      <c r="G207" t="s">
        <v>2014</v>
      </c>
      <c r="H207">
        <v>913.86</v>
      </c>
      <c r="I207" t="s">
        <v>14</v>
      </c>
      <c r="J207">
        <v>7</v>
      </c>
      <c r="K207">
        <v>6397.02</v>
      </c>
      <c r="L207" t="s">
        <v>2015</v>
      </c>
      <c r="M207" s="1">
        <v>44298</v>
      </c>
      <c r="N207" s="1">
        <v>44136</v>
      </c>
    </row>
    <row r="208" spans="1:14" x14ac:dyDescent="0.25">
      <c r="A208" t="s">
        <v>2134</v>
      </c>
      <c r="B208">
        <v>7291</v>
      </c>
      <c r="C208" t="s">
        <v>2135</v>
      </c>
      <c r="D208" t="s">
        <v>2136</v>
      </c>
      <c r="E208" t="s">
        <v>13</v>
      </c>
      <c r="F208" t="s">
        <v>2137</v>
      </c>
      <c r="G208" t="s">
        <v>2138</v>
      </c>
      <c r="H208">
        <v>752.2</v>
      </c>
      <c r="I208" t="s">
        <v>14</v>
      </c>
      <c r="J208">
        <v>7</v>
      </c>
      <c r="K208">
        <v>5265.4</v>
      </c>
      <c r="L208" t="s">
        <v>2139</v>
      </c>
      <c r="M208" s="1">
        <v>45127</v>
      </c>
      <c r="N208" s="1">
        <v>44933</v>
      </c>
    </row>
    <row r="209" spans="1:14" x14ac:dyDescent="0.25">
      <c r="A209" t="s">
        <v>558</v>
      </c>
      <c r="B209">
        <v>1060</v>
      </c>
      <c r="C209" t="s">
        <v>559</v>
      </c>
      <c r="D209" t="s">
        <v>560</v>
      </c>
      <c r="E209" t="s">
        <v>13</v>
      </c>
      <c r="F209" t="s">
        <v>561</v>
      </c>
      <c r="G209" t="s">
        <v>562</v>
      </c>
      <c r="H209">
        <v>455.85</v>
      </c>
      <c r="I209" t="s">
        <v>14</v>
      </c>
      <c r="J209">
        <v>6</v>
      </c>
      <c r="K209">
        <v>2735.1</v>
      </c>
      <c r="L209" t="s">
        <v>563</v>
      </c>
      <c r="M209" s="1">
        <v>45350</v>
      </c>
      <c r="N209" s="1">
        <v>44260</v>
      </c>
    </row>
    <row r="210" spans="1:14" x14ac:dyDescent="0.25">
      <c r="A210" t="s">
        <v>100</v>
      </c>
      <c r="B210">
        <v>9525</v>
      </c>
      <c r="C210" t="s">
        <v>101</v>
      </c>
      <c r="D210" t="s">
        <v>102</v>
      </c>
      <c r="E210" t="s">
        <v>13</v>
      </c>
      <c r="F210" t="s">
        <v>103</v>
      </c>
      <c r="G210" t="s">
        <v>104</v>
      </c>
      <c r="H210">
        <v>820.55</v>
      </c>
      <c r="I210" t="s">
        <v>14</v>
      </c>
      <c r="J210">
        <v>4</v>
      </c>
      <c r="K210">
        <v>3282.2</v>
      </c>
      <c r="L210" t="s">
        <v>105</v>
      </c>
      <c r="M210" s="1">
        <v>44864</v>
      </c>
      <c r="N210" s="1">
        <v>43837</v>
      </c>
    </row>
    <row r="211" spans="1:14" x14ac:dyDescent="0.25">
      <c r="A211" t="s">
        <v>658</v>
      </c>
      <c r="B211">
        <v>2148</v>
      </c>
      <c r="C211" t="s">
        <v>659</v>
      </c>
      <c r="D211" t="s">
        <v>660</v>
      </c>
      <c r="E211" t="s">
        <v>13</v>
      </c>
      <c r="F211" t="s">
        <v>661</v>
      </c>
      <c r="G211" t="s">
        <v>662</v>
      </c>
      <c r="H211">
        <v>981.31</v>
      </c>
      <c r="I211" t="s">
        <v>14</v>
      </c>
      <c r="J211">
        <v>4</v>
      </c>
      <c r="K211">
        <v>3925.24</v>
      </c>
      <c r="L211" t="s">
        <v>663</v>
      </c>
      <c r="M211" s="1">
        <v>44561</v>
      </c>
      <c r="N211" s="1">
        <v>44669</v>
      </c>
    </row>
    <row r="212" spans="1:14" x14ac:dyDescent="0.25">
      <c r="A212" t="s">
        <v>2280</v>
      </c>
      <c r="B212">
        <v>8594</v>
      </c>
      <c r="C212" t="s">
        <v>2281</v>
      </c>
      <c r="D212" t="s">
        <v>2282</v>
      </c>
      <c r="E212" t="s">
        <v>13</v>
      </c>
      <c r="F212" t="s">
        <v>2283</v>
      </c>
      <c r="G212" t="s">
        <v>2284</v>
      </c>
      <c r="H212">
        <v>864.34</v>
      </c>
      <c r="I212" t="s">
        <v>14</v>
      </c>
      <c r="J212">
        <v>4</v>
      </c>
      <c r="K212">
        <v>3457.36</v>
      </c>
      <c r="L212" t="s">
        <v>2285</v>
      </c>
      <c r="M212" s="1">
        <v>44542</v>
      </c>
      <c r="N212" s="1">
        <v>44020</v>
      </c>
    </row>
    <row r="213" spans="1:14" x14ac:dyDescent="0.25">
      <c r="A213" t="s">
        <v>2828</v>
      </c>
      <c r="B213">
        <v>6728</v>
      </c>
      <c r="C213" t="s">
        <v>2829</v>
      </c>
      <c r="D213" t="s">
        <v>2830</v>
      </c>
      <c r="E213" t="s">
        <v>13</v>
      </c>
      <c r="F213" t="s">
        <v>2831</v>
      </c>
      <c r="G213" t="s">
        <v>2832</v>
      </c>
      <c r="H213">
        <v>657.4</v>
      </c>
      <c r="I213" t="s">
        <v>14</v>
      </c>
      <c r="J213">
        <v>3</v>
      </c>
      <c r="K213">
        <v>1972.2</v>
      </c>
      <c r="L213" t="s">
        <v>2833</v>
      </c>
      <c r="M213" s="1">
        <v>44791</v>
      </c>
      <c r="N213" s="1">
        <v>44755</v>
      </c>
    </row>
    <row r="214" spans="1:14" x14ac:dyDescent="0.25">
      <c r="A214" t="s">
        <v>1511</v>
      </c>
      <c r="B214">
        <v>1831</v>
      </c>
      <c r="C214" t="s">
        <v>1512</v>
      </c>
      <c r="D214" t="s">
        <v>1513</v>
      </c>
      <c r="E214" t="s">
        <v>13</v>
      </c>
      <c r="F214" t="s">
        <v>935</v>
      </c>
      <c r="G214" t="s">
        <v>1514</v>
      </c>
      <c r="H214">
        <v>303.79000000000002</v>
      </c>
      <c r="I214" t="s">
        <v>14</v>
      </c>
      <c r="J214">
        <v>2</v>
      </c>
      <c r="K214">
        <v>607.58000000000004</v>
      </c>
      <c r="L214" t="s">
        <v>1515</v>
      </c>
      <c r="M214" s="1">
        <v>44836</v>
      </c>
      <c r="N214" t="s">
        <v>607</v>
      </c>
    </row>
    <row r="215" spans="1:14" x14ac:dyDescent="0.25">
      <c r="A215" t="s">
        <v>2874</v>
      </c>
      <c r="B215">
        <v>3927</v>
      </c>
      <c r="C215" t="s">
        <v>2875</v>
      </c>
      <c r="D215" t="s">
        <v>2876</v>
      </c>
      <c r="E215" t="s">
        <v>18</v>
      </c>
      <c r="F215" t="s">
        <v>2877</v>
      </c>
      <c r="G215" t="s">
        <v>2878</v>
      </c>
      <c r="H215">
        <v>156.15</v>
      </c>
      <c r="I215" t="s">
        <v>14</v>
      </c>
      <c r="J215">
        <v>20</v>
      </c>
      <c r="K215">
        <v>3123</v>
      </c>
      <c r="L215" t="s">
        <v>2879</v>
      </c>
      <c r="M215" s="1">
        <v>43968</v>
      </c>
      <c r="N215" s="1">
        <v>44291</v>
      </c>
    </row>
    <row r="216" spans="1:14" x14ac:dyDescent="0.25">
      <c r="A216" t="s">
        <v>2953</v>
      </c>
      <c r="B216">
        <v>1136</v>
      </c>
      <c r="C216" t="s">
        <v>2954</v>
      </c>
      <c r="D216" t="s">
        <v>2955</v>
      </c>
      <c r="E216" t="s">
        <v>18</v>
      </c>
      <c r="F216" t="s">
        <v>2956</v>
      </c>
      <c r="G216" t="s">
        <v>2957</v>
      </c>
      <c r="H216">
        <v>739.05</v>
      </c>
      <c r="I216" t="s">
        <v>14</v>
      </c>
      <c r="J216">
        <v>19</v>
      </c>
      <c r="K216">
        <v>14041.95</v>
      </c>
      <c r="L216" t="s">
        <v>2958</v>
      </c>
      <c r="M216" s="1">
        <v>44548</v>
      </c>
      <c r="N216" s="1">
        <v>43856</v>
      </c>
    </row>
    <row r="217" spans="1:14" x14ac:dyDescent="0.25">
      <c r="A217" t="s">
        <v>201</v>
      </c>
      <c r="B217">
        <v>6267</v>
      </c>
      <c r="C217" t="s">
        <v>202</v>
      </c>
      <c r="D217" t="s">
        <v>203</v>
      </c>
      <c r="E217" t="s">
        <v>18</v>
      </c>
      <c r="F217" t="s">
        <v>204</v>
      </c>
      <c r="G217" t="s">
        <v>205</v>
      </c>
      <c r="H217">
        <v>547.89</v>
      </c>
      <c r="I217" t="s">
        <v>14</v>
      </c>
      <c r="J217">
        <v>16</v>
      </c>
      <c r="K217">
        <v>8766.24</v>
      </c>
      <c r="L217" t="s">
        <v>206</v>
      </c>
      <c r="M217" s="1">
        <v>44921</v>
      </c>
      <c r="N217" s="1">
        <v>43882</v>
      </c>
    </row>
    <row r="218" spans="1:14" x14ac:dyDescent="0.25">
      <c r="A218" t="s">
        <v>1180</v>
      </c>
      <c r="B218">
        <v>9547</v>
      </c>
      <c r="C218" t="s">
        <v>1181</v>
      </c>
      <c r="D218" t="s">
        <v>1182</v>
      </c>
      <c r="E218" t="s">
        <v>18</v>
      </c>
      <c r="F218" t="s">
        <v>1183</v>
      </c>
      <c r="G218" t="s">
        <v>1184</v>
      </c>
      <c r="H218">
        <v>872.29</v>
      </c>
      <c r="I218" t="s">
        <v>14</v>
      </c>
      <c r="J218">
        <v>15</v>
      </c>
      <c r="K218">
        <v>13084.35</v>
      </c>
      <c r="L218" t="s">
        <v>1185</v>
      </c>
      <c r="M218" s="1">
        <v>45484</v>
      </c>
      <c r="N218" s="1">
        <v>44094</v>
      </c>
    </row>
    <row r="219" spans="1:14" x14ac:dyDescent="0.25">
      <c r="A219" t="s">
        <v>2453</v>
      </c>
      <c r="B219">
        <v>4600</v>
      </c>
      <c r="C219" t="s">
        <v>2454</v>
      </c>
      <c r="D219" t="s">
        <v>2455</v>
      </c>
      <c r="E219" t="s">
        <v>18</v>
      </c>
      <c r="F219" t="s">
        <v>116</v>
      </c>
      <c r="G219" t="s">
        <v>2456</v>
      </c>
      <c r="H219">
        <v>239.35</v>
      </c>
      <c r="I219" t="s">
        <v>14</v>
      </c>
      <c r="J219">
        <v>15</v>
      </c>
      <c r="K219">
        <v>3590.25</v>
      </c>
      <c r="L219" t="s">
        <v>2457</v>
      </c>
      <c r="M219" s="1">
        <v>45278</v>
      </c>
      <c r="N219" s="1">
        <v>45283</v>
      </c>
    </row>
    <row r="220" spans="1:14" x14ac:dyDescent="0.25">
      <c r="A220" t="s">
        <v>2157</v>
      </c>
      <c r="B220">
        <v>8551</v>
      </c>
      <c r="C220" t="s">
        <v>2158</v>
      </c>
      <c r="D220" t="s">
        <v>2159</v>
      </c>
      <c r="E220" t="s">
        <v>18</v>
      </c>
      <c r="F220" t="s">
        <v>1420</v>
      </c>
      <c r="G220" t="s">
        <v>2160</v>
      </c>
      <c r="H220">
        <v>84.51</v>
      </c>
      <c r="I220" t="s">
        <v>14</v>
      </c>
      <c r="J220">
        <v>14</v>
      </c>
      <c r="K220">
        <v>1183.1400000000001</v>
      </c>
      <c r="L220" t="s">
        <v>2161</v>
      </c>
      <c r="M220" s="1">
        <v>45404</v>
      </c>
      <c r="N220" s="1">
        <v>45473</v>
      </c>
    </row>
    <row r="221" spans="1:14" x14ac:dyDescent="0.25">
      <c r="A221" t="s">
        <v>2407</v>
      </c>
      <c r="B221">
        <v>8376</v>
      </c>
      <c r="C221" t="s">
        <v>2408</v>
      </c>
      <c r="D221" t="s">
        <v>2409</v>
      </c>
      <c r="E221" t="s">
        <v>18</v>
      </c>
      <c r="F221" t="s">
        <v>2410</v>
      </c>
      <c r="G221" t="s">
        <v>2411</v>
      </c>
      <c r="H221">
        <v>773.32</v>
      </c>
      <c r="I221" t="s">
        <v>14</v>
      </c>
      <c r="J221">
        <v>14</v>
      </c>
      <c r="K221">
        <v>10826.48</v>
      </c>
      <c r="L221" t="s">
        <v>2412</v>
      </c>
      <c r="M221" s="1">
        <v>45079</v>
      </c>
      <c r="N221" s="1">
        <v>43875</v>
      </c>
    </row>
    <row r="222" spans="1:14" x14ac:dyDescent="0.25">
      <c r="A222" t="s">
        <v>1274</v>
      </c>
      <c r="B222">
        <v>7833</v>
      </c>
      <c r="C222" t="s">
        <v>1275</v>
      </c>
      <c r="D222" t="s">
        <v>1276</v>
      </c>
      <c r="E222" t="s">
        <v>18</v>
      </c>
      <c r="F222" t="s">
        <v>775</v>
      </c>
      <c r="G222" t="s">
        <v>1277</v>
      </c>
      <c r="H222">
        <v>81.17</v>
      </c>
      <c r="I222" t="s">
        <v>14</v>
      </c>
      <c r="J222">
        <v>12</v>
      </c>
      <c r="K222">
        <v>974.04</v>
      </c>
      <c r="L222" t="s">
        <v>1278</v>
      </c>
      <c r="M222" s="1">
        <v>44202</v>
      </c>
      <c r="N222" s="1">
        <v>44698</v>
      </c>
    </row>
    <row r="223" spans="1:14" x14ac:dyDescent="0.25">
      <c r="A223" t="s">
        <v>3128</v>
      </c>
      <c r="B223">
        <v>3986</v>
      </c>
      <c r="C223" t="s">
        <v>3129</v>
      </c>
      <c r="D223" t="s">
        <v>3130</v>
      </c>
      <c r="E223" t="s">
        <v>18</v>
      </c>
      <c r="F223" t="s">
        <v>1979</v>
      </c>
      <c r="G223" t="s">
        <v>3131</v>
      </c>
      <c r="H223">
        <v>640.51</v>
      </c>
      <c r="I223" t="s">
        <v>14</v>
      </c>
      <c r="J223">
        <v>11</v>
      </c>
      <c r="K223">
        <v>7045.61</v>
      </c>
      <c r="L223" t="s">
        <v>3132</v>
      </c>
      <c r="M223" s="1">
        <v>44195</v>
      </c>
      <c r="N223" s="1">
        <v>44383</v>
      </c>
    </row>
    <row r="224" spans="1:14" x14ac:dyDescent="0.25">
      <c r="A224" t="s">
        <v>398</v>
      </c>
      <c r="B224">
        <v>7696</v>
      </c>
      <c r="C224" t="s">
        <v>399</v>
      </c>
      <c r="D224" t="s">
        <v>400</v>
      </c>
      <c r="E224" t="s">
        <v>18</v>
      </c>
      <c r="F224" t="s">
        <v>401</v>
      </c>
      <c r="G224" t="s">
        <v>402</v>
      </c>
      <c r="H224">
        <v>217.95</v>
      </c>
      <c r="I224" t="s">
        <v>14</v>
      </c>
      <c r="J224">
        <v>10</v>
      </c>
      <c r="K224">
        <v>2179.5</v>
      </c>
      <c r="L224" t="s">
        <v>403</v>
      </c>
      <c r="M224" s="1">
        <v>44460</v>
      </c>
      <c r="N224" s="1">
        <v>45172</v>
      </c>
    </row>
    <row r="225" spans="1:14" x14ac:dyDescent="0.25">
      <c r="A225" t="s">
        <v>1736</v>
      </c>
      <c r="B225">
        <v>4525</v>
      </c>
      <c r="C225" t="s">
        <v>1737</v>
      </c>
      <c r="D225" t="s">
        <v>1738</v>
      </c>
      <c r="E225" t="s">
        <v>18</v>
      </c>
      <c r="F225" t="s">
        <v>673</v>
      </c>
      <c r="G225" t="s">
        <v>1739</v>
      </c>
      <c r="H225">
        <v>399.01</v>
      </c>
      <c r="I225" t="s">
        <v>14</v>
      </c>
      <c r="J225">
        <v>10</v>
      </c>
      <c r="K225">
        <v>3990.1</v>
      </c>
      <c r="L225" t="s">
        <v>1740</v>
      </c>
      <c r="M225" s="1">
        <v>44342</v>
      </c>
      <c r="N225" s="1">
        <v>44388</v>
      </c>
    </row>
    <row r="226" spans="1:14" x14ac:dyDescent="0.25">
      <c r="A226" t="s">
        <v>2369</v>
      </c>
      <c r="B226">
        <v>2046</v>
      </c>
      <c r="C226" t="s">
        <v>2370</v>
      </c>
      <c r="D226" t="s">
        <v>2371</v>
      </c>
      <c r="E226" t="s">
        <v>18</v>
      </c>
      <c r="F226" t="s">
        <v>160</v>
      </c>
      <c r="G226" t="s">
        <v>2372</v>
      </c>
      <c r="H226">
        <v>351.49</v>
      </c>
      <c r="I226" t="s">
        <v>14</v>
      </c>
      <c r="J226">
        <v>10</v>
      </c>
      <c r="K226">
        <v>3514.9</v>
      </c>
      <c r="L226" t="s">
        <v>2373</v>
      </c>
      <c r="M226" s="1">
        <v>44857</v>
      </c>
      <c r="N226" s="1">
        <v>43842</v>
      </c>
    </row>
    <row r="227" spans="1:14" x14ac:dyDescent="0.25">
      <c r="A227" t="s">
        <v>1399</v>
      </c>
      <c r="B227">
        <v>7726</v>
      </c>
      <c r="C227" t="s">
        <v>1400</v>
      </c>
      <c r="D227" t="s">
        <v>1401</v>
      </c>
      <c r="E227" t="s">
        <v>18</v>
      </c>
      <c r="F227" t="s">
        <v>1402</v>
      </c>
      <c r="G227" t="s">
        <v>1403</v>
      </c>
      <c r="H227">
        <v>511.74</v>
      </c>
      <c r="I227" t="s">
        <v>14</v>
      </c>
      <c r="J227">
        <v>9</v>
      </c>
      <c r="K227">
        <v>4605.66</v>
      </c>
      <c r="L227" t="s">
        <v>1404</v>
      </c>
      <c r="M227" s="1">
        <v>44026</v>
      </c>
      <c r="N227" s="1">
        <v>45043</v>
      </c>
    </row>
    <row r="228" spans="1:14" x14ac:dyDescent="0.25">
      <c r="A228" t="s">
        <v>2789</v>
      </c>
      <c r="B228">
        <v>3631</v>
      </c>
      <c r="C228" t="s">
        <v>2790</v>
      </c>
      <c r="D228" t="s">
        <v>2791</v>
      </c>
      <c r="E228" t="s">
        <v>18</v>
      </c>
      <c r="F228" t="s">
        <v>2792</v>
      </c>
      <c r="G228" t="s">
        <v>2793</v>
      </c>
      <c r="H228">
        <v>910.63</v>
      </c>
      <c r="I228" t="s">
        <v>14</v>
      </c>
      <c r="J228">
        <v>9</v>
      </c>
      <c r="K228">
        <v>8195.67</v>
      </c>
      <c r="L228" t="s">
        <v>2794</v>
      </c>
      <c r="M228" s="1">
        <v>44044</v>
      </c>
      <c r="N228" s="1">
        <v>44806</v>
      </c>
    </row>
    <row r="229" spans="1:14" x14ac:dyDescent="0.25">
      <c r="A229" t="s">
        <v>918</v>
      </c>
      <c r="B229">
        <v>2892</v>
      </c>
      <c r="C229" t="s">
        <v>919</v>
      </c>
      <c r="D229" t="s">
        <v>920</v>
      </c>
      <c r="E229" t="s">
        <v>18</v>
      </c>
      <c r="F229" t="s">
        <v>921</v>
      </c>
      <c r="G229" t="s">
        <v>922</v>
      </c>
      <c r="H229">
        <v>344.96</v>
      </c>
      <c r="I229" t="s">
        <v>14</v>
      </c>
      <c r="J229">
        <v>7</v>
      </c>
      <c r="K229">
        <v>2414.7199999999998</v>
      </c>
      <c r="L229" t="s">
        <v>923</v>
      </c>
      <c r="M229" s="1">
        <v>44768</v>
      </c>
      <c r="N229" s="1">
        <v>44655</v>
      </c>
    </row>
    <row r="230" spans="1:14" x14ac:dyDescent="0.25">
      <c r="A230" t="s">
        <v>2644</v>
      </c>
      <c r="B230">
        <v>8665</v>
      </c>
      <c r="C230" t="s">
        <v>2645</v>
      </c>
      <c r="D230" t="s">
        <v>2646</v>
      </c>
      <c r="E230" t="s">
        <v>18</v>
      </c>
      <c r="F230" t="s">
        <v>2647</v>
      </c>
      <c r="G230" t="s">
        <v>2648</v>
      </c>
      <c r="H230">
        <v>542.95000000000005</v>
      </c>
      <c r="I230" t="s">
        <v>14</v>
      </c>
      <c r="J230">
        <v>7</v>
      </c>
      <c r="K230">
        <v>3800.65</v>
      </c>
      <c r="L230" t="s">
        <v>2649</v>
      </c>
      <c r="M230" s="1">
        <v>45437</v>
      </c>
      <c r="N230" s="1">
        <v>45480</v>
      </c>
    </row>
    <row r="231" spans="1:14" x14ac:dyDescent="0.25">
      <c r="A231" t="s">
        <v>2655</v>
      </c>
      <c r="B231">
        <v>7023</v>
      </c>
      <c r="C231" t="s">
        <v>2656</v>
      </c>
      <c r="D231" t="s">
        <v>2657</v>
      </c>
      <c r="E231" t="s">
        <v>18</v>
      </c>
      <c r="F231" t="s">
        <v>2658</v>
      </c>
      <c r="G231" t="s">
        <v>2659</v>
      </c>
      <c r="H231">
        <v>233</v>
      </c>
      <c r="I231" t="s">
        <v>14</v>
      </c>
      <c r="J231">
        <v>7</v>
      </c>
      <c r="K231">
        <v>1631</v>
      </c>
      <c r="L231" t="s">
        <v>2660</v>
      </c>
      <c r="M231" s="1">
        <v>43839</v>
      </c>
      <c r="N231" s="1">
        <v>43876</v>
      </c>
    </row>
    <row r="232" spans="1:14" x14ac:dyDescent="0.25">
      <c r="A232" t="s">
        <v>2172</v>
      </c>
      <c r="B232">
        <v>9737</v>
      </c>
      <c r="C232" t="s">
        <v>2173</v>
      </c>
      <c r="D232" t="s">
        <v>2174</v>
      </c>
      <c r="E232" t="s">
        <v>18</v>
      </c>
      <c r="F232" t="s">
        <v>2175</v>
      </c>
      <c r="G232" t="s">
        <v>2176</v>
      </c>
      <c r="H232">
        <v>16.190000000000001</v>
      </c>
      <c r="I232" t="s">
        <v>14</v>
      </c>
      <c r="J232">
        <v>4</v>
      </c>
      <c r="K232">
        <v>64.760000000000005</v>
      </c>
      <c r="L232" t="s">
        <v>2177</v>
      </c>
      <c r="M232" s="1">
        <v>45497</v>
      </c>
      <c r="N232" s="1">
        <v>44504</v>
      </c>
    </row>
    <row r="233" spans="1:14" x14ac:dyDescent="0.25">
      <c r="A233" t="s">
        <v>2628</v>
      </c>
      <c r="B233">
        <v>8969</v>
      </c>
      <c r="C233" t="s">
        <v>2629</v>
      </c>
      <c r="D233" t="s">
        <v>2630</v>
      </c>
      <c r="E233" t="s">
        <v>18</v>
      </c>
      <c r="F233" t="s">
        <v>493</v>
      </c>
      <c r="G233" t="s">
        <v>2631</v>
      </c>
      <c r="H233">
        <v>99.62</v>
      </c>
      <c r="I233" t="s">
        <v>14</v>
      </c>
      <c r="J233">
        <v>3</v>
      </c>
      <c r="K233">
        <v>298.86</v>
      </c>
      <c r="L233" t="s">
        <v>2632</v>
      </c>
      <c r="M233" s="1">
        <v>44149</v>
      </c>
      <c r="N233" s="1">
        <v>44850</v>
      </c>
    </row>
    <row r="234" spans="1:14" x14ac:dyDescent="0.25">
      <c r="A234" t="s">
        <v>1065</v>
      </c>
      <c r="B234">
        <v>4328</v>
      </c>
      <c r="C234" t="s">
        <v>1066</v>
      </c>
      <c r="D234" t="s">
        <v>1067</v>
      </c>
      <c r="E234" t="s">
        <v>18</v>
      </c>
      <c r="F234" t="s">
        <v>1068</v>
      </c>
      <c r="G234" t="s">
        <v>1069</v>
      </c>
      <c r="H234">
        <v>527.55999999999995</v>
      </c>
      <c r="I234" t="s">
        <v>14</v>
      </c>
      <c r="J234">
        <v>2</v>
      </c>
      <c r="K234">
        <v>1055.1199999999999</v>
      </c>
      <c r="L234" t="s">
        <v>1070</v>
      </c>
      <c r="M234" s="1">
        <v>44353</v>
      </c>
      <c r="N234" s="1">
        <v>45411</v>
      </c>
    </row>
    <row r="235" spans="1:14" x14ac:dyDescent="0.25">
      <c r="A235" t="s">
        <v>1668</v>
      </c>
      <c r="B235">
        <v>9845</v>
      </c>
      <c r="C235" t="s">
        <v>1669</v>
      </c>
      <c r="D235" t="s">
        <v>1670</v>
      </c>
      <c r="E235" t="s">
        <v>18</v>
      </c>
      <c r="F235" t="s">
        <v>1671</v>
      </c>
      <c r="G235" t="s">
        <v>1672</v>
      </c>
      <c r="H235">
        <v>122.82</v>
      </c>
      <c r="I235" t="s">
        <v>14</v>
      </c>
      <c r="J235">
        <v>2</v>
      </c>
      <c r="K235">
        <v>245.64</v>
      </c>
      <c r="L235" t="s">
        <v>1673</v>
      </c>
      <c r="M235" s="1">
        <v>44699</v>
      </c>
      <c r="N235" s="1">
        <v>43899</v>
      </c>
    </row>
    <row r="236" spans="1:14" x14ac:dyDescent="0.25">
      <c r="A236" t="s">
        <v>113</v>
      </c>
      <c r="B236">
        <v>2135</v>
      </c>
      <c r="C236" t="s">
        <v>114</v>
      </c>
      <c r="D236" t="s">
        <v>115</v>
      </c>
      <c r="E236" t="s">
        <v>18</v>
      </c>
      <c r="F236" t="s">
        <v>116</v>
      </c>
      <c r="G236" t="s">
        <v>117</v>
      </c>
      <c r="H236">
        <v>742.76</v>
      </c>
      <c r="I236" t="s">
        <v>14</v>
      </c>
      <c r="J236">
        <v>1</v>
      </c>
      <c r="K236">
        <v>742.76</v>
      </c>
      <c r="L236" t="s">
        <v>118</v>
      </c>
      <c r="M236" s="1">
        <v>44311</v>
      </c>
      <c r="N236" s="1">
        <v>44518</v>
      </c>
    </row>
    <row r="237" spans="1:14" x14ac:dyDescent="0.25">
      <c r="A237" t="s">
        <v>157</v>
      </c>
      <c r="B237">
        <v>7329</v>
      </c>
      <c r="C237" t="s">
        <v>158</v>
      </c>
      <c r="D237" t="s">
        <v>159</v>
      </c>
      <c r="E237" t="s">
        <v>26</v>
      </c>
      <c r="F237" t="s">
        <v>160</v>
      </c>
      <c r="G237" t="s">
        <v>161</v>
      </c>
      <c r="H237">
        <v>934.32</v>
      </c>
      <c r="I237" t="s">
        <v>32</v>
      </c>
      <c r="J237">
        <v>20</v>
      </c>
      <c r="K237">
        <v>18686.400000000001</v>
      </c>
      <c r="L237" t="s">
        <v>162</v>
      </c>
      <c r="M237" s="1">
        <v>44245</v>
      </c>
      <c r="N237" s="1">
        <v>44830</v>
      </c>
    </row>
    <row r="238" spans="1:14" x14ac:dyDescent="0.25">
      <c r="A238" t="s">
        <v>1156</v>
      </c>
      <c r="B238">
        <v>7039</v>
      </c>
      <c r="C238" t="s">
        <v>1157</v>
      </c>
      <c r="D238" t="s">
        <v>1158</v>
      </c>
      <c r="E238" t="s">
        <v>26</v>
      </c>
      <c r="F238" t="s">
        <v>1159</v>
      </c>
      <c r="G238" t="s">
        <v>1160</v>
      </c>
      <c r="H238">
        <v>239.71</v>
      </c>
      <c r="I238" t="s">
        <v>32</v>
      </c>
      <c r="J238">
        <v>20</v>
      </c>
      <c r="K238">
        <v>4794.2</v>
      </c>
      <c r="L238" t="s">
        <v>1161</v>
      </c>
      <c r="M238" s="1">
        <v>44945</v>
      </c>
      <c r="N238" s="1">
        <v>44981</v>
      </c>
    </row>
    <row r="239" spans="1:14" x14ac:dyDescent="0.25">
      <c r="A239" t="s">
        <v>2204</v>
      </c>
      <c r="B239">
        <v>6877</v>
      </c>
      <c r="C239" t="s">
        <v>2205</v>
      </c>
      <c r="D239" t="s">
        <v>2206</v>
      </c>
      <c r="E239" t="s">
        <v>26</v>
      </c>
      <c r="F239" t="s">
        <v>594</v>
      </c>
      <c r="G239" t="s">
        <v>2207</v>
      </c>
      <c r="H239">
        <v>477.6</v>
      </c>
      <c r="I239" t="s">
        <v>32</v>
      </c>
      <c r="J239">
        <v>20</v>
      </c>
      <c r="K239">
        <v>9552</v>
      </c>
      <c r="L239" t="s">
        <v>2208</v>
      </c>
      <c r="M239" s="1">
        <v>45252</v>
      </c>
      <c r="N239" s="1">
        <v>44800</v>
      </c>
    </row>
    <row r="240" spans="1:14" x14ac:dyDescent="0.25">
      <c r="A240" t="s">
        <v>3102</v>
      </c>
      <c r="B240">
        <v>1437</v>
      </c>
      <c r="C240" t="s">
        <v>3103</v>
      </c>
      <c r="D240" t="s">
        <v>3104</v>
      </c>
      <c r="E240" t="s">
        <v>26</v>
      </c>
      <c r="F240" t="s">
        <v>36</v>
      </c>
      <c r="G240" t="s">
        <v>3105</v>
      </c>
      <c r="H240">
        <v>454.32</v>
      </c>
      <c r="I240" t="s">
        <v>32</v>
      </c>
      <c r="J240">
        <v>20</v>
      </c>
      <c r="K240">
        <v>9086.4</v>
      </c>
      <c r="L240" t="s">
        <v>3106</v>
      </c>
      <c r="M240" s="1">
        <v>45057</v>
      </c>
      <c r="N240" t="s">
        <v>607</v>
      </c>
    </row>
    <row r="241" spans="1:14" x14ac:dyDescent="0.25">
      <c r="A241" t="s">
        <v>1485</v>
      </c>
      <c r="B241">
        <v>3616</v>
      </c>
      <c r="C241" t="s">
        <v>1486</v>
      </c>
      <c r="D241" t="s">
        <v>1487</v>
      </c>
      <c r="E241" t="s">
        <v>26</v>
      </c>
      <c r="F241" t="s">
        <v>169</v>
      </c>
      <c r="G241" t="s">
        <v>1488</v>
      </c>
      <c r="H241">
        <v>540.78</v>
      </c>
      <c r="I241" t="s">
        <v>32</v>
      </c>
      <c r="J241">
        <v>19</v>
      </c>
      <c r="K241">
        <v>10274.82</v>
      </c>
      <c r="L241" t="s">
        <v>1489</v>
      </c>
      <c r="M241" s="1">
        <v>44810</v>
      </c>
      <c r="N241" s="1">
        <v>44060</v>
      </c>
    </row>
    <row r="242" spans="1:14" x14ac:dyDescent="0.25">
      <c r="A242" t="s">
        <v>3333</v>
      </c>
      <c r="B242">
        <v>8642</v>
      </c>
      <c r="C242" t="s">
        <v>3334</v>
      </c>
      <c r="D242" t="s">
        <v>3335</v>
      </c>
      <c r="E242" t="s">
        <v>26</v>
      </c>
      <c r="F242" t="s">
        <v>3336</v>
      </c>
      <c r="G242" t="s">
        <v>3337</v>
      </c>
      <c r="H242">
        <v>339.37</v>
      </c>
      <c r="I242" t="s">
        <v>32</v>
      </c>
      <c r="J242">
        <v>19</v>
      </c>
      <c r="K242">
        <v>6448.03</v>
      </c>
      <c r="L242" t="s">
        <v>3338</v>
      </c>
      <c r="M242" s="1">
        <v>45444</v>
      </c>
      <c r="N242" s="1">
        <v>45541</v>
      </c>
    </row>
    <row r="243" spans="1:14" x14ac:dyDescent="0.25">
      <c r="A243" t="s">
        <v>856</v>
      </c>
      <c r="B243">
        <v>7319</v>
      </c>
      <c r="C243" t="s">
        <v>857</v>
      </c>
      <c r="D243" t="s">
        <v>858</v>
      </c>
      <c r="E243" t="s">
        <v>26</v>
      </c>
      <c r="F243" t="s">
        <v>859</v>
      </c>
      <c r="G243" t="s">
        <v>860</v>
      </c>
      <c r="H243">
        <v>682.7</v>
      </c>
      <c r="I243" t="s">
        <v>32</v>
      </c>
      <c r="J243">
        <v>18</v>
      </c>
      <c r="K243">
        <v>12288.6</v>
      </c>
      <c r="L243" t="s">
        <v>861</v>
      </c>
      <c r="M243" s="1">
        <v>45435</v>
      </c>
      <c r="N243" s="1">
        <v>44912</v>
      </c>
    </row>
    <row r="244" spans="1:14" x14ac:dyDescent="0.25">
      <c r="A244" t="s">
        <v>121</v>
      </c>
      <c r="B244">
        <v>1826</v>
      </c>
      <c r="C244" t="s">
        <v>122</v>
      </c>
      <c r="D244" t="s">
        <v>123</v>
      </c>
      <c r="E244" t="s">
        <v>26</v>
      </c>
      <c r="F244" t="s">
        <v>124</v>
      </c>
      <c r="G244" t="s">
        <v>125</v>
      </c>
      <c r="H244">
        <v>689.54</v>
      </c>
      <c r="I244" t="s">
        <v>32</v>
      </c>
      <c r="J244">
        <v>16</v>
      </c>
      <c r="K244">
        <v>11032.64</v>
      </c>
      <c r="L244" t="s">
        <v>126</v>
      </c>
      <c r="M244" s="1">
        <v>44389</v>
      </c>
      <c r="N244" s="1">
        <v>44878</v>
      </c>
    </row>
    <row r="245" spans="1:14" x14ac:dyDescent="0.25">
      <c r="A245" t="s">
        <v>2470</v>
      </c>
      <c r="B245">
        <v>7323</v>
      </c>
      <c r="C245" t="s">
        <v>2471</v>
      </c>
      <c r="D245" t="s">
        <v>2472</v>
      </c>
      <c r="E245" t="s">
        <v>26</v>
      </c>
      <c r="F245" t="s">
        <v>2473</v>
      </c>
      <c r="G245" t="s">
        <v>2474</v>
      </c>
      <c r="H245">
        <v>26.51</v>
      </c>
      <c r="I245" t="s">
        <v>32</v>
      </c>
      <c r="J245">
        <v>16</v>
      </c>
      <c r="K245">
        <v>424.16</v>
      </c>
      <c r="L245" t="s">
        <v>2475</v>
      </c>
      <c r="M245" s="1">
        <v>45418</v>
      </c>
      <c r="N245" s="1">
        <v>44738</v>
      </c>
    </row>
    <row r="246" spans="1:14" x14ac:dyDescent="0.25">
      <c r="A246" t="s">
        <v>232</v>
      </c>
      <c r="B246">
        <v>7080</v>
      </c>
      <c r="C246" t="s">
        <v>233</v>
      </c>
      <c r="D246" t="s">
        <v>234</v>
      </c>
      <c r="E246" t="s">
        <v>26</v>
      </c>
      <c r="F246" t="s">
        <v>235</v>
      </c>
      <c r="G246" t="s">
        <v>236</v>
      </c>
      <c r="H246">
        <v>840.92</v>
      </c>
      <c r="I246" t="s">
        <v>32</v>
      </c>
      <c r="J246">
        <v>15</v>
      </c>
      <c r="K246">
        <v>12613.8</v>
      </c>
      <c r="L246" t="s">
        <v>237</v>
      </c>
      <c r="M246" s="1">
        <v>44488</v>
      </c>
      <c r="N246" s="1">
        <v>43882</v>
      </c>
    </row>
    <row r="247" spans="1:14" x14ac:dyDescent="0.25">
      <c r="A247" t="s">
        <v>1174</v>
      </c>
      <c r="B247">
        <v>2766</v>
      </c>
      <c r="C247" t="s">
        <v>1175</v>
      </c>
      <c r="D247" t="s">
        <v>1176</v>
      </c>
      <c r="E247" t="s">
        <v>26</v>
      </c>
      <c r="F247" t="s">
        <v>1177</v>
      </c>
      <c r="G247" t="s">
        <v>1178</v>
      </c>
      <c r="H247">
        <v>872.67</v>
      </c>
      <c r="I247" t="s">
        <v>32</v>
      </c>
      <c r="J247">
        <v>15</v>
      </c>
      <c r="K247">
        <v>13090.05</v>
      </c>
      <c r="L247" t="s">
        <v>1179</v>
      </c>
      <c r="M247" s="1">
        <v>44660</v>
      </c>
      <c r="N247" s="1">
        <v>45052</v>
      </c>
    </row>
    <row r="248" spans="1:14" x14ac:dyDescent="0.25">
      <c r="A248" t="s">
        <v>3275</v>
      </c>
      <c r="B248">
        <v>2097</v>
      </c>
      <c r="C248" t="s">
        <v>3276</v>
      </c>
      <c r="D248" t="s">
        <v>3277</v>
      </c>
      <c r="E248" t="s">
        <v>26</v>
      </c>
      <c r="F248" t="s">
        <v>604</v>
      </c>
      <c r="G248" t="s">
        <v>3278</v>
      </c>
      <c r="H248">
        <v>45.33</v>
      </c>
      <c r="I248" t="s">
        <v>32</v>
      </c>
      <c r="J248">
        <v>15</v>
      </c>
      <c r="K248">
        <v>679.95</v>
      </c>
      <c r="L248" t="s">
        <v>3279</v>
      </c>
      <c r="M248" s="1">
        <v>45441</v>
      </c>
      <c r="N248" s="1">
        <v>45529</v>
      </c>
    </row>
    <row r="249" spans="1:14" x14ac:dyDescent="0.25">
      <c r="A249" t="s">
        <v>2510</v>
      </c>
      <c r="B249">
        <v>5388</v>
      </c>
      <c r="C249" t="s">
        <v>2511</v>
      </c>
      <c r="D249" t="s">
        <v>2512</v>
      </c>
      <c r="E249" t="s">
        <v>26</v>
      </c>
      <c r="F249" t="s">
        <v>2513</v>
      </c>
      <c r="G249" t="s">
        <v>2514</v>
      </c>
      <c r="H249">
        <v>812.05</v>
      </c>
      <c r="I249" t="s">
        <v>32</v>
      </c>
      <c r="J249">
        <v>12</v>
      </c>
      <c r="K249">
        <v>9744.6</v>
      </c>
      <c r="L249" t="s">
        <v>2515</v>
      </c>
      <c r="M249" s="1">
        <v>45213</v>
      </c>
      <c r="N249" s="1">
        <v>45277</v>
      </c>
    </row>
    <row r="250" spans="1:14" x14ac:dyDescent="0.25">
      <c r="A250" t="s">
        <v>2633</v>
      </c>
      <c r="B250">
        <v>5044</v>
      </c>
      <c r="C250" t="s">
        <v>2634</v>
      </c>
      <c r="D250" t="s">
        <v>2635</v>
      </c>
      <c r="E250" t="s">
        <v>26</v>
      </c>
      <c r="F250" t="s">
        <v>2636</v>
      </c>
      <c r="G250" t="s">
        <v>2637</v>
      </c>
      <c r="H250">
        <v>581</v>
      </c>
      <c r="I250" t="s">
        <v>32</v>
      </c>
      <c r="J250">
        <v>10</v>
      </c>
      <c r="K250">
        <v>5810</v>
      </c>
      <c r="L250" t="s">
        <v>2638</v>
      </c>
      <c r="M250" s="1">
        <v>43856</v>
      </c>
      <c r="N250" s="1">
        <v>44469</v>
      </c>
    </row>
    <row r="251" spans="1:14" x14ac:dyDescent="0.25">
      <c r="A251" t="s">
        <v>3290</v>
      </c>
      <c r="B251">
        <v>5151</v>
      </c>
      <c r="C251" t="s">
        <v>3291</v>
      </c>
      <c r="D251" t="s">
        <v>3292</v>
      </c>
      <c r="E251" t="s">
        <v>26</v>
      </c>
      <c r="F251" t="s">
        <v>3293</v>
      </c>
      <c r="G251" t="s">
        <v>3294</v>
      </c>
      <c r="H251">
        <v>144.22999999999999</v>
      </c>
      <c r="I251" t="s">
        <v>32</v>
      </c>
      <c r="J251">
        <v>10</v>
      </c>
      <c r="K251">
        <v>1442.3</v>
      </c>
      <c r="L251" t="s">
        <v>3295</v>
      </c>
      <c r="M251" s="1">
        <v>45231</v>
      </c>
      <c r="N251" s="1">
        <v>44548</v>
      </c>
    </row>
    <row r="252" spans="1:14" x14ac:dyDescent="0.25">
      <c r="A252" t="s">
        <v>3296</v>
      </c>
      <c r="B252">
        <v>4824</v>
      </c>
      <c r="C252" t="s">
        <v>3297</v>
      </c>
      <c r="D252" t="s">
        <v>3298</v>
      </c>
      <c r="E252" t="s">
        <v>26</v>
      </c>
      <c r="F252" t="s">
        <v>3299</v>
      </c>
      <c r="G252" t="s">
        <v>3300</v>
      </c>
      <c r="H252">
        <v>457.31</v>
      </c>
      <c r="I252" t="s">
        <v>32</v>
      </c>
      <c r="J252">
        <v>10</v>
      </c>
      <c r="K252">
        <v>4573.1000000000004</v>
      </c>
      <c r="L252" t="s">
        <v>3301</v>
      </c>
      <c r="M252" s="1">
        <v>44852</v>
      </c>
      <c r="N252" s="1">
        <v>45066</v>
      </c>
    </row>
    <row r="253" spans="1:14" x14ac:dyDescent="0.25">
      <c r="A253" t="s">
        <v>1310</v>
      </c>
      <c r="B253">
        <v>3564</v>
      </c>
      <c r="C253" t="s">
        <v>1311</v>
      </c>
      <c r="D253" t="s">
        <v>1312</v>
      </c>
      <c r="E253" t="s">
        <v>26</v>
      </c>
      <c r="F253" t="s">
        <v>1313</v>
      </c>
      <c r="G253" t="s">
        <v>1314</v>
      </c>
      <c r="H253">
        <v>925.85</v>
      </c>
      <c r="I253" t="s">
        <v>32</v>
      </c>
      <c r="J253">
        <v>9</v>
      </c>
      <c r="K253">
        <v>8332.65</v>
      </c>
      <c r="L253" t="s">
        <v>1315</v>
      </c>
      <c r="M253" s="1">
        <v>44738</v>
      </c>
      <c r="N253" s="1">
        <v>44448</v>
      </c>
    </row>
    <row r="254" spans="1:14" x14ac:dyDescent="0.25">
      <c r="A254" t="s">
        <v>2591</v>
      </c>
      <c r="B254">
        <v>8584</v>
      </c>
      <c r="C254" t="s">
        <v>2592</v>
      </c>
      <c r="D254" t="s">
        <v>2593</v>
      </c>
      <c r="E254" t="s">
        <v>26</v>
      </c>
      <c r="F254" t="s">
        <v>2594</v>
      </c>
      <c r="G254" t="s">
        <v>2595</v>
      </c>
      <c r="H254">
        <v>758.49</v>
      </c>
      <c r="I254" t="s">
        <v>32</v>
      </c>
      <c r="J254">
        <v>8</v>
      </c>
      <c r="K254">
        <v>6067.92</v>
      </c>
      <c r="L254" t="s">
        <v>2596</v>
      </c>
      <c r="M254" s="1">
        <v>44465</v>
      </c>
      <c r="N254" s="1">
        <v>44487</v>
      </c>
    </row>
    <row r="255" spans="1:14" x14ac:dyDescent="0.25">
      <c r="A255" t="s">
        <v>2920</v>
      </c>
      <c r="B255">
        <v>1316</v>
      </c>
      <c r="C255" t="s">
        <v>2921</v>
      </c>
      <c r="D255" t="s">
        <v>2922</v>
      </c>
      <c r="E255" t="s">
        <v>26</v>
      </c>
      <c r="F255" t="s">
        <v>2507</v>
      </c>
      <c r="G255" t="s">
        <v>2923</v>
      </c>
      <c r="H255">
        <v>260.26</v>
      </c>
      <c r="I255" t="s">
        <v>32</v>
      </c>
      <c r="J255">
        <v>5</v>
      </c>
      <c r="K255">
        <v>1301.3</v>
      </c>
      <c r="L255" t="s">
        <v>2924</v>
      </c>
      <c r="M255" s="1">
        <v>44985</v>
      </c>
      <c r="N255" s="1">
        <v>43832</v>
      </c>
    </row>
    <row r="256" spans="1:14" x14ac:dyDescent="0.25">
      <c r="A256" t="s">
        <v>3302</v>
      </c>
      <c r="B256">
        <v>6290</v>
      </c>
      <c r="C256" t="s">
        <v>3303</v>
      </c>
      <c r="D256" t="s">
        <v>3304</v>
      </c>
      <c r="E256" t="s">
        <v>26</v>
      </c>
      <c r="F256" t="s">
        <v>3305</v>
      </c>
      <c r="G256" t="s">
        <v>3306</v>
      </c>
      <c r="H256">
        <v>677.09</v>
      </c>
      <c r="I256" t="s">
        <v>32</v>
      </c>
      <c r="J256">
        <v>5</v>
      </c>
      <c r="K256">
        <v>3385.45</v>
      </c>
      <c r="L256" t="s">
        <v>3307</v>
      </c>
      <c r="M256" s="1">
        <v>44281</v>
      </c>
      <c r="N256" s="1">
        <v>45445</v>
      </c>
    </row>
    <row r="257" spans="1:14" x14ac:dyDescent="0.25">
      <c r="A257" t="s">
        <v>2801</v>
      </c>
      <c r="B257">
        <v>6998</v>
      </c>
      <c r="C257" t="s">
        <v>2802</v>
      </c>
      <c r="D257" t="s">
        <v>2803</v>
      </c>
      <c r="E257" t="s">
        <v>26</v>
      </c>
      <c r="F257" t="s">
        <v>2804</v>
      </c>
      <c r="G257" t="s">
        <v>2805</v>
      </c>
      <c r="H257">
        <v>868.04</v>
      </c>
      <c r="I257" t="s">
        <v>32</v>
      </c>
      <c r="J257">
        <v>3</v>
      </c>
      <c r="K257">
        <v>2604.12</v>
      </c>
      <c r="L257" t="s">
        <v>2806</v>
      </c>
      <c r="M257" s="1">
        <v>45274</v>
      </c>
      <c r="N257" s="1">
        <v>44519</v>
      </c>
    </row>
    <row r="258" spans="1:14" x14ac:dyDescent="0.25">
      <c r="A258" t="s">
        <v>2559</v>
      </c>
      <c r="B258">
        <v>4240</v>
      </c>
      <c r="C258" t="s">
        <v>2560</v>
      </c>
      <c r="D258" t="s">
        <v>2561</v>
      </c>
      <c r="E258" t="s">
        <v>26</v>
      </c>
      <c r="F258" t="s">
        <v>2562</v>
      </c>
      <c r="G258" t="s">
        <v>2563</v>
      </c>
      <c r="H258">
        <v>93.04</v>
      </c>
      <c r="I258" t="s">
        <v>32</v>
      </c>
      <c r="J258">
        <v>1</v>
      </c>
      <c r="K258">
        <v>93.04</v>
      </c>
      <c r="L258" t="s">
        <v>2564</v>
      </c>
      <c r="M258" s="1">
        <v>44925</v>
      </c>
      <c r="N258" s="1">
        <v>44141</v>
      </c>
    </row>
    <row r="259" spans="1:14" x14ac:dyDescent="0.25">
      <c r="A259" t="s">
        <v>1713</v>
      </c>
      <c r="B259">
        <v>5217</v>
      </c>
      <c r="C259" t="s">
        <v>1714</v>
      </c>
      <c r="D259" t="s">
        <v>1715</v>
      </c>
      <c r="E259" t="s">
        <v>106</v>
      </c>
      <c r="F259" t="s">
        <v>1716</v>
      </c>
      <c r="G259" t="s">
        <v>1717</v>
      </c>
      <c r="H259">
        <v>552.98</v>
      </c>
      <c r="I259" t="s">
        <v>32</v>
      </c>
      <c r="J259">
        <v>19</v>
      </c>
      <c r="K259">
        <v>10506.62</v>
      </c>
      <c r="L259" t="s">
        <v>1718</v>
      </c>
      <c r="M259" s="1">
        <v>45028</v>
      </c>
      <c r="N259" s="1">
        <v>44490</v>
      </c>
    </row>
    <row r="260" spans="1:14" x14ac:dyDescent="0.25">
      <c r="A260" t="s">
        <v>652</v>
      </c>
      <c r="B260">
        <v>2116</v>
      </c>
      <c r="C260" t="s">
        <v>653</v>
      </c>
      <c r="D260" t="s">
        <v>654</v>
      </c>
      <c r="E260" t="s">
        <v>106</v>
      </c>
      <c r="F260" t="s">
        <v>655</v>
      </c>
      <c r="G260" t="s">
        <v>656</v>
      </c>
      <c r="H260">
        <v>317.22000000000003</v>
      </c>
      <c r="I260" t="s">
        <v>32</v>
      </c>
      <c r="J260">
        <v>17</v>
      </c>
      <c r="K260">
        <v>5392.74</v>
      </c>
      <c r="L260" t="s">
        <v>657</v>
      </c>
      <c r="M260" s="1">
        <v>44223</v>
      </c>
      <c r="N260" s="1">
        <v>44956</v>
      </c>
    </row>
    <row r="261" spans="1:14" x14ac:dyDescent="0.25">
      <c r="A261" t="s">
        <v>3204</v>
      </c>
      <c r="B261">
        <v>9592</v>
      </c>
      <c r="C261" t="s">
        <v>3205</v>
      </c>
      <c r="D261" t="s">
        <v>3206</v>
      </c>
      <c r="E261" t="s">
        <v>106</v>
      </c>
      <c r="F261" t="s">
        <v>1123</v>
      </c>
      <c r="G261" t="s">
        <v>3207</v>
      </c>
      <c r="H261">
        <v>376.65</v>
      </c>
      <c r="I261" t="s">
        <v>32</v>
      </c>
      <c r="J261">
        <v>17</v>
      </c>
      <c r="K261">
        <v>6403.05</v>
      </c>
      <c r="L261" t="s">
        <v>3208</v>
      </c>
      <c r="M261" s="1">
        <v>44184</v>
      </c>
      <c r="N261" s="1">
        <v>44447</v>
      </c>
    </row>
    <row r="262" spans="1:14" x14ac:dyDescent="0.25">
      <c r="A262" t="s">
        <v>1690</v>
      </c>
      <c r="B262">
        <v>6821</v>
      </c>
      <c r="C262" t="s">
        <v>1691</v>
      </c>
      <c r="D262" t="s">
        <v>1692</v>
      </c>
      <c r="E262" t="s">
        <v>106</v>
      </c>
      <c r="F262" t="s">
        <v>1510</v>
      </c>
      <c r="G262" t="s">
        <v>1693</v>
      </c>
      <c r="H262">
        <v>557.39</v>
      </c>
      <c r="I262" t="s">
        <v>32</v>
      </c>
      <c r="J262">
        <v>16</v>
      </c>
      <c r="K262">
        <v>8918.24</v>
      </c>
      <c r="L262" t="s">
        <v>1694</v>
      </c>
      <c r="M262" s="1">
        <v>44650</v>
      </c>
      <c r="N262" s="1">
        <v>45453</v>
      </c>
    </row>
    <row r="263" spans="1:14" x14ac:dyDescent="0.25">
      <c r="A263" t="s">
        <v>454</v>
      </c>
      <c r="B263">
        <v>8657</v>
      </c>
      <c r="C263" t="s">
        <v>455</v>
      </c>
      <c r="D263" t="s">
        <v>456</v>
      </c>
      <c r="E263" t="s">
        <v>106</v>
      </c>
      <c r="F263" t="s">
        <v>457</v>
      </c>
      <c r="G263" t="s">
        <v>458</v>
      </c>
      <c r="H263">
        <v>777.35</v>
      </c>
      <c r="I263" t="s">
        <v>32</v>
      </c>
      <c r="J263">
        <v>14</v>
      </c>
      <c r="K263">
        <v>10882.9</v>
      </c>
      <c r="L263" t="s">
        <v>459</v>
      </c>
      <c r="M263" s="1">
        <v>43866</v>
      </c>
      <c r="N263" s="1">
        <v>44399</v>
      </c>
    </row>
    <row r="264" spans="1:14" x14ac:dyDescent="0.25">
      <c r="A264" t="s">
        <v>595</v>
      </c>
      <c r="B264">
        <v>6879</v>
      </c>
      <c r="C264" t="s">
        <v>596</v>
      </c>
      <c r="D264" t="s">
        <v>597</v>
      </c>
      <c r="E264" t="s">
        <v>106</v>
      </c>
      <c r="F264" t="s">
        <v>598</v>
      </c>
      <c r="G264" t="s">
        <v>599</v>
      </c>
      <c r="H264">
        <v>714.36</v>
      </c>
      <c r="I264" t="s">
        <v>32</v>
      </c>
      <c r="J264">
        <v>14</v>
      </c>
      <c r="K264">
        <v>10001.040000000001</v>
      </c>
      <c r="L264" t="s">
        <v>600</v>
      </c>
      <c r="M264" s="1">
        <v>44184</v>
      </c>
      <c r="N264" s="1">
        <v>44455</v>
      </c>
    </row>
    <row r="265" spans="1:14" x14ac:dyDescent="0.25">
      <c r="A265" t="s">
        <v>1490</v>
      </c>
      <c r="B265">
        <v>2919</v>
      </c>
      <c r="C265" t="s">
        <v>1491</v>
      </c>
      <c r="D265" t="s">
        <v>1492</v>
      </c>
      <c r="E265" t="s">
        <v>106</v>
      </c>
      <c r="F265" t="s">
        <v>307</v>
      </c>
      <c r="G265" t="s">
        <v>1493</v>
      </c>
      <c r="H265">
        <v>469.4</v>
      </c>
      <c r="I265" t="s">
        <v>32</v>
      </c>
      <c r="J265">
        <v>14</v>
      </c>
      <c r="K265">
        <v>6571.6</v>
      </c>
      <c r="L265" t="s">
        <v>1494</v>
      </c>
      <c r="M265" s="1">
        <v>44526</v>
      </c>
      <c r="N265" s="1">
        <v>44834</v>
      </c>
    </row>
    <row r="266" spans="1:14" x14ac:dyDescent="0.25">
      <c r="A266" t="s">
        <v>2991</v>
      </c>
      <c r="B266">
        <v>8171</v>
      </c>
      <c r="C266" t="s">
        <v>2992</v>
      </c>
      <c r="D266" t="s">
        <v>2993</v>
      </c>
      <c r="E266" t="s">
        <v>106</v>
      </c>
      <c r="F266" t="s">
        <v>2994</v>
      </c>
      <c r="G266" t="s">
        <v>2995</v>
      </c>
      <c r="H266">
        <v>477.55</v>
      </c>
      <c r="I266" t="s">
        <v>32</v>
      </c>
      <c r="J266">
        <v>14</v>
      </c>
      <c r="K266">
        <v>6685.7</v>
      </c>
      <c r="L266" t="s">
        <v>2996</v>
      </c>
      <c r="M266" s="1">
        <v>44387</v>
      </c>
      <c r="N266" s="1">
        <v>43841</v>
      </c>
    </row>
    <row r="267" spans="1:14" x14ac:dyDescent="0.25">
      <c r="A267" t="s">
        <v>3041</v>
      </c>
      <c r="B267">
        <v>9556</v>
      </c>
      <c r="C267" t="s">
        <v>3042</v>
      </c>
      <c r="D267" t="s">
        <v>3043</v>
      </c>
      <c r="E267" t="s">
        <v>106</v>
      </c>
      <c r="F267" t="s">
        <v>3044</v>
      </c>
      <c r="G267" t="s">
        <v>3045</v>
      </c>
      <c r="H267">
        <v>457.21</v>
      </c>
      <c r="I267" t="s">
        <v>32</v>
      </c>
      <c r="J267">
        <v>14</v>
      </c>
      <c r="K267">
        <v>6400.94</v>
      </c>
      <c r="L267" t="s">
        <v>3046</v>
      </c>
      <c r="M267" s="1">
        <v>45306</v>
      </c>
      <c r="N267" s="1">
        <v>45525</v>
      </c>
    </row>
    <row r="268" spans="1:14" x14ac:dyDescent="0.25">
      <c r="A268" t="s">
        <v>1373</v>
      </c>
      <c r="B268">
        <v>3861</v>
      </c>
      <c r="C268" t="s">
        <v>1374</v>
      </c>
      <c r="D268" t="s">
        <v>1375</v>
      </c>
      <c r="E268" t="s">
        <v>106</v>
      </c>
      <c r="F268" t="s">
        <v>36</v>
      </c>
      <c r="G268" t="s">
        <v>1376</v>
      </c>
      <c r="H268">
        <v>309.42</v>
      </c>
      <c r="I268" t="s">
        <v>32</v>
      </c>
      <c r="J268">
        <v>13</v>
      </c>
      <c r="K268">
        <v>4022.46</v>
      </c>
      <c r="L268" t="s">
        <v>1377</v>
      </c>
      <c r="M268" s="1">
        <v>45431</v>
      </c>
      <c r="N268" s="1">
        <v>45075</v>
      </c>
    </row>
    <row r="269" spans="1:14" x14ac:dyDescent="0.25">
      <c r="A269" t="s">
        <v>2762</v>
      </c>
      <c r="B269">
        <v>7547</v>
      </c>
      <c r="C269" t="s">
        <v>2763</v>
      </c>
      <c r="D269" t="s">
        <v>2764</v>
      </c>
      <c r="E269" t="s">
        <v>106</v>
      </c>
      <c r="F269" t="s">
        <v>2094</v>
      </c>
      <c r="G269" t="s">
        <v>2765</v>
      </c>
      <c r="H269">
        <v>628.38</v>
      </c>
      <c r="I269" t="s">
        <v>32</v>
      </c>
      <c r="J269">
        <v>10</v>
      </c>
      <c r="K269">
        <v>6283.8</v>
      </c>
      <c r="L269" t="s">
        <v>2766</v>
      </c>
      <c r="M269" s="1">
        <v>44450</v>
      </c>
      <c r="N269" s="1">
        <v>43985</v>
      </c>
    </row>
    <row r="270" spans="1:14" x14ac:dyDescent="0.25">
      <c r="A270" t="s">
        <v>730</v>
      </c>
      <c r="B270">
        <v>7304</v>
      </c>
      <c r="C270" t="s">
        <v>731</v>
      </c>
      <c r="D270" t="s">
        <v>732</v>
      </c>
      <c r="E270" t="s">
        <v>106</v>
      </c>
      <c r="F270" t="s">
        <v>733</v>
      </c>
      <c r="G270" t="s">
        <v>734</v>
      </c>
      <c r="H270">
        <v>493.96</v>
      </c>
      <c r="I270" t="s">
        <v>32</v>
      </c>
      <c r="J270">
        <v>8</v>
      </c>
      <c r="K270">
        <v>3951.68</v>
      </c>
      <c r="L270" t="s">
        <v>735</v>
      </c>
      <c r="M270" s="1">
        <v>44313</v>
      </c>
      <c r="N270" s="1">
        <v>45269</v>
      </c>
    </row>
    <row r="271" spans="1:14" x14ac:dyDescent="0.25">
      <c r="A271" t="s">
        <v>1848</v>
      </c>
      <c r="B271">
        <v>2345</v>
      </c>
      <c r="C271" t="s">
        <v>1849</v>
      </c>
      <c r="D271" t="s">
        <v>1850</v>
      </c>
      <c r="E271" t="s">
        <v>106</v>
      </c>
      <c r="F271" t="s">
        <v>1851</v>
      </c>
      <c r="G271" t="s">
        <v>1852</v>
      </c>
      <c r="H271">
        <v>345.65</v>
      </c>
      <c r="I271" t="s">
        <v>32</v>
      </c>
      <c r="J271">
        <v>8</v>
      </c>
      <c r="K271">
        <v>2765.2</v>
      </c>
      <c r="L271" t="s">
        <v>1853</v>
      </c>
      <c r="M271" s="1">
        <v>45409</v>
      </c>
      <c r="N271" s="1">
        <v>44893</v>
      </c>
    </row>
    <row r="272" spans="1:14" x14ac:dyDescent="0.25">
      <c r="A272" t="s">
        <v>1912</v>
      </c>
      <c r="B272">
        <v>1737</v>
      </c>
      <c r="C272" t="s">
        <v>1913</v>
      </c>
      <c r="D272" t="s">
        <v>1914</v>
      </c>
      <c r="E272" t="s">
        <v>106</v>
      </c>
      <c r="F272" t="s">
        <v>814</v>
      </c>
      <c r="G272" t="s">
        <v>1915</v>
      </c>
      <c r="H272">
        <v>468.94</v>
      </c>
      <c r="I272" t="s">
        <v>32</v>
      </c>
      <c r="J272">
        <v>8</v>
      </c>
      <c r="K272">
        <v>3751.52</v>
      </c>
      <c r="L272" t="s">
        <v>1916</v>
      </c>
      <c r="M272" s="1">
        <v>45238</v>
      </c>
      <c r="N272" s="1">
        <v>45441</v>
      </c>
    </row>
    <row r="273" spans="1:14" x14ac:dyDescent="0.25">
      <c r="A273" t="s">
        <v>2706</v>
      </c>
      <c r="B273">
        <v>2453</v>
      </c>
      <c r="C273" t="s">
        <v>2707</v>
      </c>
      <c r="D273" t="s">
        <v>2708</v>
      </c>
      <c r="E273" t="s">
        <v>106</v>
      </c>
      <c r="F273" t="s">
        <v>2709</v>
      </c>
      <c r="G273" t="s">
        <v>2710</v>
      </c>
      <c r="H273">
        <v>279.83</v>
      </c>
      <c r="I273" t="s">
        <v>32</v>
      </c>
      <c r="J273">
        <v>6</v>
      </c>
      <c r="K273">
        <v>1678.98</v>
      </c>
      <c r="L273" t="s">
        <v>2711</v>
      </c>
      <c r="M273" s="1">
        <v>44254</v>
      </c>
      <c r="N273" s="1">
        <v>45355</v>
      </c>
    </row>
    <row r="274" spans="1:14" x14ac:dyDescent="0.25">
      <c r="A274" t="s">
        <v>676</v>
      </c>
      <c r="B274">
        <v>9067</v>
      </c>
      <c r="C274" t="s">
        <v>677</v>
      </c>
      <c r="D274" t="s">
        <v>678</v>
      </c>
      <c r="E274" t="s">
        <v>106</v>
      </c>
      <c r="F274" t="s">
        <v>679</v>
      </c>
      <c r="G274" t="s">
        <v>680</v>
      </c>
      <c r="H274">
        <v>754.3</v>
      </c>
      <c r="I274" t="s">
        <v>32</v>
      </c>
      <c r="J274">
        <v>5</v>
      </c>
      <c r="K274">
        <v>3771.5</v>
      </c>
      <c r="L274" t="s">
        <v>681</v>
      </c>
      <c r="M274" s="1">
        <v>44264</v>
      </c>
      <c r="N274" s="1">
        <v>43962</v>
      </c>
    </row>
    <row r="275" spans="1:14" x14ac:dyDescent="0.25">
      <c r="A275" t="s">
        <v>2364</v>
      </c>
      <c r="B275">
        <v>8082</v>
      </c>
      <c r="C275" t="s">
        <v>2365</v>
      </c>
      <c r="D275" t="s">
        <v>2366</v>
      </c>
      <c r="E275" t="s">
        <v>106</v>
      </c>
      <c r="F275" t="s">
        <v>2201</v>
      </c>
      <c r="G275" t="s">
        <v>2367</v>
      </c>
      <c r="H275">
        <v>170.09</v>
      </c>
      <c r="I275" t="s">
        <v>32</v>
      </c>
      <c r="J275">
        <v>5</v>
      </c>
      <c r="K275">
        <v>850.45</v>
      </c>
      <c r="L275" t="s">
        <v>2368</v>
      </c>
      <c r="M275" s="1">
        <v>44354</v>
      </c>
      <c r="N275" s="1">
        <v>45327</v>
      </c>
    </row>
    <row r="276" spans="1:14" x14ac:dyDescent="0.25">
      <c r="A276" t="s">
        <v>808</v>
      </c>
      <c r="B276">
        <v>3332</v>
      </c>
      <c r="C276" t="s">
        <v>809</v>
      </c>
      <c r="D276" t="s">
        <v>810</v>
      </c>
      <c r="E276" t="s">
        <v>106</v>
      </c>
      <c r="F276" t="s">
        <v>811</v>
      </c>
      <c r="G276" t="s">
        <v>812</v>
      </c>
      <c r="H276">
        <v>30.61</v>
      </c>
      <c r="I276" t="s">
        <v>32</v>
      </c>
      <c r="J276">
        <v>4</v>
      </c>
      <c r="K276">
        <v>122.44</v>
      </c>
      <c r="L276" t="s">
        <v>813</v>
      </c>
      <c r="M276" s="1">
        <v>44692</v>
      </c>
      <c r="N276" s="1">
        <v>44273</v>
      </c>
    </row>
    <row r="277" spans="1:14" x14ac:dyDescent="0.25">
      <c r="A277" t="s">
        <v>1503</v>
      </c>
      <c r="B277">
        <v>3216</v>
      </c>
      <c r="C277" t="s">
        <v>1504</v>
      </c>
      <c r="D277" t="s">
        <v>1505</v>
      </c>
      <c r="E277" t="s">
        <v>106</v>
      </c>
      <c r="F277" t="s">
        <v>1506</v>
      </c>
      <c r="G277" t="s">
        <v>1507</v>
      </c>
      <c r="H277">
        <v>346.72</v>
      </c>
      <c r="I277" t="s">
        <v>32</v>
      </c>
      <c r="J277">
        <v>3</v>
      </c>
      <c r="K277">
        <v>1040.1600000000001</v>
      </c>
      <c r="L277" t="s">
        <v>1508</v>
      </c>
      <c r="M277" s="1">
        <v>43887</v>
      </c>
      <c r="N277" s="1">
        <v>45221</v>
      </c>
    </row>
    <row r="278" spans="1:14" x14ac:dyDescent="0.25">
      <c r="A278" t="s">
        <v>2442</v>
      </c>
      <c r="B278">
        <v>9522</v>
      </c>
      <c r="C278" t="s">
        <v>2443</v>
      </c>
      <c r="D278" t="s">
        <v>2444</v>
      </c>
      <c r="E278" t="s">
        <v>106</v>
      </c>
      <c r="F278" t="s">
        <v>2445</v>
      </c>
      <c r="G278" t="s">
        <v>2446</v>
      </c>
      <c r="H278">
        <v>986.58</v>
      </c>
      <c r="I278" t="s">
        <v>32</v>
      </c>
      <c r="J278">
        <v>2</v>
      </c>
      <c r="K278">
        <v>1973.16</v>
      </c>
      <c r="L278" t="s">
        <v>2447</v>
      </c>
      <c r="M278" s="1">
        <v>44157</v>
      </c>
      <c r="N278" s="1">
        <v>43842</v>
      </c>
    </row>
    <row r="279" spans="1:14" x14ac:dyDescent="0.25">
      <c r="A279" t="s">
        <v>1629</v>
      </c>
      <c r="B279">
        <v>4039</v>
      </c>
      <c r="C279" t="s">
        <v>2516</v>
      </c>
      <c r="D279" t="s">
        <v>2517</v>
      </c>
      <c r="E279" t="s">
        <v>106</v>
      </c>
      <c r="F279" t="s">
        <v>1478</v>
      </c>
      <c r="G279" t="s">
        <v>2518</v>
      </c>
      <c r="H279">
        <v>820.54</v>
      </c>
      <c r="I279" t="s">
        <v>32</v>
      </c>
      <c r="J279">
        <v>1</v>
      </c>
      <c r="K279">
        <v>820.54</v>
      </c>
      <c r="L279" t="s">
        <v>2519</v>
      </c>
      <c r="M279" s="1">
        <v>44338</v>
      </c>
      <c r="N279" s="1">
        <v>44901</v>
      </c>
    </row>
    <row r="280" spans="1:14" x14ac:dyDescent="0.25">
      <c r="A280" t="s">
        <v>1987</v>
      </c>
      <c r="B280">
        <v>2337</v>
      </c>
      <c r="C280" t="s">
        <v>1988</v>
      </c>
      <c r="D280" t="s">
        <v>1989</v>
      </c>
      <c r="E280" t="s">
        <v>31</v>
      </c>
      <c r="F280" t="s">
        <v>1990</v>
      </c>
      <c r="G280" t="s">
        <v>1991</v>
      </c>
      <c r="H280">
        <v>700.95</v>
      </c>
      <c r="I280" t="s">
        <v>32</v>
      </c>
      <c r="J280">
        <v>20</v>
      </c>
      <c r="K280">
        <v>14019</v>
      </c>
      <c r="L280" t="s">
        <v>1992</v>
      </c>
      <c r="M280" s="1">
        <v>45487</v>
      </c>
      <c r="N280" s="1">
        <v>44679</v>
      </c>
    </row>
    <row r="281" spans="1:14" x14ac:dyDescent="0.25">
      <c r="A281" t="s">
        <v>1831</v>
      </c>
      <c r="B281">
        <v>8798</v>
      </c>
      <c r="C281" t="s">
        <v>1832</v>
      </c>
      <c r="D281" t="s">
        <v>1833</v>
      </c>
      <c r="E281" t="s">
        <v>31</v>
      </c>
      <c r="F281" t="s">
        <v>1834</v>
      </c>
      <c r="G281" t="s">
        <v>1835</v>
      </c>
      <c r="H281">
        <v>736.4</v>
      </c>
      <c r="I281" t="s">
        <v>32</v>
      </c>
      <c r="J281">
        <v>19</v>
      </c>
      <c r="K281">
        <v>13991.6</v>
      </c>
      <c r="L281" t="s">
        <v>1836</v>
      </c>
      <c r="M281" s="1">
        <v>43939</v>
      </c>
      <c r="N281" s="1">
        <v>44915</v>
      </c>
    </row>
    <row r="282" spans="1:14" x14ac:dyDescent="0.25">
      <c r="A282" t="s">
        <v>615</v>
      </c>
      <c r="B282">
        <v>1599</v>
      </c>
      <c r="C282" t="s">
        <v>616</v>
      </c>
      <c r="D282" t="s">
        <v>617</v>
      </c>
      <c r="E282" t="s">
        <v>31</v>
      </c>
      <c r="F282" t="s">
        <v>618</v>
      </c>
      <c r="G282" t="s">
        <v>619</v>
      </c>
      <c r="H282">
        <v>435.67</v>
      </c>
      <c r="I282" t="s">
        <v>32</v>
      </c>
      <c r="J282">
        <v>18</v>
      </c>
      <c r="K282">
        <v>7842.06</v>
      </c>
      <c r="L282" t="s">
        <v>620</v>
      </c>
      <c r="M282" s="1">
        <v>43853</v>
      </c>
      <c r="N282" s="1">
        <v>44583</v>
      </c>
    </row>
    <row r="283" spans="1:14" x14ac:dyDescent="0.25">
      <c r="A283" t="s">
        <v>913</v>
      </c>
      <c r="B283">
        <v>4051</v>
      </c>
      <c r="C283" t="s">
        <v>914</v>
      </c>
      <c r="D283" t="s">
        <v>915</v>
      </c>
      <c r="E283" t="s">
        <v>31</v>
      </c>
      <c r="F283" t="s">
        <v>714</v>
      </c>
      <c r="G283" t="s">
        <v>916</v>
      </c>
      <c r="H283">
        <v>120.58</v>
      </c>
      <c r="I283" t="s">
        <v>32</v>
      </c>
      <c r="J283">
        <v>17</v>
      </c>
      <c r="K283">
        <v>2049.86</v>
      </c>
      <c r="L283" t="s">
        <v>917</v>
      </c>
      <c r="M283" s="1">
        <v>43909</v>
      </c>
      <c r="N283" s="1">
        <v>44229</v>
      </c>
    </row>
    <row r="284" spans="1:14" x14ac:dyDescent="0.25">
      <c r="A284" t="s">
        <v>1054</v>
      </c>
      <c r="B284">
        <v>3661</v>
      </c>
      <c r="C284" t="s">
        <v>1055</v>
      </c>
      <c r="D284" t="s">
        <v>1056</v>
      </c>
      <c r="E284" t="s">
        <v>31</v>
      </c>
      <c r="F284" t="s">
        <v>1057</v>
      </c>
      <c r="G284" t="s">
        <v>1058</v>
      </c>
      <c r="H284">
        <v>809.02</v>
      </c>
      <c r="I284" t="s">
        <v>32</v>
      </c>
      <c r="J284">
        <v>17</v>
      </c>
      <c r="K284">
        <v>13753.34</v>
      </c>
      <c r="L284" t="s">
        <v>1059</v>
      </c>
      <c r="M284" s="1">
        <v>45490</v>
      </c>
      <c r="N284" s="1">
        <v>44218</v>
      </c>
    </row>
    <row r="285" spans="1:14" x14ac:dyDescent="0.25">
      <c r="A285" t="s">
        <v>1657</v>
      </c>
      <c r="B285">
        <v>8808</v>
      </c>
      <c r="C285" t="s">
        <v>1658</v>
      </c>
      <c r="D285" t="s">
        <v>1659</v>
      </c>
      <c r="E285" t="s">
        <v>31</v>
      </c>
      <c r="F285" t="s">
        <v>97</v>
      </c>
      <c r="G285" t="s">
        <v>1660</v>
      </c>
      <c r="H285">
        <v>983.49</v>
      </c>
      <c r="I285" t="s">
        <v>32</v>
      </c>
      <c r="J285">
        <v>16</v>
      </c>
      <c r="K285">
        <v>15735.84</v>
      </c>
      <c r="L285" t="s">
        <v>1661</v>
      </c>
      <c r="M285" s="1">
        <v>45005</v>
      </c>
      <c r="N285" s="1">
        <v>44266</v>
      </c>
    </row>
    <row r="286" spans="1:14" x14ac:dyDescent="0.25">
      <c r="A286" t="s">
        <v>2857</v>
      </c>
      <c r="B286">
        <v>5108</v>
      </c>
      <c r="C286" t="s">
        <v>2858</v>
      </c>
      <c r="D286" t="s">
        <v>2859</v>
      </c>
      <c r="E286" t="s">
        <v>31</v>
      </c>
      <c r="F286" t="s">
        <v>2860</v>
      </c>
      <c r="G286" t="s">
        <v>2861</v>
      </c>
      <c r="H286">
        <v>106.43</v>
      </c>
      <c r="I286" t="s">
        <v>32</v>
      </c>
      <c r="J286">
        <v>16</v>
      </c>
      <c r="K286">
        <v>1702.88</v>
      </c>
      <c r="L286" t="s">
        <v>2862</v>
      </c>
      <c r="M286" s="1">
        <v>44467</v>
      </c>
      <c r="N286" s="1">
        <v>45498</v>
      </c>
    </row>
    <row r="287" spans="1:14" x14ac:dyDescent="0.25">
      <c r="A287" t="s">
        <v>3339</v>
      </c>
      <c r="B287">
        <v>7638</v>
      </c>
      <c r="C287" t="s">
        <v>3340</v>
      </c>
      <c r="D287" t="s">
        <v>3341</v>
      </c>
      <c r="E287" t="s">
        <v>31</v>
      </c>
      <c r="F287" t="s">
        <v>1177</v>
      </c>
      <c r="G287" t="s">
        <v>3342</v>
      </c>
      <c r="H287">
        <v>583.96</v>
      </c>
      <c r="I287" t="s">
        <v>32</v>
      </c>
      <c r="J287">
        <v>13</v>
      </c>
      <c r="K287">
        <v>7591.48</v>
      </c>
      <c r="L287" t="s">
        <v>3343</v>
      </c>
      <c r="M287" s="1">
        <v>45090</v>
      </c>
      <c r="N287" s="1">
        <v>44684</v>
      </c>
    </row>
    <row r="288" spans="1:14" x14ac:dyDescent="0.25">
      <c r="A288" t="s">
        <v>1233</v>
      </c>
      <c r="B288">
        <v>6407</v>
      </c>
      <c r="C288" t="s">
        <v>1234</v>
      </c>
      <c r="D288" t="s">
        <v>1235</v>
      </c>
      <c r="E288" t="s">
        <v>31</v>
      </c>
      <c r="F288" t="s">
        <v>1236</v>
      </c>
      <c r="G288" t="s">
        <v>1237</v>
      </c>
      <c r="H288">
        <v>985.56</v>
      </c>
      <c r="I288" t="s">
        <v>32</v>
      </c>
      <c r="J288">
        <v>8</v>
      </c>
      <c r="K288">
        <v>7884.48</v>
      </c>
      <c r="L288" t="s">
        <v>1238</v>
      </c>
      <c r="M288" s="1">
        <v>43946</v>
      </c>
      <c r="N288" s="1">
        <v>43960</v>
      </c>
    </row>
    <row r="289" spans="1:14" x14ac:dyDescent="0.25">
      <c r="A289" t="s">
        <v>3085</v>
      </c>
      <c r="B289">
        <v>7468</v>
      </c>
      <c r="C289" t="s">
        <v>3086</v>
      </c>
      <c r="D289" t="s">
        <v>3087</v>
      </c>
      <c r="E289" t="s">
        <v>31</v>
      </c>
      <c r="F289" t="s">
        <v>3088</v>
      </c>
      <c r="G289" t="s">
        <v>3089</v>
      </c>
      <c r="H289">
        <v>196.28</v>
      </c>
      <c r="I289" t="s">
        <v>32</v>
      </c>
      <c r="J289">
        <v>7</v>
      </c>
      <c r="K289">
        <v>1373.96</v>
      </c>
      <c r="L289" t="s">
        <v>3090</v>
      </c>
      <c r="M289" s="1">
        <v>44955</v>
      </c>
      <c r="N289" s="1">
        <v>45252</v>
      </c>
    </row>
    <row r="290" spans="1:14" x14ac:dyDescent="0.25">
      <c r="A290" t="s">
        <v>3172</v>
      </c>
      <c r="B290">
        <v>3705</v>
      </c>
      <c r="C290" t="s">
        <v>3173</v>
      </c>
      <c r="D290" t="s">
        <v>3174</v>
      </c>
      <c r="E290" t="s">
        <v>31</v>
      </c>
      <c r="F290" t="s">
        <v>3175</v>
      </c>
      <c r="G290" t="s">
        <v>3176</v>
      </c>
      <c r="H290">
        <v>197.41</v>
      </c>
      <c r="I290" t="s">
        <v>32</v>
      </c>
      <c r="J290">
        <v>7</v>
      </c>
      <c r="K290">
        <v>1381.87</v>
      </c>
      <c r="L290" t="s">
        <v>3177</v>
      </c>
      <c r="M290" s="1">
        <v>44562</v>
      </c>
      <c r="N290" s="1">
        <v>45339</v>
      </c>
    </row>
    <row r="291" spans="1:14" x14ac:dyDescent="0.25">
      <c r="A291" t="s">
        <v>3209</v>
      </c>
      <c r="B291">
        <v>5643</v>
      </c>
      <c r="C291" t="s">
        <v>3210</v>
      </c>
      <c r="D291" t="s">
        <v>3211</v>
      </c>
      <c r="E291" t="s">
        <v>31</v>
      </c>
      <c r="F291" t="s">
        <v>68</v>
      </c>
      <c r="G291" t="s">
        <v>3212</v>
      </c>
      <c r="H291">
        <v>497.7</v>
      </c>
      <c r="I291" t="s">
        <v>32</v>
      </c>
      <c r="J291">
        <v>7</v>
      </c>
      <c r="K291">
        <v>3483.9</v>
      </c>
      <c r="L291" t="s">
        <v>3213</v>
      </c>
      <c r="M291" s="1">
        <v>45544</v>
      </c>
      <c r="N291" s="1">
        <v>44329</v>
      </c>
    </row>
    <row r="292" spans="1:14" x14ac:dyDescent="0.25">
      <c r="A292" t="s">
        <v>324</v>
      </c>
      <c r="B292">
        <v>2969</v>
      </c>
      <c r="C292" t="s">
        <v>325</v>
      </c>
      <c r="D292" t="s">
        <v>326</v>
      </c>
      <c r="E292" t="s">
        <v>31</v>
      </c>
      <c r="F292" t="s">
        <v>327</v>
      </c>
      <c r="G292" t="s">
        <v>328</v>
      </c>
      <c r="H292">
        <v>668.65</v>
      </c>
      <c r="I292" t="s">
        <v>32</v>
      </c>
      <c r="J292">
        <v>6</v>
      </c>
      <c r="K292">
        <v>4011.9</v>
      </c>
      <c r="L292" t="s">
        <v>329</v>
      </c>
      <c r="M292" s="1">
        <v>44819</v>
      </c>
      <c r="N292" s="1">
        <v>45395</v>
      </c>
    </row>
    <row r="293" spans="1:14" x14ac:dyDescent="0.25">
      <c r="A293" t="s">
        <v>639</v>
      </c>
      <c r="B293">
        <v>6729</v>
      </c>
      <c r="C293" t="s">
        <v>640</v>
      </c>
      <c r="D293" t="s">
        <v>641</v>
      </c>
      <c r="E293" t="s">
        <v>31</v>
      </c>
      <c r="F293" t="s">
        <v>642</v>
      </c>
      <c r="G293" t="s">
        <v>643</v>
      </c>
      <c r="H293">
        <v>586.65</v>
      </c>
      <c r="I293" t="s">
        <v>32</v>
      </c>
      <c r="J293">
        <v>4</v>
      </c>
      <c r="K293">
        <v>2346.6</v>
      </c>
      <c r="L293" t="s">
        <v>644</v>
      </c>
      <c r="M293" s="1">
        <v>44681</v>
      </c>
      <c r="N293" s="1">
        <v>44961</v>
      </c>
    </row>
    <row r="294" spans="1:14" x14ac:dyDescent="0.25">
      <c r="A294" t="s">
        <v>381</v>
      </c>
      <c r="B294">
        <v>3007</v>
      </c>
      <c r="C294" t="s">
        <v>382</v>
      </c>
      <c r="D294" t="s">
        <v>383</v>
      </c>
      <c r="E294" t="s">
        <v>31</v>
      </c>
      <c r="F294" t="s">
        <v>384</v>
      </c>
      <c r="G294" t="s">
        <v>385</v>
      </c>
      <c r="H294">
        <v>43.16</v>
      </c>
      <c r="I294" t="s">
        <v>32</v>
      </c>
      <c r="J294">
        <v>2</v>
      </c>
      <c r="K294">
        <v>86.32</v>
      </c>
      <c r="L294" t="s">
        <v>386</v>
      </c>
      <c r="M294" s="1">
        <v>44984</v>
      </c>
      <c r="N294" s="1">
        <v>45206</v>
      </c>
    </row>
    <row r="295" spans="1:14" x14ac:dyDescent="0.25">
      <c r="A295" t="s">
        <v>2942</v>
      </c>
      <c r="B295">
        <v>2428</v>
      </c>
      <c r="C295" t="s">
        <v>2943</v>
      </c>
      <c r="D295" t="s">
        <v>2944</v>
      </c>
      <c r="E295" t="s">
        <v>13</v>
      </c>
      <c r="F295" t="s">
        <v>68</v>
      </c>
      <c r="G295" t="s">
        <v>2945</v>
      </c>
      <c r="H295">
        <v>882.5</v>
      </c>
      <c r="I295" t="s">
        <v>32</v>
      </c>
      <c r="J295">
        <v>19</v>
      </c>
      <c r="K295">
        <v>16767.5</v>
      </c>
      <c r="L295" t="s">
        <v>2946</v>
      </c>
      <c r="M295" s="1">
        <v>44390</v>
      </c>
      <c r="N295" s="1">
        <v>44785</v>
      </c>
    </row>
    <row r="296" spans="1:14" x14ac:dyDescent="0.25">
      <c r="A296" t="s">
        <v>3036</v>
      </c>
      <c r="B296">
        <v>5867</v>
      </c>
      <c r="C296" t="s">
        <v>3037</v>
      </c>
      <c r="D296" t="s">
        <v>3038</v>
      </c>
      <c r="E296" t="s">
        <v>13</v>
      </c>
      <c r="F296" t="s">
        <v>1768</v>
      </c>
      <c r="G296" t="s">
        <v>3039</v>
      </c>
      <c r="H296">
        <v>399.96</v>
      </c>
      <c r="I296" t="s">
        <v>32</v>
      </c>
      <c r="J296">
        <v>19</v>
      </c>
      <c r="K296">
        <v>7599.24</v>
      </c>
      <c r="L296" t="s">
        <v>3040</v>
      </c>
      <c r="M296" s="1">
        <v>44290</v>
      </c>
      <c r="N296" s="1">
        <v>44845</v>
      </c>
    </row>
    <row r="297" spans="1:14" x14ac:dyDescent="0.25">
      <c r="A297" t="s">
        <v>3167</v>
      </c>
      <c r="B297">
        <v>4813</v>
      </c>
      <c r="C297" t="s">
        <v>3168</v>
      </c>
      <c r="D297" t="s">
        <v>3169</v>
      </c>
      <c r="E297" t="s">
        <v>13</v>
      </c>
      <c r="F297" t="s">
        <v>2726</v>
      </c>
      <c r="G297" t="s">
        <v>3170</v>
      </c>
      <c r="H297">
        <v>477.82</v>
      </c>
      <c r="I297" t="s">
        <v>32</v>
      </c>
      <c r="J297">
        <v>19</v>
      </c>
      <c r="K297">
        <v>9078.58</v>
      </c>
      <c r="L297" t="s">
        <v>3171</v>
      </c>
      <c r="M297" s="1">
        <v>43965</v>
      </c>
      <c r="N297" s="1">
        <v>43861</v>
      </c>
    </row>
    <row r="298" spans="1:14" x14ac:dyDescent="0.25">
      <c r="A298" t="s">
        <v>527</v>
      </c>
      <c r="B298">
        <v>6229</v>
      </c>
      <c r="C298" t="s">
        <v>528</v>
      </c>
      <c r="D298" t="s">
        <v>529</v>
      </c>
      <c r="E298" t="s">
        <v>13</v>
      </c>
      <c r="F298" t="s">
        <v>530</v>
      </c>
      <c r="G298" t="s">
        <v>531</v>
      </c>
      <c r="H298">
        <v>966.13</v>
      </c>
      <c r="I298" t="s">
        <v>32</v>
      </c>
      <c r="J298">
        <v>18</v>
      </c>
      <c r="K298">
        <v>17390.34</v>
      </c>
      <c r="L298" t="s">
        <v>532</v>
      </c>
      <c r="M298" s="1">
        <v>45185</v>
      </c>
      <c r="N298" s="1">
        <v>43979</v>
      </c>
    </row>
    <row r="299" spans="1:14" x14ac:dyDescent="0.25">
      <c r="A299" t="s">
        <v>2188</v>
      </c>
      <c r="B299">
        <v>5618</v>
      </c>
      <c r="C299" t="s">
        <v>2189</v>
      </c>
      <c r="D299" t="s">
        <v>2190</v>
      </c>
      <c r="E299" t="s">
        <v>13</v>
      </c>
      <c r="F299" t="s">
        <v>824</v>
      </c>
      <c r="G299" t="s">
        <v>2191</v>
      </c>
      <c r="H299">
        <v>419.82</v>
      </c>
      <c r="I299" t="s">
        <v>32</v>
      </c>
      <c r="J299">
        <v>18</v>
      </c>
      <c r="K299">
        <v>7556.76</v>
      </c>
      <c r="L299" t="s">
        <v>2192</v>
      </c>
      <c r="M299" s="1">
        <v>44783</v>
      </c>
      <c r="N299" s="1">
        <v>43961</v>
      </c>
    </row>
    <row r="300" spans="1:14" x14ac:dyDescent="0.25">
      <c r="A300" t="s">
        <v>3232</v>
      </c>
      <c r="B300">
        <v>4588</v>
      </c>
      <c r="C300" t="s">
        <v>3233</v>
      </c>
      <c r="D300" t="s">
        <v>3234</v>
      </c>
      <c r="E300" t="s">
        <v>13</v>
      </c>
      <c r="F300" t="s">
        <v>1802</v>
      </c>
      <c r="G300" t="s">
        <v>3235</v>
      </c>
      <c r="H300">
        <v>536.20000000000005</v>
      </c>
      <c r="I300" t="s">
        <v>32</v>
      </c>
      <c r="J300">
        <v>16</v>
      </c>
      <c r="K300">
        <v>8579.2000000000007</v>
      </c>
      <c r="L300" t="s">
        <v>3236</v>
      </c>
      <c r="M300" s="1">
        <v>45234</v>
      </c>
      <c r="N300" s="1">
        <v>44102</v>
      </c>
    </row>
    <row r="301" spans="1:14" x14ac:dyDescent="0.25">
      <c r="A301" t="s">
        <v>2140</v>
      </c>
      <c r="B301">
        <v>1341</v>
      </c>
      <c r="C301" t="s">
        <v>2141</v>
      </c>
      <c r="D301" t="s">
        <v>2142</v>
      </c>
      <c r="E301" t="s">
        <v>13</v>
      </c>
      <c r="F301" t="s">
        <v>520</v>
      </c>
      <c r="G301" t="s">
        <v>2143</v>
      </c>
      <c r="H301">
        <v>241.33</v>
      </c>
      <c r="I301" t="s">
        <v>32</v>
      </c>
      <c r="J301">
        <v>15</v>
      </c>
      <c r="K301">
        <v>3619.95</v>
      </c>
      <c r="L301" t="s">
        <v>2144</v>
      </c>
      <c r="M301" s="1">
        <v>44066</v>
      </c>
      <c r="N301" s="1">
        <v>44710</v>
      </c>
    </row>
    <row r="302" spans="1:14" x14ac:dyDescent="0.25">
      <c r="A302" t="s">
        <v>2476</v>
      </c>
      <c r="B302">
        <v>1763</v>
      </c>
      <c r="C302" t="s">
        <v>2477</v>
      </c>
      <c r="D302" t="s">
        <v>2478</v>
      </c>
      <c r="E302" t="s">
        <v>13</v>
      </c>
      <c r="F302" t="s">
        <v>1448</v>
      </c>
      <c r="G302" t="s">
        <v>2479</v>
      </c>
      <c r="H302">
        <v>552.96</v>
      </c>
      <c r="I302" t="s">
        <v>32</v>
      </c>
      <c r="J302">
        <v>13</v>
      </c>
      <c r="K302">
        <v>7188.48</v>
      </c>
      <c r="L302" t="s">
        <v>2480</v>
      </c>
      <c r="M302" s="1">
        <v>44939</v>
      </c>
      <c r="N302" s="1">
        <v>45033</v>
      </c>
    </row>
    <row r="303" spans="1:14" x14ac:dyDescent="0.25">
      <c r="A303" t="s">
        <v>2773</v>
      </c>
      <c r="B303">
        <v>6375</v>
      </c>
      <c r="C303" t="s">
        <v>2774</v>
      </c>
      <c r="D303" t="s">
        <v>2775</v>
      </c>
      <c r="E303" t="s">
        <v>13</v>
      </c>
      <c r="F303" t="s">
        <v>1474</v>
      </c>
      <c r="G303" t="s">
        <v>2776</v>
      </c>
      <c r="H303">
        <v>918.26</v>
      </c>
      <c r="I303" t="s">
        <v>32</v>
      </c>
      <c r="J303">
        <v>13</v>
      </c>
      <c r="K303">
        <v>11937.38</v>
      </c>
      <c r="L303" t="s">
        <v>2777</v>
      </c>
      <c r="M303" s="1">
        <v>44200</v>
      </c>
      <c r="N303" s="1">
        <v>44750</v>
      </c>
    </row>
    <row r="304" spans="1:14" x14ac:dyDescent="0.25">
      <c r="A304" t="s">
        <v>3194</v>
      </c>
      <c r="B304">
        <v>6148</v>
      </c>
      <c r="C304" t="s">
        <v>3195</v>
      </c>
      <c r="D304" t="s">
        <v>3196</v>
      </c>
      <c r="E304" t="s">
        <v>13</v>
      </c>
      <c r="F304" t="s">
        <v>1768</v>
      </c>
      <c r="G304" t="s">
        <v>3197</v>
      </c>
      <c r="H304">
        <v>569.11</v>
      </c>
      <c r="I304" t="s">
        <v>32</v>
      </c>
      <c r="J304">
        <v>12</v>
      </c>
      <c r="K304">
        <v>6829.32</v>
      </c>
      <c r="L304" t="s">
        <v>3198</v>
      </c>
      <c r="M304" s="1">
        <v>44686</v>
      </c>
      <c r="N304" s="1">
        <v>44914</v>
      </c>
    </row>
    <row r="305" spans="1:14" x14ac:dyDescent="0.25">
      <c r="A305" t="s">
        <v>1882</v>
      </c>
      <c r="B305">
        <v>1934</v>
      </c>
      <c r="C305" t="s">
        <v>1883</v>
      </c>
      <c r="D305" t="s">
        <v>1884</v>
      </c>
      <c r="E305" t="s">
        <v>13</v>
      </c>
      <c r="F305" t="s">
        <v>1885</v>
      </c>
      <c r="G305" t="s">
        <v>1886</v>
      </c>
      <c r="H305">
        <v>587.75</v>
      </c>
      <c r="I305" t="s">
        <v>32</v>
      </c>
      <c r="J305">
        <v>9</v>
      </c>
      <c r="K305">
        <v>5289.75</v>
      </c>
      <c r="L305" t="s">
        <v>1887</v>
      </c>
      <c r="M305" s="1">
        <v>44834</v>
      </c>
      <c r="N305" s="1">
        <v>44237</v>
      </c>
    </row>
    <row r="306" spans="1:14" x14ac:dyDescent="0.25">
      <c r="A306" t="s">
        <v>2504</v>
      </c>
      <c r="B306">
        <v>1594</v>
      </c>
      <c r="C306" t="s">
        <v>2505</v>
      </c>
      <c r="D306" t="s">
        <v>2506</v>
      </c>
      <c r="E306" t="s">
        <v>13</v>
      </c>
      <c r="F306" t="s">
        <v>2507</v>
      </c>
      <c r="G306" t="s">
        <v>2508</v>
      </c>
      <c r="H306">
        <v>292.01</v>
      </c>
      <c r="I306" t="s">
        <v>32</v>
      </c>
      <c r="J306">
        <v>9</v>
      </c>
      <c r="K306">
        <v>2628.09</v>
      </c>
      <c r="L306" t="s">
        <v>2509</v>
      </c>
      <c r="M306" s="1">
        <v>45233</v>
      </c>
      <c r="N306" t="s">
        <v>607</v>
      </c>
    </row>
    <row r="307" spans="1:14" x14ac:dyDescent="0.25">
      <c r="A307" t="s">
        <v>436</v>
      </c>
      <c r="B307">
        <v>5578</v>
      </c>
      <c r="C307" t="s">
        <v>437</v>
      </c>
      <c r="D307" t="s">
        <v>438</v>
      </c>
      <c r="E307" t="s">
        <v>13</v>
      </c>
      <c r="F307" t="s">
        <v>439</v>
      </c>
      <c r="G307" t="s">
        <v>440</v>
      </c>
      <c r="H307">
        <v>601.16999999999996</v>
      </c>
      <c r="I307" t="s">
        <v>32</v>
      </c>
      <c r="J307">
        <v>6</v>
      </c>
      <c r="K307">
        <v>3607.02</v>
      </c>
      <c r="L307" t="s">
        <v>441</v>
      </c>
      <c r="M307" s="1">
        <v>44552</v>
      </c>
      <c r="N307" s="1">
        <v>45451</v>
      </c>
    </row>
    <row r="308" spans="1:14" x14ac:dyDescent="0.25">
      <c r="A308" t="s">
        <v>2812</v>
      </c>
      <c r="B308">
        <v>7102</v>
      </c>
      <c r="C308" t="s">
        <v>2813</v>
      </c>
      <c r="D308" t="s">
        <v>2814</v>
      </c>
      <c r="E308" t="s">
        <v>13</v>
      </c>
      <c r="F308" t="s">
        <v>1502</v>
      </c>
      <c r="G308" t="s">
        <v>2815</v>
      </c>
      <c r="H308">
        <v>18.309999999999999</v>
      </c>
      <c r="I308" t="s">
        <v>32</v>
      </c>
      <c r="J308">
        <v>6</v>
      </c>
      <c r="K308">
        <v>109.86</v>
      </c>
      <c r="L308" t="s">
        <v>2816</v>
      </c>
      <c r="M308" s="1">
        <v>44232</v>
      </c>
      <c r="N308" s="1">
        <v>44782</v>
      </c>
    </row>
    <row r="309" spans="1:14" x14ac:dyDescent="0.25">
      <c r="A309" t="s">
        <v>1298</v>
      </c>
      <c r="B309">
        <v>3866</v>
      </c>
      <c r="C309" t="s">
        <v>1299</v>
      </c>
      <c r="D309" t="s">
        <v>1300</v>
      </c>
      <c r="E309" t="s">
        <v>13</v>
      </c>
      <c r="F309" t="s">
        <v>1301</v>
      </c>
      <c r="G309" t="s">
        <v>1302</v>
      </c>
      <c r="H309">
        <v>611.92999999999995</v>
      </c>
      <c r="I309" t="s">
        <v>32</v>
      </c>
      <c r="J309">
        <v>5</v>
      </c>
      <c r="K309">
        <v>3059.65</v>
      </c>
      <c r="L309" t="s">
        <v>1303</v>
      </c>
      <c r="M309" s="1">
        <v>45089</v>
      </c>
      <c r="N309" s="1">
        <v>45160</v>
      </c>
    </row>
    <row r="310" spans="1:14" x14ac:dyDescent="0.25">
      <c r="A310" t="s">
        <v>2681</v>
      </c>
      <c r="B310">
        <v>9115</v>
      </c>
      <c r="C310" t="s">
        <v>2682</v>
      </c>
      <c r="D310" t="s">
        <v>2683</v>
      </c>
      <c r="E310" t="s">
        <v>13</v>
      </c>
      <c r="F310" t="s">
        <v>1958</v>
      </c>
      <c r="G310" t="s">
        <v>2684</v>
      </c>
      <c r="H310">
        <v>974.07</v>
      </c>
      <c r="I310" t="s">
        <v>32</v>
      </c>
      <c r="J310">
        <v>4</v>
      </c>
      <c r="K310">
        <v>3896.28</v>
      </c>
      <c r="L310" t="s">
        <v>2685</v>
      </c>
      <c r="M310" s="1">
        <v>43868</v>
      </c>
      <c r="N310" t="s">
        <v>607</v>
      </c>
    </row>
    <row r="311" spans="1:14" x14ac:dyDescent="0.25">
      <c r="A311" t="s">
        <v>577</v>
      </c>
      <c r="B311">
        <v>3491</v>
      </c>
      <c r="C311" t="s">
        <v>578</v>
      </c>
      <c r="D311" t="s">
        <v>579</v>
      </c>
      <c r="E311" t="s">
        <v>13</v>
      </c>
      <c r="F311" t="s">
        <v>580</v>
      </c>
      <c r="G311" t="s">
        <v>581</v>
      </c>
      <c r="H311">
        <v>743.16</v>
      </c>
      <c r="I311" t="s">
        <v>32</v>
      </c>
      <c r="J311">
        <v>3</v>
      </c>
      <c r="K311">
        <v>2229.48</v>
      </c>
      <c r="L311" t="s">
        <v>582</v>
      </c>
      <c r="M311" s="1">
        <v>44502</v>
      </c>
      <c r="N311" s="1">
        <v>44964</v>
      </c>
    </row>
    <row r="312" spans="1:14" x14ac:dyDescent="0.25">
      <c r="A312" t="s">
        <v>2291</v>
      </c>
      <c r="B312">
        <v>1429</v>
      </c>
      <c r="C312" t="s">
        <v>2292</v>
      </c>
      <c r="D312" t="s">
        <v>2293</v>
      </c>
      <c r="E312" t="s">
        <v>13</v>
      </c>
      <c r="F312" t="s">
        <v>807</v>
      </c>
      <c r="G312" t="s">
        <v>2294</v>
      </c>
      <c r="H312">
        <v>214.48</v>
      </c>
      <c r="I312" t="s">
        <v>32</v>
      </c>
      <c r="J312">
        <v>3</v>
      </c>
      <c r="K312">
        <v>643.44000000000005</v>
      </c>
      <c r="L312" t="s">
        <v>2295</v>
      </c>
      <c r="M312" s="1">
        <v>43942</v>
      </c>
      <c r="N312" t="s">
        <v>607</v>
      </c>
    </row>
    <row r="313" spans="1:14" x14ac:dyDescent="0.25">
      <c r="A313" t="s">
        <v>1971</v>
      </c>
      <c r="B313">
        <v>1449</v>
      </c>
      <c r="C313" t="s">
        <v>1972</v>
      </c>
      <c r="D313" t="s">
        <v>1973</v>
      </c>
      <c r="E313" t="s">
        <v>13</v>
      </c>
      <c r="F313" t="s">
        <v>1812</v>
      </c>
      <c r="G313" t="s">
        <v>1974</v>
      </c>
      <c r="H313">
        <v>93.73</v>
      </c>
      <c r="I313" t="s">
        <v>32</v>
      </c>
      <c r="J313">
        <v>2</v>
      </c>
      <c r="K313">
        <v>187.46</v>
      </c>
      <c r="L313" t="s">
        <v>1975</v>
      </c>
      <c r="M313" s="1">
        <v>45407</v>
      </c>
      <c r="N313" s="1">
        <v>44958</v>
      </c>
    </row>
    <row r="314" spans="1:14" x14ac:dyDescent="0.25">
      <c r="A314" t="s">
        <v>2243</v>
      </c>
      <c r="B314">
        <v>8829</v>
      </c>
      <c r="C314" t="s">
        <v>2244</v>
      </c>
      <c r="D314" t="s">
        <v>2245</v>
      </c>
      <c r="E314" t="s">
        <v>13</v>
      </c>
      <c r="F314" t="s">
        <v>614</v>
      </c>
      <c r="G314" t="s">
        <v>2246</v>
      </c>
      <c r="H314">
        <v>97.75</v>
      </c>
      <c r="I314" t="s">
        <v>32</v>
      </c>
      <c r="J314">
        <v>2</v>
      </c>
      <c r="K314">
        <v>195.5</v>
      </c>
      <c r="L314" t="s">
        <v>2247</v>
      </c>
      <c r="M314" s="1">
        <v>44059</v>
      </c>
      <c r="N314" s="1">
        <v>45273</v>
      </c>
    </row>
    <row r="315" spans="1:14" x14ac:dyDescent="0.25">
      <c r="A315" t="s">
        <v>77</v>
      </c>
      <c r="B315">
        <v>7924</v>
      </c>
      <c r="C315" t="s">
        <v>78</v>
      </c>
      <c r="D315" t="s">
        <v>79</v>
      </c>
      <c r="E315" t="s">
        <v>13</v>
      </c>
      <c r="F315" t="s">
        <v>80</v>
      </c>
      <c r="G315" t="s">
        <v>81</v>
      </c>
      <c r="H315">
        <v>169.48</v>
      </c>
      <c r="I315" t="s">
        <v>32</v>
      </c>
      <c r="J315">
        <v>1</v>
      </c>
      <c r="K315">
        <v>169.48</v>
      </c>
      <c r="L315" t="s">
        <v>82</v>
      </c>
      <c r="M315" s="1">
        <v>44859</v>
      </c>
      <c r="N315" s="1">
        <v>44442</v>
      </c>
    </row>
    <row r="316" spans="1:14" x14ac:dyDescent="0.25">
      <c r="A316" t="s">
        <v>83</v>
      </c>
      <c r="B316">
        <v>3822</v>
      </c>
      <c r="C316" t="s">
        <v>84</v>
      </c>
      <c r="D316" t="s">
        <v>85</v>
      </c>
      <c r="E316" t="s">
        <v>18</v>
      </c>
      <c r="F316" t="s">
        <v>4</v>
      </c>
      <c r="G316" t="s">
        <v>86</v>
      </c>
      <c r="H316">
        <v>891.61</v>
      </c>
      <c r="I316" t="s">
        <v>32</v>
      </c>
      <c r="J316">
        <v>20</v>
      </c>
      <c r="K316">
        <v>17832.2</v>
      </c>
      <c r="L316" t="s">
        <v>87</v>
      </c>
      <c r="M316" s="1">
        <v>44796</v>
      </c>
      <c r="N316" s="1">
        <v>44127</v>
      </c>
    </row>
    <row r="317" spans="1:14" x14ac:dyDescent="0.25">
      <c r="A317" t="s">
        <v>3138</v>
      </c>
      <c r="B317">
        <v>6260</v>
      </c>
      <c r="C317" t="s">
        <v>3139</v>
      </c>
      <c r="D317" t="s">
        <v>3140</v>
      </c>
      <c r="E317" t="s">
        <v>18</v>
      </c>
      <c r="F317" t="s">
        <v>3141</v>
      </c>
      <c r="G317" t="s">
        <v>3142</v>
      </c>
      <c r="H317">
        <v>179.38</v>
      </c>
      <c r="I317" t="s">
        <v>32</v>
      </c>
      <c r="J317">
        <v>20</v>
      </c>
      <c r="K317">
        <v>3587.6</v>
      </c>
      <c r="L317" t="s">
        <v>3143</v>
      </c>
      <c r="M317" s="1">
        <v>43840</v>
      </c>
      <c r="N317" s="1">
        <v>45035</v>
      </c>
    </row>
    <row r="318" spans="1:14" x14ac:dyDescent="0.25">
      <c r="A318" t="s">
        <v>2254</v>
      </c>
      <c r="B318">
        <v>7810</v>
      </c>
      <c r="C318" t="s">
        <v>2255</v>
      </c>
      <c r="D318" t="s">
        <v>2256</v>
      </c>
      <c r="E318" t="s">
        <v>18</v>
      </c>
      <c r="F318" t="s">
        <v>2257</v>
      </c>
      <c r="G318" t="s">
        <v>2258</v>
      </c>
      <c r="H318">
        <v>61.32</v>
      </c>
      <c r="I318" t="s">
        <v>32</v>
      </c>
      <c r="J318">
        <v>18</v>
      </c>
      <c r="K318">
        <v>1103.76</v>
      </c>
      <c r="L318" t="s">
        <v>2259</v>
      </c>
      <c r="M318" s="1">
        <v>44843</v>
      </c>
      <c r="N318" s="1">
        <v>45488</v>
      </c>
    </row>
    <row r="319" spans="1:14" x14ac:dyDescent="0.25">
      <c r="A319" t="s">
        <v>2265</v>
      </c>
      <c r="B319">
        <v>1647</v>
      </c>
      <c r="C319" t="s">
        <v>2266</v>
      </c>
      <c r="D319" t="s">
        <v>2267</v>
      </c>
      <c r="E319" t="s">
        <v>18</v>
      </c>
      <c r="F319" t="s">
        <v>976</v>
      </c>
      <c r="G319" t="s">
        <v>2268</v>
      </c>
      <c r="H319">
        <v>466.38</v>
      </c>
      <c r="I319" t="s">
        <v>32</v>
      </c>
      <c r="J319">
        <v>18</v>
      </c>
      <c r="K319">
        <v>8394.84</v>
      </c>
      <c r="L319" t="s">
        <v>2269</v>
      </c>
      <c r="M319" s="1">
        <v>43930</v>
      </c>
      <c r="N319" s="1">
        <v>45307</v>
      </c>
    </row>
    <row r="320" spans="1:14" x14ac:dyDescent="0.25">
      <c r="A320" t="s">
        <v>2712</v>
      </c>
      <c r="B320">
        <v>7439</v>
      </c>
      <c r="C320" t="s">
        <v>2713</v>
      </c>
      <c r="D320" t="s">
        <v>2714</v>
      </c>
      <c r="E320" t="s">
        <v>18</v>
      </c>
      <c r="F320" t="s">
        <v>1616</v>
      </c>
      <c r="G320" t="s">
        <v>2715</v>
      </c>
      <c r="H320">
        <v>231.48</v>
      </c>
      <c r="I320" t="s">
        <v>32</v>
      </c>
      <c r="J320">
        <v>18</v>
      </c>
      <c r="K320">
        <v>4166.6400000000003</v>
      </c>
      <c r="L320" t="s">
        <v>2716</v>
      </c>
      <c r="M320" s="1">
        <v>44835</v>
      </c>
      <c r="N320" s="1">
        <v>44531</v>
      </c>
    </row>
    <row r="321" spans="1:14" x14ac:dyDescent="0.25">
      <c r="A321" t="s">
        <v>1083</v>
      </c>
      <c r="B321">
        <v>5539</v>
      </c>
      <c r="C321" t="s">
        <v>1084</v>
      </c>
      <c r="D321" t="s">
        <v>1085</v>
      </c>
      <c r="E321" t="s">
        <v>18</v>
      </c>
      <c r="F321" t="s">
        <v>1086</v>
      </c>
      <c r="G321" t="s">
        <v>1087</v>
      </c>
      <c r="H321">
        <v>622.64</v>
      </c>
      <c r="I321" t="s">
        <v>32</v>
      </c>
      <c r="J321">
        <v>15</v>
      </c>
      <c r="K321">
        <v>9339.6</v>
      </c>
      <c r="L321" t="s">
        <v>1088</v>
      </c>
      <c r="M321" s="1">
        <v>44520</v>
      </c>
      <c r="N321" s="1">
        <v>44286</v>
      </c>
    </row>
    <row r="322" spans="1:14" x14ac:dyDescent="0.25">
      <c r="A322" t="s">
        <v>490</v>
      </c>
      <c r="B322">
        <v>4988</v>
      </c>
      <c r="C322" t="s">
        <v>491</v>
      </c>
      <c r="D322" t="s">
        <v>492</v>
      </c>
      <c r="E322" t="s">
        <v>18</v>
      </c>
      <c r="F322" t="s">
        <v>493</v>
      </c>
      <c r="G322" t="s">
        <v>494</v>
      </c>
      <c r="H322">
        <v>390.71</v>
      </c>
      <c r="I322" t="s">
        <v>32</v>
      </c>
      <c r="J322">
        <v>14</v>
      </c>
      <c r="K322">
        <v>5469.94</v>
      </c>
      <c r="L322" t="s">
        <v>495</v>
      </c>
      <c r="M322" s="1">
        <v>44048</v>
      </c>
      <c r="N322" s="1">
        <v>43975</v>
      </c>
    </row>
    <row r="323" spans="1:14" x14ac:dyDescent="0.25">
      <c r="A323" t="s">
        <v>1439</v>
      </c>
      <c r="B323">
        <v>4716</v>
      </c>
      <c r="C323" t="s">
        <v>1440</v>
      </c>
      <c r="D323" t="s">
        <v>1441</v>
      </c>
      <c r="E323" t="s">
        <v>18</v>
      </c>
      <c r="F323" t="s">
        <v>1442</v>
      </c>
      <c r="G323" t="s">
        <v>1443</v>
      </c>
      <c r="H323">
        <v>448.07</v>
      </c>
      <c r="I323" t="s">
        <v>32</v>
      </c>
      <c r="J323">
        <v>14</v>
      </c>
      <c r="K323">
        <v>6272.98</v>
      </c>
      <c r="L323" t="s">
        <v>1444</v>
      </c>
      <c r="M323" s="1">
        <v>44913</v>
      </c>
      <c r="N323" s="1">
        <v>43979</v>
      </c>
    </row>
    <row r="324" spans="1:14" x14ac:dyDescent="0.25">
      <c r="A324" t="s">
        <v>342</v>
      </c>
      <c r="B324">
        <v>9195</v>
      </c>
      <c r="C324" t="s">
        <v>343</v>
      </c>
      <c r="D324" t="s">
        <v>344</v>
      </c>
      <c r="E324" t="s">
        <v>18</v>
      </c>
      <c r="F324" t="s">
        <v>345</v>
      </c>
      <c r="G324" t="s">
        <v>346</v>
      </c>
      <c r="H324">
        <v>81.66</v>
      </c>
      <c r="I324" t="s">
        <v>32</v>
      </c>
      <c r="J324">
        <v>13</v>
      </c>
      <c r="K324">
        <v>1061.58</v>
      </c>
      <c r="L324" t="s">
        <v>347</v>
      </c>
      <c r="M324" s="1">
        <v>45109</v>
      </c>
      <c r="N324" s="1">
        <v>44796</v>
      </c>
    </row>
    <row r="325" spans="1:14" x14ac:dyDescent="0.25">
      <c r="A325" t="s">
        <v>367</v>
      </c>
      <c r="B325">
        <v>2771</v>
      </c>
      <c r="C325" t="s">
        <v>368</v>
      </c>
      <c r="D325" t="s">
        <v>369</v>
      </c>
      <c r="E325" t="s">
        <v>18</v>
      </c>
      <c r="F325" t="s">
        <v>169</v>
      </c>
      <c r="G325" t="s">
        <v>370</v>
      </c>
      <c r="H325">
        <v>340.36</v>
      </c>
      <c r="I325" t="s">
        <v>32</v>
      </c>
      <c r="J325">
        <v>13</v>
      </c>
      <c r="K325">
        <v>4424.68</v>
      </c>
      <c r="L325" t="s">
        <v>371</v>
      </c>
      <c r="M325" s="1">
        <v>44073</v>
      </c>
      <c r="N325" s="1">
        <v>45050</v>
      </c>
    </row>
    <row r="326" spans="1:14" x14ac:dyDescent="0.25">
      <c r="A326" t="s">
        <v>256</v>
      </c>
      <c r="B326">
        <v>6644</v>
      </c>
      <c r="C326" t="s">
        <v>257</v>
      </c>
      <c r="D326" t="s">
        <v>258</v>
      </c>
      <c r="E326" t="s">
        <v>18</v>
      </c>
      <c r="F326" t="s">
        <v>259</v>
      </c>
      <c r="G326" t="s">
        <v>260</v>
      </c>
      <c r="H326">
        <v>232.81</v>
      </c>
      <c r="I326" t="s">
        <v>32</v>
      </c>
      <c r="J326">
        <v>12</v>
      </c>
      <c r="K326">
        <v>2793.72</v>
      </c>
      <c r="L326" t="s">
        <v>261</v>
      </c>
      <c r="M326" s="1">
        <v>44246</v>
      </c>
      <c r="N326" s="1">
        <v>44674</v>
      </c>
    </row>
    <row r="327" spans="1:14" x14ac:dyDescent="0.25">
      <c r="A327" t="s">
        <v>514</v>
      </c>
      <c r="B327">
        <v>3030</v>
      </c>
      <c r="C327" t="s">
        <v>515</v>
      </c>
      <c r="D327" t="s">
        <v>516</v>
      </c>
      <c r="E327" t="s">
        <v>18</v>
      </c>
      <c r="F327" t="s">
        <v>517</v>
      </c>
      <c r="G327" t="s">
        <v>518</v>
      </c>
      <c r="H327">
        <v>294.69</v>
      </c>
      <c r="I327" t="s">
        <v>32</v>
      </c>
      <c r="J327">
        <v>11</v>
      </c>
      <c r="K327">
        <v>3241.59</v>
      </c>
      <c r="L327" t="s">
        <v>519</v>
      </c>
      <c r="M327" s="1">
        <v>45347</v>
      </c>
      <c r="N327" s="1">
        <v>45402</v>
      </c>
    </row>
    <row r="328" spans="1:14" x14ac:dyDescent="0.25">
      <c r="A328" t="s">
        <v>477</v>
      </c>
      <c r="B328">
        <v>2184</v>
      </c>
      <c r="C328" t="s">
        <v>478</v>
      </c>
      <c r="D328" t="s">
        <v>479</v>
      </c>
      <c r="E328" t="s">
        <v>18</v>
      </c>
      <c r="F328" t="s">
        <v>480</v>
      </c>
      <c r="G328" t="s">
        <v>481</v>
      </c>
      <c r="H328">
        <v>519.65</v>
      </c>
      <c r="I328" t="s">
        <v>32</v>
      </c>
      <c r="J328">
        <v>10</v>
      </c>
      <c r="K328">
        <v>5196.5</v>
      </c>
      <c r="L328" t="s">
        <v>482</v>
      </c>
      <c r="M328" s="1">
        <v>44980</v>
      </c>
      <c r="N328" s="1">
        <v>43938</v>
      </c>
    </row>
    <row r="329" spans="1:14" x14ac:dyDescent="0.25">
      <c r="A329" t="s">
        <v>1137</v>
      </c>
      <c r="B329">
        <v>8217</v>
      </c>
      <c r="C329" t="s">
        <v>1138</v>
      </c>
      <c r="D329" t="s">
        <v>1139</v>
      </c>
      <c r="E329" t="s">
        <v>18</v>
      </c>
      <c r="F329" t="s">
        <v>1140</v>
      </c>
      <c r="G329" t="s">
        <v>1141</v>
      </c>
      <c r="H329">
        <v>514.9</v>
      </c>
      <c r="I329" t="s">
        <v>32</v>
      </c>
      <c r="J329">
        <v>9</v>
      </c>
      <c r="K329">
        <v>4634.1000000000004</v>
      </c>
      <c r="L329" t="s">
        <v>1142</v>
      </c>
      <c r="M329" s="1">
        <v>44301</v>
      </c>
      <c r="N329" s="1">
        <v>44123</v>
      </c>
    </row>
    <row r="330" spans="1:14" x14ac:dyDescent="0.25">
      <c r="A330" t="s">
        <v>410</v>
      </c>
      <c r="B330">
        <v>1941</v>
      </c>
      <c r="C330" t="s">
        <v>2618</v>
      </c>
      <c r="D330" t="s">
        <v>2619</v>
      </c>
      <c r="E330" t="s">
        <v>18</v>
      </c>
      <c r="F330" t="s">
        <v>2620</v>
      </c>
      <c r="G330" t="s">
        <v>2621</v>
      </c>
      <c r="H330">
        <v>543.22</v>
      </c>
      <c r="I330" t="s">
        <v>32</v>
      </c>
      <c r="J330">
        <v>9</v>
      </c>
      <c r="K330">
        <v>4888.9799999999996</v>
      </c>
      <c r="L330" t="s">
        <v>2622</v>
      </c>
      <c r="M330" s="1">
        <v>44155</v>
      </c>
      <c r="N330" s="1">
        <v>45163</v>
      </c>
    </row>
    <row r="331" spans="1:14" x14ac:dyDescent="0.25">
      <c r="A331" t="s">
        <v>1762</v>
      </c>
      <c r="B331">
        <v>5765</v>
      </c>
      <c r="C331" t="s">
        <v>1763</v>
      </c>
      <c r="D331" t="s">
        <v>1764</v>
      </c>
      <c r="E331" t="s">
        <v>18</v>
      </c>
      <c r="F331" t="s">
        <v>1765</v>
      </c>
      <c r="G331" t="s">
        <v>1766</v>
      </c>
      <c r="H331">
        <v>108.07</v>
      </c>
      <c r="I331" t="s">
        <v>32</v>
      </c>
      <c r="J331">
        <v>7</v>
      </c>
      <c r="K331">
        <v>756.49</v>
      </c>
      <c r="L331" t="s">
        <v>1767</v>
      </c>
      <c r="M331" s="1">
        <v>44564</v>
      </c>
      <c r="N331" s="1">
        <v>44765</v>
      </c>
    </row>
    <row r="332" spans="1:14" x14ac:dyDescent="0.25">
      <c r="A332" t="s">
        <v>2936</v>
      </c>
      <c r="B332">
        <v>7371</v>
      </c>
      <c r="C332" t="s">
        <v>3145</v>
      </c>
      <c r="D332" t="s">
        <v>3146</v>
      </c>
      <c r="E332" t="s">
        <v>18</v>
      </c>
      <c r="F332" t="s">
        <v>3147</v>
      </c>
      <c r="G332" t="s">
        <v>3148</v>
      </c>
      <c r="H332">
        <v>266.24</v>
      </c>
      <c r="I332" t="s">
        <v>32</v>
      </c>
      <c r="J332">
        <v>6</v>
      </c>
      <c r="K332">
        <v>1597.44</v>
      </c>
      <c r="L332" t="s">
        <v>3149</v>
      </c>
      <c r="M332" s="1">
        <v>45535</v>
      </c>
      <c r="N332" s="1">
        <v>44731</v>
      </c>
    </row>
    <row r="333" spans="1:14" x14ac:dyDescent="0.25">
      <c r="A333" t="s">
        <v>3161</v>
      </c>
      <c r="B333">
        <v>6400</v>
      </c>
      <c r="C333" t="s">
        <v>3162</v>
      </c>
      <c r="D333" t="s">
        <v>3163</v>
      </c>
      <c r="E333" t="s">
        <v>18</v>
      </c>
      <c r="F333" t="s">
        <v>3164</v>
      </c>
      <c r="G333" t="s">
        <v>3165</v>
      </c>
      <c r="H333">
        <v>846.04</v>
      </c>
      <c r="I333" t="s">
        <v>32</v>
      </c>
      <c r="J333">
        <v>5</v>
      </c>
      <c r="K333">
        <v>4230.2</v>
      </c>
      <c r="L333" t="s">
        <v>3166</v>
      </c>
      <c r="M333" s="1">
        <v>45192</v>
      </c>
      <c r="N333" s="1">
        <v>44145</v>
      </c>
    </row>
    <row r="334" spans="1:14" x14ac:dyDescent="0.25">
      <c r="A334" t="s">
        <v>65</v>
      </c>
      <c r="B334">
        <v>2824</v>
      </c>
      <c r="C334" t="s">
        <v>66</v>
      </c>
      <c r="D334" t="s">
        <v>67</v>
      </c>
      <c r="E334" t="s">
        <v>18</v>
      </c>
      <c r="F334" t="s">
        <v>68</v>
      </c>
      <c r="G334" t="s">
        <v>69</v>
      </c>
      <c r="H334">
        <v>537.27</v>
      </c>
      <c r="I334" t="s">
        <v>32</v>
      </c>
      <c r="J334">
        <v>3</v>
      </c>
      <c r="K334">
        <v>1611.81</v>
      </c>
      <c r="L334" t="s">
        <v>70</v>
      </c>
      <c r="M334" s="1">
        <v>45134</v>
      </c>
      <c r="N334" s="1">
        <v>43953</v>
      </c>
    </row>
    <row r="335" spans="1:14" x14ac:dyDescent="0.25">
      <c r="A335" t="s">
        <v>2232</v>
      </c>
      <c r="B335">
        <v>2042</v>
      </c>
      <c r="C335" t="s">
        <v>2233</v>
      </c>
      <c r="D335" t="s">
        <v>2234</v>
      </c>
      <c r="E335" t="s">
        <v>18</v>
      </c>
      <c r="F335" t="s">
        <v>68</v>
      </c>
      <c r="G335" t="s">
        <v>2235</v>
      </c>
      <c r="H335">
        <v>391.35</v>
      </c>
      <c r="I335" t="s">
        <v>32</v>
      </c>
      <c r="J335">
        <v>3</v>
      </c>
      <c r="K335">
        <v>1174.05</v>
      </c>
      <c r="L335" t="s">
        <v>2236</v>
      </c>
      <c r="M335" s="1">
        <v>43868</v>
      </c>
      <c r="N335" s="1">
        <v>45150</v>
      </c>
    </row>
    <row r="336" spans="1:14" x14ac:dyDescent="0.25">
      <c r="A336" t="s">
        <v>2248</v>
      </c>
      <c r="B336">
        <v>9469</v>
      </c>
      <c r="C336" t="s">
        <v>2249</v>
      </c>
      <c r="D336" t="s">
        <v>2250</v>
      </c>
      <c r="E336" t="s">
        <v>18</v>
      </c>
      <c r="F336" t="s">
        <v>2251</v>
      </c>
      <c r="G336" t="s">
        <v>2252</v>
      </c>
      <c r="H336">
        <v>308.77999999999997</v>
      </c>
      <c r="I336" t="s">
        <v>32</v>
      </c>
      <c r="J336">
        <v>3</v>
      </c>
      <c r="K336">
        <v>926.34</v>
      </c>
      <c r="L336" t="s">
        <v>2253</v>
      </c>
      <c r="M336" s="1">
        <v>45252</v>
      </c>
      <c r="N336" s="1">
        <v>44594</v>
      </c>
    </row>
    <row r="337" spans="1:14" x14ac:dyDescent="0.25">
      <c r="A337" t="s">
        <v>1965</v>
      </c>
      <c r="B337">
        <v>7589</v>
      </c>
      <c r="C337" t="s">
        <v>1966</v>
      </c>
      <c r="D337" t="s">
        <v>1967</v>
      </c>
      <c r="E337" t="s">
        <v>26</v>
      </c>
      <c r="F337" t="s">
        <v>1968</v>
      </c>
      <c r="G337" t="s">
        <v>1969</v>
      </c>
      <c r="H337">
        <v>68.83</v>
      </c>
      <c r="I337" t="s">
        <v>21</v>
      </c>
      <c r="J337">
        <v>16</v>
      </c>
      <c r="K337">
        <v>1101.28</v>
      </c>
      <c r="L337" t="s">
        <v>1970</v>
      </c>
      <c r="M337" s="1">
        <v>44392</v>
      </c>
      <c r="N337" s="1">
        <v>45408</v>
      </c>
    </row>
    <row r="338" spans="1:14" x14ac:dyDescent="0.25">
      <c r="A338" t="s">
        <v>268</v>
      </c>
      <c r="B338">
        <v>5804</v>
      </c>
      <c r="C338" t="s">
        <v>269</v>
      </c>
      <c r="D338" t="s">
        <v>270</v>
      </c>
      <c r="E338" t="s">
        <v>26</v>
      </c>
      <c r="F338" t="s">
        <v>271</v>
      </c>
      <c r="G338" t="s">
        <v>272</v>
      </c>
      <c r="H338">
        <v>683.79</v>
      </c>
      <c r="I338" t="s">
        <v>21</v>
      </c>
      <c r="J338">
        <v>15</v>
      </c>
      <c r="K338">
        <v>10256.85</v>
      </c>
      <c r="L338" t="s">
        <v>273</v>
      </c>
      <c r="M338" s="1">
        <v>44665</v>
      </c>
      <c r="N338" s="1">
        <v>44682</v>
      </c>
    </row>
    <row r="339" spans="1:14" x14ac:dyDescent="0.25">
      <c r="A339" t="s">
        <v>336</v>
      </c>
      <c r="B339">
        <v>6456</v>
      </c>
      <c r="C339" t="s">
        <v>337</v>
      </c>
      <c r="D339" t="s">
        <v>338</v>
      </c>
      <c r="E339" t="s">
        <v>26</v>
      </c>
      <c r="F339" t="s">
        <v>339</v>
      </c>
      <c r="G339" t="s">
        <v>340</v>
      </c>
      <c r="H339">
        <v>986.65</v>
      </c>
      <c r="I339" t="s">
        <v>21</v>
      </c>
      <c r="J339">
        <v>12</v>
      </c>
      <c r="K339">
        <v>11839.8</v>
      </c>
      <c r="L339" t="s">
        <v>341</v>
      </c>
      <c r="M339" s="1">
        <v>45522</v>
      </c>
      <c r="N339" s="1">
        <v>45205</v>
      </c>
    </row>
    <row r="340" spans="1:14" x14ac:dyDescent="0.25">
      <c r="A340" t="s">
        <v>930</v>
      </c>
      <c r="B340">
        <v>2102</v>
      </c>
      <c r="C340" t="s">
        <v>931</v>
      </c>
      <c r="D340" t="s">
        <v>932</v>
      </c>
      <c r="E340" t="s">
        <v>26</v>
      </c>
      <c r="F340" t="s">
        <v>591</v>
      </c>
      <c r="G340" t="s">
        <v>933</v>
      </c>
      <c r="H340">
        <v>173</v>
      </c>
      <c r="I340" t="s">
        <v>21</v>
      </c>
      <c r="J340">
        <v>12</v>
      </c>
      <c r="K340">
        <v>2076</v>
      </c>
      <c r="L340" t="s">
        <v>934</v>
      </c>
      <c r="M340" s="1">
        <v>44465</v>
      </c>
      <c r="N340" s="1">
        <v>45312</v>
      </c>
    </row>
    <row r="341" spans="1:14" x14ac:dyDescent="0.25">
      <c r="A341" t="s">
        <v>1037</v>
      </c>
      <c r="B341">
        <v>3006</v>
      </c>
      <c r="C341" t="s">
        <v>1038</v>
      </c>
      <c r="D341" t="s">
        <v>1039</v>
      </c>
      <c r="E341" t="s">
        <v>26</v>
      </c>
      <c r="F341" t="s">
        <v>1040</v>
      </c>
      <c r="G341" t="s">
        <v>1041</v>
      </c>
      <c r="H341">
        <v>832.15</v>
      </c>
      <c r="I341" t="s">
        <v>21</v>
      </c>
      <c r="J341">
        <v>12</v>
      </c>
      <c r="K341">
        <v>9985.7999999999993</v>
      </c>
      <c r="L341" t="s">
        <v>1042</v>
      </c>
      <c r="M341" s="1">
        <v>44344</v>
      </c>
      <c r="N341" s="1">
        <v>45128</v>
      </c>
    </row>
    <row r="342" spans="1:14" x14ac:dyDescent="0.25">
      <c r="A342" t="s">
        <v>1125</v>
      </c>
      <c r="B342">
        <v>5452</v>
      </c>
      <c r="C342" t="s">
        <v>1126</v>
      </c>
      <c r="D342" t="s">
        <v>1127</v>
      </c>
      <c r="E342" t="s">
        <v>26</v>
      </c>
      <c r="F342" t="s">
        <v>1128</v>
      </c>
      <c r="G342" t="s">
        <v>1129</v>
      </c>
      <c r="H342">
        <v>848.82</v>
      </c>
      <c r="I342" t="s">
        <v>21</v>
      </c>
      <c r="J342">
        <v>11</v>
      </c>
      <c r="K342">
        <v>9337.02</v>
      </c>
      <c r="L342" t="s">
        <v>1130</v>
      </c>
      <c r="M342" s="1">
        <v>44513</v>
      </c>
      <c r="N342" s="1">
        <v>45527</v>
      </c>
    </row>
    <row r="343" spans="1:14" x14ac:dyDescent="0.25">
      <c r="A343" t="s">
        <v>1960</v>
      </c>
      <c r="B343">
        <v>8389</v>
      </c>
      <c r="C343" t="s">
        <v>1961</v>
      </c>
      <c r="D343" t="s">
        <v>1962</v>
      </c>
      <c r="E343" t="s">
        <v>26</v>
      </c>
      <c r="F343" t="s">
        <v>361</v>
      </c>
      <c r="G343" t="s">
        <v>1963</v>
      </c>
      <c r="H343">
        <v>489.34</v>
      </c>
      <c r="I343" t="s">
        <v>21</v>
      </c>
      <c r="J343">
        <v>11</v>
      </c>
      <c r="K343">
        <v>5382.74</v>
      </c>
      <c r="L343" t="s">
        <v>1964</v>
      </c>
      <c r="M343" s="1">
        <v>44721</v>
      </c>
      <c r="N343" s="1">
        <v>44575</v>
      </c>
    </row>
    <row r="344" spans="1:14" x14ac:dyDescent="0.25">
      <c r="A344" t="s">
        <v>2746</v>
      </c>
      <c r="B344">
        <v>5810</v>
      </c>
      <c r="C344" t="s">
        <v>2747</v>
      </c>
      <c r="D344" t="s">
        <v>2748</v>
      </c>
      <c r="E344" t="s">
        <v>26</v>
      </c>
      <c r="F344" t="s">
        <v>2749</v>
      </c>
      <c r="G344" t="s">
        <v>2750</v>
      </c>
      <c r="H344">
        <v>11.58</v>
      </c>
      <c r="I344" t="s">
        <v>21</v>
      </c>
      <c r="J344">
        <v>11</v>
      </c>
      <c r="K344">
        <v>127.38</v>
      </c>
      <c r="L344" t="s">
        <v>2751</v>
      </c>
      <c r="M344" s="1">
        <v>45339</v>
      </c>
      <c r="N344" s="1">
        <v>44668</v>
      </c>
    </row>
    <row r="345" spans="1:14" x14ac:dyDescent="0.25">
      <c r="A345" t="s">
        <v>1496</v>
      </c>
      <c r="B345">
        <v>8287</v>
      </c>
      <c r="C345" t="s">
        <v>1497</v>
      </c>
      <c r="D345" t="s">
        <v>1498</v>
      </c>
      <c r="E345" t="s">
        <v>26</v>
      </c>
      <c r="F345" t="s">
        <v>1499</v>
      </c>
      <c r="G345" t="s">
        <v>1500</v>
      </c>
      <c r="H345">
        <v>717.96</v>
      </c>
      <c r="I345" t="s">
        <v>21</v>
      </c>
      <c r="J345">
        <v>10</v>
      </c>
      <c r="K345">
        <v>7179.6</v>
      </c>
      <c r="L345" t="s">
        <v>1501</v>
      </c>
      <c r="M345" s="1">
        <v>44363</v>
      </c>
      <c r="N345" s="1">
        <v>44076</v>
      </c>
    </row>
    <row r="346" spans="1:14" x14ac:dyDescent="0.25">
      <c r="A346" t="s">
        <v>1345</v>
      </c>
      <c r="B346">
        <v>9204</v>
      </c>
      <c r="C346" t="s">
        <v>1346</v>
      </c>
      <c r="D346" t="s">
        <v>1347</v>
      </c>
      <c r="E346" t="s">
        <v>26</v>
      </c>
      <c r="F346" t="s">
        <v>426</v>
      </c>
      <c r="G346" t="s">
        <v>1348</v>
      </c>
      <c r="H346">
        <v>903.35</v>
      </c>
      <c r="I346" t="s">
        <v>21</v>
      </c>
      <c r="J346">
        <v>9</v>
      </c>
      <c r="K346">
        <v>8130.15</v>
      </c>
      <c r="L346" t="s">
        <v>1349</v>
      </c>
      <c r="M346" s="1">
        <v>44216</v>
      </c>
      <c r="N346" s="1">
        <v>43935</v>
      </c>
    </row>
    <row r="347" spans="1:14" x14ac:dyDescent="0.25">
      <c r="A347" t="s">
        <v>1048</v>
      </c>
      <c r="B347">
        <v>2933</v>
      </c>
      <c r="C347" t="s">
        <v>1049</v>
      </c>
      <c r="D347" t="s">
        <v>1050</v>
      </c>
      <c r="E347" t="s">
        <v>26</v>
      </c>
      <c r="F347" t="s">
        <v>1051</v>
      </c>
      <c r="G347" t="s">
        <v>1052</v>
      </c>
      <c r="H347">
        <v>980.08</v>
      </c>
      <c r="I347" t="s">
        <v>21</v>
      </c>
      <c r="J347">
        <v>8</v>
      </c>
      <c r="K347">
        <v>7840.64</v>
      </c>
      <c r="L347" t="s">
        <v>1053</v>
      </c>
      <c r="M347" s="1">
        <v>44173</v>
      </c>
      <c r="N347" s="1">
        <v>45443</v>
      </c>
    </row>
    <row r="348" spans="1:14" x14ac:dyDescent="0.25">
      <c r="A348" t="s">
        <v>2538</v>
      </c>
      <c r="B348">
        <v>9915</v>
      </c>
      <c r="C348" t="s">
        <v>2539</v>
      </c>
      <c r="D348" t="s">
        <v>2540</v>
      </c>
      <c r="E348" t="s">
        <v>26</v>
      </c>
      <c r="F348" t="s">
        <v>2541</v>
      </c>
      <c r="G348" t="s">
        <v>2542</v>
      </c>
      <c r="H348">
        <v>832.05</v>
      </c>
      <c r="I348" t="s">
        <v>21</v>
      </c>
      <c r="J348">
        <v>8</v>
      </c>
      <c r="K348">
        <v>6656.4</v>
      </c>
      <c r="L348" t="s">
        <v>2543</v>
      </c>
      <c r="M348" s="1">
        <v>43996</v>
      </c>
      <c r="N348" s="1">
        <v>45186</v>
      </c>
    </row>
    <row r="349" spans="1:14" x14ac:dyDescent="0.25">
      <c r="A349" t="s">
        <v>3052</v>
      </c>
      <c r="B349">
        <v>7515</v>
      </c>
      <c r="C349" t="s">
        <v>3053</v>
      </c>
      <c r="D349" t="s">
        <v>3054</v>
      </c>
      <c r="E349" t="s">
        <v>26</v>
      </c>
      <c r="F349" t="s">
        <v>3055</v>
      </c>
      <c r="G349" t="s">
        <v>3056</v>
      </c>
      <c r="H349">
        <v>201.62</v>
      </c>
      <c r="I349" t="s">
        <v>21</v>
      </c>
      <c r="J349">
        <v>8</v>
      </c>
      <c r="K349">
        <v>1612.96</v>
      </c>
      <c r="L349" t="s">
        <v>3057</v>
      </c>
      <c r="M349" s="1">
        <v>44475</v>
      </c>
      <c r="N349" s="1">
        <v>44500</v>
      </c>
    </row>
    <row r="350" spans="1:14" x14ac:dyDescent="0.25">
      <c r="A350" t="s">
        <v>1268</v>
      </c>
      <c r="B350">
        <v>3593</v>
      </c>
      <c r="C350" t="s">
        <v>1269</v>
      </c>
      <c r="D350" t="s">
        <v>1270</v>
      </c>
      <c r="E350" t="s">
        <v>26</v>
      </c>
      <c r="F350" t="s">
        <v>211</v>
      </c>
      <c r="G350" t="s">
        <v>1271</v>
      </c>
      <c r="H350">
        <v>584.94000000000005</v>
      </c>
      <c r="I350" t="s">
        <v>21</v>
      </c>
      <c r="J350">
        <v>7</v>
      </c>
      <c r="K350">
        <v>4094.58</v>
      </c>
      <c r="L350" t="s">
        <v>1272</v>
      </c>
      <c r="M350" s="1">
        <v>44503</v>
      </c>
      <c r="N350" s="1">
        <v>45342</v>
      </c>
    </row>
    <row r="351" spans="1:14" x14ac:dyDescent="0.25">
      <c r="A351" t="s">
        <v>2145</v>
      </c>
      <c r="B351">
        <v>3707</v>
      </c>
      <c r="C351" t="s">
        <v>2146</v>
      </c>
      <c r="D351" t="s">
        <v>2147</v>
      </c>
      <c r="E351" t="s">
        <v>26</v>
      </c>
      <c r="F351" t="s">
        <v>2148</v>
      </c>
      <c r="G351" t="s">
        <v>2149</v>
      </c>
      <c r="H351">
        <v>904.61</v>
      </c>
      <c r="I351" t="s">
        <v>21</v>
      </c>
      <c r="J351">
        <v>7</v>
      </c>
      <c r="K351">
        <v>6332.27</v>
      </c>
      <c r="L351" t="s">
        <v>2150</v>
      </c>
      <c r="M351" s="1">
        <v>44100</v>
      </c>
      <c r="N351" s="1">
        <v>45538</v>
      </c>
    </row>
    <row r="352" spans="1:14" x14ac:dyDescent="0.25">
      <c r="A352" t="s">
        <v>1405</v>
      </c>
      <c r="B352">
        <v>1601</v>
      </c>
      <c r="C352" t="s">
        <v>1406</v>
      </c>
      <c r="D352" t="s">
        <v>1407</v>
      </c>
      <c r="E352" t="s">
        <v>26</v>
      </c>
      <c r="F352" t="s">
        <v>1408</v>
      </c>
      <c r="G352" t="s">
        <v>1409</v>
      </c>
      <c r="H352">
        <v>647.97</v>
      </c>
      <c r="I352" t="s">
        <v>21</v>
      </c>
      <c r="J352">
        <v>6</v>
      </c>
      <c r="K352">
        <v>3887.82</v>
      </c>
      <c r="L352" t="s">
        <v>1410</v>
      </c>
      <c r="M352" s="1">
        <v>44392</v>
      </c>
      <c r="N352" s="1">
        <v>45469</v>
      </c>
    </row>
    <row r="353" spans="1:14" x14ac:dyDescent="0.25">
      <c r="A353" t="s">
        <v>1674</v>
      </c>
      <c r="B353">
        <v>5866</v>
      </c>
      <c r="C353" t="s">
        <v>1675</v>
      </c>
      <c r="D353" t="s">
        <v>1676</v>
      </c>
      <c r="E353" t="s">
        <v>26</v>
      </c>
      <c r="F353" t="s">
        <v>1677</v>
      </c>
      <c r="G353" t="s">
        <v>1678</v>
      </c>
      <c r="H353">
        <v>310.60000000000002</v>
      </c>
      <c r="I353" t="s">
        <v>21</v>
      </c>
      <c r="J353">
        <v>6</v>
      </c>
      <c r="K353">
        <v>1863.6</v>
      </c>
      <c r="L353" t="s">
        <v>1679</v>
      </c>
      <c r="M353" s="1">
        <v>45472</v>
      </c>
      <c r="N353" s="1">
        <v>45410</v>
      </c>
    </row>
    <row r="354" spans="1:14" x14ac:dyDescent="0.25">
      <c r="A354" t="s">
        <v>2112</v>
      </c>
      <c r="B354">
        <v>5443</v>
      </c>
      <c r="C354" t="s">
        <v>2113</v>
      </c>
      <c r="D354" t="s">
        <v>2114</v>
      </c>
      <c r="E354" t="s">
        <v>26</v>
      </c>
      <c r="F354" t="s">
        <v>799</v>
      </c>
      <c r="G354" t="s">
        <v>2115</v>
      </c>
      <c r="H354">
        <v>613.04</v>
      </c>
      <c r="I354" t="s">
        <v>21</v>
      </c>
      <c r="J354">
        <v>6</v>
      </c>
      <c r="K354">
        <v>3678.24</v>
      </c>
      <c r="L354" t="s">
        <v>2116</v>
      </c>
      <c r="M354" s="1">
        <v>44170</v>
      </c>
      <c r="N354" s="1">
        <v>45152</v>
      </c>
    </row>
    <row r="355" spans="1:14" x14ac:dyDescent="0.25">
      <c r="A355" t="s">
        <v>538</v>
      </c>
      <c r="B355">
        <v>4098</v>
      </c>
      <c r="C355" t="s">
        <v>539</v>
      </c>
      <c r="D355" t="s">
        <v>540</v>
      </c>
      <c r="E355" t="s">
        <v>26</v>
      </c>
      <c r="F355" t="s">
        <v>541</v>
      </c>
      <c r="G355" t="s">
        <v>542</v>
      </c>
      <c r="H355">
        <v>709.73</v>
      </c>
      <c r="I355" t="s">
        <v>21</v>
      </c>
      <c r="J355">
        <v>5</v>
      </c>
      <c r="K355">
        <v>3548.65</v>
      </c>
      <c r="L355" t="s">
        <v>543</v>
      </c>
      <c r="M355" s="1">
        <v>44870</v>
      </c>
      <c r="N355" s="1">
        <v>45133</v>
      </c>
    </row>
    <row r="356" spans="1:14" x14ac:dyDescent="0.25">
      <c r="A356" t="s">
        <v>633</v>
      </c>
      <c r="B356">
        <v>6974</v>
      </c>
      <c r="C356" t="s">
        <v>634</v>
      </c>
      <c r="D356" t="s">
        <v>635</v>
      </c>
      <c r="E356" t="s">
        <v>26</v>
      </c>
      <c r="F356" t="s">
        <v>636</v>
      </c>
      <c r="G356" t="s">
        <v>637</v>
      </c>
      <c r="H356">
        <v>48</v>
      </c>
      <c r="I356" t="s">
        <v>21</v>
      </c>
      <c r="J356">
        <v>5</v>
      </c>
      <c r="K356">
        <v>240</v>
      </c>
      <c r="L356" t="s">
        <v>638</v>
      </c>
      <c r="M356" s="1">
        <v>44690</v>
      </c>
      <c r="N356" s="1">
        <v>44078</v>
      </c>
    </row>
    <row r="357" spans="1:14" x14ac:dyDescent="0.25">
      <c r="A357" t="s">
        <v>2379</v>
      </c>
      <c r="B357">
        <v>3522</v>
      </c>
      <c r="C357" t="s">
        <v>2380</v>
      </c>
      <c r="D357" t="s">
        <v>2381</v>
      </c>
      <c r="E357" t="s">
        <v>26</v>
      </c>
      <c r="F357" t="s">
        <v>655</v>
      </c>
      <c r="G357" t="s">
        <v>2382</v>
      </c>
      <c r="H357">
        <v>214.27</v>
      </c>
      <c r="I357" t="s">
        <v>21</v>
      </c>
      <c r="J357">
        <v>5</v>
      </c>
      <c r="K357">
        <v>1071.3499999999999</v>
      </c>
      <c r="L357" t="s">
        <v>2383</v>
      </c>
      <c r="M357" s="1">
        <v>45355</v>
      </c>
      <c r="N357" s="1">
        <v>45161</v>
      </c>
    </row>
    <row r="358" spans="1:14" x14ac:dyDescent="0.25">
      <c r="A358" t="s">
        <v>937</v>
      </c>
      <c r="B358">
        <v>4874</v>
      </c>
      <c r="C358" t="s">
        <v>938</v>
      </c>
      <c r="D358" t="s">
        <v>939</v>
      </c>
      <c r="E358" t="s">
        <v>26</v>
      </c>
      <c r="F358" t="s">
        <v>13</v>
      </c>
      <c r="G358" t="s">
        <v>940</v>
      </c>
      <c r="H358">
        <v>103.91</v>
      </c>
      <c r="I358" t="s">
        <v>21</v>
      </c>
      <c r="J358">
        <v>4</v>
      </c>
      <c r="K358">
        <v>415.64</v>
      </c>
      <c r="L358" t="s">
        <v>941</v>
      </c>
      <c r="M358" s="1">
        <v>44071</v>
      </c>
      <c r="N358" s="1">
        <v>45029</v>
      </c>
    </row>
    <row r="359" spans="1:14" x14ac:dyDescent="0.25">
      <c r="A359" t="s">
        <v>1769</v>
      </c>
      <c r="B359">
        <v>8749</v>
      </c>
      <c r="C359" t="s">
        <v>1770</v>
      </c>
      <c r="D359" t="s">
        <v>1771</v>
      </c>
      <c r="E359" t="s">
        <v>26</v>
      </c>
      <c r="F359" t="s">
        <v>1772</v>
      </c>
      <c r="G359" t="s">
        <v>1773</v>
      </c>
      <c r="H359">
        <v>462.63</v>
      </c>
      <c r="I359" t="s">
        <v>21</v>
      </c>
      <c r="J359">
        <v>4</v>
      </c>
      <c r="K359">
        <v>1850.52</v>
      </c>
      <c r="L359" t="s">
        <v>1774</v>
      </c>
      <c r="M359" s="1">
        <v>44582</v>
      </c>
      <c r="N359" s="1">
        <v>44594</v>
      </c>
    </row>
    <row r="360" spans="1:14" x14ac:dyDescent="0.25">
      <c r="A360" t="s">
        <v>3117</v>
      </c>
      <c r="B360">
        <v>2248</v>
      </c>
      <c r="C360" t="s">
        <v>3118</v>
      </c>
      <c r="D360" t="s">
        <v>3119</v>
      </c>
      <c r="E360" t="s">
        <v>26</v>
      </c>
      <c r="F360" t="s">
        <v>3120</v>
      </c>
      <c r="G360" t="s">
        <v>3121</v>
      </c>
      <c r="H360">
        <v>59.8</v>
      </c>
      <c r="I360" t="s">
        <v>21</v>
      </c>
      <c r="J360">
        <v>3</v>
      </c>
      <c r="K360">
        <v>179.4</v>
      </c>
      <c r="L360" t="s">
        <v>3122</v>
      </c>
      <c r="M360" s="1">
        <v>44694</v>
      </c>
      <c r="N360" s="1">
        <v>44189</v>
      </c>
    </row>
    <row r="361" spans="1:14" x14ac:dyDescent="0.25">
      <c r="A361" t="s">
        <v>723</v>
      </c>
      <c r="B361">
        <v>5290</v>
      </c>
      <c r="C361" t="s">
        <v>724</v>
      </c>
      <c r="D361" t="s">
        <v>725</v>
      </c>
      <c r="E361" t="s">
        <v>26</v>
      </c>
      <c r="F361" t="s">
        <v>726</v>
      </c>
      <c r="G361" t="s">
        <v>727</v>
      </c>
      <c r="H361">
        <v>481.49</v>
      </c>
      <c r="I361" t="s">
        <v>21</v>
      </c>
      <c r="J361">
        <v>1</v>
      </c>
      <c r="K361">
        <v>481.49</v>
      </c>
      <c r="L361" t="s">
        <v>728</v>
      </c>
      <c r="M361" s="1">
        <v>45399</v>
      </c>
      <c r="N361" s="1">
        <v>44329</v>
      </c>
    </row>
    <row r="362" spans="1:14" x14ac:dyDescent="0.25">
      <c r="A362" t="s">
        <v>1429</v>
      </c>
      <c r="B362">
        <v>9164</v>
      </c>
      <c r="C362" t="s">
        <v>1430</v>
      </c>
      <c r="D362" t="s">
        <v>1431</v>
      </c>
      <c r="E362" t="s">
        <v>106</v>
      </c>
      <c r="F362" t="s">
        <v>484</v>
      </c>
      <c r="G362" t="s">
        <v>1432</v>
      </c>
      <c r="H362">
        <v>277.83999999999997</v>
      </c>
      <c r="I362" t="s">
        <v>21</v>
      </c>
      <c r="J362">
        <v>20</v>
      </c>
      <c r="K362">
        <v>5556.8</v>
      </c>
      <c r="L362" t="s">
        <v>1433</v>
      </c>
      <c r="M362" s="1">
        <v>45277</v>
      </c>
      <c r="N362" s="1">
        <v>44085</v>
      </c>
    </row>
    <row r="363" spans="1:14" x14ac:dyDescent="0.25">
      <c r="A363" t="s">
        <v>1060</v>
      </c>
      <c r="B363">
        <v>5868</v>
      </c>
      <c r="C363" t="s">
        <v>1061</v>
      </c>
      <c r="D363" t="s">
        <v>1062</v>
      </c>
      <c r="E363" t="s">
        <v>106</v>
      </c>
      <c r="F363" t="s">
        <v>31</v>
      </c>
      <c r="G363" t="s">
        <v>1063</v>
      </c>
      <c r="H363">
        <v>150.91</v>
      </c>
      <c r="I363" t="s">
        <v>21</v>
      </c>
      <c r="J363">
        <v>19</v>
      </c>
      <c r="K363">
        <v>2867.29</v>
      </c>
      <c r="L363" t="s">
        <v>1064</v>
      </c>
      <c r="M363" s="1">
        <v>44666</v>
      </c>
      <c r="N363" s="1">
        <v>44980</v>
      </c>
    </row>
    <row r="364" spans="1:14" x14ac:dyDescent="0.25">
      <c r="A364" t="s">
        <v>1640</v>
      </c>
      <c r="B364">
        <v>4290</v>
      </c>
      <c r="C364" t="s">
        <v>1641</v>
      </c>
      <c r="D364" t="s">
        <v>1642</v>
      </c>
      <c r="E364" t="s">
        <v>106</v>
      </c>
      <c r="F364" t="s">
        <v>1643</v>
      </c>
      <c r="G364" t="s">
        <v>1644</v>
      </c>
      <c r="H364">
        <v>800.83</v>
      </c>
      <c r="I364" t="s">
        <v>21</v>
      </c>
      <c r="J364">
        <v>18</v>
      </c>
      <c r="K364">
        <v>14414.94</v>
      </c>
      <c r="L364" t="s">
        <v>1645</v>
      </c>
      <c r="M364" s="1">
        <v>44179</v>
      </c>
      <c r="N364" s="1">
        <v>44991</v>
      </c>
    </row>
    <row r="365" spans="1:14" x14ac:dyDescent="0.25">
      <c r="A365" t="s">
        <v>2183</v>
      </c>
      <c r="B365">
        <v>7777</v>
      </c>
      <c r="C365" t="s">
        <v>2184</v>
      </c>
      <c r="D365" t="s">
        <v>2185</v>
      </c>
      <c r="E365" t="s">
        <v>106</v>
      </c>
      <c r="F365" t="s">
        <v>1051</v>
      </c>
      <c r="G365" t="s">
        <v>2186</v>
      </c>
      <c r="H365">
        <v>397.31</v>
      </c>
      <c r="I365" t="s">
        <v>21</v>
      </c>
      <c r="J365">
        <v>18</v>
      </c>
      <c r="K365">
        <v>7151.58</v>
      </c>
      <c r="L365" t="s">
        <v>2187</v>
      </c>
      <c r="M365" s="1">
        <v>44669</v>
      </c>
      <c r="N365" s="1">
        <v>44289</v>
      </c>
    </row>
    <row r="366" spans="1:14" x14ac:dyDescent="0.25">
      <c r="A366" t="s">
        <v>3258</v>
      </c>
      <c r="B366">
        <v>2069</v>
      </c>
      <c r="C366" t="s">
        <v>3259</v>
      </c>
      <c r="D366" t="s">
        <v>3260</v>
      </c>
      <c r="E366" t="s">
        <v>106</v>
      </c>
      <c r="F366" t="s">
        <v>870</v>
      </c>
      <c r="G366" t="s">
        <v>3261</v>
      </c>
      <c r="H366">
        <v>443.6</v>
      </c>
      <c r="I366" t="s">
        <v>21</v>
      </c>
      <c r="J366">
        <v>18</v>
      </c>
      <c r="K366">
        <v>7984.8</v>
      </c>
      <c r="L366" t="s">
        <v>3262</v>
      </c>
      <c r="M366" s="1">
        <v>44740</v>
      </c>
      <c r="N366" s="1">
        <v>44064</v>
      </c>
    </row>
    <row r="367" spans="1:14" x14ac:dyDescent="0.25">
      <c r="A367" t="s">
        <v>1262</v>
      </c>
      <c r="B367">
        <v>8174</v>
      </c>
      <c r="C367" t="s">
        <v>1263</v>
      </c>
      <c r="D367" t="s">
        <v>1264</v>
      </c>
      <c r="E367" t="s">
        <v>106</v>
      </c>
      <c r="F367" t="s">
        <v>1265</v>
      </c>
      <c r="G367" t="s">
        <v>1266</v>
      </c>
      <c r="H367">
        <v>767.97</v>
      </c>
      <c r="I367" t="s">
        <v>21</v>
      </c>
      <c r="J367">
        <v>16</v>
      </c>
      <c r="K367">
        <v>12287.52</v>
      </c>
      <c r="L367" t="s">
        <v>1267</v>
      </c>
      <c r="M367" s="1">
        <v>44949</v>
      </c>
      <c r="N367" s="1">
        <v>45032</v>
      </c>
    </row>
    <row r="368" spans="1:14" x14ac:dyDescent="0.25">
      <c r="A368" t="s">
        <v>1725</v>
      </c>
      <c r="B368">
        <v>6486</v>
      </c>
      <c r="C368" t="s">
        <v>1726</v>
      </c>
      <c r="D368" t="s">
        <v>1727</v>
      </c>
      <c r="E368" t="s">
        <v>106</v>
      </c>
      <c r="F368" t="s">
        <v>1728</v>
      </c>
      <c r="G368" t="s">
        <v>1729</v>
      </c>
      <c r="H368">
        <v>656.02</v>
      </c>
      <c r="I368" t="s">
        <v>21</v>
      </c>
      <c r="J368">
        <v>16</v>
      </c>
      <c r="K368">
        <v>10496.32</v>
      </c>
      <c r="L368" t="s">
        <v>1730</v>
      </c>
      <c r="M368" s="1">
        <v>45151</v>
      </c>
      <c r="N368" s="1">
        <v>44564</v>
      </c>
    </row>
    <row r="369" spans="1:14" x14ac:dyDescent="0.25">
      <c r="A369" t="s">
        <v>1316</v>
      </c>
      <c r="B369">
        <v>9023</v>
      </c>
      <c r="C369" t="s">
        <v>1317</v>
      </c>
      <c r="D369" t="s">
        <v>1318</v>
      </c>
      <c r="E369" t="s">
        <v>106</v>
      </c>
      <c r="F369" t="s">
        <v>1319</v>
      </c>
      <c r="G369" t="s">
        <v>1320</v>
      </c>
      <c r="H369">
        <v>315.17</v>
      </c>
      <c r="I369" t="s">
        <v>21</v>
      </c>
      <c r="J369">
        <v>15</v>
      </c>
      <c r="K369">
        <v>4727.55</v>
      </c>
      <c r="L369" t="s">
        <v>1321</v>
      </c>
      <c r="M369" s="1">
        <v>43886</v>
      </c>
      <c r="N369" s="1">
        <v>44996</v>
      </c>
    </row>
    <row r="370" spans="1:14" x14ac:dyDescent="0.25">
      <c r="A370" t="s">
        <v>2571</v>
      </c>
      <c r="B370">
        <v>9059</v>
      </c>
      <c r="C370" t="s">
        <v>2572</v>
      </c>
      <c r="D370" t="s">
        <v>2573</v>
      </c>
      <c r="E370" t="s">
        <v>106</v>
      </c>
      <c r="F370" t="s">
        <v>2574</v>
      </c>
      <c r="G370" t="s">
        <v>2575</v>
      </c>
      <c r="H370">
        <v>112.41</v>
      </c>
      <c r="I370" t="s">
        <v>21</v>
      </c>
      <c r="J370">
        <v>15</v>
      </c>
      <c r="K370">
        <v>1686.15</v>
      </c>
      <c r="L370" t="s">
        <v>2576</v>
      </c>
      <c r="M370" s="1">
        <v>43851</v>
      </c>
      <c r="N370" s="1">
        <v>45282</v>
      </c>
    </row>
    <row r="371" spans="1:14" x14ac:dyDescent="0.25">
      <c r="A371" t="s">
        <v>1043</v>
      </c>
      <c r="B371">
        <v>2442</v>
      </c>
      <c r="C371" t="s">
        <v>1044</v>
      </c>
      <c r="D371" t="s">
        <v>1045</v>
      </c>
      <c r="E371" t="s">
        <v>106</v>
      </c>
      <c r="F371" t="s">
        <v>758</v>
      </c>
      <c r="G371" t="s">
        <v>1046</v>
      </c>
      <c r="H371">
        <v>342.62</v>
      </c>
      <c r="I371" t="s">
        <v>21</v>
      </c>
      <c r="J371">
        <v>13</v>
      </c>
      <c r="K371">
        <v>4454.0600000000004</v>
      </c>
      <c r="L371" t="s">
        <v>1047</v>
      </c>
      <c r="M371" s="1">
        <v>44815</v>
      </c>
      <c r="N371" s="1">
        <v>45206</v>
      </c>
    </row>
    <row r="372" spans="1:14" x14ac:dyDescent="0.25">
      <c r="A372" t="s">
        <v>316</v>
      </c>
      <c r="B372">
        <v>7245</v>
      </c>
      <c r="C372" t="s">
        <v>317</v>
      </c>
      <c r="D372" t="s">
        <v>318</v>
      </c>
      <c r="E372" t="s">
        <v>106</v>
      </c>
      <c r="F372" t="s">
        <v>319</v>
      </c>
      <c r="G372" t="s">
        <v>320</v>
      </c>
      <c r="H372">
        <v>27.12</v>
      </c>
      <c r="I372" t="s">
        <v>21</v>
      </c>
      <c r="J372">
        <v>12</v>
      </c>
      <c r="K372">
        <v>325.44</v>
      </c>
      <c r="L372" t="s">
        <v>321</v>
      </c>
      <c r="M372" s="1">
        <v>45208</v>
      </c>
      <c r="N372" s="1">
        <v>45217</v>
      </c>
    </row>
    <row r="373" spans="1:14" x14ac:dyDescent="0.25">
      <c r="A373" t="s">
        <v>2082</v>
      </c>
      <c r="B373">
        <v>3954</v>
      </c>
      <c r="C373" t="s">
        <v>2083</v>
      </c>
      <c r="D373" t="s">
        <v>2084</v>
      </c>
      <c r="E373" t="s">
        <v>106</v>
      </c>
      <c r="F373" t="s">
        <v>2085</v>
      </c>
      <c r="G373" t="s">
        <v>2086</v>
      </c>
      <c r="H373">
        <v>712.55</v>
      </c>
      <c r="I373" t="s">
        <v>21</v>
      </c>
      <c r="J373">
        <v>11</v>
      </c>
      <c r="K373">
        <v>7838.05</v>
      </c>
      <c r="L373" t="s">
        <v>2087</v>
      </c>
      <c r="M373" s="1">
        <v>45284</v>
      </c>
      <c r="N373" s="1">
        <v>44455</v>
      </c>
    </row>
    <row r="374" spans="1:14" x14ac:dyDescent="0.25">
      <c r="A374" t="s">
        <v>2931</v>
      </c>
      <c r="B374">
        <v>5018</v>
      </c>
      <c r="C374" t="s">
        <v>2932</v>
      </c>
      <c r="D374" t="s">
        <v>2933</v>
      </c>
      <c r="E374" t="s">
        <v>106</v>
      </c>
      <c r="F374" t="s">
        <v>120</v>
      </c>
      <c r="G374" t="s">
        <v>2934</v>
      </c>
      <c r="H374">
        <v>802.35</v>
      </c>
      <c r="I374" t="s">
        <v>21</v>
      </c>
      <c r="J374">
        <v>11</v>
      </c>
      <c r="K374">
        <v>8825.85</v>
      </c>
      <c r="L374" t="s">
        <v>2935</v>
      </c>
      <c r="M374" s="1">
        <v>44108</v>
      </c>
      <c r="N374" s="1">
        <v>44983</v>
      </c>
    </row>
    <row r="375" spans="1:14" x14ac:dyDescent="0.25">
      <c r="A375" t="s">
        <v>867</v>
      </c>
      <c r="B375">
        <v>7599</v>
      </c>
      <c r="C375" t="s">
        <v>868</v>
      </c>
      <c r="D375" t="s">
        <v>869</v>
      </c>
      <c r="E375" t="s">
        <v>106</v>
      </c>
      <c r="F375" t="s">
        <v>870</v>
      </c>
      <c r="G375" t="s">
        <v>871</v>
      </c>
      <c r="H375">
        <v>34.950000000000003</v>
      </c>
      <c r="I375" t="s">
        <v>21</v>
      </c>
      <c r="J375">
        <v>7</v>
      </c>
      <c r="K375">
        <v>244.65</v>
      </c>
      <c r="L375" t="s">
        <v>872</v>
      </c>
      <c r="M375" s="1">
        <v>43966</v>
      </c>
      <c r="N375" s="1">
        <v>45502</v>
      </c>
    </row>
    <row r="376" spans="1:14" x14ac:dyDescent="0.25">
      <c r="A376" t="s">
        <v>2117</v>
      </c>
      <c r="B376">
        <v>6475</v>
      </c>
      <c r="C376" t="s">
        <v>2118</v>
      </c>
      <c r="D376" t="s">
        <v>2119</v>
      </c>
      <c r="E376" t="s">
        <v>106</v>
      </c>
      <c r="F376" t="s">
        <v>2120</v>
      </c>
      <c r="G376" t="s">
        <v>2121</v>
      </c>
      <c r="H376">
        <v>168.09</v>
      </c>
      <c r="I376" t="s">
        <v>21</v>
      </c>
      <c r="J376">
        <v>5</v>
      </c>
      <c r="K376">
        <v>840.45</v>
      </c>
      <c r="L376" t="s">
        <v>2122</v>
      </c>
      <c r="M376" s="1">
        <v>45359</v>
      </c>
      <c r="N376" s="1">
        <v>44310</v>
      </c>
    </row>
    <row r="377" spans="1:14" x14ac:dyDescent="0.25">
      <c r="A377" t="s">
        <v>1775</v>
      </c>
      <c r="B377">
        <v>5073</v>
      </c>
      <c r="C377" t="s">
        <v>1776</v>
      </c>
      <c r="D377" t="s">
        <v>1777</v>
      </c>
      <c r="E377" t="s">
        <v>106</v>
      </c>
      <c r="F377" t="s">
        <v>1236</v>
      </c>
      <c r="G377" t="s">
        <v>1778</v>
      </c>
      <c r="H377">
        <v>706.4</v>
      </c>
      <c r="I377" t="s">
        <v>21</v>
      </c>
      <c r="J377">
        <v>4</v>
      </c>
      <c r="K377">
        <v>2825.6</v>
      </c>
      <c r="L377" t="s">
        <v>1779</v>
      </c>
      <c r="M377" s="1">
        <v>43965</v>
      </c>
      <c r="N377" t="s">
        <v>607</v>
      </c>
    </row>
    <row r="378" spans="1:14" x14ac:dyDescent="0.25">
      <c r="A378" t="s">
        <v>330</v>
      </c>
      <c r="B378">
        <v>3283</v>
      </c>
      <c r="C378" t="s">
        <v>331</v>
      </c>
      <c r="D378" t="s">
        <v>332</v>
      </c>
      <c r="E378" t="s">
        <v>31</v>
      </c>
      <c r="F378" t="s">
        <v>333</v>
      </c>
      <c r="G378" t="s">
        <v>334</v>
      </c>
      <c r="H378">
        <v>361.86</v>
      </c>
      <c r="I378" t="s">
        <v>21</v>
      </c>
      <c r="J378">
        <v>20</v>
      </c>
      <c r="K378">
        <v>7237.2</v>
      </c>
      <c r="L378" t="s">
        <v>335</v>
      </c>
      <c r="M378" s="1">
        <v>44825</v>
      </c>
      <c r="N378" s="1">
        <v>44062</v>
      </c>
    </row>
    <row r="379" spans="1:14" x14ac:dyDescent="0.25">
      <c r="A379" t="s">
        <v>3091</v>
      </c>
      <c r="B379">
        <v>4594</v>
      </c>
      <c r="C379" t="s">
        <v>3092</v>
      </c>
      <c r="D379" t="s">
        <v>3093</v>
      </c>
      <c r="E379" t="s">
        <v>31</v>
      </c>
      <c r="F379" t="s">
        <v>49</v>
      </c>
      <c r="G379" t="s">
        <v>3094</v>
      </c>
      <c r="H379">
        <v>381.18</v>
      </c>
      <c r="I379" t="s">
        <v>21</v>
      </c>
      <c r="J379">
        <v>19</v>
      </c>
      <c r="K379">
        <v>7242.42</v>
      </c>
      <c r="L379" t="s">
        <v>3095</v>
      </c>
      <c r="M379" s="1">
        <v>44634</v>
      </c>
      <c r="N379" s="1">
        <v>44094</v>
      </c>
    </row>
    <row r="380" spans="1:14" x14ac:dyDescent="0.25">
      <c r="A380" t="s">
        <v>3355</v>
      </c>
      <c r="B380">
        <v>7901</v>
      </c>
      <c r="C380" t="s">
        <v>3356</v>
      </c>
      <c r="D380" t="s">
        <v>3357</v>
      </c>
      <c r="E380" t="s">
        <v>31</v>
      </c>
      <c r="F380" t="s">
        <v>372</v>
      </c>
      <c r="G380" t="s">
        <v>3358</v>
      </c>
      <c r="H380">
        <v>293.67</v>
      </c>
      <c r="I380" t="s">
        <v>21</v>
      </c>
      <c r="J380">
        <v>19</v>
      </c>
      <c r="K380">
        <v>5579.73</v>
      </c>
      <c r="L380" t="s">
        <v>3359</v>
      </c>
      <c r="M380" s="1">
        <v>43966</v>
      </c>
      <c r="N380" s="1">
        <v>44117</v>
      </c>
    </row>
    <row r="381" spans="1:14" x14ac:dyDescent="0.25">
      <c r="A381" t="s">
        <v>1592</v>
      </c>
      <c r="B381">
        <v>4724</v>
      </c>
      <c r="C381" t="s">
        <v>1593</v>
      </c>
      <c r="D381" t="s">
        <v>1594</v>
      </c>
      <c r="E381" t="s">
        <v>31</v>
      </c>
      <c r="F381" t="s">
        <v>1595</v>
      </c>
      <c r="G381" t="s">
        <v>1596</v>
      </c>
      <c r="H381">
        <v>871.88</v>
      </c>
      <c r="I381" t="s">
        <v>21</v>
      </c>
      <c r="J381">
        <v>17</v>
      </c>
      <c r="K381">
        <v>14821.96</v>
      </c>
      <c r="L381" t="s">
        <v>1597</v>
      </c>
      <c r="M381" s="1">
        <v>44367</v>
      </c>
      <c r="N381" s="1">
        <v>44982</v>
      </c>
    </row>
    <row r="382" spans="1:14" x14ac:dyDescent="0.25">
      <c r="A382" t="s">
        <v>3064</v>
      </c>
      <c r="B382">
        <v>8226</v>
      </c>
      <c r="C382" t="s">
        <v>3065</v>
      </c>
      <c r="D382" t="s">
        <v>3066</v>
      </c>
      <c r="E382" t="s">
        <v>31</v>
      </c>
      <c r="F382" t="s">
        <v>2749</v>
      </c>
      <c r="G382" t="s">
        <v>3067</v>
      </c>
      <c r="H382">
        <v>312.16000000000003</v>
      </c>
      <c r="I382" t="s">
        <v>21</v>
      </c>
      <c r="J382">
        <v>17</v>
      </c>
      <c r="K382">
        <v>5306.72</v>
      </c>
      <c r="L382" t="s">
        <v>3068</v>
      </c>
      <c r="M382" s="1">
        <v>45455</v>
      </c>
      <c r="N382" s="1">
        <v>45304</v>
      </c>
    </row>
    <row r="383" spans="1:14" x14ac:dyDescent="0.25">
      <c r="A383" t="s">
        <v>1934</v>
      </c>
      <c r="B383">
        <v>8461</v>
      </c>
      <c r="C383" t="s">
        <v>1935</v>
      </c>
      <c r="D383" t="s">
        <v>1936</v>
      </c>
      <c r="E383" t="s">
        <v>31</v>
      </c>
      <c r="F383" t="s">
        <v>1937</v>
      </c>
      <c r="G383" t="s">
        <v>1938</v>
      </c>
      <c r="H383">
        <v>345.94</v>
      </c>
      <c r="I383" t="s">
        <v>21</v>
      </c>
      <c r="J383">
        <v>16</v>
      </c>
      <c r="K383">
        <v>5535.04</v>
      </c>
      <c r="L383" t="s">
        <v>1939</v>
      </c>
      <c r="M383" s="1">
        <v>44868</v>
      </c>
      <c r="N383" s="1">
        <v>44625</v>
      </c>
    </row>
    <row r="384" spans="1:14" x14ac:dyDescent="0.25">
      <c r="A384" t="s">
        <v>2402</v>
      </c>
      <c r="B384">
        <v>8297</v>
      </c>
      <c r="C384" t="s">
        <v>2403</v>
      </c>
      <c r="D384" t="s">
        <v>2404</v>
      </c>
      <c r="E384" t="s">
        <v>31</v>
      </c>
      <c r="F384" t="s">
        <v>1495</v>
      </c>
      <c r="G384" t="s">
        <v>2405</v>
      </c>
      <c r="H384">
        <v>672.29</v>
      </c>
      <c r="I384" t="s">
        <v>21</v>
      </c>
      <c r="J384">
        <v>14</v>
      </c>
      <c r="K384">
        <v>9412.06</v>
      </c>
      <c r="L384" t="s">
        <v>2406</v>
      </c>
      <c r="M384" s="1">
        <v>44716</v>
      </c>
      <c r="N384" s="1">
        <v>44414</v>
      </c>
    </row>
    <row r="385" spans="1:14" x14ac:dyDescent="0.25">
      <c r="A385" t="s">
        <v>2348</v>
      </c>
      <c r="B385">
        <v>9888</v>
      </c>
      <c r="C385" t="s">
        <v>2349</v>
      </c>
      <c r="D385" t="s">
        <v>2350</v>
      </c>
      <c r="E385" t="s">
        <v>31</v>
      </c>
      <c r="F385" t="s">
        <v>1888</v>
      </c>
      <c r="G385" t="s">
        <v>2351</v>
      </c>
      <c r="H385">
        <v>364.98</v>
      </c>
      <c r="I385" t="s">
        <v>21</v>
      </c>
      <c r="J385">
        <v>13</v>
      </c>
      <c r="K385">
        <v>4744.74</v>
      </c>
      <c r="L385" t="s">
        <v>2352</v>
      </c>
      <c r="M385" s="1">
        <v>45520</v>
      </c>
      <c r="N385" s="1">
        <v>44468</v>
      </c>
    </row>
    <row r="386" spans="1:14" x14ac:dyDescent="0.25">
      <c r="A386" t="s">
        <v>3328</v>
      </c>
      <c r="B386">
        <v>4971</v>
      </c>
      <c r="C386" t="s">
        <v>3329</v>
      </c>
      <c r="D386" t="s">
        <v>3330</v>
      </c>
      <c r="E386" t="s">
        <v>31</v>
      </c>
      <c r="F386" t="s">
        <v>758</v>
      </c>
      <c r="G386" t="s">
        <v>3331</v>
      </c>
      <c r="H386">
        <v>837.15</v>
      </c>
      <c r="I386" t="s">
        <v>21</v>
      </c>
      <c r="J386">
        <v>11</v>
      </c>
      <c r="K386">
        <v>9208.65</v>
      </c>
      <c r="L386" t="s">
        <v>3332</v>
      </c>
      <c r="M386" s="1">
        <v>45041</v>
      </c>
      <c r="N386" s="1">
        <v>44754</v>
      </c>
    </row>
    <row r="387" spans="1:14" x14ac:dyDescent="0.25">
      <c r="A387" t="s">
        <v>133</v>
      </c>
      <c r="B387">
        <v>7455</v>
      </c>
      <c r="C387" t="s">
        <v>134</v>
      </c>
      <c r="D387" t="s">
        <v>135</v>
      </c>
      <c r="E387" t="s">
        <v>31</v>
      </c>
      <c r="F387" t="s">
        <v>136</v>
      </c>
      <c r="G387" t="s">
        <v>137</v>
      </c>
      <c r="H387">
        <v>591.66999999999996</v>
      </c>
      <c r="I387" t="s">
        <v>21</v>
      </c>
      <c r="J387">
        <v>10</v>
      </c>
      <c r="K387">
        <v>5916.7</v>
      </c>
      <c r="L387" t="s">
        <v>138</v>
      </c>
      <c r="M387" s="1">
        <v>45365</v>
      </c>
      <c r="N387" s="1">
        <v>44142</v>
      </c>
    </row>
    <row r="388" spans="1:14" x14ac:dyDescent="0.25">
      <c r="A388" t="s">
        <v>1854</v>
      </c>
      <c r="B388">
        <v>7202</v>
      </c>
      <c r="C388" t="s">
        <v>1855</v>
      </c>
      <c r="D388" t="s">
        <v>1856</v>
      </c>
      <c r="E388" t="s">
        <v>31</v>
      </c>
      <c r="F388" t="s">
        <v>1857</v>
      </c>
      <c r="G388" t="s">
        <v>1858</v>
      </c>
      <c r="H388">
        <v>106.97</v>
      </c>
      <c r="I388" t="s">
        <v>21</v>
      </c>
      <c r="J388">
        <v>10</v>
      </c>
      <c r="K388">
        <v>1069.7</v>
      </c>
      <c r="L388" t="s">
        <v>1859</v>
      </c>
      <c r="M388" s="1">
        <v>44460</v>
      </c>
      <c r="N388" s="1">
        <v>45024</v>
      </c>
    </row>
    <row r="389" spans="1:14" x14ac:dyDescent="0.25">
      <c r="A389" t="s">
        <v>2936</v>
      </c>
      <c r="B389">
        <v>5870</v>
      </c>
      <c r="C389" t="s">
        <v>2937</v>
      </c>
      <c r="D389" t="s">
        <v>2938</v>
      </c>
      <c r="E389" t="s">
        <v>31</v>
      </c>
      <c r="F389" t="s">
        <v>2939</v>
      </c>
      <c r="G389" t="s">
        <v>2940</v>
      </c>
      <c r="H389">
        <v>193.95</v>
      </c>
      <c r="I389" t="s">
        <v>21</v>
      </c>
      <c r="J389">
        <v>10</v>
      </c>
      <c r="K389">
        <v>1939.5</v>
      </c>
      <c r="L389" t="s">
        <v>2941</v>
      </c>
      <c r="M389" s="1">
        <v>43984</v>
      </c>
      <c r="N389" s="1">
        <v>44049</v>
      </c>
    </row>
    <row r="390" spans="1:14" x14ac:dyDescent="0.25">
      <c r="A390" t="s">
        <v>373</v>
      </c>
      <c r="B390">
        <v>7988</v>
      </c>
      <c r="C390" t="s">
        <v>374</v>
      </c>
      <c r="D390" t="s">
        <v>375</v>
      </c>
      <c r="E390" t="s">
        <v>31</v>
      </c>
      <c r="F390" t="s">
        <v>376</v>
      </c>
      <c r="G390" t="s">
        <v>377</v>
      </c>
      <c r="H390">
        <v>454.82</v>
      </c>
      <c r="I390" t="s">
        <v>21</v>
      </c>
      <c r="J390">
        <v>8</v>
      </c>
      <c r="K390">
        <v>3638.56</v>
      </c>
      <c r="L390" t="s">
        <v>378</v>
      </c>
      <c r="M390" s="1">
        <v>45267</v>
      </c>
      <c r="N390" s="1">
        <v>44393</v>
      </c>
    </row>
    <row r="391" spans="1:14" x14ac:dyDescent="0.25">
      <c r="A391" t="s">
        <v>991</v>
      </c>
      <c r="B391">
        <v>4615</v>
      </c>
      <c r="C391" t="s">
        <v>992</v>
      </c>
      <c r="D391" t="s">
        <v>993</v>
      </c>
      <c r="E391" t="s">
        <v>31</v>
      </c>
      <c r="F391" t="s">
        <v>994</v>
      </c>
      <c r="G391" t="s">
        <v>995</v>
      </c>
      <c r="H391">
        <v>660.01</v>
      </c>
      <c r="I391" t="s">
        <v>21</v>
      </c>
      <c r="J391">
        <v>8</v>
      </c>
      <c r="K391">
        <v>5280.08</v>
      </c>
      <c r="L391" t="s">
        <v>996</v>
      </c>
      <c r="M391" s="1">
        <v>43931</v>
      </c>
      <c r="N391" s="1">
        <v>45235</v>
      </c>
    </row>
    <row r="392" spans="1:14" x14ac:dyDescent="0.25">
      <c r="A392" t="s">
        <v>1598</v>
      </c>
      <c r="B392">
        <v>8920</v>
      </c>
      <c r="C392" t="s">
        <v>1599</v>
      </c>
      <c r="D392" t="s">
        <v>1600</v>
      </c>
      <c r="E392" t="s">
        <v>31</v>
      </c>
      <c r="F392" t="s">
        <v>1601</v>
      </c>
      <c r="G392" t="s">
        <v>1602</v>
      </c>
      <c r="H392">
        <v>969.76</v>
      </c>
      <c r="I392" t="s">
        <v>21</v>
      </c>
      <c r="J392">
        <v>8</v>
      </c>
      <c r="K392">
        <v>7758.08</v>
      </c>
      <c r="L392" t="s">
        <v>1603</v>
      </c>
      <c r="M392" s="1">
        <v>43840</v>
      </c>
      <c r="N392" s="1">
        <v>44653</v>
      </c>
    </row>
    <row r="393" spans="1:14" x14ac:dyDescent="0.25">
      <c r="A393" t="s">
        <v>821</v>
      </c>
      <c r="B393">
        <v>9738</v>
      </c>
      <c r="C393" t="s">
        <v>822</v>
      </c>
      <c r="D393" t="s">
        <v>823</v>
      </c>
      <c r="E393" t="s">
        <v>31</v>
      </c>
      <c r="F393" t="s">
        <v>824</v>
      </c>
      <c r="G393" t="s">
        <v>825</v>
      </c>
      <c r="H393">
        <v>769.89</v>
      </c>
      <c r="I393" t="s">
        <v>21</v>
      </c>
      <c r="J393">
        <v>7</v>
      </c>
      <c r="K393">
        <v>5389.23</v>
      </c>
      <c r="L393" t="s">
        <v>826</v>
      </c>
      <c r="M393" s="1">
        <v>44573</v>
      </c>
      <c r="N393" s="1">
        <v>45470</v>
      </c>
    </row>
    <row r="394" spans="1:14" x14ac:dyDescent="0.25">
      <c r="A394" t="s">
        <v>1866</v>
      </c>
      <c r="B394">
        <v>7999</v>
      </c>
      <c r="C394" t="s">
        <v>1867</v>
      </c>
      <c r="D394" t="s">
        <v>1868</v>
      </c>
      <c r="E394" t="s">
        <v>31</v>
      </c>
      <c r="F394" t="s">
        <v>451</v>
      </c>
      <c r="G394" t="s">
        <v>1869</v>
      </c>
      <c r="H394">
        <v>933.73</v>
      </c>
      <c r="I394" t="s">
        <v>21</v>
      </c>
      <c r="J394">
        <v>7</v>
      </c>
      <c r="K394">
        <v>6536.11</v>
      </c>
      <c r="L394" t="s">
        <v>1870</v>
      </c>
      <c r="M394" s="1">
        <v>45528</v>
      </c>
      <c r="N394" s="1">
        <v>45285</v>
      </c>
    </row>
    <row r="395" spans="1:14" x14ac:dyDescent="0.25">
      <c r="A395" t="s">
        <v>717</v>
      </c>
      <c r="B395">
        <v>7495</v>
      </c>
      <c r="C395" t="s">
        <v>718</v>
      </c>
      <c r="D395" t="s">
        <v>719</v>
      </c>
      <c r="E395" t="s">
        <v>31</v>
      </c>
      <c r="F395" t="s">
        <v>720</v>
      </c>
      <c r="G395" t="s">
        <v>721</v>
      </c>
      <c r="H395">
        <v>329.42</v>
      </c>
      <c r="I395" t="s">
        <v>21</v>
      </c>
      <c r="J395">
        <v>6</v>
      </c>
      <c r="K395">
        <v>1976.52</v>
      </c>
      <c r="L395" t="s">
        <v>722</v>
      </c>
      <c r="M395" s="1">
        <v>44792</v>
      </c>
      <c r="N395" s="1">
        <v>44735</v>
      </c>
    </row>
    <row r="396" spans="1:14" x14ac:dyDescent="0.25">
      <c r="A396" t="s">
        <v>761</v>
      </c>
      <c r="B396">
        <v>1022</v>
      </c>
      <c r="C396" t="s">
        <v>762</v>
      </c>
      <c r="D396" t="s">
        <v>763</v>
      </c>
      <c r="E396" t="s">
        <v>31</v>
      </c>
      <c r="F396" t="s">
        <v>130</v>
      </c>
      <c r="G396" t="s">
        <v>764</v>
      </c>
      <c r="H396">
        <v>178.24</v>
      </c>
      <c r="I396" t="s">
        <v>21</v>
      </c>
      <c r="J396">
        <v>6</v>
      </c>
      <c r="K396">
        <v>1069.44</v>
      </c>
      <c r="L396" t="s">
        <v>765</v>
      </c>
      <c r="M396" s="1">
        <v>44765</v>
      </c>
      <c r="N396" s="1">
        <v>44950</v>
      </c>
    </row>
    <row r="397" spans="1:14" x14ac:dyDescent="0.25">
      <c r="A397" t="s">
        <v>790</v>
      </c>
      <c r="B397">
        <v>2307</v>
      </c>
      <c r="C397" t="s">
        <v>791</v>
      </c>
      <c r="D397" t="s">
        <v>792</v>
      </c>
      <c r="E397" t="s">
        <v>31</v>
      </c>
      <c r="F397" t="s">
        <v>793</v>
      </c>
      <c r="G397" t="s">
        <v>794</v>
      </c>
      <c r="H397">
        <v>169.38</v>
      </c>
      <c r="I397" t="s">
        <v>21</v>
      </c>
      <c r="J397">
        <v>6</v>
      </c>
      <c r="K397">
        <v>1016.28</v>
      </c>
      <c r="L397" t="s">
        <v>795</v>
      </c>
      <c r="M397" s="1">
        <v>44550</v>
      </c>
      <c r="N397" s="1">
        <v>44218</v>
      </c>
    </row>
    <row r="398" spans="1:14" x14ac:dyDescent="0.25">
      <c r="A398" t="s">
        <v>429</v>
      </c>
      <c r="B398">
        <v>1359</v>
      </c>
      <c r="C398" t="s">
        <v>430</v>
      </c>
      <c r="D398" t="s">
        <v>431</v>
      </c>
      <c r="E398" t="s">
        <v>31</v>
      </c>
      <c r="F398" t="s">
        <v>432</v>
      </c>
      <c r="G398" t="s">
        <v>433</v>
      </c>
      <c r="H398">
        <v>684.05</v>
      </c>
      <c r="I398" t="s">
        <v>21</v>
      </c>
      <c r="J398">
        <v>5</v>
      </c>
      <c r="K398">
        <v>3420.25</v>
      </c>
      <c r="L398" t="s">
        <v>434</v>
      </c>
      <c r="M398" s="1">
        <v>44566</v>
      </c>
      <c r="N398" s="1">
        <v>44064</v>
      </c>
    </row>
    <row r="399" spans="1:14" x14ac:dyDescent="0.25">
      <c r="A399" t="s">
        <v>1803</v>
      </c>
      <c r="B399">
        <v>7841</v>
      </c>
      <c r="C399" t="s">
        <v>1804</v>
      </c>
      <c r="D399" t="s">
        <v>1805</v>
      </c>
      <c r="E399" t="s">
        <v>31</v>
      </c>
      <c r="F399" t="s">
        <v>1806</v>
      </c>
      <c r="G399" t="s">
        <v>1807</v>
      </c>
      <c r="H399">
        <v>912.15</v>
      </c>
      <c r="I399" t="s">
        <v>21</v>
      </c>
      <c r="J399">
        <v>5</v>
      </c>
      <c r="K399">
        <v>4560.75</v>
      </c>
      <c r="L399" t="s">
        <v>1808</v>
      </c>
      <c r="M399" s="1">
        <v>43935</v>
      </c>
      <c r="N399" t="s">
        <v>607</v>
      </c>
    </row>
    <row r="400" spans="1:14" x14ac:dyDescent="0.25">
      <c r="A400" t="s">
        <v>2532</v>
      </c>
      <c r="B400">
        <v>6401</v>
      </c>
      <c r="C400" t="s">
        <v>2533</v>
      </c>
      <c r="D400" t="s">
        <v>2534</v>
      </c>
      <c r="E400" t="s">
        <v>31</v>
      </c>
      <c r="F400" t="s">
        <v>2535</v>
      </c>
      <c r="G400" t="s">
        <v>2536</v>
      </c>
      <c r="H400">
        <v>961.66</v>
      </c>
      <c r="I400" t="s">
        <v>21</v>
      </c>
      <c r="J400">
        <v>5</v>
      </c>
      <c r="K400">
        <v>4808.3</v>
      </c>
      <c r="L400" t="s">
        <v>2537</v>
      </c>
      <c r="M400" s="1">
        <v>44237</v>
      </c>
      <c r="N400" s="1">
        <v>44048</v>
      </c>
    </row>
    <row r="401" spans="1:14" x14ac:dyDescent="0.25">
      <c r="A401" t="s">
        <v>2607</v>
      </c>
      <c r="B401">
        <v>1151</v>
      </c>
      <c r="C401" t="s">
        <v>2608</v>
      </c>
      <c r="D401" t="s">
        <v>2609</v>
      </c>
      <c r="E401" t="s">
        <v>31</v>
      </c>
      <c r="F401" t="s">
        <v>904</v>
      </c>
      <c r="G401" t="s">
        <v>2610</v>
      </c>
      <c r="H401">
        <v>283.12</v>
      </c>
      <c r="I401" t="s">
        <v>21</v>
      </c>
      <c r="J401">
        <v>5</v>
      </c>
      <c r="K401">
        <v>1415.6</v>
      </c>
      <c r="L401" t="s">
        <v>2611</v>
      </c>
      <c r="M401" s="1">
        <v>45034</v>
      </c>
      <c r="N401" s="1">
        <v>43895</v>
      </c>
    </row>
    <row r="402" spans="1:14" x14ac:dyDescent="0.25">
      <c r="A402" t="s">
        <v>195</v>
      </c>
      <c r="B402">
        <v>8943</v>
      </c>
      <c r="C402" t="s">
        <v>196</v>
      </c>
      <c r="D402" t="s">
        <v>197</v>
      </c>
      <c r="E402" t="s">
        <v>31</v>
      </c>
      <c r="F402" t="s">
        <v>198</v>
      </c>
      <c r="G402" t="s">
        <v>199</v>
      </c>
      <c r="H402">
        <v>918.45</v>
      </c>
      <c r="I402" t="s">
        <v>21</v>
      </c>
      <c r="J402">
        <v>4</v>
      </c>
      <c r="K402">
        <v>3673.8</v>
      </c>
      <c r="L402" t="s">
        <v>200</v>
      </c>
      <c r="M402" s="1">
        <v>45091</v>
      </c>
      <c r="N402" s="1">
        <v>43943</v>
      </c>
    </row>
    <row r="403" spans="1:14" x14ac:dyDescent="0.25">
      <c r="A403" t="s">
        <v>571</v>
      </c>
      <c r="B403">
        <v>2347</v>
      </c>
      <c r="C403" t="s">
        <v>572</v>
      </c>
      <c r="D403" t="s">
        <v>573</v>
      </c>
      <c r="E403" t="s">
        <v>31</v>
      </c>
      <c r="F403" t="s">
        <v>574</v>
      </c>
      <c r="G403" t="s">
        <v>575</v>
      </c>
      <c r="H403">
        <v>515.48</v>
      </c>
      <c r="I403" t="s">
        <v>21</v>
      </c>
      <c r="J403">
        <v>4</v>
      </c>
      <c r="K403">
        <v>2061.92</v>
      </c>
      <c r="L403" t="s">
        <v>576</v>
      </c>
      <c r="M403" s="1">
        <v>44201</v>
      </c>
      <c r="N403" s="1">
        <v>45521</v>
      </c>
    </row>
    <row r="404" spans="1:14" x14ac:dyDescent="0.25">
      <c r="A404" t="s">
        <v>2152</v>
      </c>
      <c r="B404">
        <v>1701</v>
      </c>
      <c r="C404" t="s">
        <v>2153</v>
      </c>
      <c r="D404" t="s">
        <v>2154</v>
      </c>
      <c r="E404" t="s">
        <v>31</v>
      </c>
      <c r="F404" t="s">
        <v>691</v>
      </c>
      <c r="G404" t="s">
        <v>2155</v>
      </c>
      <c r="H404">
        <v>934.79</v>
      </c>
      <c r="I404" t="s">
        <v>21</v>
      </c>
      <c r="J404">
        <v>4</v>
      </c>
      <c r="K404">
        <v>3739.16</v>
      </c>
      <c r="L404" t="s">
        <v>2156</v>
      </c>
      <c r="M404" s="1">
        <v>45024</v>
      </c>
      <c r="N404" s="1">
        <v>44145</v>
      </c>
    </row>
    <row r="405" spans="1:14" x14ac:dyDescent="0.25">
      <c r="A405" t="s">
        <v>183</v>
      </c>
      <c r="B405">
        <v>7311</v>
      </c>
      <c r="C405" t="s">
        <v>184</v>
      </c>
      <c r="D405" t="s">
        <v>185</v>
      </c>
      <c r="E405" t="s">
        <v>31</v>
      </c>
      <c r="F405" t="s">
        <v>186</v>
      </c>
      <c r="G405" t="s">
        <v>187</v>
      </c>
      <c r="H405">
        <v>714.22</v>
      </c>
      <c r="I405" t="s">
        <v>21</v>
      </c>
      <c r="J405">
        <v>2</v>
      </c>
      <c r="K405">
        <v>1428.44</v>
      </c>
      <c r="L405" t="s">
        <v>188</v>
      </c>
      <c r="M405" s="1">
        <v>43898</v>
      </c>
      <c r="N405" s="1">
        <v>44965</v>
      </c>
    </row>
    <row r="406" spans="1:14" x14ac:dyDescent="0.25">
      <c r="A406" t="s">
        <v>2275</v>
      </c>
      <c r="B406">
        <v>1078</v>
      </c>
      <c r="C406" t="s">
        <v>2276</v>
      </c>
      <c r="D406" t="s">
        <v>2277</v>
      </c>
      <c r="E406" t="s">
        <v>31</v>
      </c>
      <c r="F406" t="s">
        <v>295</v>
      </c>
      <c r="G406" t="s">
        <v>2278</v>
      </c>
      <c r="H406">
        <v>761.36</v>
      </c>
      <c r="I406" t="s">
        <v>21</v>
      </c>
      <c r="J406">
        <v>2</v>
      </c>
      <c r="K406">
        <v>1522.72</v>
      </c>
      <c r="L406" t="s">
        <v>2279</v>
      </c>
      <c r="M406" s="1">
        <v>43851</v>
      </c>
      <c r="N406" s="1">
        <v>44852</v>
      </c>
    </row>
    <row r="407" spans="1:14" x14ac:dyDescent="0.25">
      <c r="A407" t="s">
        <v>980</v>
      </c>
      <c r="B407">
        <v>5685</v>
      </c>
      <c r="C407" t="s">
        <v>981</v>
      </c>
      <c r="D407" t="s">
        <v>982</v>
      </c>
      <c r="E407" t="s">
        <v>31</v>
      </c>
      <c r="F407" t="s">
        <v>983</v>
      </c>
      <c r="G407" t="s">
        <v>984</v>
      </c>
      <c r="H407">
        <v>605.22</v>
      </c>
      <c r="I407" t="s">
        <v>21</v>
      </c>
      <c r="J407">
        <v>1</v>
      </c>
      <c r="K407">
        <v>605.22</v>
      </c>
      <c r="L407" t="s">
        <v>985</v>
      </c>
      <c r="M407" s="1">
        <v>44127</v>
      </c>
      <c r="N407" s="1">
        <v>43854</v>
      </c>
    </row>
    <row r="408" spans="1:14" x14ac:dyDescent="0.25">
      <c r="A408" t="s">
        <v>2167</v>
      </c>
      <c r="B408">
        <v>4231</v>
      </c>
      <c r="C408" t="s">
        <v>2168</v>
      </c>
      <c r="D408" t="s">
        <v>2169</v>
      </c>
      <c r="E408" t="s">
        <v>31</v>
      </c>
      <c r="F408" t="s">
        <v>2151</v>
      </c>
      <c r="G408" t="s">
        <v>2170</v>
      </c>
      <c r="H408">
        <v>345.38</v>
      </c>
      <c r="I408" t="s">
        <v>21</v>
      </c>
      <c r="J408">
        <v>1</v>
      </c>
      <c r="K408">
        <v>345.38</v>
      </c>
      <c r="L408" t="s">
        <v>2171</v>
      </c>
      <c r="M408" s="1">
        <v>45347</v>
      </c>
      <c r="N408" s="1">
        <v>44093</v>
      </c>
    </row>
    <row r="409" spans="1:14" x14ac:dyDescent="0.25">
      <c r="A409" t="s">
        <v>220</v>
      </c>
      <c r="B409">
        <v>8517</v>
      </c>
      <c r="C409" t="s">
        <v>221</v>
      </c>
      <c r="D409" t="s">
        <v>222</v>
      </c>
      <c r="E409" t="s">
        <v>13</v>
      </c>
      <c r="F409" t="s">
        <v>223</v>
      </c>
      <c r="G409" t="s">
        <v>224</v>
      </c>
      <c r="H409">
        <v>397.43</v>
      </c>
      <c r="I409" t="s">
        <v>21</v>
      </c>
      <c r="J409">
        <v>20</v>
      </c>
      <c r="K409">
        <v>7948.6</v>
      </c>
      <c r="L409" t="s">
        <v>225</v>
      </c>
      <c r="M409" s="1">
        <v>45402</v>
      </c>
      <c r="N409" s="1">
        <v>44508</v>
      </c>
    </row>
    <row r="410" spans="1:14" x14ac:dyDescent="0.25">
      <c r="A410" t="s">
        <v>1652</v>
      </c>
      <c r="B410">
        <v>2539</v>
      </c>
      <c r="C410" t="s">
        <v>1653</v>
      </c>
      <c r="D410" t="s">
        <v>1654</v>
      </c>
      <c r="E410" t="s">
        <v>13</v>
      </c>
      <c r="F410" t="s">
        <v>1254</v>
      </c>
      <c r="G410" t="s">
        <v>1655</v>
      </c>
      <c r="H410">
        <v>458.58</v>
      </c>
      <c r="I410" t="s">
        <v>21</v>
      </c>
      <c r="J410">
        <v>20</v>
      </c>
      <c r="K410">
        <v>9171.6</v>
      </c>
      <c r="L410" t="s">
        <v>1656</v>
      </c>
      <c r="M410" s="1">
        <v>45303</v>
      </c>
      <c r="N410" s="1">
        <v>44541</v>
      </c>
    </row>
    <row r="411" spans="1:14" x14ac:dyDescent="0.25">
      <c r="A411" t="s">
        <v>1131</v>
      </c>
      <c r="B411">
        <v>6643</v>
      </c>
      <c r="C411" t="s">
        <v>1132</v>
      </c>
      <c r="D411" t="s">
        <v>1133</v>
      </c>
      <c r="E411" t="s">
        <v>13</v>
      </c>
      <c r="F411" t="s">
        <v>1134</v>
      </c>
      <c r="G411" t="s">
        <v>1135</v>
      </c>
      <c r="H411">
        <v>956.25</v>
      </c>
      <c r="I411" t="s">
        <v>21</v>
      </c>
      <c r="J411">
        <v>19</v>
      </c>
      <c r="K411">
        <v>18168.75</v>
      </c>
      <c r="L411" t="s">
        <v>1136</v>
      </c>
      <c r="M411" s="1">
        <v>45341</v>
      </c>
      <c r="N411" s="1">
        <v>45100</v>
      </c>
    </row>
    <row r="412" spans="1:14" x14ac:dyDescent="0.25">
      <c r="A412" t="s">
        <v>1471</v>
      </c>
      <c r="B412">
        <v>7192</v>
      </c>
      <c r="C412" t="s">
        <v>1472</v>
      </c>
      <c r="D412" t="s">
        <v>1473</v>
      </c>
      <c r="E412" t="s">
        <v>13</v>
      </c>
      <c r="F412" t="s">
        <v>1474</v>
      </c>
      <c r="G412" t="s">
        <v>1475</v>
      </c>
      <c r="H412">
        <v>205.02</v>
      </c>
      <c r="I412" t="s">
        <v>21</v>
      </c>
      <c r="J412">
        <v>19</v>
      </c>
      <c r="K412">
        <v>3895.38</v>
      </c>
      <c r="L412" t="s">
        <v>1476</v>
      </c>
      <c r="M412" s="1">
        <v>45004</v>
      </c>
      <c r="N412" s="1">
        <v>45039</v>
      </c>
    </row>
    <row r="413" spans="1:14" x14ac:dyDescent="0.25">
      <c r="A413" t="s">
        <v>565</v>
      </c>
      <c r="B413">
        <v>7099</v>
      </c>
      <c r="C413" t="s">
        <v>566</v>
      </c>
      <c r="D413" t="s">
        <v>567</v>
      </c>
      <c r="E413" t="s">
        <v>13</v>
      </c>
      <c r="F413" t="s">
        <v>568</v>
      </c>
      <c r="G413" t="s">
        <v>569</v>
      </c>
      <c r="H413">
        <v>608.26</v>
      </c>
      <c r="I413" t="s">
        <v>21</v>
      </c>
      <c r="J413">
        <v>17</v>
      </c>
      <c r="K413">
        <v>10340.42</v>
      </c>
      <c r="L413" t="s">
        <v>570</v>
      </c>
      <c r="M413" s="1">
        <v>44149</v>
      </c>
      <c r="N413" s="1">
        <v>44506</v>
      </c>
    </row>
    <row r="414" spans="1:14" x14ac:dyDescent="0.25">
      <c r="A414" t="s">
        <v>949</v>
      </c>
      <c r="B414">
        <v>1893</v>
      </c>
      <c r="C414" t="s">
        <v>950</v>
      </c>
      <c r="D414" t="s">
        <v>951</v>
      </c>
      <c r="E414" t="s">
        <v>13</v>
      </c>
      <c r="F414" t="s">
        <v>952</v>
      </c>
      <c r="G414" t="s">
        <v>953</v>
      </c>
      <c r="H414">
        <v>101.79</v>
      </c>
      <c r="I414" t="s">
        <v>21</v>
      </c>
      <c r="J414">
        <v>17</v>
      </c>
      <c r="K414">
        <v>1730.43</v>
      </c>
      <c r="L414" t="s">
        <v>954</v>
      </c>
      <c r="M414" s="1">
        <v>43869</v>
      </c>
      <c r="N414" s="1">
        <v>44115</v>
      </c>
    </row>
    <row r="415" spans="1:14" x14ac:dyDescent="0.25">
      <c r="A415" t="s">
        <v>1877</v>
      </c>
      <c r="B415">
        <v>9145</v>
      </c>
      <c r="C415" t="s">
        <v>1878</v>
      </c>
      <c r="D415" t="s">
        <v>1879</v>
      </c>
      <c r="E415" t="s">
        <v>13</v>
      </c>
      <c r="F415" t="s">
        <v>1828</v>
      </c>
      <c r="G415" t="s">
        <v>1880</v>
      </c>
      <c r="H415">
        <v>305.88</v>
      </c>
      <c r="I415" t="s">
        <v>21</v>
      </c>
      <c r="J415">
        <v>16</v>
      </c>
      <c r="K415">
        <v>4894.08</v>
      </c>
      <c r="L415" t="s">
        <v>1881</v>
      </c>
      <c r="M415" s="1">
        <v>45485</v>
      </c>
      <c r="N415" s="1">
        <v>44346</v>
      </c>
    </row>
    <row r="416" spans="1:14" x14ac:dyDescent="0.25">
      <c r="A416" t="s">
        <v>2602</v>
      </c>
      <c r="B416">
        <v>9639</v>
      </c>
      <c r="C416" t="s">
        <v>2603</v>
      </c>
      <c r="D416" t="s">
        <v>2604</v>
      </c>
      <c r="E416" t="s">
        <v>13</v>
      </c>
      <c r="F416" t="s">
        <v>544</v>
      </c>
      <c r="G416" t="s">
        <v>2605</v>
      </c>
      <c r="H416">
        <v>563.04</v>
      </c>
      <c r="I416" t="s">
        <v>21</v>
      </c>
      <c r="J416">
        <v>15</v>
      </c>
      <c r="K416">
        <v>8445.6</v>
      </c>
      <c r="L416" t="s">
        <v>2606</v>
      </c>
      <c r="M416" s="1">
        <v>43849</v>
      </c>
      <c r="N416" s="1">
        <v>44285</v>
      </c>
    </row>
    <row r="417" spans="1:14" x14ac:dyDescent="0.25">
      <c r="A417" t="s">
        <v>1581</v>
      </c>
      <c r="B417">
        <v>1075</v>
      </c>
      <c r="C417" t="s">
        <v>1582</v>
      </c>
      <c r="D417" t="s">
        <v>1583</v>
      </c>
      <c r="E417" t="s">
        <v>13</v>
      </c>
      <c r="F417" t="s">
        <v>1584</v>
      </c>
      <c r="G417" t="s">
        <v>1585</v>
      </c>
      <c r="H417">
        <v>635.61</v>
      </c>
      <c r="I417" t="s">
        <v>21</v>
      </c>
      <c r="J417">
        <v>14</v>
      </c>
      <c r="K417">
        <v>8898.5400000000009</v>
      </c>
      <c r="L417" t="s">
        <v>1586</v>
      </c>
      <c r="M417" s="1">
        <v>45039</v>
      </c>
      <c r="N417" s="1">
        <v>44936</v>
      </c>
    </row>
    <row r="418" spans="1:14" x14ac:dyDescent="0.25">
      <c r="A418" t="s">
        <v>2846</v>
      </c>
      <c r="B418">
        <v>1993</v>
      </c>
      <c r="C418" t="s">
        <v>2847</v>
      </c>
      <c r="D418" t="s">
        <v>2848</v>
      </c>
      <c r="E418" t="s">
        <v>13</v>
      </c>
      <c r="F418" t="s">
        <v>253</v>
      </c>
      <c r="G418" t="s">
        <v>2849</v>
      </c>
      <c r="H418">
        <v>91.62</v>
      </c>
      <c r="I418" t="s">
        <v>21</v>
      </c>
      <c r="J418">
        <v>14</v>
      </c>
      <c r="K418">
        <v>1282.68</v>
      </c>
      <c r="L418" t="s">
        <v>2850</v>
      </c>
      <c r="M418" s="1">
        <v>44261</v>
      </c>
      <c r="N418" s="1">
        <v>45186</v>
      </c>
    </row>
    <row r="419" spans="1:14" x14ac:dyDescent="0.25">
      <c r="A419" t="s">
        <v>699</v>
      </c>
      <c r="B419">
        <v>6599</v>
      </c>
      <c r="C419" t="s">
        <v>700</v>
      </c>
      <c r="D419" t="s">
        <v>701</v>
      </c>
      <c r="E419" t="s">
        <v>13</v>
      </c>
      <c r="F419" t="s">
        <v>702</v>
      </c>
      <c r="G419" t="s">
        <v>703</v>
      </c>
      <c r="H419">
        <v>512.57000000000005</v>
      </c>
      <c r="I419" t="s">
        <v>21</v>
      </c>
      <c r="J419">
        <v>13</v>
      </c>
      <c r="K419">
        <v>6663.41</v>
      </c>
      <c r="L419" t="s">
        <v>704</v>
      </c>
      <c r="M419" s="1">
        <v>45308</v>
      </c>
      <c r="N419" s="1">
        <v>45515</v>
      </c>
    </row>
    <row r="420" spans="1:14" x14ac:dyDescent="0.25">
      <c r="A420" t="s">
        <v>2869</v>
      </c>
      <c r="B420">
        <v>4800</v>
      </c>
      <c r="C420" t="s">
        <v>2870</v>
      </c>
      <c r="D420" t="s">
        <v>2871</v>
      </c>
      <c r="E420" t="s">
        <v>13</v>
      </c>
      <c r="F420" t="s">
        <v>1218</v>
      </c>
      <c r="G420" t="s">
        <v>2872</v>
      </c>
      <c r="H420">
        <v>663.87</v>
      </c>
      <c r="I420" t="s">
        <v>21</v>
      </c>
      <c r="J420">
        <v>10</v>
      </c>
      <c r="K420">
        <v>6638.7</v>
      </c>
      <c r="L420" t="s">
        <v>2873</v>
      </c>
      <c r="M420" s="1">
        <v>44609</v>
      </c>
      <c r="N420" s="1">
        <v>45286</v>
      </c>
    </row>
    <row r="421" spans="1:14" x14ac:dyDescent="0.25">
      <c r="A421" t="s">
        <v>280</v>
      </c>
      <c r="B421">
        <v>6069</v>
      </c>
      <c r="C421" t="s">
        <v>281</v>
      </c>
      <c r="D421" t="s">
        <v>282</v>
      </c>
      <c r="E421" t="s">
        <v>13</v>
      </c>
      <c r="F421" t="s">
        <v>283</v>
      </c>
      <c r="G421" t="s">
        <v>284</v>
      </c>
      <c r="H421">
        <v>96.18</v>
      </c>
      <c r="I421" t="s">
        <v>21</v>
      </c>
      <c r="J421">
        <v>9</v>
      </c>
      <c r="K421">
        <v>865.62</v>
      </c>
      <c r="L421" t="s">
        <v>285</v>
      </c>
      <c r="M421" s="1">
        <v>43877</v>
      </c>
      <c r="N421" s="1">
        <v>45443</v>
      </c>
    </row>
    <row r="422" spans="1:14" x14ac:dyDescent="0.25">
      <c r="A422" t="s">
        <v>3133</v>
      </c>
      <c r="B422">
        <v>4517</v>
      </c>
      <c r="C422" t="s">
        <v>3134</v>
      </c>
      <c r="D422" t="s">
        <v>3135</v>
      </c>
      <c r="E422" t="s">
        <v>13</v>
      </c>
      <c r="F422" t="s">
        <v>1851</v>
      </c>
      <c r="G422" t="s">
        <v>3136</v>
      </c>
      <c r="H422">
        <v>626.57000000000005</v>
      </c>
      <c r="I422" t="s">
        <v>21</v>
      </c>
      <c r="J422">
        <v>9</v>
      </c>
      <c r="K422">
        <v>5639.13</v>
      </c>
      <c r="L422" t="s">
        <v>3137</v>
      </c>
      <c r="M422" s="1">
        <v>44890</v>
      </c>
      <c r="N422" s="1">
        <v>44606</v>
      </c>
    </row>
    <row r="423" spans="1:14" x14ac:dyDescent="0.25">
      <c r="A423" t="s">
        <v>3150</v>
      </c>
      <c r="B423">
        <v>5408</v>
      </c>
      <c r="C423" t="s">
        <v>3151</v>
      </c>
      <c r="D423" t="s">
        <v>3152</v>
      </c>
      <c r="E423" t="s">
        <v>13</v>
      </c>
      <c r="F423" t="s">
        <v>207</v>
      </c>
      <c r="G423" t="s">
        <v>3153</v>
      </c>
      <c r="H423">
        <v>35.24</v>
      </c>
      <c r="I423" t="s">
        <v>21</v>
      </c>
      <c r="J423">
        <v>9</v>
      </c>
      <c r="K423">
        <v>317.16000000000003</v>
      </c>
      <c r="L423" t="s">
        <v>3154</v>
      </c>
      <c r="M423" s="1">
        <v>44095</v>
      </c>
      <c r="N423" s="1">
        <v>44197</v>
      </c>
    </row>
    <row r="424" spans="1:14" x14ac:dyDescent="0.25">
      <c r="A424" t="s">
        <v>2043</v>
      </c>
      <c r="B424">
        <v>1513</v>
      </c>
      <c r="C424" t="s">
        <v>2044</v>
      </c>
      <c r="D424" t="s">
        <v>2045</v>
      </c>
      <c r="E424" t="s">
        <v>13</v>
      </c>
      <c r="F424" t="s">
        <v>2046</v>
      </c>
      <c r="G424" t="s">
        <v>2047</v>
      </c>
      <c r="H424">
        <v>276.95999999999998</v>
      </c>
      <c r="I424" t="s">
        <v>21</v>
      </c>
      <c r="J424">
        <v>8</v>
      </c>
      <c r="K424">
        <v>2215.6799999999998</v>
      </c>
      <c r="L424" t="s">
        <v>2048</v>
      </c>
      <c r="M424" s="1">
        <v>45368</v>
      </c>
      <c r="N424" s="1">
        <v>44081</v>
      </c>
    </row>
    <row r="425" spans="1:14" x14ac:dyDescent="0.25">
      <c r="A425" t="s">
        <v>1528</v>
      </c>
      <c r="B425">
        <v>1795</v>
      </c>
      <c r="C425" t="s">
        <v>1529</v>
      </c>
      <c r="D425" t="s">
        <v>1530</v>
      </c>
      <c r="E425" t="s">
        <v>13</v>
      </c>
      <c r="F425" t="s">
        <v>1531</v>
      </c>
      <c r="G425" t="s">
        <v>1532</v>
      </c>
      <c r="H425">
        <v>389.74</v>
      </c>
      <c r="I425" t="s">
        <v>21</v>
      </c>
      <c r="J425">
        <v>7</v>
      </c>
      <c r="K425">
        <v>2728.18</v>
      </c>
      <c r="L425" t="s">
        <v>1533</v>
      </c>
      <c r="M425" s="1">
        <v>44347</v>
      </c>
      <c r="N425" s="1">
        <v>45210</v>
      </c>
    </row>
    <row r="426" spans="1:14" x14ac:dyDescent="0.25">
      <c r="A426" t="s">
        <v>2783</v>
      </c>
      <c r="B426">
        <v>3104</v>
      </c>
      <c r="C426" t="s">
        <v>2784</v>
      </c>
      <c r="D426" t="s">
        <v>2785</v>
      </c>
      <c r="E426" t="s">
        <v>13</v>
      </c>
      <c r="F426" t="s">
        <v>2786</v>
      </c>
      <c r="G426" t="s">
        <v>2787</v>
      </c>
      <c r="H426">
        <v>205</v>
      </c>
      <c r="I426" t="s">
        <v>21</v>
      </c>
      <c r="J426">
        <v>6</v>
      </c>
      <c r="K426">
        <v>1230</v>
      </c>
      <c r="L426" t="s">
        <v>2788</v>
      </c>
      <c r="M426" s="1">
        <v>43927</v>
      </c>
      <c r="N426" s="1">
        <v>44847</v>
      </c>
    </row>
    <row r="427" spans="1:14" x14ac:dyDescent="0.25">
      <c r="A427" t="s">
        <v>2985</v>
      </c>
      <c r="B427">
        <v>1671</v>
      </c>
      <c r="C427" t="s">
        <v>2986</v>
      </c>
      <c r="D427" t="s">
        <v>2987</v>
      </c>
      <c r="E427" t="s">
        <v>13</v>
      </c>
      <c r="F427" t="s">
        <v>2988</v>
      </c>
      <c r="G427" t="s">
        <v>2989</v>
      </c>
      <c r="H427">
        <v>142.85</v>
      </c>
      <c r="I427" t="s">
        <v>21</v>
      </c>
      <c r="J427">
        <v>6</v>
      </c>
      <c r="K427">
        <v>857.1</v>
      </c>
      <c r="L427" t="s">
        <v>2990</v>
      </c>
      <c r="M427" s="1">
        <v>44072</v>
      </c>
      <c r="N427" s="1">
        <v>43884</v>
      </c>
    </row>
    <row r="428" spans="1:14" x14ac:dyDescent="0.25">
      <c r="A428" t="s">
        <v>3220</v>
      </c>
      <c r="B428">
        <v>8676</v>
      </c>
      <c r="C428" t="s">
        <v>3221</v>
      </c>
      <c r="D428" t="s">
        <v>3222</v>
      </c>
      <c r="E428" t="s">
        <v>13</v>
      </c>
      <c r="F428" t="s">
        <v>3223</v>
      </c>
      <c r="G428" t="s">
        <v>3224</v>
      </c>
      <c r="H428">
        <v>326.52999999999997</v>
      </c>
      <c r="I428" t="s">
        <v>21</v>
      </c>
      <c r="J428">
        <v>6</v>
      </c>
      <c r="K428">
        <v>1959.18</v>
      </c>
      <c r="L428" t="s">
        <v>3225</v>
      </c>
      <c r="M428" s="1">
        <v>45111</v>
      </c>
      <c r="N428" s="1">
        <v>45269</v>
      </c>
    </row>
    <row r="429" spans="1:14" x14ac:dyDescent="0.25">
      <c r="A429" t="s">
        <v>973</v>
      </c>
      <c r="B429">
        <v>1792</v>
      </c>
      <c r="C429" t="s">
        <v>974</v>
      </c>
      <c r="D429" t="s">
        <v>975</v>
      </c>
      <c r="E429" t="s">
        <v>13</v>
      </c>
      <c r="F429" t="s">
        <v>976</v>
      </c>
      <c r="G429" t="s">
        <v>977</v>
      </c>
      <c r="H429">
        <v>643.53</v>
      </c>
      <c r="I429" t="s">
        <v>21</v>
      </c>
      <c r="J429">
        <v>4</v>
      </c>
      <c r="K429">
        <v>2574.12</v>
      </c>
      <c r="L429" t="s">
        <v>978</v>
      </c>
      <c r="M429" s="1">
        <v>45416</v>
      </c>
      <c r="N429" s="1">
        <v>43953</v>
      </c>
    </row>
    <row r="430" spans="1:14" x14ac:dyDescent="0.25">
      <c r="A430" t="s">
        <v>1215</v>
      </c>
      <c r="B430">
        <v>6413</v>
      </c>
      <c r="C430" t="s">
        <v>1216</v>
      </c>
      <c r="D430" t="s">
        <v>1217</v>
      </c>
      <c r="E430" t="s">
        <v>13</v>
      </c>
      <c r="F430" t="s">
        <v>1218</v>
      </c>
      <c r="G430" t="s">
        <v>1219</v>
      </c>
      <c r="H430">
        <v>22.88</v>
      </c>
      <c r="I430" t="s">
        <v>21</v>
      </c>
      <c r="J430">
        <v>4</v>
      </c>
      <c r="K430">
        <v>91.52</v>
      </c>
      <c r="L430" t="s">
        <v>1220</v>
      </c>
      <c r="M430" s="1">
        <v>44781</v>
      </c>
      <c r="N430" s="1">
        <v>45195</v>
      </c>
    </row>
    <row r="431" spans="1:14" x14ac:dyDescent="0.25">
      <c r="A431" t="s">
        <v>2947</v>
      </c>
      <c r="B431">
        <v>3492</v>
      </c>
      <c r="C431" t="s">
        <v>2948</v>
      </c>
      <c r="D431" t="s">
        <v>2949</v>
      </c>
      <c r="E431" t="s">
        <v>13</v>
      </c>
      <c r="F431" t="s">
        <v>2950</v>
      </c>
      <c r="G431" t="s">
        <v>2951</v>
      </c>
      <c r="H431">
        <v>536.91</v>
      </c>
      <c r="I431" t="s">
        <v>21</v>
      </c>
      <c r="J431">
        <v>2</v>
      </c>
      <c r="K431">
        <v>1073.82</v>
      </c>
      <c r="L431" t="s">
        <v>2952</v>
      </c>
      <c r="M431" s="1">
        <v>44659</v>
      </c>
      <c r="N431" s="1">
        <v>45133</v>
      </c>
    </row>
    <row r="432" spans="1:14" x14ac:dyDescent="0.25">
      <c r="A432" t="s">
        <v>170</v>
      </c>
      <c r="B432">
        <v>3832</v>
      </c>
      <c r="C432" t="s">
        <v>171</v>
      </c>
      <c r="D432" t="s">
        <v>172</v>
      </c>
      <c r="E432" t="s">
        <v>13</v>
      </c>
      <c r="F432" t="s">
        <v>173</v>
      </c>
      <c r="G432" t="s">
        <v>174</v>
      </c>
      <c r="H432">
        <v>864.17</v>
      </c>
      <c r="I432" t="s">
        <v>21</v>
      </c>
      <c r="J432">
        <v>1</v>
      </c>
      <c r="K432">
        <v>864.17</v>
      </c>
      <c r="L432" t="s">
        <v>175</v>
      </c>
      <c r="M432" s="1">
        <v>44652</v>
      </c>
      <c r="N432" s="1">
        <v>44725</v>
      </c>
    </row>
    <row r="433" spans="1:14" x14ac:dyDescent="0.25">
      <c r="A433" t="s">
        <v>896</v>
      </c>
      <c r="B433">
        <v>4704</v>
      </c>
      <c r="C433" t="s">
        <v>897</v>
      </c>
      <c r="D433" t="s">
        <v>898</v>
      </c>
      <c r="E433" t="s">
        <v>18</v>
      </c>
      <c r="F433" t="s">
        <v>598</v>
      </c>
      <c r="G433" t="s">
        <v>899</v>
      </c>
      <c r="H433">
        <v>827.21</v>
      </c>
      <c r="I433" t="s">
        <v>21</v>
      </c>
      <c r="J433">
        <v>20</v>
      </c>
      <c r="K433">
        <v>16544.2</v>
      </c>
      <c r="L433" t="s">
        <v>900</v>
      </c>
      <c r="M433" s="1">
        <v>45183</v>
      </c>
      <c r="N433" s="1">
        <v>44827</v>
      </c>
    </row>
    <row r="434" spans="1:14" x14ac:dyDescent="0.25">
      <c r="A434" t="s">
        <v>2487</v>
      </c>
      <c r="B434">
        <v>6605</v>
      </c>
      <c r="C434" t="s">
        <v>2488</v>
      </c>
      <c r="D434" t="s">
        <v>2489</v>
      </c>
      <c r="E434" t="s">
        <v>18</v>
      </c>
      <c r="F434" t="s">
        <v>2490</v>
      </c>
      <c r="G434" t="s">
        <v>2491</v>
      </c>
      <c r="H434">
        <v>810.09</v>
      </c>
      <c r="I434" t="s">
        <v>21</v>
      </c>
      <c r="J434">
        <v>20</v>
      </c>
      <c r="K434">
        <v>16201.8</v>
      </c>
      <c r="L434" t="s">
        <v>2492</v>
      </c>
      <c r="M434" s="1">
        <v>44996</v>
      </c>
      <c r="N434" s="1">
        <v>45493</v>
      </c>
    </row>
    <row r="435" spans="1:14" x14ac:dyDescent="0.25">
      <c r="A435" t="s">
        <v>2834</v>
      </c>
      <c r="B435">
        <v>5427</v>
      </c>
      <c r="C435" t="s">
        <v>2835</v>
      </c>
      <c r="D435" t="s">
        <v>2836</v>
      </c>
      <c r="E435" t="s">
        <v>18</v>
      </c>
      <c r="F435" t="s">
        <v>2837</v>
      </c>
      <c r="G435" t="s">
        <v>2838</v>
      </c>
      <c r="H435">
        <v>859.6</v>
      </c>
      <c r="I435" t="s">
        <v>21</v>
      </c>
      <c r="J435">
        <v>19</v>
      </c>
      <c r="K435">
        <v>16332.4</v>
      </c>
      <c r="L435" t="s">
        <v>2839</v>
      </c>
      <c r="M435" s="1">
        <v>43911</v>
      </c>
      <c r="N435" s="1">
        <v>44086</v>
      </c>
    </row>
    <row r="436" spans="1:14" x14ac:dyDescent="0.25">
      <c r="A436" t="s">
        <v>3008</v>
      </c>
      <c r="B436">
        <v>7000</v>
      </c>
      <c r="C436" t="s">
        <v>3009</v>
      </c>
      <c r="D436" t="s">
        <v>3010</v>
      </c>
      <c r="E436" t="s">
        <v>18</v>
      </c>
      <c r="F436" t="s">
        <v>3011</v>
      </c>
      <c r="G436" t="s">
        <v>3012</v>
      </c>
      <c r="H436">
        <v>748.8</v>
      </c>
      <c r="I436" t="s">
        <v>21</v>
      </c>
      <c r="J436">
        <v>19</v>
      </c>
      <c r="K436">
        <v>14227.2</v>
      </c>
      <c r="L436" t="s">
        <v>3013</v>
      </c>
      <c r="M436" s="1">
        <v>44888</v>
      </c>
      <c r="N436" s="1">
        <v>45507</v>
      </c>
    </row>
    <row r="437" spans="1:14" x14ac:dyDescent="0.25">
      <c r="A437" t="s">
        <v>3107</v>
      </c>
      <c r="B437">
        <v>2774</v>
      </c>
      <c r="C437" t="s">
        <v>3108</v>
      </c>
      <c r="D437" t="s">
        <v>3109</v>
      </c>
      <c r="E437" t="s">
        <v>18</v>
      </c>
      <c r="F437" t="s">
        <v>1414</v>
      </c>
      <c r="G437" t="s">
        <v>3110</v>
      </c>
      <c r="H437">
        <v>150.54</v>
      </c>
      <c r="I437" t="s">
        <v>21</v>
      </c>
      <c r="J437">
        <v>19</v>
      </c>
      <c r="K437">
        <v>2860.26</v>
      </c>
      <c r="L437" t="s">
        <v>3111</v>
      </c>
      <c r="M437" s="1">
        <v>44724</v>
      </c>
      <c r="N437" s="1">
        <v>44671</v>
      </c>
    </row>
    <row r="438" spans="1:14" x14ac:dyDescent="0.25">
      <c r="A438" t="s">
        <v>2880</v>
      </c>
      <c r="B438">
        <v>3723</v>
      </c>
      <c r="C438" t="s">
        <v>2881</v>
      </c>
      <c r="D438" t="s">
        <v>2882</v>
      </c>
      <c r="E438" t="s">
        <v>18</v>
      </c>
      <c r="F438" t="s">
        <v>2883</v>
      </c>
      <c r="G438" t="s">
        <v>2884</v>
      </c>
      <c r="H438">
        <v>387.41</v>
      </c>
      <c r="I438" t="s">
        <v>21</v>
      </c>
      <c r="J438">
        <v>18</v>
      </c>
      <c r="K438">
        <v>6973.38</v>
      </c>
      <c r="L438" t="s">
        <v>2885</v>
      </c>
      <c r="M438" s="1">
        <v>45398</v>
      </c>
      <c r="N438" s="1">
        <v>45283</v>
      </c>
    </row>
    <row r="439" spans="1:14" x14ac:dyDescent="0.25">
      <c r="A439" t="s">
        <v>924</v>
      </c>
      <c r="B439">
        <v>8325</v>
      </c>
      <c r="C439" t="s">
        <v>925</v>
      </c>
      <c r="D439" t="s">
        <v>926</v>
      </c>
      <c r="E439" t="s">
        <v>18</v>
      </c>
      <c r="F439" t="s">
        <v>927</v>
      </c>
      <c r="G439" t="s">
        <v>928</v>
      </c>
      <c r="H439">
        <v>17.920000000000002</v>
      </c>
      <c r="I439" t="s">
        <v>21</v>
      </c>
      <c r="J439">
        <v>16</v>
      </c>
      <c r="K439">
        <v>286.72000000000003</v>
      </c>
      <c r="L439" t="s">
        <v>929</v>
      </c>
      <c r="M439" s="1">
        <v>45543</v>
      </c>
      <c r="N439" s="1">
        <v>44292</v>
      </c>
    </row>
    <row r="440" spans="1:14" x14ac:dyDescent="0.25">
      <c r="A440" t="s">
        <v>1008</v>
      </c>
      <c r="B440">
        <v>6396</v>
      </c>
      <c r="C440" t="s">
        <v>1009</v>
      </c>
      <c r="D440" t="s">
        <v>1010</v>
      </c>
      <c r="E440" t="s">
        <v>18</v>
      </c>
      <c r="F440" t="s">
        <v>1011</v>
      </c>
      <c r="G440" t="s">
        <v>1012</v>
      </c>
      <c r="H440">
        <v>86.85</v>
      </c>
      <c r="I440" t="s">
        <v>21</v>
      </c>
      <c r="J440">
        <v>14</v>
      </c>
      <c r="K440">
        <v>1215.9000000000001</v>
      </c>
      <c r="L440" t="s">
        <v>1013</v>
      </c>
      <c r="M440" s="1">
        <v>44879</v>
      </c>
      <c r="N440" s="1">
        <v>44668</v>
      </c>
    </row>
    <row r="441" spans="1:14" x14ac:dyDescent="0.25">
      <c r="A441" t="s">
        <v>1741</v>
      </c>
      <c r="B441">
        <v>1838</v>
      </c>
      <c r="C441" t="s">
        <v>1742</v>
      </c>
      <c r="D441" t="s">
        <v>1743</v>
      </c>
      <c r="E441" t="s">
        <v>18</v>
      </c>
      <c r="F441" t="s">
        <v>1124</v>
      </c>
      <c r="G441" t="s">
        <v>1744</v>
      </c>
      <c r="H441">
        <v>514.27</v>
      </c>
      <c r="I441" t="s">
        <v>21</v>
      </c>
      <c r="J441">
        <v>14</v>
      </c>
      <c r="K441">
        <v>7199.78</v>
      </c>
      <c r="L441" t="s">
        <v>1745</v>
      </c>
      <c r="M441" s="1">
        <v>45523</v>
      </c>
      <c r="N441" s="1">
        <v>45543</v>
      </c>
    </row>
    <row r="442" spans="1:14" x14ac:dyDescent="0.25">
      <c r="A442" t="s">
        <v>1388</v>
      </c>
      <c r="B442">
        <v>1299</v>
      </c>
      <c r="C442" t="s">
        <v>1389</v>
      </c>
      <c r="D442" t="s">
        <v>1390</v>
      </c>
      <c r="E442" t="s">
        <v>18</v>
      </c>
      <c r="F442" t="s">
        <v>746</v>
      </c>
      <c r="G442" t="s">
        <v>1391</v>
      </c>
      <c r="H442">
        <v>577.72</v>
      </c>
      <c r="I442" t="s">
        <v>21</v>
      </c>
      <c r="J442">
        <v>13</v>
      </c>
      <c r="K442">
        <v>7510.36</v>
      </c>
      <c r="L442" t="s">
        <v>1392</v>
      </c>
      <c r="M442" s="1">
        <v>45329</v>
      </c>
      <c r="N442" s="1">
        <v>43951</v>
      </c>
    </row>
    <row r="443" spans="1:14" x14ac:dyDescent="0.25">
      <c r="A443" t="s">
        <v>3058</v>
      </c>
      <c r="B443">
        <v>6191</v>
      </c>
      <c r="C443" t="s">
        <v>3059</v>
      </c>
      <c r="D443" t="s">
        <v>3060</v>
      </c>
      <c r="E443" t="s">
        <v>18</v>
      </c>
      <c r="F443" t="s">
        <v>3061</v>
      </c>
      <c r="G443" t="s">
        <v>3062</v>
      </c>
      <c r="H443">
        <v>674.8</v>
      </c>
      <c r="I443" t="s">
        <v>21</v>
      </c>
      <c r="J443">
        <v>13</v>
      </c>
      <c r="K443">
        <v>8772.4</v>
      </c>
      <c r="L443" t="s">
        <v>3063</v>
      </c>
      <c r="M443" s="1">
        <v>44516</v>
      </c>
      <c r="N443" s="1">
        <v>44324</v>
      </c>
    </row>
    <row r="444" spans="1:14" x14ac:dyDescent="0.25">
      <c r="A444" t="s">
        <v>2226</v>
      </c>
      <c r="B444">
        <v>9519</v>
      </c>
      <c r="C444" t="s">
        <v>2227</v>
      </c>
      <c r="D444" t="s">
        <v>2228</v>
      </c>
      <c r="E444" t="s">
        <v>18</v>
      </c>
      <c r="F444" t="s">
        <v>2229</v>
      </c>
      <c r="G444" t="s">
        <v>2230</v>
      </c>
      <c r="H444">
        <v>563.25</v>
      </c>
      <c r="I444" t="s">
        <v>21</v>
      </c>
      <c r="J444">
        <v>12</v>
      </c>
      <c r="K444">
        <v>6759</v>
      </c>
      <c r="L444" t="s">
        <v>2231</v>
      </c>
      <c r="M444" s="1">
        <v>44113</v>
      </c>
      <c r="N444" s="1">
        <v>44394</v>
      </c>
    </row>
    <row r="445" spans="1:14" x14ac:dyDescent="0.25">
      <c r="A445" t="s">
        <v>1634</v>
      </c>
      <c r="B445">
        <v>8427</v>
      </c>
      <c r="C445" t="s">
        <v>1635</v>
      </c>
      <c r="D445" t="s">
        <v>1636</v>
      </c>
      <c r="E445" t="s">
        <v>18</v>
      </c>
      <c r="F445" t="s">
        <v>1637</v>
      </c>
      <c r="G445" t="s">
        <v>1638</v>
      </c>
      <c r="H445">
        <v>855.26</v>
      </c>
      <c r="I445" t="s">
        <v>21</v>
      </c>
      <c r="J445">
        <v>9</v>
      </c>
      <c r="K445">
        <v>7697.34</v>
      </c>
      <c r="L445" t="s">
        <v>1639</v>
      </c>
      <c r="M445" s="1">
        <v>44804</v>
      </c>
      <c r="N445" s="1">
        <v>44731</v>
      </c>
    </row>
    <row r="446" spans="1:14" x14ac:dyDescent="0.25">
      <c r="A446" t="s">
        <v>15</v>
      </c>
      <c r="B446">
        <v>8827</v>
      </c>
      <c r="C446" t="s">
        <v>16</v>
      </c>
      <c r="D446" t="s">
        <v>17</v>
      </c>
      <c r="E446" t="s">
        <v>18</v>
      </c>
      <c r="F446" t="s">
        <v>19</v>
      </c>
      <c r="G446" t="s">
        <v>20</v>
      </c>
      <c r="H446">
        <v>264.36</v>
      </c>
      <c r="I446" t="s">
        <v>21</v>
      </c>
      <c r="J446">
        <v>7</v>
      </c>
      <c r="K446">
        <v>1850.52</v>
      </c>
      <c r="L446" t="s">
        <v>22</v>
      </c>
      <c r="M446" s="1">
        <v>43883</v>
      </c>
      <c r="N446" s="1">
        <v>44720</v>
      </c>
    </row>
    <row r="447" spans="1:14" x14ac:dyDescent="0.25">
      <c r="A447" t="s">
        <v>1292</v>
      </c>
      <c r="B447">
        <v>1580</v>
      </c>
      <c r="C447" t="s">
        <v>1293</v>
      </c>
      <c r="D447" t="s">
        <v>1294</v>
      </c>
      <c r="E447" t="s">
        <v>18</v>
      </c>
      <c r="F447" t="s">
        <v>1295</v>
      </c>
      <c r="G447" t="s">
        <v>1296</v>
      </c>
      <c r="H447">
        <v>48.51</v>
      </c>
      <c r="I447" t="s">
        <v>21</v>
      </c>
      <c r="J447">
        <v>7</v>
      </c>
      <c r="K447">
        <v>339.57</v>
      </c>
      <c r="L447" t="s">
        <v>1297</v>
      </c>
      <c r="M447" s="1">
        <v>45179</v>
      </c>
      <c r="N447" s="1">
        <v>44260</v>
      </c>
    </row>
    <row r="448" spans="1:14" x14ac:dyDescent="0.25">
      <c r="A448" t="s">
        <v>583</v>
      </c>
      <c r="B448">
        <v>8100</v>
      </c>
      <c r="C448" t="s">
        <v>584</v>
      </c>
      <c r="D448" t="s">
        <v>585</v>
      </c>
      <c r="E448" t="s">
        <v>18</v>
      </c>
      <c r="F448" t="s">
        <v>352</v>
      </c>
      <c r="G448" t="s">
        <v>586</v>
      </c>
      <c r="H448">
        <v>907.05</v>
      </c>
      <c r="I448" t="s">
        <v>21</v>
      </c>
      <c r="J448">
        <v>6</v>
      </c>
      <c r="K448">
        <v>5442.3</v>
      </c>
      <c r="L448" t="s">
        <v>587</v>
      </c>
      <c r="M448" s="1">
        <v>43892</v>
      </c>
      <c r="N448" s="1">
        <v>45462</v>
      </c>
    </row>
    <row r="449" spans="1:14" x14ac:dyDescent="0.25">
      <c r="A449" t="s">
        <v>349</v>
      </c>
      <c r="B449">
        <v>9624</v>
      </c>
      <c r="C449" t="s">
        <v>350</v>
      </c>
      <c r="D449" t="s">
        <v>351</v>
      </c>
      <c r="E449" t="s">
        <v>18</v>
      </c>
      <c r="F449" t="s">
        <v>352</v>
      </c>
      <c r="G449" t="s">
        <v>353</v>
      </c>
      <c r="H449">
        <v>556.84</v>
      </c>
      <c r="I449" t="s">
        <v>21</v>
      </c>
      <c r="J449">
        <v>4</v>
      </c>
      <c r="K449">
        <v>2227.36</v>
      </c>
      <c r="L449" t="s">
        <v>354</v>
      </c>
      <c r="M449" s="1">
        <v>45103</v>
      </c>
      <c r="N449" s="1">
        <v>45280</v>
      </c>
    </row>
    <row r="450" spans="1:14" x14ac:dyDescent="0.25">
      <c r="A450" t="s">
        <v>1144</v>
      </c>
      <c r="B450">
        <v>4441</v>
      </c>
      <c r="C450" t="s">
        <v>1145</v>
      </c>
      <c r="D450" t="s">
        <v>1146</v>
      </c>
      <c r="E450" t="s">
        <v>18</v>
      </c>
      <c r="F450" t="s">
        <v>1147</v>
      </c>
      <c r="G450" t="s">
        <v>1148</v>
      </c>
      <c r="H450">
        <v>897.78</v>
      </c>
      <c r="I450" t="s">
        <v>21</v>
      </c>
      <c r="J450">
        <v>4</v>
      </c>
      <c r="K450">
        <v>3591.12</v>
      </c>
      <c r="L450" t="s">
        <v>1149</v>
      </c>
      <c r="M450" s="1">
        <v>44740</v>
      </c>
      <c r="N450" s="1">
        <v>44131</v>
      </c>
    </row>
    <row r="451" spans="1:14" x14ac:dyDescent="0.25">
      <c r="A451" t="s">
        <v>466</v>
      </c>
      <c r="B451">
        <v>9343</v>
      </c>
      <c r="C451" t="s">
        <v>467</v>
      </c>
      <c r="D451" t="s">
        <v>468</v>
      </c>
      <c r="E451" t="s">
        <v>18</v>
      </c>
      <c r="F451" t="s">
        <v>469</v>
      </c>
      <c r="G451" t="s">
        <v>470</v>
      </c>
      <c r="H451">
        <v>129.62</v>
      </c>
      <c r="I451" t="s">
        <v>21</v>
      </c>
      <c r="J451">
        <v>3</v>
      </c>
      <c r="K451">
        <v>388.86</v>
      </c>
      <c r="L451" t="s">
        <v>471</v>
      </c>
      <c r="M451" s="1">
        <v>44515</v>
      </c>
      <c r="N451" s="1">
        <v>44623</v>
      </c>
    </row>
    <row r="452" spans="1:14" x14ac:dyDescent="0.25">
      <c r="A452" t="s">
        <v>997</v>
      </c>
      <c r="B452">
        <v>6044</v>
      </c>
      <c r="C452" t="s">
        <v>998</v>
      </c>
      <c r="D452" t="s">
        <v>999</v>
      </c>
      <c r="E452" t="s">
        <v>18</v>
      </c>
      <c r="F452" t="s">
        <v>1000</v>
      </c>
      <c r="G452" t="s">
        <v>1001</v>
      </c>
      <c r="H452">
        <v>892.95</v>
      </c>
      <c r="I452" t="s">
        <v>21</v>
      </c>
      <c r="J452">
        <v>2</v>
      </c>
      <c r="K452">
        <v>1785.9</v>
      </c>
      <c r="L452" t="s">
        <v>1002</v>
      </c>
      <c r="M452" s="1">
        <v>44664</v>
      </c>
      <c r="N452" s="1">
        <v>44486</v>
      </c>
    </row>
    <row r="453" spans="1:14" x14ac:dyDescent="0.25">
      <c r="A453" t="s">
        <v>1089</v>
      </c>
      <c r="B453">
        <v>1551</v>
      </c>
      <c r="C453" t="s">
        <v>1090</v>
      </c>
      <c r="D453" t="s">
        <v>1091</v>
      </c>
      <c r="E453" t="s">
        <v>26</v>
      </c>
      <c r="F453" t="s">
        <v>283</v>
      </c>
      <c r="G453" t="s">
        <v>1092</v>
      </c>
      <c r="H453">
        <v>33.409999999999997</v>
      </c>
      <c r="I453" t="s">
        <v>29</v>
      </c>
      <c r="J453">
        <v>20</v>
      </c>
      <c r="K453">
        <v>668.2</v>
      </c>
      <c r="L453" t="s">
        <v>1093</v>
      </c>
      <c r="M453" s="1">
        <v>44006</v>
      </c>
      <c r="N453" s="1">
        <v>45167</v>
      </c>
    </row>
    <row r="454" spans="1:14" x14ac:dyDescent="0.25">
      <c r="A454" t="s">
        <v>2639</v>
      </c>
      <c r="B454">
        <v>9798</v>
      </c>
      <c r="C454" t="s">
        <v>2640</v>
      </c>
      <c r="D454" t="s">
        <v>2641</v>
      </c>
      <c r="E454" t="s">
        <v>26</v>
      </c>
      <c r="F454" t="s">
        <v>1509</v>
      </c>
      <c r="G454" t="s">
        <v>2642</v>
      </c>
      <c r="H454">
        <v>928.95</v>
      </c>
      <c r="I454" t="s">
        <v>29</v>
      </c>
      <c r="J454">
        <v>18</v>
      </c>
      <c r="K454">
        <v>16721.099999999999</v>
      </c>
      <c r="L454" t="s">
        <v>2643</v>
      </c>
      <c r="M454" s="1">
        <v>44060</v>
      </c>
      <c r="N454" s="1">
        <v>44163</v>
      </c>
    </row>
    <row r="455" spans="1:14" x14ac:dyDescent="0.25">
      <c r="A455" t="s">
        <v>1825</v>
      </c>
      <c r="B455">
        <v>3383</v>
      </c>
      <c r="C455" t="s">
        <v>1826</v>
      </c>
      <c r="D455" t="s">
        <v>1827</v>
      </c>
      <c r="E455" t="s">
        <v>26</v>
      </c>
      <c r="F455" t="s">
        <v>1828</v>
      </c>
      <c r="G455" t="s">
        <v>1829</v>
      </c>
      <c r="H455">
        <v>545.87</v>
      </c>
      <c r="I455" t="s">
        <v>29</v>
      </c>
      <c r="J455">
        <v>17</v>
      </c>
      <c r="K455">
        <v>9279.7900000000009</v>
      </c>
      <c r="L455" t="s">
        <v>1830</v>
      </c>
      <c r="M455" s="1">
        <v>44068</v>
      </c>
      <c r="N455" s="1">
        <v>44924</v>
      </c>
    </row>
    <row r="456" spans="1:14" x14ac:dyDescent="0.25">
      <c r="A456" t="s">
        <v>2717</v>
      </c>
      <c r="B456">
        <v>8546</v>
      </c>
      <c r="C456" t="s">
        <v>2718</v>
      </c>
      <c r="D456" t="s">
        <v>2719</v>
      </c>
      <c r="E456" t="s">
        <v>26</v>
      </c>
      <c r="F456" t="s">
        <v>2720</v>
      </c>
      <c r="G456" t="s">
        <v>2721</v>
      </c>
      <c r="H456">
        <v>405.11</v>
      </c>
      <c r="I456" t="s">
        <v>29</v>
      </c>
      <c r="J456">
        <v>17</v>
      </c>
      <c r="K456">
        <v>6886.87</v>
      </c>
      <c r="L456" t="s">
        <v>2722</v>
      </c>
      <c r="M456" s="1">
        <v>44902</v>
      </c>
      <c r="N456" s="1">
        <v>45193</v>
      </c>
    </row>
    <row r="457" spans="1:14" x14ac:dyDescent="0.25">
      <c r="A457" t="s">
        <v>3237</v>
      </c>
      <c r="B457">
        <v>5540</v>
      </c>
      <c r="C457" t="s">
        <v>3238</v>
      </c>
      <c r="D457" t="s">
        <v>3239</v>
      </c>
      <c r="E457" t="s">
        <v>26</v>
      </c>
      <c r="F457" t="s">
        <v>262</v>
      </c>
      <c r="G457" t="s">
        <v>3240</v>
      </c>
      <c r="H457">
        <v>474.01</v>
      </c>
      <c r="I457" t="s">
        <v>29</v>
      </c>
      <c r="J457">
        <v>17</v>
      </c>
      <c r="K457">
        <v>8058.17</v>
      </c>
      <c r="L457" t="s">
        <v>3241</v>
      </c>
      <c r="M457" s="1">
        <v>45187</v>
      </c>
      <c r="N457" s="1">
        <v>44771</v>
      </c>
    </row>
    <row r="458" spans="1:14" x14ac:dyDescent="0.25">
      <c r="A458" t="s">
        <v>2823</v>
      </c>
      <c r="B458">
        <v>6034</v>
      </c>
      <c r="C458" t="s">
        <v>2824</v>
      </c>
      <c r="D458" t="s">
        <v>2825</v>
      </c>
      <c r="E458" t="s">
        <v>26</v>
      </c>
      <c r="F458" t="s">
        <v>457</v>
      </c>
      <c r="G458" t="s">
        <v>2826</v>
      </c>
      <c r="H458">
        <v>471.86</v>
      </c>
      <c r="I458" t="s">
        <v>29</v>
      </c>
      <c r="J458">
        <v>16</v>
      </c>
      <c r="K458">
        <v>7549.76</v>
      </c>
      <c r="L458" t="s">
        <v>2827</v>
      </c>
      <c r="M458" s="1">
        <v>44160</v>
      </c>
      <c r="N458" s="1">
        <v>44940</v>
      </c>
    </row>
    <row r="459" spans="1:14" x14ac:dyDescent="0.25">
      <c r="A459" t="s">
        <v>2909</v>
      </c>
      <c r="B459">
        <v>8068</v>
      </c>
      <c r="C459" t="s">
        <v>2910</v>
      </c>
      <c r="D459" t="s">
        <v>2911</v>
      </c>
      <c r="E459" t="s">
        <v>26</v>
      </c>
      <c r="F459" t="s">
        <v>241</v>
      </c>
      <c r="G459" t="s">
        <v>2912</v>
      </c>
      <c r="H459">
        <v>873.83</v>
      </c>
      <c r="I459" t="s">
        <v>29</v>
      </c>
      <c r="J459">
        <v>15</v>
      </c>
      <c r="K459">
        <v>13107.45</v>
      </c>
      <c r="L459" t="s">
        <v>2913</v>
      </c>
      <c r="M459" s="1">
        <v>44297</v>
      </c>
      <c r="N459" s="1">
        <v>44043</v>
      </c>
    </row>
    <row r="460" spans="1:14" x14ac:dyDescent="0.25">
      <c r="A460" t="s">
        <v>208</v>
      </c>
      <c r="B460">
        <v>6526</v>
      </c>
      <c r="C460" t="s">
        <v>209</v>
      </c>
      <c r="D460" t="s">
        <v>210</v>
      </c>
      <c r="E460" t="s">
        <v>26</v>
      </c>
      <c r="F460" t="s">
        <v>211</v>
      </c>
      <c r="G460" t="s">
        <v>212</v>
      </c>
      <c r="H460">
        <v>692.08</v>
      </c>
      <c r="I460" t="s">
        <v>29</v>
      </c>
      <c r="J460">
        <v>12</v>
      </c>
      <c r="K460">
        <v>8304.9599999999991</v>
      </c>
      <c r="L460" t="s">
        <v>213</v>
      </c>
      <c r="M460" s="1">
        <v>45180</v>
      </c>
      <c r="N460" s="1">
        <v>44186</v>
      </c>
    </row>
    <row r="461" spans="1:14" x14ac:dyDescent="0.25">
      <c r="A461" t="s">
        <v>1785</v>
      </c>
      <c r="B461">
        <v>9623</v>
      </c>
      <c r="C461" t="s">
        <v>1786</v>
      </c>
      <c r="D461" t="s">
        <v>1787</v>
      </c>
      <c r="E461" t="s">
        <v>26</v>
      </c>
      <c r="F461" t="s">
        <v>271</v>
      </c>
      <c r="G461" t="s">
        <v>1788</v>
      </c>
      <c r="H461">
        <v>886.43</v>
      </c>
      <c r="I461" t="s">
        <v>29</v>
      </c>
      <c r="J461">
        <v>11</v>
      </c>
      <c r="K461">
        <v>9750.73</v>
      </c>
      <c r="L461" t="s">
        <v>1789</v>
      </c>
      <c r="M461" s="1">
        <v>44869</v>
      </c>
      <c r="N461" t="s">
        <v>607</v>
      </c>
    </row>
    <row r="462" spans="1:14" x14ac:dyDescent="0.25">
      <c r="A462" t="s">
        <v>263</v>
      </c>
      <c r="B462">
        <v>2777</v>
      </c>
      <c r="C462" t="s">
        <v>264</v>
      </c>
      <c r="D462" t="s">
        <v>265</v>
      </c>
      <c r="E462" t="s">
        <v>26</v>
      </c>
      <c r="F462" t="s">
        <v>120</v>
      </c>
      <c r="G462" t="s">
        <v>266</v>
      </c>
      <c r="H462">
        <v>33.81</v>
      </c>
      <c r="I462" t="s">
        <v>29</v>
      </c>
      <c r="J462">
        <v>10</v>
      </c>
      <c r="K462">
        <v>338.1</v>
      </c>
      <c r="L462" t="s">
        <v>267</v>
      </c>
      <c r="M462" s="1">
        <v>45249</v>
      </c>
      <c r="N462" s="1">
        <v>44059</v>
      </c>
    </row>
    <row r="463" spans="1:14" x14ac:dyDescent="0.25">
      <c r="A463" t="s">
        <v>2038</v>
      </c>
      <c r="B463">
        <v>6965</v>
      </c>
      <c r="C463" t="s">
        <v>2039</v>
      </c>
      <c r="D463" t="s">
        <v>2040</v>
      </c>
      <c r="E463" t="s">
        <v>26</v>
      </c>
      <c r="F463" t="s">
        <v>1285</v>
      </c>
      <c r="G463" t="s">
        <v>2041</v>
      </c>
      <c r="H463">
        <v>531.46</v>
      </c>
      <c r="I463" t="s">
        <v>29</v>
      </c>
      <c r="J463">
        <v>10</v>
      </c>
      <c r="K463">
        <v>5314.6</v>
      </c>
      <c r="L463" t="s">
        <v>2042</v>
      </c>
      <c r="M463" s="1">
        <v>45213</v>
      </c>
      <c r="N463" s="1">
        <v>45355</v>
      </c>
    </row>
    <row r="464" spans="1:14" x14ac:dyDescent="0.25">
      <c r="A464" t="s">
        <v>834</v>
      </c>
      <c r="B464">
        <v>9901</v>
      </c>
      <c r="C464" t="s">
        <v>835</v>
      </c>
      <c r="D464" t="s">
        <v>836</v>
      </c>
      <c r="E464" t="s">
        <v>26</v>
      </c>
      <c r="F464" t="s">
        <v>395</v>
      </c>
      <c r="G464" t="s">
        <v>837</v>
      </c>
      <c r="H464">
        <v>842.62</v>
      </c>
      <c r="I464" t="s">
        <v>29</v>
      </c>
      <c r="J464">
        <v>9</v>
      </c>
      <c r="K464">
        <v>7583.58</v>
      </c>
      <c r="L464" t="s">
        <v>838</v>
      </c>
      <c r="M464" s="1">
        <v>45493</v>
      </c>
      <c r="N464" t="s">
        <v>607</v>
      </c>
    </row>
    <row r="465" spans="1:14" x14ac:dyDescent="0.25">
      <c r="A465" t="s">
        <v>1570</v>
      </c>
      <c r="B465">
        <v>4926</v>
      </c>
      <c r="C465" t="s">
        <v>1571</v>
      </c>
      <c r="D465" t="s">
        <v>1572</v>
      </c>
      <c r="E465" t="s">
        <v>26</v>
      </c>
      <c r="F465" t="s">
        <v>1573</v>
      </c>
      <c r="G465" t="s">
        <v>1574</v>
      </c>
      <c r="H465">
        <v>832.47</v>
      </c>
      <c r="I465" t="s">
        <v>29</v>
      </c>
      <c r="J465">
        <v>9</v>
      </c>
      <c r="K465">
        <v>7492.23</v>
      </c>
      <c r="L465" t="s">
        <v>1575</v>
      </c>
      <c r="M465" s="1">
        <v>44604</v>
      </c>
      <c r="N465" s="1">
        <v>45030</v>
      </c>
    </row>
    <row r="466" spans="1:14" x14ac:dyDescent="0.25">
      <c r="A466" t="s">
        <v>1871</v>
      </c>
      <c r="B466">
        <v>8618</v>
      </c>
      <c r="C466" t="s">
        <v>1872</v>
      </c>
      <c r="D466" t="s">
        <v>1873</v>
      </c>
      <c r="E466" t="s">
        <v>26</v>
      </c>
      <c r="F466" t="s">
        <v>1874</v>
      </c>
      <c r="G466" t="s">
        <v>1875</v>
      </c>
      <c r="H466">
        <v>356.87</v>
      </c>
      <c r="I466" t="s">
        <v>29</v>
      </c>
      <c r="J466">
        <v>9</v>
      </c>
      <c r="K466">
        <v>3211.83</v>
      </c>
      <c r="L466" t="s">
        <v>1876</v>
      </c>
      <c r="M466" s="1">
        <v>44502</v>
      </c>
      <c r="N466" s="1">
        <v>44982</v>
      </c>
    </row>
    <row r="467" spans="1:14" x14ac:dyDescent="0.25">
      <c r="A467" t="s">
        <v>2209</v>
      </c>
      <c r="B467">
        <v>9674</v>
      </c>
      <c r="C467" t="s">
        <v>2210</v>
      </c>
      <c r="D467" t="s">
        <v>2211</v>
      </c>
      <c r="E467" t="s">
        <v>26</v>
      </c>
      <c r="F467" t="s">
        <v>2212</v>
      </c>
      <c r="G467" t="s">
        <v>2213</v>
      </c>
      <c r="H467">
        <v>806.79</v>
      </c>
      <c r="I467" t="s">
        <v>29</v>
      </c>
      <c r="J467">
        <v>9</v>
      </c>
      <c r="K467">
        <v>7261.11</v>
      </c>
      <c r="L467" t="s">
        <v>2214</v>
      </c>
      <c r="M467" s="1">
        <v>44970</v>
      </c>
      <c r="N467" s="1">
        <v>45450</v>
      </c>
    </row>
    <row r="468" spans="1:14" x14ac:dyDescent="0.25">
      <c r="A468" t="s">
        <v>2396</v>
      </c>
      <c r="B468">
        <v>5977</v>
      </c>
      <c r="C468" t="s">
        <v>2397</v>
      </c>
      <c r="D468" t="s">
        <v>2398</v>
      </c>
      <c r="E468" t="s">
        <v>26</v>
      </c>
      <c r="F468" t="s">
        <v>2399</v>
      </c>
      <c r="G468" t="s">
        <v>2400</v>
      </c>
      <c r="H468">
        <v>442.9</v>
      </c>
      <c r="I468" t="s">
        <v>29</v>
      </c>
      <c r="J468">
        <v>9</v>
      </c>
      <c r="K468">
        <v>3986.1</v>
      </c>
      <c r="L468" t="s">
        <v>2401</v>
      </c>
      <c r="M468" s="1">
        <v>44136</v>
      </c>
      <c r="N468" s="1">
        <v>44038</v>
      </c>
    </row>
    <row r="469" spans="1:14" x14ac:dyDescent="0.25">
      <c r="A469" t="s">
        <v>2088</v>
      </c>
      <c r="B469">
        <v>3255</v>
      </c>
      <c r="C469" t="s">
        <v>2089</v>
      </c>
      <c r="D469" t="s">
        <v>2090</v>
      </c>
      <c r="E469" t="s">
        <v>26</v>
      </c>
      <c r="F469" t="s">
        <v>752</v>
      </c>
      <c r="G469" t="s">
        <v>2091</v>
      </c>
      <c r="H469">
        <v>594.12</v>
      </c>
      <c r="I469" t="s">
        <v>29</v>
      </c>
      <c r="J469">
        <v>7</v>
      </c>
      <c r="K469">
        <v>4158.84</v>
      </c>
      <c r="L469" t="s">
        <v>2092</v>
      </c>
      <c r="M469" s="1">
        <v>45169</v>
      </c>
      <c r="N469" s="1">
        <v>45309</v>
      </c>
    </row>
    <row r="470" spans="1:14" x14ac:dyDescent="0.25">
      <c r="A470" t="s">
        <v>1695</v>
      </c>
      <c r="B470">
        <v>9050</v>
      </c>
      <c r="C470" t="s">
        <v>1696</v>
      </c>
      <c r="D470" t="s">
        <v>1697</v>
      </c>
      <c r="E470" t="s">
        <v>26</v>
      </c>
      <c r="F470" t="s">
        <v>1698</v>
      </c>
      <c r="G470" t="s">
        <v>1699</v>
      </c>
      <c r="H470">
        <v>573.28</v>
      </c>
      <c r="I470" t="s">
        <v>29</v>
      </c>
      <c r="J470">
        <v>6</v>
      </c>
      <c r="K470">
        <v>3439.68</v>
      </c>
      <c r="L470" t="s">
        <v>1700</v>
      </c>
      <c r="M470" s="1">
        <v>44988</v>
      </c>
      <c r="N470" s="1">
        <v>44840</v>
      </c>
    </row>
    <row r="471" spans="1:14" x14ac:dyDescent="0.25">
      <c r="A471" t="s">
        <v>3350</v>
      </c>
      <c r="B471">
        <v>6633</v>
      </c>
      <c r="C471" t="s">
        <v>3351</v>
      </c>
      <c r="D471" t="s">
        <v>3352</v>
      </c>
      <c r="E471" t="s">
        <v>26</v>
      </c>
      <c r="F471" t="s">
        <v>2422</v>
      </c>
      <c r="G471" t="s">
        <v>3353</v>
      </c>
      <c r="H471">
        <v>423.04</v>
      </c>
      <c r="I471" t="s">
        <v>29</v>
      </c>
      <c r="J471">
        <v>6</v>
      </c>
      <c r="K471">
        <v>2538.2399999999998</v>
      </c>
      <c r="L471" t="s">
        <v>3354</v>
      </c>
      <c r="M471" s="1">
        <v>44403</v>
      </c>
      <c r="N471" s="1">
        <v>44497</v>
      </c>
    </row>
    <row r="472" spans="1:14" x14ac:dyDescent="0.25">
      <c r="A472" t="s">
        <v>2965</v>
      </c>
      <c r="B472">
        <v>9208</v>
      </c>
      <c r="C472" t="s">
        <v>2966</v>
      </c>
      <c r="D472" t="s">
        <v>2967</v>
      </c>
      <c r="E472" t="s">
        <v>26</v>
      </c>
      <c r="F472" t="s">
        <v>2574</v>
      </c>
      <c r="G472" t="s">
        <v>2968</v>
      </c>
      <c r="H472">
        <v>35.57</v>
      </c>
      <c r="I472" t="s">
        <v>29</v>
      </c>
      <c r="J472">
        <v>4</v>
      </c>
      <c r="K472">
        <v>142.28</v>
      </c>
      <c r="L472" t="s">
        <v>2969</v>
      </c>
      <c r="M472" s="1">
        <v>44637</v>
      </c>
      <c r="N472" s="1">
        <v>44432</v>
      </c>
    </row>
    <row r="473" spans="1:14" x14ac:dyDescent="0.25">
      <c r="A473" t="s">
        <v>839</v>
      </c>
      <c r="B473">
        <v>2381</v>
      </c>
      <c r="C473" t="s">
        <v>840</v>
      </c>
      <c r="D473" t="s">
        <v>841</v>
      </c>
      <c r="E473" t="s">
        <v>26</v>
      </c>
      <c r="F473" t="s">
        <v>295</v>
      </c>
      <c r="G473" t="s">
        <v>842</v>
      </c>
      <c r="H473">
        <v>761.85</v>
      </c>
      <c r="I473" t="s">
        <v>29</v>
      </c>
      <c r="J473">
        <v>3</v>
      </c>
      <c r="K473">
        <v>2285.5500000000002</v>
      </c>
      <c r="L473" t="s">
        <v>843</v>
      </c>
      <c r="M473" s="1">
        <v>43977</v>
      </c>
      <c r="N473" s="1">
        <v>44685</v>
      </c>
    </row>
    <row r="474" spans="1:14" x14ac:dyDescent="0.25">
      <c r="A474" t="s">
        <v>1461</v>
      </c>
      <c r="B474">
        <v>4710</v>
      </c>
      <c r="C474" t="s">
        <v>1462</v>
      </c>
      <c r="D474" t="s">
        <v>1463</v>
      </c>
      <c r="E474" t="s">
        <v>26</v>
      </c>
      <c r="F474" t="s">
        <v>379</v>
      </c>
      <c r="G474" t="s">
        <v>1464</v>
      </c>
      <c r="H474">
        <v>311.68</v>
      </c>
      <c r="I474" t="s">
        <v>29</v>
      </c>
      <c r="J474">
        <v>3</v>
      </c>
      <c r="K474">
        <v>935.04</v>
      </c>
      <c r="L474" t="s">
        <v>1465</v>
      </c>
      <c r="M474" s="1">
        <v>44093</v>
      </c>
      <c r="N474" s="1">
        <v>44499</v>
      </c>
    </row>
    <row r="475" spans="1:14" x14ac:dyDescent="0.25">
      <c r="A475" t="s">
        <v>2565</v>
      </c>
      <c r="B475">
        <v>9108</v>
      </c>
      <c r="C475" t="s">
        <v>2566</v>
      </c>
      <c r="D475" t="s">
        <v>2567</v>
      </c>
      <c r="E475" t="s">
        <v>26</v>
      </c>
      <c r="F475" t="s">
        <v>2568</v>
      </c>
      <c r="G475" t="s">
        <v>2569</v>
      </c>
      <c r="H475">
        <v>760.88</v>
      </c>
      <c r="I475" t="s">
        <v>29</v>
      </c>
      <c r="J475">
        <v>3</v>
      </c>
      <c r="K475">
        <v>2282.64</v>
      </c>
      <c r="L475" t="s">
        <v>2570</v>
      </c>
      <c r="M475" s="1">
        <v>45408</v>
      </c>
      <c r="N475" s="1">
        <v>44587</v>
      </c>
    </row>
    <row r="476" spans="1:14" x14ac:dyDescent="0.25">
      <c r="A476" t="s">
        <v>23</v>
      </c>
      <c r="B476">
        <v>7286</v>
      </c>
      <c r="C476" t="s">
        <v>24</v>
      </c>
      <c r="D476" t="s">
        <v>25</v>
      </c>
      <c r="E476" t="s">
        <v>26</v>
      </c>
      <c r="F476" t="s">
        <v>27</v>
      </c>
      <c r="G476" t="s">
        <v>28</v>
      </c>
      <c r="H476">
        <v>958.9</v>
      </c>
      <c r="I476" t="s">
        <v>29</v>
      </c>
      <c r="J476">
        <v>1</v>
      </c>
      <c r="K476">
        <v>958.9</v>
      </c>
      <c r="L476" t="s">
        <v>30</v>
      </c>
      <c r="M476" s="1">
        <v>45413</v>
      </c>
      <c r="N476" s="1">
        <v>44598</v>
      </c>
    </row>
    <row r="477" spans="1:14" x14ac:dyDescent="0.25">
      <c r="A477" t="s">
        <v>815</v>
      </c>
      <c r="B477">
        <v>5286</v>
      </c>
      <c r="C477" t="s">
        <v>816</v>
      </c>
      <c r="D477" t="s">
        <v>817</v>
      </c>
      <c r="E477" t="s">
        <v>26</v>
      </c>
      <c r="F477" t="s">
        <v>818</v>
      </c>
      <c r="G477" t="s">
        <v>819</v>
      </c>
      <c r="H477">
        <v>661.37</v>
      </c>
      <c r="I477" t="s">
        <v>29</v>
      </c>
      <c r="J477">
        <v>1</v>
      </c>
      <c r="K477">
        <v>661.37</v>
      </c>
      <c r="L477" t="s">
        <v>820</v>
      </c>
      <c r="M477" s="1">
        <v>44229</v>
      </c>
      <c r="N477" s="1">
        <v>44881</v>
      </c>
    </row>
    <row r="478" spans="1:14" x14ac:dyDescent="0.25">
      <c r="A478" t="s">
        <v>1434</v>
      </c>
      <c r="B478">
        <v>3886</v>
      </c>
      <c r="C478" t="s">
        <v>1435</v>
      </c>
      <c r="D478" t="s">
        <v>1436</v>
      </c>
      <c r="E478" t="s">
        <v>26</v>
      </c>
      <c r="F478" t="s">
        <v>348</v>
      </c>
      <c r="G478" t="s">
        <v>1437</v>
      </c>
      <c r="H478">
        <v>193.1</v>
      </c>
      <c r="I478" t="s">
        <v>29</v>
      </c>
      <c r="J478">
        <v>1</v>
      </c>
      <c r="K478">
        <v>193.1</v>
      </c>
      <c r="L478" t="s">
        <v>1438</v>
      </c>
      <c r="M478" s="1">
        <v>44299</v>
      </c>
      <c r="N478" s="1">
        <v>44478</v>
      </c>
    </row>
    <row r="479" spans="1:14" x14ac:dyDescent="0.25">
      <c r="A479" t="s">
        <v>664</v>
      </c>
      <c r="B479">
        <v>6790</v>
      </c>
      <c r="C479" t="s">
        <v>665</v>
      </c>
      <c r="D479" t="s">
        <v>666</v>
      </c>
      <c r="E479" t="s">
        <v>106</v>
      </c>
      <c r="F479" t="s">
        <v>667</v>
      </c>
      <c r="G479" t="s">
        <v>668</v>
      </c>
      <c r="H479">
        <v>438.3</v>
      </c>
      <c r="I479" t="s">
        <v>29</v>
      </c>
      <c r="J479">
        <v>20</v>
      </c>
      <c r="K479">
        <v>8766</v>
      </c>
      <c r="L479" t="s">
        <v>669</v>
      </c>
      <c r="M479" s="1">
        <v>44946</v>
      </c>
      <c r="N479" s="1">
        <v>44764</v>
      </c>
    </row>
    <row r="480" spans="1:14" x14ac:dyDescent="0.25">
      <c r="A480" t="s">
        <v>1540</v>
      </c>
      <c r="B480">
        <v>9583</v>
      </c>
      <c r="C480" t="s">
        <v>1541</v>
      </c>
      <c r="D480" t="s">
        <v>1542</v>
      </c>
      <c r="E480" t="s">
        <v>106</v>
      </c>
      <c r="F480" t="s">
        <v>1543</v>
      </c>
      <c r="G480" t="s">
        <v>1544</v>
      </c>
      <c r="H480">
        <v>573.20000000000005</v>
      </c>
      <c r="I480" t="s">
        <v>29</v>
      </c>
      <c r="J480">
        <v>19</v>
      </c>
      <c r="K480">
        <v>10890.8</v>
      </c>
      <c r="L480" t="s">
        <v>1545</v>
      </c>
      <c r="M480" s="1">
        <v>45021</v>
      </c>
      <c r="N480" s="1">
        <v>44479</v>
      </c>
    </row>
    <row r="481" spans="1:14" x14ac:dyDescent="0.25">
      <c r="A481" t="s">
        <v>1951</v>
      </c>
      <c r="B481">
        <v>4252</v>
      </c>
      <c r="C481" t="s">
        <v>1952</v>
      </c>
      <c r="D481" t="s">
        <v>1953</v>
      </c>
      <c r="E481" t="s">
        <v>106</v>
      </c>
      <c r="F481" t="s">
        <v>1954</v>
      </c>
      <c r="G481" t="s">
        <v>1955</v>
      </c>
      <c r="H481">
        <v>672.98</v>
      </c>
      <c r="I481" t="s">
        <v>29</v>
      </c>
      <c r="J481">
        <v>17</v>
      </c>
      <c r="K481">
        <v>11440.66</v>
      </c>
      <c r="L481" t="s">
        <v>1956</v>
      </c>
      <c r="M481" s="1">
        <v>45243</v>
      </c>
      <c r="N481" s="1">
        <v>44503</v>
      </c>
    </row>
    <row r="482" spans="1:14" x14ac:dyDescent="0.25">
      <c r="A482" t="s">
        <v>879</v>
      </c>
      <c r="B482">
        <v>9101</v>
      </c>
      <c r="C482" t="s">
        <v>880</v>
      </c>
      <c r="D482" t="s">
        <v>881</v>
      </c>
      <c r="E482" t="s">
        <v>106</v>
      </c>
      <c r="F482" t="s">
        <v>882</v>
      </c>
      <c r="G482" t="s">
        <v>883</v>
      </c>
      <c r="H482">
        <v>521.64</v>
      </c>
      <c r="I482" t="s">
        <v>29</v>
      </c>
      <c r="J482">
        <v>15</v>
      </c>
      <c r="K482">
        <v>7824.6</v>
      </c>
      <c r="L482" t="s">
        <v>884</v>
      </c>
      <c r="M482" s="1">
        <v>44248</v>
      </c>
      <c r="N482" s="1">
        <v>44908</v>
      </c>
    </row>
    <row r="483" spans="1:14" x14ac:dyDescent="0.25">
      <c r="A483" t="s">
        <v>1111</v>
      </c>
      <c r="B483">
        <v>8922</v>
      </c>
      <c r="C483" t="s">
        <v>1112</v>
      </c>
      <c r="D483" t="s">
        <v>1113</v>
      </c>
      <c r="E483" t="s">
        <v>106</v>
      </c>
      <c r="F483" t="s">
        <v>1114</v>
      </c>
      <c r="G483" t="s">
        <v>1115</v>
      </c>
      <c r="H483">
        <v>431.04</v>
      </c>
      <c r="I483" t="s">
        <v>29</v>
      </c>
      <c r="J483">
        <v>15</v>
      </c>
      <c r="K483">
        <v>6465.6</v>
      </c>
      <c r="L483" t="s">
        <v>1116</v>
      </c>
      <c r="M483" s="1">
        <v>44091</v>
      </c>
      <c r="N483" s="1">
        <v>44528</v>
      </c>
    </row>
    <row r="484" spans="1:14" x14ac:dyDescent="0.25">
      <c r="A484" t="s">
        <v>2358</v>
      </c>
      <c r="B484">
        <v>2536</v>
      </c>
      <c r="C484" t="s">
        <v>2359</v>
      </c>
      <c r="D484" t="s">
        <v>2360</v>
      </c>
      <c r="E484" t="s">
        <v>106</v>
      </c>
      <c r="F484" t="s">
        <v>2361</v>
      </c>
      <c r="G484" t="s">
        <v>2362</v>
      </c>
      <c r="H484">
        <v>819.79</v>
      </c>
      <c r="I484" t="s">
        <v>29</v>
      </c>
      <c r="J484">
        <v>15</v>
      </c>
      <c r="K484">
        <v>12296.85</v>
      </c>
      <c r="L484" t="s">
        <v>2363</v>
      </c>
      <c r="M484" s="1">
        <v>45199</v>
      </c>
      <c r="N484" s="1">
        <v>44523</v>
      </c>
    </row>
    <row r="485" spans="1:14" x14ac:dyDescent="0.25">
      <c r="A485" t="s">
        <v>2314</v>
      </c>
      <c r="B485">
        <v>5802</v>
      </c>
      <c r="C485" t="s">
        <v>2315</v>
      </c>
      <c r="D485" t="s">
        <v>2316</v>
      </c>
      <c r="E485" t="s">
        <v>106</v>
      </c>
      <c r="F485" t="s">
        <v>2317</v>
      </c>
      <c r="G485" t="s">
        <v>2318</v>
      </c>
      <c r="H485">
        <v>302.99</v>
      </c>
      <c r="I485" t="s">
        <v>29</v>
      </c>
      <c r="J485">
        <v>14</v>
      </c>
      <c r="K485">
        <v>4241.8599999999997</v>
      </c>
      <c r="L485" t="s">
        <v>2319</v>
      </c>
      <c r="M485" s="1">
        <v>44033</v>
      </c>
      <c r="N485" s="1">
        <v>45031</v>
      </c>
    </row>
    <row r="486" spans="1:14" x14ac:dyDescent="0.25">
      <c r="A486" t="s">
        <v>1534</v>
      </c>
      <c r="B486">
        <v>3918</v>
      </c>
      <c r="C486" t="s">
        <v>1535</v>
      </c>
      <c r="D486" t="s">
        <v>1536</v>
      </c>
      <c r="E486" t="s">
        <v>106</v>
      </c>
      <c r="F486" t="s">
        <v>1537</v>
      </c>
      <c r="G486" t="s">
        <v>1538</v>
      </c>
      <c r="H486">
        <v>879.37</v>
      </c>
      <c r="I486" t="s">
        <v>29</v>
      </c>
      <c r="J486">
        <v>13</v>
      </c>
      <c r="K486">
        <v>11431.81</v>
      </c>
      <c r="L486" t="s">
        <v>1539</v>
      </c>
      <c r="M486" s="1">
        <v>44723</v>
      </c>
      <c r="N486" s="1">
        <v>45412</v>
      </c>
    </row>
    <row r="487" spans="1:14" x14ac:dyDescent="0.25">
      <c r="A487" t="s">
        <v>2691</v>
      </c>
      <c r="B487">
        <v>9068</v>
      </c>
      <c r="C487" t="s">
        <v>2692</v>
      </c>
      <c r="D487" t="s">
        <v>2693</v>
      </c>
      <c r="E487" t="s">
        <v>106</v>
      </c>
      <c r="F487" t="s">
        <v>1206</v>
      </c>
      <c r="G487" t="s">
        <v>2694</v>
      </c>
      <c r="H487">
        <v>543.55999999999995</v>
      </c>
      <c r="I487" t="s">
        <v>29</v>
      </c>
      <c r="J487">
        <v>13</v>
      </c>
      <c r="K487">
        <v>7066.28</v>
      </c>
      <c r="L487" t="s">
        <v>2695</v>
      </c>
      <c r="M487" s="1">
        <v>43834</v>
      </c>
      <c r="N487" s="1">
        <v>45514</v>
      </c>
    </row>
    <row r="488" spans="1:14" x14ac:dyDescent="0.25">
      <c r="A488" t="s">
        <v>3308</v>
      </c>
      <c r="B488">
        <v>8164</v>
      </c>
      <c r="C488" t="s">
        <v>3309</v>
      </c>
      <c r="D488" t="s">
        <v>3310</v>
      </c>
      <c r="E488" t="s">
        <v>106</v>
      </c>
      <c r="F488" t="s">
        <v>1903</v>
      </c>
      <c r="G488" t="s">
        <v>3311</v>
      </c>
      <c r="H488">
        <v>955.39</v>
      </c>
      <c r="I488" t="s">
        <v>29</v>
      </c>
      <c r="J488">
        <v>13</v>
      </c>
      <c r="K488">
        <v>12420.07</v>
      </c>
      <c r="L488" t="s">
        <v>3312</v>
      </c>
      <c r="M488" s="1">
        <v>44967</v>
      </c>
      <c r="N488" t="s">
        <v>607</v>
      </c>
    </row>
    <row r="489" spans="1:14" x14ac:dyDescent="0.25">
      <c r="A489" t="s">
        <v>355</v>
      </c>
      <c r="B489">
        <v>3168</v>
      </c>
      <c r="C489" t="s">
        <v>356</v>
      </c>
      <c r="D489" t="s">
        <v>357</v>
      </c>
      <c r="E489" t="s">
        <v>106</v>
      </c>
      <c r="F489" t="s">
        <v>358</v>
      </c>
      <c r="G489" t="s">
        <v>359</v>
      </c>
      <c r="H489">
        <v>255.81</v>
      </c>
      <c r="I489" t="s">
        <v>29</v>
      </c>
      <c r="J489">
        <v>12</v>
      </c>
      <c r="K489">
        <v>3069.72</v>
      </c>
      <c r="L489" t="s">
        <v>360</v>
      </c>
      <c r="M489" s="1">
        <v>45421</v>
      </c>
      <c r="N489" s="1">
        <v>45190</v>
      </c>
    </row>
    <row r="490" spans="1:14" x14ac:dyDescent="0.25">
      <c r="A490" t="s">
        <v>608</v>
      </c>
      <c r="B490">
        <v>6952</v>
      </c>
      <c r="C490" t="s">
        <v>609</v>
      </c>
      <c r="D490" t="s">
        <v>610</v>
      </c>
      <c r="E490" t="s">
        <v>106</v>
      </c>
      <c r="F490" t="s">
        <v>611</v>
      </c>
      <c r="G490" t="s">
        <v>612</v>
      </c>
      <c r="H490">
        <v>740.99</v>
      </c>
      <c r="I490" t="s">
        <v>29</v>
      </c>
      <c r="J490">
        <v>12</v>
      </c>
      <c r="K490">
        <v>8891.8799999999992</v>
      </c>
      <c r="L490" t="s">
        <v>613</v>
      </c>
      <c r="M490" s="1">
        <v>44667</v>
      </c>
      <c r="N490" s="1">
        <v>44186</v>
      </c>
    </row>
    <row r="491" spans="1:14" x14ac:dyDescent="0.25">
      <c r="A491" t="s">
        <v>1209</v>
      </c>
      <c r="B491">
        <v>7367</v>
      </c>
      <c r="C491" t="s">
        <v>1210</v>
      </c>
      <c r="D491" t="s">
        <v>1211</v>
      </c>
      <c r="E491" t="s">
        <v>106</v>
      </c>
      <c r="F491" t="s">
        <v>1212</v>
      </c>
      <c r="G491" t="s">
        <v>1213</v>
      </c>
      <c r="H491">
        <v>558.49</v>
      </c>
      <c r="I491" t="s">
        <v>29</v>
      </c>
      <c r="J491">
        <v>12</v>
      </c>
      <c r="K491">
        <v>6701.88</v>
      </c>
      <c r="L491" t="s">
        <v>1214</v>
      </c>
      <c r="M491" s="1">
        <v>44005</v>
      </c>
      <c r="N491" s="1">
        <v>44473</v>
      </c>
    </row>
    <row r="492" spans="1:14" x14ac:dyDescent="0.25">
      <c r="A492" t="s">
        <v>1393</v>
      </c>
      <c r="B492">
        <v>9412</v>
      </c>
      <c r="C492" t="s">
        <v>1394</v>
      </c>
      <c r="D492" t="s">
        <v>1395</v>
      </c>
      <c r="E492" t="s">
        <v>106</v>
      </c>
      <c r="F492" t="s">
        <v>1396</v>
      </c>
      <c r="G492" t="s">
        <v>1397</v>
      </c>
      <c r="H492">
        <v>76.400000000000006</v>
      </c>
      <c r="I492" t="s">
        <v>29</v>
      </c>
      <c r="J492">
        <v>12</v>
      </c>
      <c r="K492">
        <v>916.8</v>
      </c>
      <c r="L492" t="s">
        <v>1398</v>
      </c>
      <c r="M492" s="1">
        <v>44703</v>
      </c>
      <c r="N492" s="1">
        <v>44206</v>
      </c>
    </row>
    <row r="493" spans="1:14" x14ac:dyDescent="0.25">
      <c r="A493" t="s">
        <v>163</v>
      </c>
      <c r="B493">
        <v>9225</v>
      </c>
      <c r="C493" t="s">
        <v>164</v>
      </c>
      <c r="D493" t="s">
        <v>165</v>
      </c>
      <c r="E493" t="s">
        <v>106</v>
      </c>
      <c r="F493" t="s">
        <v>166</v>
      </c>
      <c r="G493" t="s">
        <v>167</v>
      </c>
      <c r="H493">
        <v>225.7</v>
      </c>
      <c r="I493" t="s">
        <v>29</v>
      </c>
      <c r="J493">
        <v>10</v>
      </c>
      <c r="K493">
        <v>2257</v>
      </c>
      <c r="L493" t="s">
        <v>168</v>
      </c>
      <c r="M493" s="1">
        <v>44379</v>
      </c>
      <c r="N493" s="1">
        <v>44604</v>
      </c>
    </row>
    <row r="494" spans="1:14" x14ac:dyDescent="0.25">
      <c r="A494" t="s">
        <v>1003</v>
      </c>
      <c r="B494">
        <v>5041</v>
      </c>
      <c r="C494" t="s">
        <v>1004</v>
      </c>
      <c r="D494" t="s">
        <v>1005</v>
      </c>
      <c r="E494" t="s">
        <v>106</v>
      </c>
      <c r="F494" t="s">
        <v>598</v>
      </c>
      <c r="G494" t="s">
        <v>1006</v>
      </c>
      <c r="H494">
        <v>270.5</v>
      </c>
      <c r="I494" t="s">
        <v>29</v>
      </c>
      <c r="J494">
        <v>9</v>
      </c>
      <c r="K494">
        <v>2434.5</v>
      </c>
      <c r="L494" t="s">
        <v>1007</v>
      </c>
      <c r="M494" s="1">
        <v>44073</v>
      </c>
      <c r="N494" s="1">
        <v>45196</v>
      </c>
    </row>
    <row r="495" spans="1:14" x14ac:dyDescent="0.25">
      <c r="A495" t="s">
        <v>1251</v>
      </c>
      <c r="B495">
        <v>3783</v>
      </c>
      <c r="C495" t="s">
        <v>1252</v>
      </c>
      <c r="D495" t="s">
        <v>1253</v>
      </c>
      <c r="E495" t="s">
        <v>106</v>
      </c>
      <c r="F495" t="s">
        <v>1254</v>
      </c>
      <c r="G495" t="s">
        <v>1255</v>
      </c>
      <c r="H495">
        <v>109.02</v>
      </c>
      <c r="I495" t="s">
        <v>29</v>
      </c>
      <c r="J495">
        <v>7</v>
      </c>
      <c r="K495">
        <v>763.14</v>
      </c>
      <c r="L495" t="s">
        <v>1256</v>
      </c>
      <c r="M495" s="1">
        <v>44772</v>
      </c>
      <c r="N495" s="1">
        <v>44096</v>
      </c>
    </row>
    <row r="496" spans="1:14" x14ac:dyDescent="0.25">
      <c r="A496" t="s">
        <v>423</v>
      </c>
      <c r="B496">
        <v>5833</v>
      </c>
      <c r="C496" t="s">
        <v>424</v>
      </c>
      <c r="D496" t="s">
        <v>425</v>
      </c>
      <c r="E496" t="s">
        <v>106</v>
      </c>
      <c r="F496" t="s">
        <v>426</v>
      </c>
      <c r="G496" t="s">
        <v>427</v>
      </c>
      <c r="H496">
        <v>503.04</v>
      </c>
      <c r="I496" t="s">
        <v>29</v>
      </c>
      <c r="J496">
        <v>6</v>
      </c>
      <c r="K496">
        <v>3018.24</v>
      </c>
      <c r="L496" t="s">
        <v>428</v>
      </c>
      <c r="M496" s="1">
        <v>44359</v>
      </c>
      <c r="N496" s="1">
        <v>45324</v>
      </c>
    </row>
    <row r="497" spans="1:14" x14ac:dyDescent="0.25">
      <c r="A497" t="s">
        <v>1790</v>
      </c>
      <c r="B497">
        <v>7342</v>
      </c>
      <c r="C497" t="s">
        <v>1791</v>
      </c>
      <c r="D497" t="s">
        <v>1792</v>
      </c>
      <c r="E497" t="s">
        <v>106</v>
      </c>
      <c r="F497" t="s">
        <v>1793</v>
      </c>
      <c r="G497" t="s">
        <v>1794</v>
      </c>
      <c r="H497">
        <v>586.42999999999995</v>
      </c>
      <c r="I497" t="s">
        <v>29</v>
      </c>
      <c r="J497">
        <v>6</v>
      </c>
      <c r="K497">
        <v>3518.58</v>
      </c>
      <c r="L497" t="s">
        <v>1795</v>
      </c>
      <c r="M497" s="1">
        <v>45182</v>
      </c>
      <c r="N497" s="1">
        <v>43892</v>
      </c>
    </row>
    <row r="498" spans="1:14" x14ac:dyDescent="0.25">
      <c r="A498" t="s">
        <v>1701</v>
      </c>
      <c r="B498">
        <v>6514</v>
      </c>
      <c r="C498" t="s">
        <v>1702</v>
      </c>
      <c r="D498" t="s">
        <v>1703</v>
      </c>
      <c r="E498" t="s">
        <v>106</v>
      </c>
      <c r="F498" t="s">
        <v>1704</v>
      </c>
      <c r="G498" t="s">
        <v>1705</v>
      </c>
      <c r="H498">
        <v>355.46</v>
      </c>
      <c r="I498" t="s">
        <v>29</v>
      </c>
      <c r="J498">
        <v>4</v>
      </c>
      <c r="K498">
        <v>1421.84</v>
      </c>
      <c r="L498" t="s">
        <v>1706</v>
      </c>
      <c r="M498" s="1">
        <v>44067</v>
      </c>
      <c r="N498" s="1">
        <v>44204</v>
      </c>
    </row>
    <row r="499" spans="1:14" x14ac:dyDescent="0.25">
      <c r="A499" t="s">
        <v>2431</v>
      </c>
      <c r="B499">
        <v>7647</v>
      </c>
      <c r="C499" t="s">
        <v>2432</v>
      </c>
      <c r="D499" t="s">
        <v>2433</v>
      </c>
      <c r="E499" t="s">
        <v>106</v>
      </c>
      <c r="F499" t="s">
        <v>1874</v>
      </c>
      <c r="G499" t="s">
        <v>2434</v>
      </c>
      <c r="H499">
        <v>874.58</v>
      </c>
      <c r="I499" t="s">
        <v>29</v>
      </c>
      <c r="J499">
        <v>4</v>
      </c>
      <c r="K499">
        <v>3498.32</v>
      </c>
      <c r="L499" t="s">
        <v>2435</v>
      </c>
      <c r="M499" s="1">
        <v>44349</v>
      </c>
      <c r="N499" s="1">
        <v>44014</v>
      </c>
    </row>
    <row r="500" spans="1:14" x14ac:dyDescent="0.25">
      <c r="A500" t="s">
        <v>1168</v>
      </c>
      <c r="B500">
        <v>4664</v>
      </c>
      <c r="C500" t="s">
        <v>1169</v>
      </c>
      <c r="D500" t="s">
        <v>1170</v>
      </c>
      <c r="E500" t="s">
        <v>106</v>
      </c>
      <c r="F500" t="s">
        <v>1171</v>
      </c>
      <c r="G500" t="s">
        <v>1172</v>
      </c>
      <c r="H500">
        <v>340.8</v>
      </c>
      <c r="I500" t="s">
        <v>29</v>
      </c>
      <c r="J500">
        <v>3</v>
      </c>
      <c r="K500">
        <v>1022.4</v>
      </c>
      <c r="L500" t="s">
        <v>1173</v>
      </c>
      <c r="M500" s="1">
        <v>45139</v>
      </c>
      <c r="N500" s="1">
        <v>44267</v>
      </c>
    </row>
    <row r="501" spans="1:14" x14ac:dyDescent="0.25">
      <c r="A501" t="s">
        <v>1361</v>
      </c>
      <c r="B501">
        <v>7460</v>
      </c>
      <c r="C501" t="s">
        <v>1362</v>
      </c>
      <c r="D501" t="s">
        <v>1363</v>
      </c>
      <c r="E501" t="s">
        <v>106</v>
      </c>
      <c r="F501" t="s">
        <v>1364</v>
      </c>
      <c r="G501" t="s">
        <v>1365</v>
      </c>
      <c r="H501">
        <v>757.69</v>
      </c>
      <c r="I501" t="s">
        <v>29</v>
      </c>
      <c r="J501">
        <v>2</v>
      </c>
      <c r="K501">
        <v>1515.38</v>
      </c>
      <c r="L501" t="s">
        <v>1366</v>
      </c>
      <c r="M501" s="1">
        <v>44395</v>
      </c>
      <c r="N501" s="1">
        <v>44735</v>
      </c>
    </row>
    <row r="502" spans="1:14" x14ac:dyDescent="0.25">
      <c r="A502" t="s">
        <v>670</v>
      </c>
      <c r="B502">
        <v>6305</v>
      </c>
      <c r="C502" t="s">
        <v>671</v>
      </c>
      <c r="D502" t="s">
        <v>672</v>
      </c>
      <c r="E502" t="s">
        <v>106</v>
      </c>
      <c r="F502" t="s">
        <v>673</v>
      </c>
      <c r="G502" t="s">
        <v>674</v>
      </c>
      <c r="H502">
        <v>463.46</v>
      </c>
      <c r="I502" t="s">
        <v>29</v>
      </c>
      <c r="J502">
        <v>1</v>
      </c>
      <c r="K502">
        <v>463.46</v>
      </c>
      <c r="L502" t="s">
        <v>675</v>
      </c>
      <c r="M502" s="1">
        <v>43906</v>
      </c>
      <c r="N502" s="1">
        <v>45232</v>
      </c>
    </row>
    <row r="503" spans="1:14" x14ac:dyDescent="0.25">
      <c r="A503" t="s">
        <v>3069</v>
      </c>
      <c r="B503">
        <v>4443</v>
      </c>
      <c r="C503" t="s">
        <v>3070</v>
      </c>
      <c r="D503" t="s">
        <v>3071</v>
      </c>
      <c r="E503" t="s">
        <v>31</v>
      </c>
      <c r="F503" t="s">
        <v>3072</v>
      </c>
      <c r="G503" t="s">
        <v>3073</v>
      </c>
      <c r="H503">
        <v>753.02</v>
      </c>
      <c r="I503" t="s">
        <v>29</v>
      </c>
      <c r="J503">
        <v>20</v>
      </c>
      <c r="K503">
        <v>15060.4</v>
      </c>
      <c r="L503" t="s">
        <v>3074</v>
      </c>
      <c r="M503" s="1">
        <v>44927</v>
      </c>
      <c r="N503" s="1">
        <v>45459</v>
      </c>
    </row>
    <row r="504" spans="1:14" x14ac:dyDescent="0.25">
      <c r="A504" t="s">
        <v>107</v>
      </c>
      <c r="B504">
        <v>7267</v>
      </c>
      <c r="C504" t="s">
        <v>108</v>
      </c>
      <c r="D504" t="s">
        <v>109</v>
      </c>
      <c r="E504" t="s">
        <v>31</v>
      </c>
      <c r="F504" t="s">
        <v>110</v>
      </c>
      <c r="G504" t="s">
        <v>111</v>
      </c>
      <c r="H504">
        <v>805.63</v>
      </c>
      <c r="I504" t="s">
        <v>29</v>
      </c>
      <c r="J504">
        <v>16</v>
      </c>
      <c r="K504">
        <v>12890.08</v>
      </c>
      <c r="L504" t="s">
        <v>112</v>
      </c>
      <c r="M504" s="1">
        <v>44223</v>
      </c>
      <c r="N504" s="1">
        <v>44879</v>
      </c>
    </row>
    <row r="505" spans="1:14" x14ac:dyDescent="0.25">
      <c r="A505" t="s">
        <v>1843</v>
      </c>
      <c r="B505">
        <v>8120</v>
      </c>
      <c r="C505" t="s">
        <v>1844</v>
      </c>
      <c r="D505" t="s">
        <v>1845</v>
      </c>
      <c r="E505" t="s">
        <v>31</v>
      </c>
      <c r="F505" t="s">
        <v>1273</v>
      </c>
      <c r="G505" t="s">
        <v>1846</v>
      </c>
      <c r="H505">
        <v>506.13</v>
      </c>
      <c r="I505" t="s">
        <v>29</v>
      </c>
      <c r="J505">
        <v>16</v>
      </c>
      <c r="K505">
        <v>8098.08</v>
      </c>
      <c r="L505" t="s">
        <v>1847</v>
      </c>
      <c r="M505" s="1">
        <v>44253</v>
      </c>
      <c r="N505" s="1">
        <v>44869</v>
      </c>
    </row>
    <row r="506" spans="1:14" x14ac:dyDescent="0.25">
      <c r="A506" t="s">
        <v>1894</v>
      </c>
      <c r="B506">
        <v>9521</v>
      </c>
      <c r="C506" t="s">
        <v>1895</v>
      </c>
      <c r="D506" t="s">
        <v>1896</v>
      </c>
      <c r="E506" t="s">
        <v>31</v>
      </c>
      <c r="F506" t="s">
        <v>1897</v>
      </c>
      <c r="G506" t="s">
        <v>1898</v>
      </c>
      <c r="H506">
        <v>744.07</v>
      </c>
      <c r="I506" t="s">
        <v>29</v>
      </c>
      <c r="J506">
        <v>16</v>
      </c>
      <c r="K506">
        <v>11905.12</v>
      </c>
      <c r="L506" t="s">
        <v>1899</v>
      </c>
      <c r="M506" s="1">
        <v>43859</v>
      </c>
      <c r="N506" s="1">
        <v>44240</v>
      </c>
    </row>
    <row r="507" spans="1:14" x14ac:dyDescent="0.25">
      <c r="A507" t="s">
        <v>2676</v>
      </c>
      <c r="B507">
        <v>5948</v>
      </c>
      <c r="C507" t="s">
        <v>2677</v>
      </c>
      <c r="D507" t="s">
        <v>2678</v>
      </c>
      <c r="E507" t="s">
        <v>31</v>
      </c>
      <c r="F507" t="s">
        <v>395</v>
      </c>
      <c r="G507" t="s">
        <v>2679</v>
      </c>
      <c r="H507">
        <v>60.79</v>
      </c>
      <c r="I507" t="s">
        <v>29</v>
      </c>
      <c r="J507">
        <v>15</v>
      </c>
      <c r="K507">
        <v>911.85</v>
      </c>
      <c r="L507" t="s">
        <v>2680</v>
      </c>
      <c r="M507" s="1">
        <v>44077</v>
      </c>
      <c r="N507" s="1">
        <v>44631</v>
      </c>
    </row>
    <row r="508" spans="1:14" x14ac:dyDescent="0.25">
      <c r="A508" t="s">
        <v>189</v>
      </c>
      <c r="B508">
        <v>7522</v>
      </c>
      <c r="C508" t="s">
        <v>190</v>
      </c>
      <c r="D508" t="s">
        <v>191</v>
      </c>
      <c r="E508" t="s">
        <v>31</v>
      </c>
      <c r="F508" t="s">
        <v>192</v>
      </c>
      <c r="G508" t="s">
        <v>193</v>
      </c>
      <c r="H508">
        <v>265.25</v>
      </c>
      <c r="I508" t="s">
        <v>29</v>
      </c>
      <c r="J508">
        <v>14</v>
      </c>
      <c r="K508">
        <v>3713.5</v>
      </c>
      <c r="L508" t="s">
        <v>194</v>
      </c>
      <c r="M508" s="1">
        <v>45517</v>
      </c>
      <c r="N508" s="1">
        <v>44356</v>
      </c>
    </row>
    <row r="509" spans="1:14" x14ac:dyDescent="0.25">
      <c r="A509" t="s">
        <v>1946</v>
      </c>
      <c r="B509">
        <v>2272</v>
      </c>
      <c r="C509" t="s">
        <v>1947</v>
      </c>
      <c r="D509" t="s">
        <v>1948</v>
      </c>
      <c r="E509" t="s">
        <v>31</v>
      </c>
      <c r="F509" t="s">
        <v>1124</v>
      </c>
      <c r="G509" t="s">
        <v>1949</v>
      </c>
      <c r="H509">
        <v>480.92</v>
      </c>
      <c r="I509" t="s">
        <v>29</v>
      </c>
      <c r="J509">
        <v>14</v>
      </c>
      <c r="K509">
        <v>6732.88</v>
      </c>
      <c r="L509" t="s">
        <v>1950</v>
      </c>
      <c r="M509" s="1">
        <v>44452</v>
      </c>
      <c r="N509" s="1">
        <v>45346</v>
      </c>
    </row>
    <row r="510" spans="1:14" x14ac:dyDescent="0.25">
      <c r="A510" t="s">
        <v>3280</v>
      </c>
      <c r="B510">
        <v>8485</v>
      </c>
      <c r="C510" t="s">
        <v>3281</v>
      </c>
      <c r="D510" t="s">
        <v>3282</v>
      </c>
      <c r="E510" t="s">
        <v>31</v>
      </c>
      <c r="F510" t="s">
        <v>483</v>
      </c>
      <c r="G510" t="s">
        <v>3283</v>
      </c>
      <c r="H510">
        <v>25.05</v>
      </c>
      <c r="I510" t="s">
        <v>29</v>
      </c>
      <c r="J510">
        <v>14</v>
      </c>
      <c r="K510">
        <v>350.7</v>
      </c>
      <c r="L510" t="s">
        <v>3284</v>
      </c>
      <c r="M510" s="1">
        <v>45098</v>
      </c>
      <c r="N510" s="1">
        <v>45365</v>
      </c>
    </row>
    <row r="511" spans="1:14" x14ac:dyDescent="0.25">
      <c r="A511" t="s">
        <v>873</v>
      </c>
      <c r="B511">
        <v>1325</v>
      </c>
      <c r="C511" t="s">
        <v>874</v>
      </c>
      <c r="D511" t="s">
        <v>875</v>
      </c>
      <c r="E511" t="s">
        <v>31</v>
      </c>
      <c r="F511" t="s">
        <v>876</v>
      </c>
      <c r="G511" t="s">
        <v>877</v>
      </c>
      <c r="H511">
        <v>439</v>
      </c>
      <c r="I511" t="s">
        <v>29</v>
      </c>
      <c r="J511">
        <v>12</v>
      </c>
      <c r="K511">
        <v>5268</v>
      </c>
      <c r="L511" t="s">
        <v>878</v>
      </c>
      <c r="M511" s="1">
        <v>45178</v>
      </c>
      <c r="N511" s="1">
        <v>44125</v>
      </c>
    </row>
    <row r="512" spans="1:14" x14ac:dyDescent="0.25">
      <c r="A512" t="s">
        <v>3075</v>
      </c>
      <c r="B512">
        <v>7911</v>
      </c>
      <c r="C512" t="s">
        <v>3076</v>
      </c>
      <c r="D512" t="s">
        <v>3077</v>
      </c>
      <c r="E512" t="s">
        <v>31</v>
      </c>
      <c r="F512" t="s">
        <v>2024</v>
      </c>
      <c r="G512" t="s">
        <v>3078</v>
      </c>
      <c r="H512">
        <v>168.6</v>
      </c>
      <c r="I512" t="s">
        <v>29</v>
      </c>
      <c r="J512">
        <v>12</v>
      </c>
      <c r="K512">
        <v>2023.2</v>
      </c>
      <c r="L512" t="s">
        <v>3079</v>
      </c>
      <c r="M512" s="1">
        <v>44326</v>
      </c>
      <c r="N512" s="1">
        <v>44995</v>
      </c>
    </row>
    <row r="513" spans="1:14" x14ac:dyDescent="0.25">
      <c r="A513" t="s">
        <v>1923</v>
      </c>
      <c r="B513">
        <v>6279</v>
      </c>
      <c r="C513" t="s">
        <v>1924</v>
      </c>
      <c r="D513" t="s">
        <v>1925</v>
      </c>
      <c r="E513" t="s">
        <v>31</v>
      </c>
      <c r="F513" t="s">
        <v>1926</v>
      </c>
      <c r="G513" t="s">
        <v>1927</v>
      </c>
      <c r="H513">
        <v>909.27</v>
      </c>
      <c r="I513" t="s">
        <v>29</v>
      </c>
      <c r="J513">
        <v>11</v>
      </c>
      <c r="K513">
        <v>10001.969999999999</v>
      </c>
      <c r="L513" t="s">
        <v>1928</v>
      </c>
      <c r="M513" s="1">
        <v>44501</v>
      </c>
      <c r="N513" s="1">
        <v>45346</v>
      </c>
    </row>
    <row r="514" spans="1:14" x14ac:dyDescent="0.25">
      <c r="A514" t="s">
        <v>2493</v>
      </c>
      <c r="B514">
        <v>8044</v>
      </c>
      <c r="C514" t="s">
        <v>2494</v>
      </c>
      <c r="D514" t="s">
        <v>2495</v>
      </c>
      <c r="E514" t="s">
        <v>31</v>
      </c>
      <c r="F514" t="s">
        <v>2496</v>
      </c>
      <c r="G514" t="s">
        <v>2497</v>
      </c>
      <c r="H514">
        <v>74.98</v>
      </c>
      <c r="I514" t="s">
        <v>29</v>
      </c>
      <c r="J514">
        <v>11</v>
      </c>
      <c r="K514">
        <v>824.78</v>
      </c>
      <c r="L514" t="s">
        <v>2498</v>
      </c>
      <c r="M514" s="1">
        <v>45408</v>
      </c>
      <c r="N514" s="1">
        <v>44091</v>
      </c>
    </row>
    <row r="515" spans="1:14" x14ac:dyDescent="0.25">
      <c r="A515" t="s">
        <v>2696</v>
      </c>
      <c r="B515">
        <v>7209</v>
      </c>
      <c r="C515" t="s">
        <v>2697</v>
      </c>
      <c r="D515" t="s">
        <v>2698</v>
      </c>
      <c r="E515" t="s">
        <v>31</v>
      </c>
      <c r="F515" t="s">
        <v>445</v>
      </c>
      <c r="G515" t="s">
        <v>2699</v>
      </c>
      <c r="H515">
        <v>127.57</v>
      </c>
      <c r="I515" t="s">
        <v>29</v>
      </c>
      <c r="J515">
        <v>11</v>
      </c>
      <c r="K515">
        <v>1403.27</v>
      </c>
      <c r="L515" t="s">
        <v>2700</v>
      </c>
      <c r="M515" s="1">
        <v>44993</v>
      </c>
      <c r="N515" s="1">
        <v>45511</v>
      </c>
    </row>
    <row r="516" spans="1:14" x14ac:dyDescent="0.25">
      <c r="A516" t="s">
        <v>1423</v>
      </c>
      <c r="B516">
        <v>7946</v>
      </c>
      <c r="C516" t="s">
        <v>1424</v>
      </c>
      <c r="D516" t="s">
        <v>1425</v>
      </c>
      <c r="E516" t="s">
        <v>31</v>
      </c>
      <c r="F516" t="s">
        <v>1426</v>
      </c>
      <c r="G516" t="s">
        <v>1427</v>
      </c>
      <c r="H516">
        <v>14.94</v>
      </c>
      <c r="I516" t="s">
        <v>29</v>
      </c>
      <c r="J516">
        <v>10</v>
      </c>
      <c r="K516">
        <v>149.4</v>
      </c>
      <c r="L516" t="s">
        <v>1428</v>
      </c>
      <c r="M516" s="1">
        <v>44829</v>
      </c>
      <c r="N516" s="1">
        <v>44368</v>
      </c>
    </row>
    <row r="517" spans="1:14" x14ac:dyDescent="0.25">
      <c r="A517" t="s">
        <v>2296</v>
      </c>
      <c r="B517">
        <v>7088</v>
      </c>
      <c r="C517" t="s">
        <v>2297</v>
      </c>
      <c r="D517" t="s">
        <v>2298</v>
      </c>
      <c r="E517" t="s">
        <v>31</v>
      </c>
      <c r="F517" t="s">
        <v>2299</v>
      </c>
      <c r="G517" t="s">
        <v>2300</v>
      </c>
      <c r="H517">
        <v>28.79</v>
      </c>
      <c r="I517" t="s">
        <v>29</v>
      </c>
      <c r="J517">
        <v>10</v>
      </c>
      <c r="K517">
        <v>287.89999999999998</v>
      </c>
      <c r="L517" t="s">
        <v>2301</v>
      </c>
      <c r="M517" s="1">
        <v>45284</v>
      </c>
      <c r="N517" s="1">
        <v>45106</v>
      </c>
    </row>
    <row r="518" spans="1:14" x14ac:dyDescent="0.25">
      <c r="A518" t="s">
        <v>460</v>
      </c>
      <c r="B518">
        <v>5177</v>
      </c>
      <c r="C518" t="s">
        <v>461</v>
      </c>
      <c r="D518" t="s">
        <v>462</v>
      </c>
      <c r="E518" t="s">
        <v>31</v>
      </c>
      <c r="F518" t="s">
        <v>463</v>
      </c>
      <c r="G518" t="s">
        <v>464</v>
      </c>
      <c r="H518">
        <v>188.29</v>
      </c>
      <c r="I518" t="s">
        <v>29</v>
      </c>
      <c r="J518">
        <v>9</v>
      </c>
      <c r="K518">
        <v>1694.61</v>
      </c>
      <c r="L518" t="s">
        <v>465</v>
      </c>
      <c r="M518" s="1">
        <v>45520</v>
      </c>
      <c r="N518" s="1">
        <v>44745</v>
      </c>
    </row>
    <row r="519" spans="1:14" x14ac:dyDescent="0.25">
      <c r="A519" t="s">
        <v>1451</v>
      </c>
      <c r="B519">
        <v>1965</v>
      </c>
      <c r="C519" t="s">
        <v>1452</v>
      </c>
      <c r="D519" t="s">
        <v>1453</v>
      </c>
      <c r="E519" t="s">
        <v>31</v>
      </c>
      <c r="F519" t="s">
        <v>376</v>
      </c>
      <c r="G519" t="s">
        <v>1454</v>
      </c>
      <c r="H519">
        <v>952.27</v>
      </c>
      <c r="I519" t="s">
        <v>29</v>
      </c>
      <c r="J519">
        <v>9</v>
      </c>
      <c r="K519">
        <v>8570.43</v>
      </c>
      <c r="L519" t="s">
        <v>1455</v>
      </c>
      <c r="M519" s="1">
        <v>45197</v>
      </c>
      <c r="N519" s="1">
        <v>44001</v>
      </c>
    </row>
    <row r="520" spans="1:14" x14ac:dyDescent="0.25">
      <c r="A520" t="s">
        <v>2898</v>
      </c>
      <c r="B520">
        <v>2176</v>
      </c>
      <c r="C520" t="s">
        <v>2899</v>
      </c>
      <c r="D520" t="s">
        <v>2900</v>
      </c>
      <c r="E520" t="s">
        <v>31</v>
      </c>
      <c r="F520" t="s">
        <v>1000</v>
      </c>
      <c r="G520" t="s">
        <v>2901</v>
      </c>
      <c r="H520">
        <v>849.13</v>
      </c>
      <c r="I520" t="s">
        <v>29</v>
      </c>
      <c r="J520">
        <v>9</v>
      </c>
      <c r="K520">
        <v>7642.17</v>
      </c>
      <c r="L520" t="s">
        <v>2902</v>
      </c>
      <c r="M520" s="1">
        <v>44316</v>
      </c>
      <c r="N520" s="1">
        <v>45023</v>
      </c>
    </row>
    <row r="521" spans="1:14" x14ac:dyDescent="0.25">
      <c r="A521" t="s">
        <v>521</v>
      </c>
      <c r="B521">
        <v>5713</v>
      </c>
      <c r="C521" t="s">
        <v>522</v>
      </c>
      <c r="D521" t="s">
        <v>523</v>
      </c>
      <c r="E521" t="s">
        <v>31</v>
      </c>
      <c r="F521" t="s">
        <v>524</v>
      </c>
      <c r="G521" t="s">
        <v>525</v>
      </c>
      <c r="H521">
        <v>328.63</v>
      </c>
      <c r="I521" t="s">
        <v>29</v>
      </c>
      <c r="J521">
        <v>8</v>
      </c>
      <c r="K521">
        <v>2629.04</v>
      </c>
      <c r="L521" t="s">
        <v>526</v>
      </c>
      <c r="M521" s="1">
        <v>45480</v>
      </c>
      <c r="N521" s="1">
        <v>43871</v>
      </c>
    </row>
    <row r="522" spans="1:14" x14ac:dyDescent="0.25">
      <c r="A522" t="s">
        <v>2597</v>
      </c>
      <c r="B522">
        <v>4886</v>
      </c>
      <c r="C522" t="s">
        <v>2598</v>
      </c>
      <c r="D522" t="s">
        <v>2599</v>
      </c>
      <c r="E522" t="s">
        <v>31</v>
      </c>
      <c r="F522" t="s">
        <v>333</v>
      </c>
      <c r="G522" t="s">
        <v>2600</v>
      </c>
      <c r="H522">
        <v>568.19000000000005</v>
      </c>
      <c r="I522" t="s">
        <v>29</v>
      </c>
      <c r="J522">
        <v>8</v>
      </c>
      <c r="K522">
        <v>4545.5200000000004</v>
      </c>
      <c r="L522" t="s">
        <v>2601</v>
      </c>
      <c r="M522" s="1">
        <v>44295</v>
      </c>
      <c r="N522" s="1">
        <v>44333</v>
      </c>
    </row>
    <row r="523" spans="1:14" x14ac:dyDescent="0.25">
      <c r="A523" t="s">
        <v>1576</v>
      </c>
      <c r="B523">
        <v>9981</v>
      </c>
      <c r="C523" t="s">
        <v>1577</v>
      </c>
      <c r="D523" t="s">
        <v>1578</v>
      </c>
      <c r="E523" t="s">
        <v>31</v>
      </c>
      <c r="F523" t="s">
        <v>611</v>
      </c>
      <c r="G523" t="s">
        <v>1579</v>
      </c>
      <c r="H523">
        <v>452.86</v>
      </c>
      <c r="I523" t="s">
        <v>29</v>
      </c>
      <c r="J523">
        <v>7</v>
      </c>
      <c r="K523">
        <v>3170.02</v>
      </c>
      <c r="L523" t="s">
        <v>1580</v>
      </c>
      <c r="M523" s="1">
        <v>45084</v>
      </c>
      <c r="N523" s="1">
        <v>44210</v>
      </c>
    </row>
    <row r="524" spans="1:14" x14ac:dyDescent="0.25">
      <c r="A524" t="s">
        <v>472</v>
      </c>
      <c r="B524">
        <v>1433</v>
      </c>
      <c r="C524" t="s">
        <v>473</v>
      </c>
      <c r="D524" t="s">
        <v>474</v>
      </c>
      <c r="E524" t="s">
        <v>31</v>
      </c>
      <c r="F524" t="s">
        <v>55</v>
      </c>
      <c r="G524" t="s">
        <v>475</v>
      </c>
      <c r="H524">
        <v>618.94000000000005</v>
      </c>
      <c r="I524" t="s">
        <v>29</v>
      </c>
      <c r="J524">
        <v>5</v>
      </c>
      <c r="K524">
        <v>3094.7</v>
      </c>
      <c r="L524" t="s">
        <v>476</v>
      </c>
      <c r="M524" s="1">
        <v>44513</v>
      </c>
      <c r="N524" s="1">
        <v>44829</v>
      </c>
    </row>
    <row r="525" spans="1:14" x14ac:dyDescent="0.25">
      <c r="A525" t="s">
        <v>1328</v>
      </c>
      <c r="B525">
        <v>2717</v>
      </c>
      <c r="C525" t="s">
        <v>1329</v>
      </c>
      <c r="D525" t="s">
        <v>1330</v>
      </c>
      <c r="E525" t="s">
        <v>31</v>
      </c>
      <c r="F525" t="s">
        <v>1040</v>
      </c>
      <c r="G525" t="s">
        <v>1331</v>
      </c>
      <c r="H525">
        <v>892.35</v>
      </c>
      <c r="I525" t="s">
        <v>29</v>
      </c>
      <c r="J525">
        <v>4</v>
      </c>
      <c r="K525">
        <v>3569.4</v>
      </c>
      <c r="L525" t="s">
        <v>1332</v>
      </c>
      <c r="M525" s="1">
        <v>44855</v>
      </c>
      <c r="N525" s="1">
        <v>45119</v>
      </c>
    </row>
    <row r="526" spans="1:14" x14ac:dyDescent="0.25">
      <c r="A526" t="s">
        <v>1564</v>
      </c>
      <c r="B526">
        <v>5676</v>
      </c>
      <c r="C526" t="s">
        <v>1565</v>
      </c>
      <c r="D526" t="s">
        <v>1566</v>
      </c>
      <c r="E526" t="s">
        <v>31</v>
      </c>
      <c r="F526" t="s">
        <v>1567</v>
      </c>
      <c r="G526" t="s">
        <v>1568</v>
      </c>
      <c r="H526">
        <v>271.43</v>
      </c>
      <c r="I526" t="s">
        <v>29</v>
      </c>
      <c r="J526">
        <v>2</v>
      </c>
      <c r="K526">
        <v>542.86</v>
      </c>
      <c r="L526" t="s">
        <v>1569</v>
      </c>
      <c r="M526" s="1">
        <v>45543</v>
      </c>
      <c r="N526" s="1">
        <v>44316</v>
      </c>
    </row>
    <row r="527" spans="1:14" x14ac:dyDescent="0.25">
      <c r="A527" t="s">
        <v>2448</v>
      </c>
      <c r="B527">
        <v>6766</v>
      </c>
      <c r="C527" t="s">
        <v>2449</v>
      </c>
      <c r="D527" t="s">
        <v>2450</v>
      </c>
      <c r="E527" t="s">
        <v>31</v>
      </c>
      <c r="F527" t="s">
        <v>1812</v>
      </c>
      <c r="G527" t="s">
        <v>2451</v>
      </c>
      <c r="H527">
        <v>130.53</v>
      </c>
      <c r="I527" t="s">
        <v>29</v>
      </c>
      <c r="J527">
        <v>2</v>
      </c>
      <c r="K527">
        <v>261.06</v>
      </c>
      <c r="L527" t="s">
        <v>2452</v>
      </c>
      <c r="M527" s="1">
        <v>44051</v>
      </c>
      <c r="N527" s="1">
        <v>44560</v>
      </c>
    </row>
    <row r="528" spans="1:14" x14ac:dyDescent="0.25">
      <c r="A528" t="s">
        <v>1367</v>
      </c>
      <c r="B528">
        <v>2521</v>
      </c>
      <c r="C528" t="s">
        <v>1368</v>
      </c>
      <c r="D528" t="s">
        <v>1369</v>
      </c>
      <c r="E528" t="s">
        <v>31</v>
      </c>
      <c r="F528" t="s">
        <v>1370</v>
      </c>
      <c r="G528" t="s">
        <v>1371</v>
      </c>
      <c r="H528">
        <v>419.8</v>
      </c>
      <c r="I528" t="s">
        <v>29</v>
      </c>
      <c r="J528">
        <v>1</v>
      </c>
      <c r="K528">
        <v>419.8</v>
      </c>
      <c r="L528" t="s">
        <v>1372</v>
      </c>
      <c r="M528" s="1">
        <v>45046</v>
      </c>
      <c r="N528" s="1">
        <v>44787</v>
      </c>
    </row>
    <row r="529" spans="1:14" x14ac:dyDescent="0.25">
      <c r="A529" t="s">
        <v>2107</v>
      </c>
      <c r="B529">
        <v>7555</v>
      </c>
      <c r="C529" t="s">
        <v>2108</v>
      </c>
      <c r="D529" t="s">
        <v>2109</v>
      </c>
      <c r="E529" t="s">
        <v>31</v>
      </c>
      <c r="F529" t="s">
        <v>1620</v>
      </c>
      <c r="G529" t="s">
        <v>2110</v>
      </c>
      <c r="H529">
        <v>75.95</v>
      </c>
      <c r="I529" t="s">
        <v>29</v>
      </c>
      <c r="J529">
        <v>1</v>
      </c>
      <c r="K529">
        <v>75.95</v>
      </c>
      <c r="L529" t="s">
        <v>2111</v>
      </c>
      <c r="M529" s="1">
        <v>45470</v>
      </c>
      <c r="N529" s="1">
        <v>44802</v>
      </c>
    </row>
    <row r="530" spans="1:14" x14ac:dyDescent="0.25">
      <c r="A530" t="s">
        <v>88</v>
      </c>
      <c r="B530">
        <v>1058</v>
      </c>
      <c r="C530" t="s">
        <v>89</v>
      </c>
      <c r="D530" t="s">
        <v>90</v>
      </c>
      <c r="E530" t="s">
        <v>13</v>
      </c>
      <c r="F530" t="s">
        <v>91</v>
      </c>
      <c r="G530" t="s">
        <v>92</v>
      </c>
      <c r="H530">
        <v>184.67</v>
      </c>
      <c r="I530" t="s">
        <v>29</v>
      </c>
      <c r="J530">
        <v>20</v>
      </c>
      <c r="K530">
        <v>3693.4</v>
      </c>
      <c r="L530" t="s">
        <v>93</v>
      </c>
      <c r="M530" s="1">
        <v>43994</v>
      </c>
      <c r="N530" s="1">
        <v>45307</v>
      </c>
    </row>
    <row r="531" spans="1:14" x14ac:dyDescent="0.25">
      <c r="A531" t="s">
        <v>2260</v>
      </c>
      <c r="B531">
        <v>7728</v>
      </c>
      <c r="C531" t="s">
        <v>2261</v>
      </c>
      <c r="D531" t="s">
        <v>2262</v>
      </c>
      <c r="E531" t="s">
        <v>13</v>
      </c>
      <c r="F531" t="s">
        <v>2085</v>
      </c>
      <c r="G531" t="s">
        <v>2263</v>
      </c>
      <c r="H531">
        <v>760.36</v>
      </c>
      <c r="I531" t="s">
        <v>29</v>
      </c>
      <c r="J531">
        <v>20</v>
      </c>
      <c r="K531">
        <v>15207.2</v>
      </c>
      <c r="L531" t="s">
        <v>2264</v>
      </c>
      <c r="M531" s="1">
        <v>45418</v>
      </c>
      <c r="N531" s="1">
        <v>44532</v>
      </c>
    </row>
    <row r="532" spans="1:14" x14ac:dyDescent="0.25">
      <c r="A532" t="s">
        <v>274</v>
      </c>
      <c r="B532">
        <v>4250</v>
      </c>
      <c r="C532" t="s">
        <v>275</v>
      </c>
      <c r="D532" t="s">
        <v>276</v>
      </c>
      <c r="E532" t="s">
        <v>13</v>
      </c>
      <c r="F532" t="s">
        <v>277</v>
      </c>
      <c r="G532" t="s">
        <v>278</v>
      </c>
      <c r="H532">
        <v>561.24</v>
      </c>
      <c r="I532" t="s">
        <v>29</v>
      </c>
      <c r="J532">
        <v>19</v>
      </c>
      <c r="K532">
        <v>10663.56</v>
      </c>
      <c r="L532" t="s">
        <v>279</v>
      </c>
      <c r="M532" s="1">
        <v>44260</v>
      </c>
      <c r="N532" s="1">
        <v>45516</v>
      </c>
    </row>
    <row r="533" spans="1:14" x14ac:dyDescent="0.25">
      <c r="A533" t="s">
        <v>772</v>
      </c>
      <c r="B533">
        <v>9382</v>
      </c>
      <c r="C533" t="s">
        <v>773</v>
      </c>
      <c r="D533" t="s">
        <v>774</v>
      </c>
      <c r="E533" t="s">
        <v>13</v>
      </c>
      <c r="F533" t="s">
        <v>775</v>
      </c>
      <c r="G533" t="s">
        <v>776</v>
      </c>
      <c r="H533">
        <v>931.29</v>
      </c>
      <c r="I533" t="s">
        <v>29</v>
      </c>
      <c r="J533">
        <v>19</v>
      </c>
      <c r="K533">
        <v>17694.509999999998</v>
      </c>
      <c r="L533" t="s">
        <v>777</v>
      </c>
      <c r="M533" s="1">
        <v>44788</v>
      </c>
      <c r="N533" s="1">
        <v>44273</v>
      </c>
    </row>
    <row r="534" spans="1:14" x14ac:dyDescent="0.25">
      <c r="A534" t="s">
        <v>2342</v>
      </c>
      <c r="B534">
        <v>6495</v>
      </c>
      <c r="C534" t="s">
        <v>2343</v>
      </c>
      <c r="D534" t="s">
        <v>2344</v>
      </c>
      <c r="E534" t="s">
        <v>13</v>
      </c>
      <c r="F534" t="s">
        <v>2345</v>
      </c>
      <c r="G534" t="s">
        <v>2346</v>
      </c>
      <c r="H534">
        <v>804.78</v>
      </c>
      <c r="I534" t="s">
        <v>29</v>
      </c>
      <c r="J534">
        <v>18</v>
      </c>
      <c r="K534">
        <v>14486.04</v>
      </c>
      <c r="L534" t="s">
        <v>2347</v>
      </c>
      <c r="M534" s="1">
        <v>44100</v>
      </c>
      <c r="N534" s="1">
        <v>44407</v>
      </c>
    </row>
    <row r="535" spans="1:14" x14ac:dyDescent="0.25">
      <c r="A535" t="s">
        <v>46</v>
      </c>
      <c r="B535">
        <v>9190</v>
      </c>
      <c r="C535" t="s">
        <v>47</v>
      </c>
      <c r="D535" t="s">
        <v>48</v>
      </c>
      <c r="E535" t="s">
        <v>13</v>
      </c>
      <c r="F535" t="s">
        <v>49</v>
      </c>
      <c r="G535" t="s">
        <v>50</v>
      </c>
      <c r="H535">
        <v>372.63</v>
      </c>
      <c r="I535" t="s">
        <v>29</v>
      </c>
      <c r="J535">
        <v>17</v>
      </c>
      <c r="K535">
        <v>6334.71</v>
      </c>
      <c r="L535" t="s">
        <v>51</v>
      </c>
      <c r="M535" s="1">
        <v>43941</v>
      </c>
      <c r="N535" s="1">
        <v>44193</v>
      </c>
    </row>
    <row r="536" spans="1:14" x14ac:dyDescent="0.25">
      <c r="A536" t="s">
        <v>1906</v>
      </c>
      <c r="B536">
        <v>2672</v>
      </c>
      <c r="C536" t="s">
        <v>1907</v>
      </c>
      <c r="D536" t="s">
        <v>1908</v>
      </c>
      <c r="E536" t="s">
        <v>13</v>
      </c>
      <c r="F536" t="s">
        <v>1909</v>
      </c>
      <c r="G536" t="s">
        <v>1910</v>
      </c>
      <c r="H536">
        <v>62.95</v>
      </c>
      <c r="I536" t="s">
        <v>29</v>
      </c>
      <c r="J536">
        <v>17</v>
      </c>
      <c r="K536">
        <v>1070.1500000000001</v>
      </c>
      <c r="L536" t="s">
        <v>1911</v>
      </c>
      <c r="M536" s="1">
        <v>45223</v>
      </c>
      <c r="N536" s="1">
        <v>44501</v>
      </c>
    </row>
    <row r="537" spans="1:14" x14ac:dyDescent="0.25">
      <c r="A537" t="s">
        <v>2577</v>
      </c>
      <c r="B537">
        <v>8805</v>
      </c>
      <c r="C537" t="s">
        <v>2578</v>
      </c>
      <c r="D537" t="s">
        <v>2579</v>
      </c>
      <c r="E537" t="s">
        <v>13</v>
      </c>
      <c r="F537" t="s">
        <v>2201</v>
      </c>
      <c r="G537" t="s">
        <v>2580</v>
      </c>
      <c r="H537">
        <v>917.26</v>
      </c>
      <c r="I537" t="s">
        <v>29</v>
      </c>
      <c r="J537">
        <v>17</v>
      </c>
      <c r="K537">
        <v>15593.42</v>
      </c>
      <c r="L537" t="s">
        <v>2581</v>
      </c>
      <c r="M537" s="1">
        <v>44327</v>
      </c>
      <c r="N537" s="1">
        <v>45358</v>
      </c>
    </row>
    <row r="538" spans="1:14" x14ac:dyDescent="0.25">
      <c r="A538" t="s">
        <v>2325</v>
      </c>
      <c r="B538">
        <v>3974</v>
      </c>
      <c r="C538" t="s">
        <v>2326</v>
      </c>
      <c r="D538" t="s">
        <v>2327</v>
      </c>
      <c r="E538" t="s">
        <v>13</v>
      </c>
      <c r="F538" t="s">
        <v>2328</v>
      </c>
      <c r="G538" t="s">
        <v>2329</v>
      </c>
      <c r="H538">
        <v>654.04</v>
      </c>
      <c r="I538" t="s">
        <v>29</v>
      </c>
      <c r="J538">
        <v>16</v>
      </c>
      <c r="K538">
        <v>10464.64</v>
      </c>
      <c r="L538" t="s">
        <v>2330</v>
      </c>
      <c r="M538" s="1">
        <v>44258</v>
      </c>
      <c r="N538" t="s">
        <v>607</v>
      </c>
    </row>
    <row r="539" spans="1:14" x14ac:dyDescent="0.25">
      <c r="A539" t="s">
        <v>2740</v>
      </c>
      <c r="B539">
        <v>4109</v>
      </c>
      <c r="C539" t="s">
        <v>2741</v>
      </c>
      <c r="D539" t="s">
        <v>2742</v>
      </c>
      <c r="E539" t="s">
        <v>13</v>
      </c>
      <c r="F539" t="s">
        <v>2743</v>
      </c>
      <c r="G539" t="s">
        <v>2744</v>
      </c>
      <c r="H539">
        <v>749.98</v>
      </c>
      <c r="I539" t="s">
        <v>29</v>
      </c>
      <c r="J539">
        <v>16</v>
      </c>
      <c r="K539">
        <v>11999.68</v>
      </c>
      <c r="L539" t="s">
        <v>2745</v>
      </c>
      <c r="M539" s="1">
        <v>44398</v>
      </c>
      <c r="N539" s="1">
        <v>45490</v>
      </c>
    </row>
    <row r="540" spans="1:14" x14ac:dyDescent="0.25">
      <c r="A540" t="s">
        <v>1998</v>
      </c>
      <c r="B540">
        <v>4009</v>
      </c>
      <c r="C540" t="s">
        <v>1999</v>
      </c>
      <c r="D540" t="s">
        <v>2000</v>
      </c>
      <c r="E540" t="s">
        <v>13</v>
      </c>
      <c r="F540" t="s">
        <v>2001</v>
      </c>
      <c r="G540" t="s">
        <v>2002</v>
      </c>
      <c r="H540">
        <v>398.98</v>
      </c>
      <c r="I540" t="s">
        <v>29</v>
      </c>
      <c r="J540">
        <v>11</v>
      </c>
      <c r="K540">
        <v>4388.78</v>
      </c>
      <c r="L540" t="s">
        <v>2003</v>
      </c>
      <c r="M540" s="1">
        <v>44026</v>
      </c>
      <c r="N540" s="1">
        <v>45209</v>
      </c>
    </row>
    <row r="541" spans="1:14" x14ac:dyDescent="0.25">
      <c r="A541" t="s">
        <v>2757</v>
      </c>
      <c r="B541">
        <v>5931</v>
      </c>
      <c r="C541" t="s">
        <v>2758</v>
      </c>
      <c r="D541" t="s">
        <v>2759</v>
      </c>
      <c r="E541" t="s">
        <v>13</v>
      </c>
      <c r="F541" t="s">
        <v>55</v>
      </c>
      <c r="G541" t="s">
        <v>2760</v>
      </c>
      <c r="H541">
        <v>434.9</v>
      </c>
      <c r="I541" t="s">
        <v>29</v>
      </c>
      <c r="J541">
        <v>11</v>
      </c>
      <c r="K541">
        <v>4783.8999999999996</v>
      </c>
      <c r="L541" t="s">
        <v>2761</v>
      </c>
      <c r="M541" s="1">
        <v>45446</v>
      </c>
      <c r="N541" s="1">
        <v>44127</v>
      </c>
    </row>
    <row r="542" spans="1:14" x14ac:dyDescent="0.25">
      <c r="A542" t="s">
        <v>3247</v>
      </c>
      <c r="B542">
        <v>1667</v>
      </c>
      <c r="C542" t="s">
        <v>3248</v>
      </c>
      <c r="D542" t="s">
        <v>3249</v>
      </c>
      <c r="E542" t="s">
        <v>13</v>
      </c>
      <c r="F542" t="s">
        <v>154</v>
      </c>
      <c r="G542" t="s">
        <v>3250</v>
      </c>
      <c r="H542">
        <v>269.55</v>
      </c>
      <c r="I542" t="s">
        <v>29</v>
      </c>
      <c r="J542">
        <v>10</v>
      </c>
      <c r="K542">
        <v>2695.5</v>
      </c>
      <c r="L542" t="s">
        <v>3251</v>
      </c>
      <c r="M542" s="1">
        <v>45474</v>
      </c>
      <c r="N542" s="1">
        <v>44983</v>
      </c>
    </row>
    <row r="543" spans="1:14" x14ac:dyDescent="0.25">
      <c r="A543" t="s">
        <v>545</v>
      </c>
      <c r="B543">
        <v>7448</v>
      </c>
      <c r="C543" t="s">
        <v>546</v>
      </c>
      <c r="D543" t="s">
        <v>547</v>
      </c>
      <c r="E543" t="s">
        <v>13</v>
      </c>
      <c r="F543" t="s">
        <v>548</v>
      </c>
      <c r="G543" t="s">
        <v>549</v>
      </c>
      <c r="H543">
        <v>457.34</v>
      </c>
      <c r="I543" t="s">
        <v>29</v>
      </c>
      <c r="J543">
        <v>9</v>
      </c>
      <c r="K543">
        <v>4116.0600000000004</v>
      </c>
      <c r="L543" t="s">
        <v>550</v>
      </c>
      <c r="M543" s="1">
        <v>45417</v>
      </c>
      <c r="N543" s="1">
        <v>45252</v>
      </c>
    </row>
    <row r="544" spans="1:14" x14ac:dyDescent="0.25">
      <c r="A544" t="s">
        <v>1105</v>
      </c>
      <c r="B544">
        <v>1189</v>
      </c>
      <c r="C544" t="s">
        <v>1106</v>
      </c>
      <c r="D544" t="s">
        <v>1107</v>
      </c>
      <c r="E544" t="s">
        <v>13</v>
      </c>
      <c r="F544" t="s">
        <v>1108</v>
      </c>
      <c r="G544" t="s">
        <v>1109</v>
      </c>
      <c r="H544">
        <v>612.94000000000005</v>
      </c>
      <c r="I544" t="s">
        <v>29</v>
      </c>
      <c r="J544">
        <v>9</v>
      </c>
      <c r="K544">
        <v>5516.46</v>
      </c>
      <c r="L544" t="s">
        <v>1110</v>
      </c>
      <c r="M544" s="1">
        <v>45236</v>
      </c>
      <c r="N544" s="1">
        <v>44113</v>
      </c>
    </row>
    <row r="545" spans="1:14" x14ac:dyDescent="0.25">
      <c r="A545" t="s">
        <v>1815</v>
      </c>
      <c r="B545">
        <v>1050</v>
      </c>
      <c r="C545" t="s">
        <v>1816</v>
      </c>
      <c r="D545" t="s">
        <v>1817</v>
      </c>
      <c r="E545" t="s">
        <v>13</v>
      </c>
      <c r="F545" t="s">
        <v>154</v>
      </c>
      <c r="G545" t="s">
        <v>1818</v>
      </c>
      <c r="H545">
        <v>364.67</v>
      </c>
      <c r="I545" t="s">
        <v>29</v>
      </c>
      <c r="J545">
        <v>9</v>
      </c>
      <c r="K545">
        <v>3282.03</v>
      </c>
      <c r="L545" t="s">
        <v>1819</v>
      </c>
      <c r="M545" s="1">
        <v>44818</v>
      </c>
      <c r="N545" s="1">
        <v>45500</v>
      </c>
    </row>
    <row r="546" spans="1:14" x14ac:dyDescent="0.25">
      <c r="A546" t="s">
        <v>1976</v>
      </c>
      <c r="B546">
        <v>3710</v>
      </c>
      <c r="C546" t="s">
        <v>1977</v>
      </c>
      <c r="D546" t="s">
        <v>1978</v>
      </c>
      <c r="E546" t="s">
        <v>13</v>
      </c>
      <c r="F546" t="s">
        <v>1979</v>
      </c>
      <c r="G546" t="s">
        <v>1980</v>
      </c>
      <c r="H546">
        <v>813.71</v>
      </c>
      <c r="I546" t="s">
        <v>29</v>
      </c>
      <c r="J546">
        <v>9</v>
      </c>
      <c r="K546">
        <v>7323.39</v>
      </c>
      <c r="L546" t="s">
        <v>1981</v>
      </c>
      <c r="M546" s="1">
        <v>45070</v>
      </c>
      <c r="N546" s="1">
        <v>44350</v>
      </c>
    </row>
    <row r="547" spans="1:14" x14ac:dyDescent="0.25">
      <c r="A547" t="s">
        <v>1780</v>
      </c>
      <c r="B547">
        <v>1856</v>
      </c>
      <c r="C547" t="s">
        <v>1781</v>
      </c>
      <c r="D547" t="s">
        <v>1782</v>
      </c>
      <c r="E547" t="s">
        <v>13</v>
      </c>
      <c r="F547" t="s">
        <v>1206</v>
      </c>
      <c r="G547" t="s">
        <v>1783</v>
      </c>
      <c r="H547">
        <v>133.07</v>
      </c>
      <c r="I547" t="s">
        <v>29</v>
      </c>
      <c r="J547">
        <v>8</v>
      </c>
      <c r="K547">
        <v>1064.56</v>
      </c>
      <c r="L547" t="s">
        <v>1784</v>
      </c>
      <c r="M547" s="1">
        <v>44596</v>
      </c>
      <c r="N547" s="1">
        <v>44660</v>
      </c>
    </row>
    <row r="548" spans="1:14" x14ac:dyDescent="0.25">
      <c r="A548" t="s">
        <v>1456</v>
      </c>
      <c r="B548">
        <v>6901</v>
      </c>
      <c r="C548" t="s">
        <v>1457</v>
      </c>
      <c r="D548" t="s">
        <v>1458</v>
      </c>
      <c r="E548" t="s">
        <v>13</v>
      </c>
      <c r="F548" t="s">
        <v>103</v>
      </c>
      <c r="G548" t="s">
        <v>1459</v>
      </c>
      <c r="H548">
        <v>32.32</v>
      </c>
      <c r="I548" t="s">
        <v>29</v>
      </c>
      <c r="J548">
        <v>6</v>
      </c>
      <c r="K548">
        <v>193.92</v>
      </c>
      <c r="L548" t="s">
        <v>1460</v>
      </c>
      <c r="M548" s="1">
        <v>45166</v>
      </c>
      <c r="N548" s="1">
        <v>44605</v>
      </c>
    </row>
    <row r="549" spans="1:14" x14ac:dyDescent="0.25">
      <c r="A549" t="s">
        <v>1117</v>
      </c>
      <c r="B549">
        <v>9372</v>
      </c>
      <c r="C549" t="s">
        <v>1118</v>
      </c>
      <c r="D549" t="s">
        <v>1119</v>
      </c>
      <c r="E549" t="s">
        <v>13</v>
      </c>
      <c r="F549" t="s">
        <v>1120</v>
      </c>
      <c r="G549" t="s">
        <v>1121</v>
      </c>
      <c r="H549">
        <v>396.22</v>
      </c>
      <c r="I549" t="s">
        <v>29</v>
      </c>
      <c r="J549">
        <v>5</v>
      </c>
      <c r="K549">
        <v>1981.1</v>
      </c>
      <c r="L549" t="s">
        <v>1122</v>
      </c>
      <c r="M549" s="1">
        <v>44623</v>
      </c>
      <c r="N549" s="1">
        <v>45370</v>
      </c>
    </row>
    <row r="550" spans="1:14" x14ac:dyDescent="0.25">
      <c r="A550" t="s">
        <v>705</v>
      </c>
      <c r="B550">
        <v>8993</v>
      </c>
      <c r="C550" t="s">
        <v>706</v>
      </c>
      <c r="D550" t="s">
        <v>707</v>
      </c>
      <c r="E550" t="s">
        <v>13</v>
      </c>
      <c r="F550" t="s">
        <v>708</v>
      </c>
      <c r="G550" t="s">
        <v>709</v>
      </c>
      <c r="H550">
        <v>686.76</v>
      </c>
      <c r="I550" t="s">
        <v>29</v>
      </c>
      <c r="J550">
        <v>4</v>
      </c>
      <c r="K550">
        <v>2747.04</v>
      </c>
      <c r="L550" t="s">
        <v>710</v>
      </c>
      <c r="M550" s="1">
        <v>44146</v>
      </c>
      <c r="N550" s="1">
        <v>44834</v>
      </c>
    </row>
    <row r="551" spans="1:14" x14ac:dyDescent="0.25">
      <c r="A551" t="s">
        <v>3199</v>
      </c>
      <c r="B551">
        <v>5697</v>
      </c>
      <c r="C551" t="s">
        <v>3200</v>
      </c>
      <c r="D551" t="s">
        <v>3201</v>
      </c>
      <c r="E551" t="s">
        <v>13</v>
      </c>
      <c r="F551" t="s">
        <v>1959</v>
      </c>
      <c r="G551" t="s">
        <v>3202</v>
      </c>
      <c r="H551">
        <v>182.62</v>
      </c>
      <c r="I551" t="s">
        <v>29</v>
      </c>
      <c r="J551">
        <v>4</v>
      </c>
      <c r="K551">
        <v>730.48</v>
      </c>
      <c r="L551" t="s">
        <v>3203</v>
      </c>
      <c r="M551" s="1">
        <v>45451</v>
      </c>
      <c r="N551" s="1">
        <v>44308</v>
      </c>
    </row>
    <row r="552" spans="1:14" x14ac:dyDescent="0.25">
      <c r="A552" t="s">
        <v>94</v>
      </c>
      <c r="B552">
        <v>9924</v>
      </c>
      <c r="C552" t="s">
        <v>95</v>
      </c>
      <c r="D552" t="s">
        <v>96</v>
      </c>
      <c r="E552" t="s">
        <v>13</v>
      </c>
      <c r="F552" t="s">
        <v>97</v>
      </c>
      <c r="G552" t="s">
        <v>98</v>
      </c>
      <c r="H552">
        <v>395.84</v>
      </c>
      <c r="I552" t="s">
        <v>29</v>
      </c>
      <c r="J552">
        <v>3</v>
      </c>
      <c r="K552">
        <v>1187.52</v>
      </c>
      <c r="L552" t="s">
        <v>99</v>
      </c>
      <c r="M552" s="1">
        <v>45148</v>
      </c>
      <c r="N552" s="1">
        <v>45187</v>
      </c>
    </row>
    <row r="553" spans="1:14" x14ac:dyDescent="0.25">
      <c r="A553" t="s">
        <v>508</v>
      </c>
      <c r="B553">
        <v>3800</v>
      </c>
      <c r="C553" t="s">
        <v>509</v>
      </c>
      <c r="D553" t="s">
        <v>510</v>
      </c>
      <c r="E553" t="s">
        <v>13</v>
      </c>
      <c r="F553" t="s">
        <v>511</v>
      </c>
      <c r="G553" t="s">
        <v>512</v>
      </c>
      <c r="H553">
        <v>526.36</v>
      </c>
      <c r="I553" t="s">
        <v>29</v>
      </c>
      <c r="J553">
        <v>3</v>
      </c>
      <c r="K553">
        <v>1579.08</v>
      </c>
      <c r="L553" t="s">
        <v>513</v>
      </c>
      <c r="M553" s="1">
        <v>45283</v>
      </c>
      <c r="N553" s="1">
        <v>45154</v>
      </c>
    </row>
    <row r="554" spans="1:14" x14ac:dyDescent="0.25">
      <c r="A554" t="s">
        <v>3323</v>
      </c>
      <c r="B554">
        <v>6357</v>
      </c>
      <c r="C554" t="s">
        <v>3324</v>
      </c>
      <c r="D554" t="s">
        <v>3325</v>
      </c>
      <c r="E554" t="s">
        <v>13</v>
      </c>
      <c r="F554" t="s">
        <v>345</v>
      </c>
      <c r="G554" t="s">
        <v>3326</v>
      </c>
      <c r="H554">
        <v>796.28</v>
      </c>
      <c r="I554" t="s">
        <v>29</v>
      </c>
      <c r="J554">
        <v>2</v>
      </c>
      <c r="K554">
        <v>1592.56</v>
      </c>
      <c r="L554" t="s">
        <v>3327</v>
      </c>
      <c r="M554" s="1">
        <v>44347</v>
      </c>
      <c r="N554" s="1">
        <v>44371</v>
      </c>
    </row>
    <row r="555" spans="1:14" x14ac:dyDescent="0.25">
      <c r="A555" t="s">
        <v>304</v>
      </c>
      <c r="B555">
        <v>3095</v>
      </c>
      <c r="C555" t="s">
        <v>305</v>
      </c>
      <c r="D555" t="s">
        <v>306</v>
      </c>
      <c r="E555" t="s">
        <v>13</v>
      </c>
      <c r="F555" t="s">
        <v>307</v>
      </c>
      <c r="G555" t="s">
        <v>308</v>
      </c>
      <c r="H555">
        <v>669.02</v>
      </c>
      <c r="I555" t="s">
        <v>29</v>
      </c>
      <c r="J555">
        <v>1</v>
      </c>
      <c r="K555">
        <v>669.02</v>
      </c>
      <c r="L555" t="s">
        <v>309</v>
      </c>
      <c r="M555" s="1">
        <v>44157</v>
      </c>
      <c r="N555" s="1">
        <v>44627</v>
      </c>
    </row>
    <row r="556" spans="1:14" x14ac:dyDescent="0.25">
      <c r="A556" t="s">
        <v>1466</v>
      </c>
      <c r="B556">
        <v>5111</v>
      </c>
      <c r="C556" t="s">
        <v>1467</v>
      </c>
      <c r="D556" t="s">
        <v>1468</v>
      </c>
      <c r="E556" t="s">
        <v>13</v>
      </c>
      <c r="F556" t="s">
        <v>936</v>
      </c>
      <c r="G556" t="s">
        <v>1469</v>
      </c>
      <c r="H556">
        <v>708.26</v>
      </c>
      <c r="I556" t="s">
        <v>29</v>
      </c>
      <c r="J556">
        <v>1</v>
      </c>
      <c r="K556">
        <v>708.26</v>
      </c>
      <c r="L556" t="s">
        <v>1470</v>
      </c>
      <c r="M556" s="1">
        <v>43970</v>
      </c>
      <c r="N556" s="1">
        <v>44277</v>
      </c>
    </row>
    <row r="557" spans="1:14" x14ac:dyDescent="0.25">
      <c r="A557" t="s">
        <v>2807</v>
      </c>
      <c r="B557">
        <v>8378</v>
      </c>
      <c r="C557" t="s">
        <v>2808</v>
      </c>
      <c r="D557" t="s">
        <v>2809</v>
      </c>
      <c r="E557" t="s">
        <v>13</v>
      </c>
      <c r="F557" t="s">
        <v>2490</v>
      </c>
      <c r="G557" t="s">
        <v>2810</v>
      </c>
      <c r="H557">
        <v>776.24</v>
      </c>
      <c r="I557" t="s">
        <v>29</v>
      </c>
      <c r="J557">
        <v>1</v>
      </c>
      <c r="K557">
        <v>776.24</v>
      </c>
      <c r="L557" t="s">
        <v>2811</v>
      </c>
      <c r="M557" s="1">
        <v>44746</v>
      </c>
      <c r="N557" s="1">
        <v>43973</v>
      </c>
    </row>
    <row r="558" spans="1:14" x14ac:dyDescent="0.25">
      <c r="A558" t="s">
        <v>766</v>
      </c>
      <c r="B558">
        <v>1833</v>
      </c>
      <c r="C558" t="s">
        <v>767</v>
      </c>
      <c r="D558" t="s">
        <v>768</v>
      </c>
      <c r="E558" t="s">
        <v>18</v>
      </c>
      <c r="F558" t="s">
        <v>769</v>
      </c>
      <c r="G558" t="s">
        <v>770</v>
      </c>
      <c r="H558">
        <v>561.75</v>
      </c>
      <c r="I558" t="s">
        <v>29</v>
      </c>
      <c r="J558">
        <v>20</v>
      </c>
      <c r="K558">
        <v>11235</v>
      </c>
      <c r="L558" t="s">
        <v>771</v>
      </c>
      <c r="M558" s="1">
        <v>44938</v>
      </c>
      <c r="N558" s="1">
        <v>45080</v>
      </c>
    </row>
    <row r="559" spans="1:14" x14ac:dyDescent="0.25">
      <c r="A559" t="s">
        <v>1993</v>
      </c>
      <c r="B559">
        <v>1841</v>
      </c>
      <c r="C559" t="s">
        <v>1994</v>
      </c>
      <c r="D559" t="s">
        <v>1995</v>
      </c>
      <c r="E559" t="s">
        <v>18</v>
      </c>
      <c r="F559" t="s">
        <v>685</v>
      </c>
      <c r="G559" t="s">
        <v>1996</v>
      </c>
      <c r="H559">
        <v>725.75</v>
      </c>
      <c r="I559" t="s">
        <v>29</v>
      </c>
      <c r="J559">
        <v>19</v>
      </c>
      <c r="K559">
        <v>13789.25</v>
      </c>
      <c r="L559" t="s">
        <v>1997</v>
      </c>
      <c r="M559" s="1">
        <v>44697</v>
      </c>
      <c r="N559" s="1">
        <v>44663</v>
      </c>
    </row>
    <row r="560" spans="1:14" x14ac:dyDescent="0.25">
      <c r="A560" t="s">
        <v>1186</v>
      </c>
      <c r="B560">
        <v>2315</v>
      </c>
      <c r="C560" t="s">
        <v>1187</v>
      </c>
      <c r="D560" t="s">
        <v>1188</v>
      </c>
      <c r="E560" t="s">
        <v>18</v>
      </c>
      <c r="F560" t="s">
        <v>746</v>
      </c>
      <c r="G560" t="s">
        <v>1189</v>
      </c>
      <c r="H560">
        <v>257.16000000000003</v>
      </c>
      <c r="I560" t="s">
        <v>29</v>
      </c>
      <c r="J560">
        <v>18</v>
      </c>
      <c r="K560">
        <v>4628.88</v>
      </c>
      <c r="L560" t="s">
        <v>1190</v>
      </c>
      <c r="M560" s="1">
        <v>44119</v>
      </c>
      <c r="N560" s="1">
        <v>44369</v>
      </c>
    </row>
    <row r="561" spans="1:14" x14ac:dyDescent="0.25">
      <c r="A561" t="s">
        <v>1756</v>
      </c>
      <c r="B561">
        <v>8613</v>
      </c>
      <c r="C561" t="s">
        <v>1757</v>
      </c>
      <c r="D561" t="s">
        <v>1758</v>
      </c>
      <c r="E561" t="s">
        <v>18</v>
      </c>
      <c r="F561" t="s">
        <v>1759</v>
      </c>
      <c r="G561" t="s">
        <v>1760</v>
      </c>
      <c r="H561">
        <v>137.21</v>
      </c>
      <c r="I561" t="s">
        <v>29</v>
      </c>
      <c r="J561">
        <v>17</v>
      </c>
      <c r="K561">
        <v>2332.5700000000002</v>
      </c>
      <c r="L561" t="s">
        <v>1761</v>
      </c>
      <c r="M561" s="1">
        <v>44748</v>
      </c>
      <c r="N561" s="1">
        <v>45433</v>
      </c>
    </row>
    <row r="562" spans="1:14" x14ac:dyDescent="0.25">
      <c r="A562" t="s">
        <v>3269</v>
      </c>
      <c r="B562">
        <v>5387</v>
      </c>
      <c r="C562" t="s">
        <v>3270</v>
      </c>
      <c r="D562" t="s">
        <v>3271</v>
      </c>
      <c r="E562" t="s">
        <v>18</v>
      </c>
      <c r="F562" t="s">
        <v>3272</v>
      </c>
      <c r="G562" t="s">
        <v>3273</v>
      </c>
      <c r="H562">
        <v>778.73</v>
      </c>
      <c r="I562" t="s">
        <v>29</v>
      </c>
      <c r="J562">
        <v>17</v>
      </c>
      <c r="K562">
        <v>13238.41</v>
      </c>
      <c r="L562" t="s">
        <v>3274</v>
      </c>
      <c r="M562" s="1">
        <v>45185</v>
      </c>
      <c r="N562" s="1">
        <v>44191</v>
      </c>
    </row>
    <row r="563" spans="1:14" x14ac:dyDescent="0.25">
      <c r="A563" t="s">
        <v>139</v>
      </c>
      <c r="B563">
        <v>9646</v>
      </c>
      <c r="C563" t="s">
        <v>140</v>
      </c>
      <c r="D563" t="s">
        <v>141</v>
      </c>
      <c r="E563" t="s">
        <v>18</v>
      </c>
      <c r="F563" t="s">
        <v>142</v>
      </c>
      <c r="G563" t="s">
        <v>143</v>
      </c>
      <c r="H563">
        <v>791.04</v>
      </c>
      <c r="I563" t="s">
        <v>29</v>
      </c>
      <c r="J563">
        <v>16</v>
      </c>
      <c r="K563">
        <v>12656.64</v>
      </c>
      <c r="L563" t="s">
        <v>144</v>
      </c>
      <c r="M563" s="1">
        <v>45273</v>
      </c>
      <c r="N563" s="1">
        <v>44604</v>
      </c>
    </row>
    <row r="564" spans="1:14" x14ac:dyDescent="0.25">
      <c r="A564" t="s">
        <v>1150</v>
      </c>
      <c r="B564">
        <v>2651</v>
      </c>
      <c r="C564" t="s">
        <v>1151</v>
      </c>
      <c r="D564" t="s">
        <v>1152</v>
      </c>
      <c r="E564" t="s">
        <v>18</v>
      </c>
      <c r="F564" t="s">
        <v>1153</v>
      </c>
      <c r="G564" t="s">
        <v>1154</v>
      </c>
      <c r="H564">
        <v>757.22</v>
      </c>
      <c r="I564" t="s">
        <v>29</v>
      </c>
      <c r="J564">
        <v>15</v>
      </c>
      <c r="K564">
        <v>11358.3</v>
      </c>
      <c r="L564" t="s">
        <v>1155</v>
      </c>
      <c r="M564" s="1">
        <v>45240</v>
      </c>
      <c r="N564" s="1">
        <v>45076</v>
      </c>
    </row>
    <row r="565" spans="1:14" x14ac:dyDescent="0.25">
      <c r="A565" t="s">
        <v>2729</v>
      </c>
      <c r="B565">
        <v>5981</v>
      </c>
      <c r="C565" t="s">
        <v>2730</v>
      </c>
      <c r="D565" t="s">
        <v>2731</v>
      </c>
      <c r="E565" t="s">
        <v>18</v>
      </c>
      <c r="F565" t="s">
        <v>882</v>
      </c>
      <c r="G565" t="s">
        <v>2732</v>
      </c>
      <c r="H565">
        <v>944.28</v>
      </c>
      <c r="I565" t="s">
        <v>29</v>
      </c>
      <c r="J565">
        <v>15</v>
      </c>
      <c r="K565">
        <v>14164.2</v>
      </c>
      <c r="L565" t="s">
        <v>2733</v>
      </c>
      <c r="M565" s="1">
        <v>44268</v>
      </c>
      <c r="N565" s="1">
        <v>44716</v>
      </c>
    </row>
    <row r="566" spans="1:14" x14ac:dyDescent="0.25">
      <c r="A566" t="s">
        <v>1746</v>
      </c>
      <c r="B566">
        <v>7252</v>
      </c>
      <c r="C566" t="s">
        <v>1747</v>
      </c>
      <c r="D566" t="s">
        <v>1748</v>
      </c>
      <c r="E566" t="s">
        <v>18</v>
      </c>
      <c r="F566" t="s">
        <v>591</v>
      </c>
      <c r="G566" t="s">
        <v>1749</v>
      </c>
      <c r="H566">
        <v>920.06</v>
      </c>
      <c r="I566" t="s">
        <v>29</v>
      </c>
      <c r="J566">
        <v>14</v>
      </c>
      <c r="K566">
        <v>12880.84</v>
      </c>
      <c r="L566" t="s">
        <v>1750</v>
      </c>
      <c r="M566" s="1">
        <v>43936</v>
      </c>
      <c r="N566" s="1">
        <v>45226</v>
      </c>
    </row>
    <row r="567" spans="1:14" x14ac:dyDescent="0.25">
      <c r="A567" t="s">
        <v>1333</v>
      </c>
      <c r="B567">
        <v>7811</v>
      </c>
      <c r="C567" t="s">
        <v>1334</v>
      </c>
      <c r="D567" t="s">
        <v>1335</v>
      </c>
      <c r="E567" t="s">
        <v>18</v>
      </c>
      <c r="F567" t="s">
        <v>1336</v>
      </c>
      <c r="G567" t="s">
        <v>1337</v>
      </c>
      <c r="H567">
        <v>821.02</v>
      </c>
      <c r="I567" t="s">
        <v>29</v>
      </c>
      <c r="J567">
        <v>12</v>
      </c>
      <c r="K567">
        <v>9852.24</v>
      </c>
      <c r="L567" t="s">
        <v>1338</v>
      </c>
      <c r="M567" s="1">
        <v>44555</v>
      </c>
      <c r="N567" s="1">
        <v>45329</v>
      </c>
    </row>
    <row r="568" spans="1:14" x14ac:dyDescent="0.25">
      <c r="A568" t="s">
        <v>3014</v>
      </c>
      <c r="B568">
        <v>5222</v>
      </c>
      <c r="C568" t="s">
        <v>3015</v>
      </c>
      <c r="D568" t="s">
        <v>3016</v>
      </c>
      <c r="E568" t="s">
        <v>18</v>
      </c>
      <c r="F568" t="s">
        <v>3017</v>
      </c>
      <c r="G568" t="s">
        <v>3018</v>
      </c>
      <c r="H568">
        <v>604.42999999999995</v>
      </c>
      <c r="I568" t="s">
        <v>29</v>
      </c>
      <c r="J568">
        <v>12</v>
      </c>
      <c r="K568">
        <v>7253.16</v>
      </c>
      <c r="L568" t="s">
        <v>3019</v>
      </c>
      <c r="M568" s="1">
        <v>45392</v>
      </c>
      <c r="N568" s="1">
        <v>45339</v>
      </c>
    </row>
    <row r="569" spans="1:14" x14ac:dyDescent="0.25">
      <c r="A569" t="s">
        <v>2101</v>
      </c>
      <c r="B569">
        <v>6211</v>
      </c>
      <c r="C569" t="s">
        <v>2102</v>
      </c>
      <c r="D569" t="s">
        <v>2103</v>
      </c>
      <c r="E569" t="s">
        <v>18</v>
      </c>
      <c r="F569" t="s">
        <v>2104</v>
      </c>
      <c r="G569" t="s">
        <v>2105</v>
      </c>
      <c r="H569">
        <v>141.72</v>
      </c>
      <c r="I569" t="s">
        <v>29</v>
      </c>
      <c r="J569">
        <v>11</v>
      </c>
      <c r="K569">
        <v>1558.92</v>
      </c>
      <c r="L569" t="s">
        <v>2106</v>
      </c>
      <c r="M569" s="1">
        <v>45387</v>
      </c>
      <c r="N569" s="1">
        <v>45433</v>
      </c>
    </row>
    <row r="570" spans="1:14" x14ac:dyDescent="0.25">
      <c r="A570" t="s">
        <v>2925</v>
      </c>
      <c r="B570">
        <v>3675</v>
      </c>
      <c r="C570" t="s">
        <v>2926</v>
      </c>
      <c r="D570" t="s">
        <v>2927</v>
      </c>
      <c r="E570" t="s">
        <v>18</v>
      </c>
      <c r="F570" t="s">
        <v>2928</v>
      </c>
      <c r="G570" t="s">
        <v>2929</v>
      </c>
      <c r="H570">
        <v>365.55</v>
      </c>
      <c r="I570" t="s">
        <v>29</v>
      </c>
      <c r="J570">
        <v>11</v>
      </c>
      <c r="K570">
        <v>4021.05</v>
      </c>
      <c r="L570" t="s">
        <v>2930</v>
      </c>
      <c r="M570" s="1">
        <v>43869</v>
      </c>
      <c r="N570" s="1">
        <v>44130</v>
      </c>
    </row>
    <row r="571" spans="1:14" x14ac:dyDescent="0.25">
      <c r="A571" t="s">
        <v>52</v>
      </c>
      <c r="B571">
        <v>2582</v>
      </c>
      <c r="C571" t="s">
        <v>53</v>
      </c>
      <c r="D571" t="s">
        <v>54</v>
      </c>
      <c r="E571" t="s">
        <v>18</v>
      </c>
      <c r="F571" t="s">
        <v>55</v>
      </c>
      <c r="G571" t="s">
        <v>56</v>
      </c>
      <c r="H571">
        <v>319.20999999999998</v>
      </c>
      <c r="I571" t="s">
        <v>29</v>
      </c>
      <c r="J571">
        <v>10</v>
      </c>
      <c r="K571">
        <v>3192.1</v>
      </c>
      <c r="L571" t="s">
        <v>57</v>
      </c>
      <c r="M571" s="1">
        <v>44420</v>
      </c>
      <c r="N571" s="1">
        <v>44720</v>
      </c>
    </row>
    <row r="572" spans="1:14" x14ac:dyDescent="0.25">
      <c r="A572" t="s">
        <v>94</v>
      </c>
      <c r="B572">
        <v>6125</v>
      </c>
      <c r="C572" t="s">
        <v>2587</v>
      </c>
      <c r="D572" t="s">
        <v>2588</v>
      </c>
      <c r="E572" t="s">
        <v>18</v>
      </c>
      <c r="F572" t="s">
        <v>1620</v>
      </c>
      <c r="G572" t="s">
        <v>2589</v>
      </c>
      <c r="H572">
        <v>744.12</v>
      </c>
      <c r="I572" t="s">
        <v>29</v>
      </c>
      <c r="J572">
        <v>9</v>
      </c>
      <c r="K572">
        <v>6697.08</v>
      </c>
      <c r="L572" t="s">
        <v>2590</v>
      </c>
      <c r="M572" s="1">
        <v>45430</v>
      </c>
      <c r="N572" t="s">
        <v>607</v>
      </c>
    </row>
    <row r="573" spans="1:14" x14ac:dyDescent="0.25">
      <c r="A573" t="s">
        <v>2331</v>
      </c>
      <c r="B573">
        <v>8303</v>
      </c>
      <c r="C573" t="s">
        <v>2332</v>
      </c>
      <c r="D573" t="s">
        <v>2333</v>
      </c>
      <c r="E573" t="s">
        <v>18</v>
      </c>
      <c r="F573" t="s">
        <v>2334</v>
      </c>
      <c r="G573" t="s">
        <v>2335</v>
      </c>
      <c r="H573">
        <v>399.42</v>
      </c>
      <c r="I573" t="s">
        <v>29</v>
      </c>
      <c r="J573">
        <v>7</v>
      </c>
      <c r="K573">
        <v>2795.94</v>
      </c>
      <c r="L573" t="s">
        <v>2336</v>
      </c>
      <c r="M573" s="1">
        <v>44984</v>
      </c>
      <c r="N573" s="1">
        <v>44865</v>
      </c>
    </row>
    <row r="574" spans="1:14" x14ac:dyDescent="0.25">
      <c r="A574" t="s">
        <v>851</v>
      </c>
      <c r="B574">
        <v>8679</v>
      </c>
      <c r="C574" t="s">
        <v>852</v>
      </c>
      <c r="D574" t="s">
        <v>853</v>
      </c>
      <c r="E574" t="s">
        <v>18</v>
      </c>
      <c r="F574" t="s">
        <v>119</v>
      </c>
      <c r="G574" t="s">
        <v>854</v>
      </c>
      <c r="H574">
        <v>560.20000000000005</v>
      </c>
      <c r="I574" t="s">
        <v>29</v>
      </c>
      <c r="J574">
        <v>6</v>
      </c>
      <c r="K574">
        <v>3361.2</v>
      </c>
      <c r="L574" t="s">
        <v>855</v>
      </c>
      <c r="M574" s="1">
        <v>44755</v>
      </c>
      <c r="N574" s="1">
        <v>44845</v>
      </c>
    </row>
    <row r="575" spans="1:14" x14ac:dyDescent="0.25">
      <c r="A575" t="s">
        <v>1221</v>
      </c>
      <c r="B575">
        <v>1624</v>
      </c>
      <c r="C575" t="s">
        <v>1222</v>
      </c>
      <c r="D575" t="s">
        <v>1223</v>
      </c>
      <c r="E575" t="s">
        <v>18</v>
      </c>
      <c r="F575" t="s">
        <v>1224</v>
      </c>
      <c r="G575" t="s">
        <v>1225</v>
      </c>
      <c r="H575">
        <v>646.74</v>
      </c>
      <c r="I575" t="s">
        <v>29</v>
      </c>
      <c r="J575">
        <v>5</v>
      </c>
      <c r="K575">
        <v>3233.7</v>
      </c>
      <c r="L575" t="s">
        <v>1226</v>
      </c>
      <c r="M575" s="1">
        <v>44182</v>
      </c>
      <c r="N575" s="1">
        <v>45490</v>
      </c>
    </row>
    <row r="576" spans="1:14" x14ac:dyDescent="0.25">
      <c r="A576" t="s">
        <v>417</v>
      </c>
      <c r="B576">
        <v>9028</v>
      </c>
      <c r="C576" t="s">
        <v>418</v>
      </c>
      <c r="D576" t="s">
        <v>419</v>
      </c>
      <c r="E576" t="s">
        <v>18</v>
      </c>
      <c r="F576" t="s">
        <v>420</v>
      </c>
      <c r="G576" t="s">
        <v>421</v>
      </c>
      <c r="H576">
        <v>987.08</v>
      </c>
      <c r="I576" t="s">
        <v>29</v>
      </c>
      <c r="J576">
        <v>4</v>
      </c>
      <c r="K576">
        <v>3948.32</v>
      </c>
      <c r="L576" t="s">
        <v>422</v>
      </c>
      <c r="M576" s="1">
        <v>44575</v>
      </c>
      <c r="N576" s="1">
        <v>44938</v>
      </c>
    </row>
    <row r="577" spans="1:14" x14ac:dyDescent="0.25">
      <c r="A577" t="s">
        <v>3123</v>
      </c>
      <c r="B577">
        <v>7113</v>
      </c>
      <c r="C577" t="s">
        <v>3124</v>
      </c>
      <c r="D577" t="s">
        <v>3125</v>
      </c>
      <c r="E577" t="s">
        <v>18</v>
      </c>
      <c r="F577" t="s">
        <v>580</v>
      </c>
      <c r="G577" t="s">
        <v>3126</v>
      </c>
      <c r="H577">
        <v>248.97</v>
      </c>
      <c r="I577" t="s">
        <v>29</v>
      </c>
      <c r="J577">
        <v>4</v>
      </c>
      <c r="K577">
        <v>995.88</v>
      </c>
      <c r="L577" t="s">
        <v>3127</v>
      </c>
      <c r="M577" s="1">
        <v>45451</v>
      </c>
      <c r="N577" s="1">
        <v>44094</v>
      </c>
    </row>
    <row r="578" spans="1:14" x14ac:dyDescent="0.25">
      <c r="A578" t="s">
        <v>3252</v>
      </c>
      <c r="B578">
        <v>4709</v>
      </c>
      <c r="C578" t="s">
        <v>3253</v>
      </c>
      <c r="D578" t="s">
        <v>3254</v>
      </c>
      <c r="E578" t="s">
        <v>18</v>
      </c>
      <c r="F578" t="s">
        <v>3255</v>
      </c>
      <c r="G578" t="s">
        <v>3256</v>
      </c>
      <c r="H578">
        <v>351.98</v>
      </c>
      <c r="I578" t="s">
        <v>29</v>
      </c>
      <c r="J578">
        <v>3</v>
      </c>
      <c r="K578">
        <v>1055.94</v>
      </c>
      <c r="L578" t="s">
        <v>3257</v>
      </c>
      <c r="M578" s="1">
        <v>44909</v>
      </c>
      <c r="N578" s="1">
        <v>44491</v>
      </c>
    </row>
    <row r="579" spans="1:14" x14ac:dyDescent="0.25">
      <c r="A579" t="s">
        <v>1378</v>
      </c>
      <c r="B579">
        <v>1786</v>
      </c>
      <c r="C579" t="s">
        <v>1379</v>
      </c>
      <c r="D579" t="s">
        <v>1380</v>
      </c>
      <c r="E579" t="s">
        <v>18</v>
      </c>
      <c r="F579" t="s">
        <v>564</v>
      </c>
      <c r="G579" t="s">
        <v>1381</v>
      </c>
      <c r="H579">
        <v>577.9</v>
      </c>
      <c r="I579" t="s">
        <v>29</v>
      </c>
      <c r="J579">
        <v>2</v>
      </c>
      <c r="K579">
        <v>1155.8</v>
      </c>
      <c r="L579" t="s">
        <v>1382</v>
      </c>
      <c r="M579" s="1">
        <v>44850</v>
      </c>
      <c r="N579" s="1">
        <v>44897</v>
      </c>
    </row>
    <row r="580" spans="1:14" x14ac:dyDescent="0.25">
      <c r="A580" t="s">
        <v>3047</v>
      </c>
      <c r="B580">
        <v>4222</v>
      </c>
      <c r="C580" t="s">
        <v>3048</v>
      </c>
      <c r="D580" t="s">
        <v>3049</v>
      </c>
      <c r="E580" t="s">
        <v>18</v>
      </c>
      <c r="F580" t="s">
        <v>1097</v>
      </c>
      <c r="G580" t="s">
        <v>3050</v>
      </c>
      <c r="H580">
        <v>258.89999999999998</v>
      </c>
      <c r="I580" t="s">
        <v>29</v>
      </c>
      <c r="J580">
        <v>2</v>
      </c>
      <c r="K580">
        <v>517.79999999999995</v>
      </c>
      <c r="L580" t="s">
        <v>3051</v>
      </c>
      <c r="M580" s="1">
        <v>45266</v>
      </c>
      <c r="N580" s="1">
        <v>45293</v>
      </c>
    </row>
    <row r="581" spans="1:14" x14ac:dyDescent="0.25">
      <c r="A581" t="s">
        <v>71</v>
      </c>
      <c r="B581">
        <v>1239</v>
      </c>
      <c r="C581" t="s">
        <v>72</v>
      </c>
      <c r="D581" t="s">
        <v>73</v>
      </c>
      <c r="E581" t="s">
        <v>18</v>
      </c>
      <c r="F581" t="s">
        <v>74</v>
      </c>
      <c r="G581" t="s">
        <v>75</v>
      </c>
      <c r="H581">
        <v>436.06</v>
      </c>
      <c r="I581" t="s">
        <v>29</v>
      </c>
      <c r="J581">
        <v>1</v>
      </c>
      <c r="K581">
        <v>436.06</v>
      </c>
      <c r="L581" t="s">
        <v>76</v>
      </c>
      <c r="M581" s="1">
        <v>45129</v>
      </c>
      <c r="N581" s="1">
        <v>45461</v>
      </c>
    </row>
    <row r="582" spans="1:14" x14ac:dyDescent="0.25">
      <c r="A582" t="s">
        <v>2499</v>
      </c>
      <c r="B582">
        <v>9529</v>
      </c>
      <c r="C582" t="s">
        <v>2500</v>
      </c>
      <c r="D582" t="s">
        <v>2501</v>
      </c>
      <c r="E582" t="s">
        <v>18</v>
      </c>
      <c r="F582" t="s">
        <v>2463</v>
      </c>
      <c r="G582" t="s">
        <v>2502</v>
      </c>
      <c r="H582">
        <v>700.83</v>
      </c>
      <c r="I582" t="s">
        <v>29</v>
      </c>
      <c r="J582">
        <v>1</v>
      </c>
      <c r="K582">
        <v>700.83</v>
      </c>
      <c r="L582" t="s">
        <v>2503</v>
      </c>
      <c r="M582" s="1">
        <v>44394</v>
      </c>
      <c r="N582" s="1">
        <v>43926</v>
      </c>
    </row>
    <row r="583" spans="1:14" x14ac:dyDescent="0.25">
      <c r="A583" t="s">
        <v>3214</v>
      </c>
      <c r="B583">
        <v>1462</v>
      </c>
      <c r="C583" t="s">
        <v>3215</v>
      </c>
      <c r="D583" t="s">
        <v>3216</v>
      </c>
      <c r="E583" t="s">
        <v>18</v>
      </c>
      <c r="F583" t="s">
        <v>3217</v>
      </c>
      <c r="G583" t="s">
        <v>3218</v>
      </c>
      <c r="H583">
        <v>445.68</v>
      </c>
      <c r="I583" t="s">
        <v>29</v>
      </c>
      <c r="J583">
        <v>1</v>
      </c>
      <c r="K583">
        <v>445.68</v>
      </c>
      <c r="L583" t="s">
        <v>3219</v>
      </c>
      <c r="M583" s="1">
        <v>43836</v>
      </c>
      <c r="N583" s="1">
        <v>44502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88612-8C59-403E-84D0-9EC6C4796B20}">
  <sheetPr filterMode="1"/>
  <dimension ref="A1:Z1005"/>
  <sheetViews>
    <sheetView workbookViewId="0">
      <selection activeCell="P217" sqref="P217"/>
    </sheetView>
  </sheetViews>
  <sheetFormatPr defaultRowHeight="15" x14ac:dyDescent="0.25"/>
  <cols>
    <col min="1" max="1" width="26.5703125" bestFit="1" customWidth="1"/>
    <col min="2" max="2" width="11.85546875" bestFit="1" customWidth="1"/>
    <col min="3" max="3" width="38.28515625" bestFit="1" customWidth="1"/>
    <col min="4" max="4" width="62.140625" bestFit="1" customWidth="1"/>
    <col min="5" max="5" width="7.42578125" bestFit="1" customWidth="1"/>
    <col min="6" max="6" width="14.42578125" bestFit="1" customWidth="1"/>
    <col min="7" max="7" width="12.85546875" bestFit="1" customWidth="1"/>
    <col min="8" max="8" width="14.28515625" bestFit="1" customWidth="1"/>
    <col min="9" max="9" width="16.28515625" bestFit="1" customWidth="1"/>
    <col min="10" max="10" width="12.28515625" bestFit="1" customWidth="1"/>
    <col min="11" max="11" width="13.85546875" bestFit="1" customWidth="1"/>
    <col min="12" max="12" width="13.5703125" bestFit="1" customWidth="1"/>
    <col min="13" max="13" width="13.7109375" style="9" bestFit="1" customWidth="1"/>
    <col min="14" max="14" width="13.140625" style="9" bestFit="1" customWidth="1"/>
    <col min="15" max="15" width="14.5703125" bestFit="1" customWidth="1"/>
    <col min="16" max="16" width="14.7109375" bestFit="1" customWidth="1"/>
    <col min="17" max="17" width="17.28515625" bestFit="1" customWidth="1"/>
    <col min="18" max="20" width="17.28515625" customWidth="1"/>
    <col min="21" max="21" width="29.140625" bestFit="1" customWidth="1"/>
    <col min="22" max="24" width="29.140625" customWidth="1"/>
    <col min="25" max="25" width="31.85546875" bestFit="1" customWidth="1"/>
    <col min="26" max="26" width="14.85546875" bestFit="1" customWidth="1"/>
  </cols>
  <sheetData>
    <row r="1" spans="1:26" s="2" customFormat="1" x14ac:dyDescent="0.25">
      <c r="A1" s="2" t="s">
        <v>0</v>
      </c>
      <c r="B1" s="2" t="s">
        <v>1</v>
      </c>
      <c r="C1" s="2" t="s">
        <v>2</v>
      </c>
      <c r="D1" s="2" t="s">
        <v>3</v>
      </c>
      <c r="E1" s="2" t="s">
        <v>4</v>
      </c>
      <c r="F1" s="2" t="s">
        <v>5</v>
      </c>
      <c r="G1" s="2" t="s">
        <v>6</v>
      </c>
      <c r="H1" s="2" t="s">
        <v>3366</v>
      </c>
      <c r="I1" s="2" t="s">
        <v>7</v>
      </c>
      <c r="J1" s="2" t="s">
        <v>8</v>
      </c>
      <c r="K1" s="2" t="s">
        <v>9</v>
      </c>
      <c r="L1" s="2" t="s">
        <v>10</v>
      </c>
      <c r="M1" s="8" t="s">
        <v>11</v>
      </c>
      <c r="N1" s="8" t="s">
        <v>12</v>
      </c>
      <c r="O1" s="2" t="s">
        <v>3370</v>
      </c>
      <c r="P1" s="2" t="s">
        <v>3371</v>
      </c>
      <c r="Q1" s="2" t="s">
        <v>3372</v>
      </c>
      <c r="R1" s="2" t="s">
        <v>3373</v>
      </c>
      <c r="S1" s="2" t="s">
        <v>3373</v>
      </c>
      <c r="T1" s="2" t="s">
        <v>3373</v>
      </c>
      <c r="U1" s="2" t="s">
        <v>3374</v>
      </c>
      <c r="V1" s="2" t="s">
        <v>3375</v>
      </c>
      <c r="W1" s="2" t="s">
        <v>3376</v>
      </c>
      <c r="X1" s="2" t="s">
        <v>3377</v>
      </c>
      <c r="Y1" s="2" t="s">
        <v>3378</v>
      </c>
      <c r="Z1" s="2" t="s">
        <v>3379</v>
      </c>
    </row>
    <row r="2" spans="1:26" x14ac:dyDescent="0.25">
      <c r="A2" t="s">
        <v>362</v>
      </c>
      <c r="B2">
        <v>6265</v>
      </c>
      <c r="C2" t="s">
        <v>363</v>
      </c>
      <c r="D2" t="s">
        <v>364</v>
      </c>
      <c r="E2" t="s">
        <v>26</v>
      </c>
      <c r="F2" t="s">
        <v>13</v>
      </c>
      <c r="G2" t="s">
        <v>365</v>
      </c>
      <c r="H2">
        <v>870.08</v>
      </c>
      <c r="I2" t="s">
        <v>38</v>
      </c>
      <c r="J2">
        <v>20</v>
      </c>
      <c r="K2">
        <v>17401.599999999999</v>
      </c>
      <c r="L2" t="s">
        <v>366</v>
      </c>
      <c r="M2" s="9">
        <v>44607</v>
      </c>
      <c r="N2" s="9">
        <f t="shared" ref="N2:N17" si="0">M2+10</f>
        <v>44617</v>
      </c>
      <c r="O2" s="1" t="str">
        <f t="shared" ref="O2:O17" si="1">IF(J2&gt;15, "large order", "small order")</f>
        <v>large order</v>
      </c>
      <c r="P2">
        <f t="shared" ref="P2:P17" si="2">YEAR(M2)</f>
        <v>2022</v>
      </c>
      <c r="Q2" t="str">
        <f t="shared" ref="Q2:Q17" si="3">IF(AND(J2&gt;10, P2=2024), "recent transaction", "old transaction")</f>
        <v>old transaction</v>
      </c>
      <c r="R2" t="str">
        <f t="shared" ref="R2:R17" si="4">IF(OR(J2&gt;15, O2="small order"), "valid", "invalid")</f>
        <v>valid</v>
      </c>
      <c r="S2" t="str">
        <f t="shared" ref="S2:S17" si="5">IF(NOT(P2&lt;2024), "pending", "paid")</f>
        <v>paid</v>
      </c>
      <c r="T2" t="str">
        <f t="shared" ref="T2:T17" si="6">IF(AND(J2&gt;15, OR(Q2="old transaction", Q2="recent transaction")), "high priority order")</f>
        <v>high priority order</v>
      </c>
      <c r="U2" t="str">
        <f t="shared" ref="U2:U17" si="7">CONCATENATE(A2, " ", B2)</f>
        <v>Randall Mccoy 6265</v>
      </c>
      <c r="V2" t="str">
        <f t="shared" ref="V2:V17" si="8">RIGHT(A2,5)</f>
        <v>Mccoy</v>
      </c>
      <c r="W2" t="str">
        <f t="shared" ref="W2:W17" si="9">LEFT(A2, 5)</f>
        <v>Randa</v>
      </c>
      <c r="X2">
        <f t="shared" ref="X2:X17" si="10">DATEDIF(M2, N2, "d")</f>
        <v>10</v>
      </c>
      <c r="Y2" s="5" t="s">
        <v>3367</v>
      </c>
      <c r="Z2" s="7">
        <f>SUM(K2:K570)</f>
        <v>2949326.620000001</v>
      </c>
    </row>
    <row r="3" spans="1:26" x14ac:dyDescent="0.25">
      <c r="A3" t="s">
        <v>2320</v>
      </c>
      <c r="B3">
        <v>6911</v>
      </c>
      <c r="C3" t="s">
        <v>2321</v>
      </c>
      <c r="D3" t="s">
        <v>2322</v>
      </c>
      <c r="E3" t="s">
        <v>26</v>
      </c>
      <c r="F3" t="s">
        <v>1248</v>
      </c>
      <c r="G3" t="s">
        <v>2323</v>
      </c>
      <c r="H3">
        <v>47.66</v>
      </c>
      <c r="I3" t="s">
        <v>38</v>
      </c>
      <c r="J3">
        <v>20</v>
      </c>
      <c r="K3">
        <v>953.2</v>
      </c>
      <c r="L3" t="s">
        <v>2324</v>
      </c>
      <c r="M3" s="9">
        <v>44137</v>
      </c>
      <c r="N3" s="9">
        <f t="shared" si="0"/>
        <v>44147</v>
      </c>
      <c r="O3" s="1" t="str">
        <f t="shared" si="1"/>
        <v>large order</v>
      </c>
      <c r="P3">
        <f t="shared" si="2"/>
        <v>2020</v>
      </c>
      <c r="Q3" t="str">
        <f t="shared" si="3"/>
        <v>old transaction</v>
      </c>
      <c r="R3" t="str">
        <f t="shared" si="4"/>
        <v>valid</v>
      </c>
      <c r="S3" t="str">
        <f t="shared" si="5"/>
        <v>paid</v>
      </c>
      <c r="T3" t="str">
        <f t="shared" si="6"/>
        <v>high priority order</v>
      </c>
      <c r="U3" t="str">
        <f t="shared" si="7"/>
        <v>Michael Turner 6911</v>
      </c>
      <c r="V3" t="str">
        <f t="shared" si="8"/>
        <v>urner</v>
      </c>
      <c r="W3" t="str">
        <f t="shared" si="9"/>
        <v>Micha</v>
      </c>
      <c r="X3">
        <f t="shared" si="10"/>
        <v>10</v>
      </c>
      <c r="Y3" s="5" t="s">
        <v>3368</v>
      </c>
      <c r="Z3" s="3">
        <f>AVERAGE(J2:J570)</f>
        <v>10.486818980667838</v>
      </c>
    </row>
    <row r="4" spans="1:26" x14ac:dyDescent="0.25">
      <c r="A4" t="s">
        <v>1731</v>
      </c>
      <c r="B4">
        <v>2180</v>
      </c>
      <c r="C4" t="s">
        <v>1732</v>
      </c>
      <c r="D4" t="s">
        <v>1733</v>
      </c>
      <c r="E4" t="s">
        <v>26</v>
      </c>
      <c r="F4" t="s">
        <v>636</v>
      </c>
      <c r="G4" t="s">
        <v>1734</v>
      </c>
      <c r="H4">
        <v>883.25</v>
      </c>
      <c r="I4" t="s">
        <v>38</v>
      </c>
      <c r="J4">
        <v>18</v>
      </c>
      <c r="K4">
        <v>15898.5</v>
      </c>
      <c r="L4" t="s">
        <v>1735</v>
      </c>
      <c r="M4" s="9">
        <v>44404</v>
      </c>
      <c r="N4" s="9">
        <f t="shared" si="0"/>
        <v>44414</v>
      </c>
      <c r="O4" s="1" t="str">
        <f t="shared" si="1"/>
        <v>large order</v>
      </c>
      <c r="P4">
        <f t="shared" si="2"/>
        <v>2021</v>
      </c>
      <c r="Q4" t="str">
        <f t="shared" si="3"/>
        <v>old transaction</v>
      </c>
      <c r="R4" t="str">
        <f t="shared" si="4"/>
        <v>valid</v>
      </c>
      <c r="S4" t="str">
        <f t="shared" si="5"/>
        <v>paid</v>
      </c>
      <c r="T4" t="str">
        <f t="shared" si="6"/>
        <v>high priority order</v>
      </c>
      <c r="U4" t="str">
        <f t="shared" si="7"/>
        <v>Debra Simmons 2180</v>
      </c>
      <c r="V4" t="str">
        <f t="shared" si="8"/>
        <v>mmons</v>
      </c>
      <c r="W4" t="str">
        <f t="shared" si="9"/>
        <v>Debra</v>
      </c>
      <c r="X4">
        <f t="shared" si="10"/>
        <v>10</v>
      </c>
      <c r="Y4" s="6" t="s">
        <v>3369</v>
      </c>
      <c r="Z4">
        <f>COUNTA(L2:L570)</f>
        <v>569</v>
      </c>
    </row>
    <row r="5" spans="1:26" x14ac:dyDescent="0.25">
      <c r="A5" t="s">
        <v>2425</v>
      </c>
      <c r="B5">
        <v>5926</v>
      </c>
      <c r="C5" t="s">
        <v>2426</v>
      </c>
      <c r="D5" t="s">
        <v>2427</v>
      </c>
      <c r="E5" t="s">
        <v>26</v>
      </c>
      <c r="F5" t="s">
        <v>2428</v>
      </c>
      <c r="G5" t="s">
        <v>2429</v>
      </c>
      <c r="H5">
        <v>83.08</v>
      </c>
      <c r="I5" t="s">
        <v>38</v>
      </c>
      <c r="J5">
        <v>18</v>
      </c>
      <c r="K5">
        <v>1495.44</v>
      </c>
      <c r="L5" t="s">
        <v>2430</v>
      </c>
      <c r="M5" s="9">
        <v>44862</v>
      </c>
      <c r="N5" s="9">
        <f t="shared" si="0"/>
        <v>44872</v>
      </c>
      <c r="O5" s="1" t="str">
        <f t="shared" si="1"/>
        <v>large order</v>
      </c>
      <c r="P5">
        <f t="shared" si="2"/>
        <v>2022</v>
      </c>
      <c r="Q5" t="str">
        <f t="shared" si="3"/>
        <v>old transaction</v>
      </c>
      <c r="R5" t="str">
        <f t="shared" si="4"/>
        <v>valid</v>
      </c>
      <c r="S5" t="str">
        <f t="shared" si="5"/>
        <v>paid</v>
      </c>
      <c r="T5" t="str">
        <f t="shared" si="6"/>
        <v>high priority order</v>
      </c>
      <c r="U5" t="str">
        <f t="shared" si="7"/>
        <v>Corey Garza 5926</v>
      </c>
      <c r="V5" t="str">
        <f t="shared" si="8"/>
        <v>Garza</v>
      </c>
      <c r="W5" t="str">
        <f t="shared" si="9"/>
        <v>Corey</v>
      </c>
      <c r="X5">
        <f t="shared" si="10"/>
        <v>10</v>
      </c>
    </row>
    <row r="6" spans="1:26" x14ac:dyDescent="0.25">
      <c r="A6" t="s">
        <v>392</v>
      </c>
      <c r="B6">
        <v>1506</v>
      </c>
      <c r="C6" t="s">
        <v>393</v>
      </c>
      <c r="D6" t="s">
        <v>394</v>
      </c>
      <c r="E6" t="s">
        <v>26</v>
      </c>
      <c r="F6" t="s">
        <v>395</v>
      </c>
      <c r="G6" t="s">
        <v>396</v>
      </c>
      <c r="H6">
        <v>778.69</v>
      </c>
      <c r="I6" t="s">
        <v>38</v>
      </c>
      <c r="J6">
        <v>17</v>
      </c>
      <c r="K6">
        <v>13237.73</v>
      </c>
      <c r="L6" t="s">
        <v>397</v>
      </c>
      <c r="M6" s="9">
        <v>44836</v>
      </c>
      <c r="N6" s="9">
        <f t="shared" si="0"/>
        <v>44846</v>
      </c>
      <c r="O6" s="1" t="str">
        <f t="shared" si="1"/>
        <v>large order</v>
      </c>
      <c r="P6">
        <f t="shared" si="2"/>
        <v>2022</v>
      </c>
      <c r="Q6" t="str">
        <f t="shared" si="3"/>
        <v>old transaction</v>
      </c>
      <c r="R6" t="str">
        <f t="shared" si="4"/>
        <v>valid</v>
      </c>
      <c r="S6" t="str">
        <f t="shared" si="5"/>
        <v>paid</v>
      </c>
      <c r="T6" t="str">
        <f t="shared" si="6"/>
        <v>high priority order</v>
      </c>
      <c r="U6" t="str">
        <f t="shared" si="7"/>
        <v>Joseph Harris 1506</v>
      </c>
      <c r="V6" t="str">
        <f t="shared" si="8"/>
        <v>arris</v>
      </c>
      <c r="W6" t="str">
        <f t="shared" si="9"/>
        <v>Josep</v>
      </c>
      <c r="X6">
        <f t="shared" si="10"/>
        <v>10</v>
      </c>
    </row>
    <row r="7" spans="1:26" x14ac:dyDescent="0.25">
      <c r="A7" t="s">
        <v>3344</v>
      </c>
      <c r="B7">
        <v>7563</v>
      </c>
      <c r="C7" t="s">
        <v>3345</v>
      </c>
      <c r="D7" t="s">
        <v>3346</v>
      </c>
      <c r="E7" t="s">
        <v>26</v>
      </c>
      <c r="F7" t="s">
        <v>3347</v>
      </c>
      <c r="G7" t="s">
        <v>3348</v>
      </c>
      <c r="H7">
        <v>807.63</v>
      </c>
      <c r="I7" t="s">
        <v>38</v>
      </c>
      <c r="J7">
        <v>17</v>
      </c>
      <c r="K7">
        <v>13729.71</v>
      </c>
      <c r="L7" t="s">
        <v>3349</v>
      </c>
      <c r="M7" s="9">
        <v>45534</v>
      </c>
      <c r="N7" s="9">
        <f t="shared" si="0"/>
        <v>45544</v>
      </c>
      <c r="O7" s="1" t="str">
        <f t="shared" si="1"/>
        <v>large order</v>
      </c>
      <c r="P7">
        <f t="shared" si="2"/>
        <v>2024</v>
      </c>
      <c r="Q7" t="str">
        <f t="shared" si="3"/>
        <v>recent transaction</v>
      </c>
      <c r="R7" t="str">
        <f t="shared" si="4"/>
        <v>valid</v>
      </c>
      <c r="S7" t="str">
        <f t="shared" si="5"/>
        <v>pending</v>
      </c>
      <c r="T7" t="str">
        <f t="shared" si="6"/>
        <v>high priority order</v>
      </c>
      <c r="U7" t="str">
        <f t="shared" si="7"/>
        <v>Jimmy Bates 7563</v>
      </c>
      <c r="V7" t="str">
        <f t="shared" si="8"/>
        <v>Bates</v>
      </c>
      <c r="W7" t="str">
        <f t="shared" si="9"/>
        <v>Jimmy</v>
      </c>
      <c r="X7">
        <f t="shared" si="10"/>
        <v>10</v>
      </c>
    </row>
    <row r="8" spans="1:26" x14ac:dyDescent="0.25">
      <c r="A8" t="s">
        <v>1445</v>
      </c>
      <c r="B8">
        <v>5854</v>
      </c>
      <c r="C8" t="s">
        <v>1446</v>
      </c>
      <c r="D8" t="s">
        <v>1447</v>
      </c>
      <c r="E8" t="s">
        <v>26</v>
      </c>
      <c r="F8" t="s">
        <v>1448</v>
      </c>
      <c r="G8" t="s">
        <v>1449</v>
      </c>
      <c r="H8">
        <v>461.93</v>
      </c>
      <c r="I8" t="s">
        <v>38</v>
      </c>
      <c r="J8">
        <v>16</v>
      </c>
      <c r="K8">
        <v>7390.88</v>
      </c>
      <c r="L8" t="s">
        <v>1450</v>
      </c>
      <c r="M8" s="9">
        <v>45239</v>
      </c>
      <c r="N8" s="9">
        <f t="shared" si="0"/>
        <v>45249</v>
      </c>
      <c r="O8" s="1" t="str">
        <f t="shared" si="1"/>
        <v>large order</v>
      </c>
      <c r="P8">
        <f t="shared" si="2"/>
        <v>2023</v>
      </c>
      <c r="Q8" t="str">
        <f t="shared" si="3"/>
        <v>old transaction</v>
      </c>
      <c r="R8" t="str">
        <f t="shared" si="4"/>
        <v>valid</v>
      </c>
      <c r="S8" t="str">
        <f t="shared" si="5"/>
        <v>paid</v>
      </c>
      <c r="T8" t="str">
        <f t="shared" si="6"/>
        <v>high priority order</v>
      </c>
      <c r="U8" t="str">
        <f t="shared" si="7"/>
        <v>Aaron Brown 5854</v>
      </c>
      <c r="V8" t="str">
        <f t="shared" si="8"/>
        <v>Brown</v>
      </c>
      <c r="W8" t="str">
        <f t="shared" si="9"/>
        <v>Aaron</v>
      </c>
      <c r="X8">
        <f t="shared" si="10"/>
        <v>10</v>
      </c>
    </row>
    <row r="9" spans="1:26" x14ac:dyDescent="0.25">
      <c r="A9" t="s">
        <v>448</v>
      </c>
      <c r="B9">
        <v>2029</v>
      </c>
      <c r="C9" t="s">
        <v>449</v>
      </c>
      <c r="D9" t="s">
        <v>450</v>
      </c>
      <c r="E9" t="s">
        <v>26</v>
      </c>
      <c r="F9" t="s">
        <v>451</v>
      </c>
      <c r="G9" t="s">
        <v>452</v>
      </c>
      <c r="H9">
        <v>110.6</v>
      </c>
      <c r="I9" t="s">
        <v>38</v>
      </c>
      <c r="J9">
        <v>15</v>
      </c>
      <c r="K9">
        <v>1659</v>
      </c>
      <c r="L9" t="s">
        <v>453</v>
      </c>
      <c r="M9" s="9">
        <v>44752</v>
      </c>
      <c r="N9" s="9">
        <f t="shared" si="0"/>
        <v>44762</v>
      </c>
      <c r="O9" s="1" t="str">
        <f t="shared" si="1"/>
        <v>small order</v>
      </c>
      <c r="P9">
        <f t="shared" si="2"/>
        <v>2022</v>
      </c>
      <c r="Q9" t="str">
        <f t="shared" si="3"/>
        <v>old transaction</v>
      </c>
      <c r="R9" t="str">
        <f t="shared" si="4"/>
        <v>valid</v>
      </c>
      <c r="S9" t="str">
        <f t="shared" si="5"/>
        <v>paid</v>
      </c>
      <c r="T9" t="b">
        <f t="shared" si="6"/>
        <v>0</v>
      </c>
      <c r="U9" t="str">
        <f t="shared" si="7"/>
        <v>Lauren Peters 2029</v>
      </c>
      <c r="V9" t="str">
        <f t="shared" si="8"/>
        <v>eters</v>
      </c>
      <c r="W9" t="str">
        <f t="shared" si="9"/>
        <v>Laure</v>
      </c>
      <c r="X9">
        <f t="shared" si="10"/>
        <v>10</v>
      </c>
    </row>
    <row r="10" spans="1:26" x14ac:dyDescent="0.25">
      <c r="A10" t="s">
        <v>1245</v>
      </c>
      <c r="B10">
        <v>1712</v>
      </c>
      <c r="C10" t="s">
        <v>1246</v>
      </c>
      <c r="D10" t="s">
        <v>1247</v>
      </c>
      <c r="E10" t="s">
        <v>26</v>
      </c>
      <c r="F10" t="s">
        <v>1248</v>
      </c>
      <c r="G10" t="s">
        <v>1249</v>
      </c>
      <c r="H10">
        <v>488.83</v>
      </c>
      <c r="I10" t="s">
        <v>38</v>
      </c>
      <c r="J10">
        <v>15</v>
      </c>
      <c r="K10">
        <v>7332.45</v>
      </c>
      <c r="L10" t="s">
        <v>1250</v>
      </c>
      <c r="M10" s="9">
        <v>44870</v>
      </c>
      <c r="N10" s="9">
        <f t="shared" si="0"/>
        <v>44880</v>
      </c>
      <c r="O10" s="1" t="str">
        <f t="shared" si="1"/>
        <v>small order</v>
      </c>
      <c r="P10">
        <f t="shared" si="2"/>
        <v>2022</v>
      </c>
      <c r="Q10" t="str">
        <f t="shared" si="3"/>
        <v>old transaction</v>
      </c>
      <c r="R10" t="str">
        <f t="shared" si="4"/>
        <v>valid</v>
      </c>
      <c r="S10" t="str">
        <f t="shared" si="5"/>
        <v>paid</v>
      </c>
      <c r="T10" t="b">
        <f t="shared" si="6"/>
        <v>0</v>
      </c>
      <c r="U10" t="str">
        <f t="shared" si="7"/>
        <v>Jennifer Henderson 1712</v>
      </c>
      <c r="V10" t="str">
        <f t="shared" si="8"/>
        <v>erson</v>
      </c>
      <c r="W10" t="str">
        <f t="shared" si="9"/>
        <v>Jenni</v>
      </c>
      <c r="X10">
        <f t="shared" si="10"/>
        <v>10</v>
      </c>
    </row>
    <row r="11" spans="1:26" x14ac:dyDescent="0.25">
      <c r="A11" t="s">
        <v>2004</v>
      </c>
      <c r="B11">
        <v>3276</v>
      </c>
      <c r="C11" t="s">
        <v>2005</v>
      </c>
      <c r="D11" t="s">
        <v>2006</v>
      </c>
      <c r="E11" t="s">
        <v>26</v>
      </c>
      <c r="F11" t="s">
        <v>2007</v>
      </c>
      <c r="G11" t="s">
        <v>2008</v>
      </c>
      <c r="H11">
        <v>896.98</v>
      </c>
      <c r="I11" t="s">
        <v>38</v>
      </c>
      <c r="J11">
        <v>15</v>
      </c>
      <c r="K11">
        <v>13454.7</v>
      </c>
      <c r="L11" t="s">
        <v>2009</v>
      </c>
      <c r="M11" s="9">
        <v>45091</v>
      </c>
      <c r="N11" s="9">
        <f t="shared" si="0"/>
        <v>45101</v>
      </c>
      <c r="O11" s="1" t="str">
        <f t="shared" si="1"/>
        <v>small order</v>
      </c>
      <c r="P11">
        <f t="shared" si="2"/>
        <v>2023</v>
      </c>
      <c r="Q11" t="str">
        <f t="shared" si="3"/>
        <v>old transaction</v>
      </c>
      <c r="R11" t="str">
        <f t="shared" si="4"/>
        <v>valid</v>
      </c>
      <c r="S11" t="str">
        <f t="shared" si="5"/>
        <v>paid</v>
      </c>
      <c r="T11" t="b">
        <f t="shared" si="6"/>
        <v>0</v>
      </c>
      <c r="U11" t="str">
        <f t="shared" si="7"/>
        <v>Caroline Nguyen 3276</v>
      </c>
      <c r="V11" t="str">
        <f t="shared" si="8"/>
        <v>guyen</v>
      </c>
      <c r="W11" t="str">
        <f t="shared" si="9"/>
        <v>Carol</v>
      </c>
      <c r="X11">
        <f t="shared" si="10"/>
        <v>10</v>
      </c>
    </row>
    <row r="12" spans="1:26" x14ac:dyDescent="0.25">
      <c r="A12" t="s">
        <v>442</v>
      </c>
      <c r="B12">
        <v>7144</v>
      </c>
      <c r="C12" t="s">
        <v>443</v>
      </c>
      <c r="D12" t="s">
        <v>444</v>
      </c>
      <c r="E12" t="s">
        <v>26</v>
      </c>
      <c r="F12" t="s">
        <v>445</v>
      </c>
      <c r="G12" t="s">
        <v>446</v>
      </c>
      <c r="H12">
        <v>331.5</v>
      </c>
      <c r="I12" t="s">
        <v>38</v>
      </c>
      <c r="J12">
        <v>13</v>
      </c>
      <c r="K12">
        <v>4309.5</v>
      </c>
      <c r="L12" t="s">
        <v>447</v>
      </c>
      <c r="M12" s="9">
        <v>45126</v>
      </c>
      <c r="N12" s="9">
        <f t="shared" si="0"/>
        <v>45136</v>
      </c>
      <c r="O12" s="1" t="str">
        <f t="shared" si="1"/>
        <v>small order</v>
      </c>
      <c r="P12">
        <f t="shared" si="2"/>
        <v>2023</v>
      </c>
      <c r="Q12" t="str">
        <f t="shared" si="3"/>
        <v>old transaction</v>
      </c>
      <c r="R12" t="str">
        <f t="shared" si="4"/>
        <v>valid</v>
      </c>
      <c r="S12" t="str">
        <f t="shared" si="5"/>
        <v>paid</v>
      </c>
      <c r="T12" t="b">
        <f t="shared" si="6"/>
        <v>0</v>
      </c>
      <c r="U12" t="str">
        <f t="shared" si="7"/>
        <v>Angela Young 7144</v>
      </c>
      <c r="V12" t="str">
        <f t="shared" si="8"/>
        <v>Young</v>
      </c>
      <c r="W12" t="str">
        <f t="shared" si="9"/>
        <v>Angel</v>
      </c>
      <c r="X12">
        <f t="shared" si="10"/>
        <v>10</v>
      </c>
    </row>
    <row r="13" spans="1:26" x14ac:dyDescent="0.25">
      <c r="A13" t="s">
        <v>2723</v>
      </c>
      <c r="B13">
        <v>1034</v>
      </c>
      <c r="C13" t="s">
        <v>2724</v>
      </c>
      <c r="D13" t="s">
        <v>2725</v>
      </c>
      <c r="E13" t="s">
        <v>26</v>
      </c>
      <c r="F13" t="s">
        <v>2726</v>
      </c>
      <c r="G13" t="s">
        <v>2727</v>
      </c>
      <c r="H13">
        <v>677.88</v>
      </c>
      <c r="I13" t="s">
        <v>38</v>
      </c>
      <c r="J13">
        <v>13</v>
      </c>
      <c r="K13">
        <v>8812.44</v>
      </c>
      <c r="L13" t="s">
        <v>2728</v>
      </c>
      <c r="M13" s="9">
        <v>45006</v>
      </c>
      <c r="N13" s="9">
        <f t="shared" si="0"/>
        <v>45016</v>
      </c>
      <c r="O13" s="1" t="str">
        <f t="shared" si="1"/>
        <v>small order</v>
      </c>
      <c r="P13">
        <f t="shared" si="2"/>
        <v>2023</v>
      </c>
      <c r="Q13" t="str">
        <f t="shared" si="3"/>
        <v>old transaction</v>
      </c>
      <c r="R13" t="str">
        <f t="shared" si="4"/>
        <v>valid</v>
      </c>
      <c r="S13" t="str">
        <f t="shared" si="5"/>
        <v>paid</v>
      </c>
      <c r="T13" t="b">
        <f t="shared" si="6"/>
        <v>0</v>
      </c>
      <c r="U13" t="str">
        <f t="shared" si="7"/>
        <v>Dr. Charles Watkins 1034</v>
      </c>
      <c r="V13" t="str">
        <f t="shared" si="8"/>
        <v>tkins</v>
      </c>
      <c r="W13" t="str">
        <f t="shared" si="9"/>
        <v>Dr. C</v>
      </c>
      <c r="X13">
        <f t="shared" si="10"/>
        <v>10</v>
      </c>
    </row>
    <row r="14" spans="1:26" x14ac:dyDescent="0.25">
      <c r="A14" t="s">
        <v>2076</v>
      </c>
      <c r="B14">
        <v>7454</v>
      </c>
      <c r="C14" t="s">
        <v>2077</v>
      </c>
      <c r="D14" t="s">
        <v>2078</v>
      </c>
      <c r="E14" t="s">
        <v>26</v>
      </c>
      <c r="F14" t="s">
        <v>2079</v>
      </c>
      <c r="G14" t="s">
        <v>2080</v>
      </c>
      <c r="H14">
        <v>847.6</v>
      </c>
      <c r="I14" t="s">
        <v>38</v>
      </c>
      <c r="J14">
        <v>12</v>
      </c>
      <c r="K14">
        <v>10171.200000000001</v>
      </c>
      <c r="L14" t="s">
        <v>2081</v>
      </c>
      <c r="M14" s="9">
        <v>44396</v>
      </c>
      <c r="N14" s="9">
        <f t="shared" si="0"/>
        <v>44406</v>
      </c>
      <c r="O14" s="1" t="str">
        <f t="shared" si="1"/>
        <v>small order</v>
      </c>
      <c r="P14">
        <f t="shared" si="2"/>
        <v>2021</v>
      </c>
      <c r="Q14" t="str">
        <f t="shared" si="3"/>
        <v>old transaction</v>
      </c>
      <c r="R14" t="str">
        <f t="shared" si="4"/>
        <v>valid</v>
      </c>
      <c r="S14" t="str">
        <f t="shared" si="5"/>
        <v>paid</v>
      </c>
      <c r="T14" t="b">
        <f t="shared" si="6"/>
        <v>0</v>
      </c>
      <c r="U14" t="str">
        <f t="shared" si="7"/>
        <v>William Rodriguez 7454</v>
      </c>
      <c r="V14" t="str">
        <f t="shared" si="8"/>
        <v>iguez</v>
      </c>
      <c r="W14" t="str">
        <f t="shared" si="9"/>
        <v>Willi</v>
      </c>
      <c r="X14">
        <f t="shared" si="10"/>
        <v>10</v>
      </c>
    </row>
    <row r="15" spans="1:26" x14ac:dyDescent="0.25">
      <c r="A15" t="s">
        <v>2886</v>
      </c>
      <c r="B15">
        <v>3033</v>
      </c>
      <c r="C15" t="s">
        <v>2887</v>
      </c>
      <c r="D15" t="s">
        <v>2888</v>
      </c>
      <c r="E15" t="s">
        <v>26</v>
      </c>
      <c r="F15" t="s">
        <v>2889</v>
      </c>
      <c r="G15" t="s">
        <v>2890</v>
      </c>
      <c r="H15">
        <v>926.69</v>
      </c>
      <c r="I15" t="s">
        <v>38</v>
      </c>
      <c r="J15">
        <v>12</v>
      </c>
      <c r="K15">
        <v>11120.28</v>
      </c>
      <c r="L15" t="s">
        <v>2891</v>
      </c>
      <c r="M15" s="9">
        <v>44520</v>
      </c>
      <c r="N15" s="9">
        <f t="shared" si="0"/>
        <v>44530</v>
      </c>
      <c r="O15" s="1" t="str">
        <f t="shared" si="1"/>
        <v>small order</v>
      </c>
      <c r="P15">
        <f t="shared" si="2"/>
        <v>2021</v>
      </c>
      <c r="Q15" t="str">
        <f t="shared" si="3"/>
        <v>old transaction</v>
      </c>
      <c r="R15" t="str">
        <f t="shared" si="4"/>
        <v>valid</v>
      </c>
      <c r="S15" t="str">
        <f t="shared" si="5"/>
        <v>paid</v>
      </c>
      <c r="T15" t="b">
        <f t="shared" si="6"/>
        <v>0</v>
      </c>
      <c r="U15" t="str">
        <f t="shared" si="7"/>
        <v>Bianca Ewing 3033</v>
      </c>
      <c r="V15" t="str">
        <f t="shared" si="8"/>
        <v>Ewing</v>
      </c>
      <c r="W15" t="str">
        <f t="shared" si="9"/>
        <v>Bianc</v>
      </c>
      <c r="X15">
        <f t="shared" si="10"/>
        <v>10</v>
      </c>
    </row>
    <row r="16" spans="1:26" x14ac:dyDescent="0.25">
      <c r="A16" t="s">
        <v>3318</v>
      </c>
      <c r="B16">
        <v>2083</v>
      </c>
      <c r="C16" t="s">
        <v>3319</v>
      </c>
      <c r="D16" t="s">
        <v>3320</v>
      </c>
      <c r="E16" t="s">
        <v>26</v>
      </c>
      <c r="F16" t="s">
        <v>2994</v>
      </c>
      <c r="G16" t="s">
        <v>3321</v>
      </c>
      <c r="H16">
        <v>183.63</v>
      </c>
      <c r="I16" t="s">
        <v>38</v>
      </c>
      <c r="J16">
        <v>12</v>
      </c>
      <c r="K16">
        <v>2203.56</v>
      </c>
      <c r="L16" t="s">
        <v>3322</v>
      </c>
      <c r="M16" s="9">
        <v>45109</v>
      </c>
      <c r="N16" s="9">
        <f t="shared" si="0"/>
        <v>45119</v>
      </c>
      <c r="O16" s="1" t="str">
        <f t="shared" si="1"/>
        <v>small order</v>
      </c>
      <c r="P16">
        <f t="shared" si="2"/>
        <v>2023</v>
      </c>
      <c r="Q16" t="str">
        <f t="shared" si="3"/>
        <v>old transaction</v>
      </c>
      <c r="R16" t="str">
        <f t="shared" si="4"/>
        <v>valid</v>
      </c>
      <c r="S16" t="str">
        <f t="shared" si="5"/>
        <v>paid</v>
      </c>
      <c r="T16" t="b">
        <f t="shared" si="6"/>
        <v>0</v>
      </c>
      <c r="U16" t="str">
        <f t="shared" si="7"/>
        <v>Micheal Garcia DDS 2083</v>
      </c>
      <c r="V16" t="str">
        <f t="shared" si="8"/>
        <v>a DDS</v>
      </c>
      <c r="W16" t="str">
        <f t="shared" si="9"/>
        <v>Miche</v>
      </c>
      <c r="X16">
        <f t="shared" si="10"/>
        <v>10</v>
      </c>
    </row>
    <row r="17" spans="1:24" x14ac:dyDescent="0.25">
      <c r="A17" t="s">
        <v>621</v>
      </c>
      <c r="B17">
        <v>8722</v>
      </c>
      <c r="C17" t="s">
        <v>622</v>
      </c>
      <c r="D17" t="s">
        <v>623</v>
      </c>
      <c r="E17" t="s">
        <v>26</v>
      </c>
      <c r="F17" t="s">
        <v>624</v>
      </c>
      <c r="G17" t="s">
        <v>625</v>
      </c>
      <c r="H17">
        <v>551.69000000000005</v>
      </c>
      <c r="I17" t="s">
        <v>38</v>
      </c>
      <c r="J17">
        <v>11</v>
      </c>
      <c r="K17">
        <v>6068.59</v>
      </c>
      <c r="L17" t="s">
        <v>626</v>
      </c>
      <c r="M17" s="9">
        <v>45105</v>
      </c>
      <c r="N17" s="9">
        <f t="shared" si="0"/>
        <v>45115</v>
      </c>
      <c r="O17" s="1" t="str">
        <f t="shared" si="1"/>
        <v>small order</v>
      </c>
      <c r="P17">
        <f t="shared" si="2"/>
        <v>2023</v>
      </c>
      <c r="Q17" t="str">
        <f t="shared" si="3"/>
        <v>old transaction</v>
      </c>
      <c r="R17" t="str">
        <f t="shared" si="4"/>
        <v>valid</v>
      </c>
      <c r="S17" t="str">
        <f t="shared" si="5"/>
        <v>paid</v>
      </c>
      <c r="T17" t="b">
        <f t="shared" si="6"/>
        <v>0</v>
      </c>
      <c r="U17" t="str">
        <f t="shared" si="7"/>
        <v>Joseph Rangel 8722</v>
      </c>
      <c r="V17" t="str">
        <f t="shared" si="8"/>
        <v>angel</v>
      </c>
      <c r="W17" t="str">
        <f t="shared" si="9"/>
        <v>Josep</v>
      </c>
      <c r="X17">
        <f t="shared" si="10"/>
        <v>10</v>
      </c>
    </row>
    <row r="18" spans="1:24" hidden="1" x14ac:dyDescent="0.25">
      <c r="A18" t="s">
        <v>749</v>
      </c>
      <c r="B18">
        <v>8525</v>
      </c>
      <c r="C18" t="s">
        <v>750</v>
      </c>
      <c r="D18" t="s">
        <v>751</v>
      </c>
      <c r="E18" t="s">
        <v>26</v>
      </c>
      <c r="F18" t="s">
        <v>752</v>
      </c>
      <c r="G18" t="s">
        <v>753</v>
      </c>
      <c r="H18">
        <v>752.05</v>
      </c>
      <c r="I18" t="s">
        <v>38</v>
      </c>
      <c r="J18">
        <v>10</v>
      </c>
      <c r="K18">
        <v>7520.5</v>
      </c>
      <c r="L18" t="s">
        <v>754</v>
      </c>
      <c r="M18" s="1">
        <v>45478</v>
      </c>
      <c r="N18" s="1">
        <v>44829</v>
      </c>
      <c r="O18" s="1"/>
      <c r="P18" s="1"/>
    </row>
    <row r="19" spans="1:24" hidden="1" x14ac:dyDescent="0.25">
      <c r="A19" t="s">
        <v>784</v>
      </c>
      <c r="B19">
        <v>4154</v>
      </c>
      <c r="C19" t="s">
        <v>785</v>
      </c>
      <c r="D19" t="s">
        <v>786</v>
      </c>
      <c r="E19" t="s">
        <v>26</v>
      </c>
      <c r="F19" t="s">
        <v>787</v>
      </c>
      <c r="G19" t="s">
        <v>788</v>
      </c>
      <c r="H19">
        <v>465.73</v>
      </c>
      <c r="I19" t="s">
        <v>38</v>
      </c>
      <c r="J19">
        <v>9</v>
      </c>
      <c r="K19">
        <v>4191.57</v>
      </c>
      <c r="L19" t="s">
        <v>789</v>
      </c>
      <c r="M19" s="1">
        <v>44449</v>
      </c>
      <c r="N19" s="1">
        <v>44007</v>
      </c>
      <c r="O19" s="1"/>
      <c r="P19" s="1"/>
    </row>
    <row r="20" spans="1:24" hidden="1" x14ac:dyDescent="0.25">
      <c r="A20" t="s">
        <v>2458</v>
      </c>
      <c r="B20">
        <v>3762</v>
      </c>
      <c r="C20" t="s">
        <v>2459</v>
      </c>
      <c r="D20" t="s">
        <v>2460</v>
      </c>
      <c r="E20" t="s">
        <v>26</v>
      </c>
      <c r="F20" t="s">
        <v>729</v>
      </c>
      <c r="G20" t="s">
        <v>2461</v>
      </c>
      <c r="H20">
        <v>352.03</v>
      </c>
      <c r="I20" t="s">
        <v>38</v>
      </c>
      <c r="J20">
        <v>8</v>
      </c>
      <c r="K20">
        <v>2816.24</v>
      </c>
      <c r="L20" t="s">
        <v>2462</v>
      </c>
      <c r="M20" s="1">
        <v>44463</v>
      </c>
      <c r="N20" s="1">
        <v>44250</v>
      </c>
      <c r="O20" s="1"/>
      <c r="P20" s="1"/>
    </row>
    <row r="21" spans="1:24" hidden="1" x14ac:dyDescent="0.25">
      <c r="A21" t="s">
        <v>2016</v>
      </c>
      <c r="B21">
        <v>9089</v>
      </c>
      <c r="C21" t="s">
        <v>2017</v>
      </c>
      <c r="D21" t="s">
        <v>2018</v>
      </c>
      <c r="E21" t="s">
        <v>26</v>
      </c>
      <c r="F21" t="s">
        <v>322</v>
      </c>
      <c r="G21" t="s">
        <v>2019</v>
      </c>
      <c r="H21">
        <v>823.51</v>
      </c>
      <c r="I21" t="s">
        <v>38</v>
      </c>
      <c r="J21">
        <v>7</v>
      </c>
      <c r="K21">
        <v>5764.57</v>
      </c>
      <c r="L21" t="s">
        <v>2020</v>
      </c>
      <c r="M21" s="1">
        <v>43948</v>
      </c>
      <c r="N21" s="1">
        <v>44715</v>
      </c>
      <c r="O21" s="1"/>
      <c r="P21" s="1"/>
    </row>
    <row r="22" spans="1:24" hidden="1" x14ac:dyDescent="0.25">
      <c r="A22" t="s">
        <v>2095</v>
      </c>
      <c r="B22">
        <v>1012</v>
      </c>
      <c r="C22" t="s">
        <v>2096</v>
      </c>
      <c r="D22" t="s">
        <v>2097</v>
      </c>
      <c r="E22" t="s">
        <v>26</v>
      </c>
      <c r="F22" t="s">
        <v>2098</v>
      </c>
      <c r="G22" t="s">
        <v>2099</v>
      </c>
      <c r="H22">
        <v>476.59</v>
      </c>
      <c r="I22" t="s">
        <v>38</v>
      </c>
      <c r="J22">
        <v>7</v>
      </c>
      <c r="K22">
        <v>3336.13</v>
      </c>
      <c r="L22" t="s">
        <v>2100</v>
      </c>
      <c r="M22" s="1">
        <v>45155</v>
      </c>
      <c r="N22" s="1">
        <v>44542</v>
      </c>
      <c r="O22" s="1"/>
      <c r="P22" s="1"/>
    </row>
    <row r="23" spans="1:24" hidden="1" x14ac:dyDescent="0.25">
      <c r="A23" t="s">
        <v>885</v>
      </c>
      <c r="B23">
        <v>9202</v>
      </c>
      <c r="C23" t="s">
        <v>886</v>
      </c>
      <c r="D23" t="s">
        <v>887</v>
      </c>
      <c r="E23" t="s">
        <v>26</v>
      </c>
      <c r="F23" t="s">
        <v>435</v>
      </c>
      <c r="G23" t="s">
        <v>888</v>
      </c>
      <c r="H23">
        <v>613.41</v>
      </c>
      <c r="I23" t="s">
        <v>38</v>
      </c>
      <c r="J23">
        <v>6</v>
      </c>
      <c r="K23">
        <v>3680.46</v>
      </c>
      <c r="L23" t="s">
        <v>889</v>
      </c>
      <c r="M23" s="1">
        <v>44344</v>
      </c>
      <c r="N23" s="1">
        <v>45412</v>
      </c>
      <c r="O23" s="1"/>
      <c r="P23" s="1"/>
    </row>
    <row r="24" spans="1:24" hidden="1" x14ac:dyDescent="0.25">
      <c r="A24" t="s">
        <v>2308</v>
      </c>
      <c r="B24">
        <v>7009</v>
      </c>
      <c r="C24" t="s">
        <v>2309</v>
      </c>
      <c r="D24" t="s">
        <v>2310</v>
      </c>
      <c r="E24" t="s">
        <v>26</v>
      </c>
      <c r="F24" t="s">
        <v>2311</v>
      </c>
      <c r="G24" t="s">
        <v>2312</v>
      </c>
      <c r="H24">
        <v>993.26</v>
      </c>
      <c r="I24" t="s">
        <v>38</v>
      </c>
      <c r="J24">
        <v>6</v>
      </c>
      <c r="K24">
        <v>5959.56</v>
      </c>
      <c r="L24" t="s">
        <v>2313</v>
      </c>
      <c r="M24" s="1">
        <v>44936</v>
      </c>
      <c r="N24" s="1">
        <v>45498</v>
      </c>
      <c r="O24" s="1"/>
      <c r="P24" s="1"/>
    </row>
    <row r="25" spans="1:24" hidden="1" x14ac:dyDescent="0.25">
      <c r="A25" t="s">
        <v>2384</v>
      </c>
      <c r="B25">
        <v>6604</v>
      </c>
      <c r="C25" t="s">
        <v>2385</v>
      </c>
      <c r="D25" t="s">
        <v>2386</v>
      </c>
      <c r="E25" t="s">
        <v>26</v>
      </c>
      <c r="F25" t="s">
        <v>2387</v>
      </c>
      <c r="G25" t="s">
        <v>2388</v>
      </c>
      <c r="H25">
        <v>544.94000000000005</v>
      </c>
      <c r="I25" t="s">
        <v>38</v>
      </c>
      <c r="J25">
        <v>6</v>
      </c>
      <c r="K25">
        <v>3269.64</v>
      </c>
      <c r="L25" t="s">
        <v>2389</v>
      </c>
      <c r="M25" s="1">
        <v>43877</v>
      </c>
      <c r="N25" s="1">
        <v>45043</v>
      </c>
      <c r="O25" s="1"/>
      <c r="P25" s="1"/>
    </row>
    <row r="26" spans="1:24" hidden="1" x14ac:dyDescent="0.25">
      <c r="A26" t="s">
        <v>3112</v>
      </c>
      <c r="B26">
        <v>7840</v>
      </c>
      <c r="C26" t="s">
        <v>3113</v>
      </c>
      <c r="D26" t="s">
        <v>3114</v>
      </c>
      <c r="E26" t="s">
        <v>26</v>
      </c>
      <c r="F26" t="s">
        <v>942</v>
      </c>
      <c r="G26" t="s">
        <v>3115</v>
      </c>
      <c r="H26">
        <v>252.43</v>
      </c>
      <c r="I26" t="s">
        <v>38</v>
      </c>
      <c r="J26">
        <v>5</v>
      </c>
      <c r="K26">
        <v>1262.1500000000001</v>
      </c>
      <c r="L26" t="s">
        <v>3116</v>
      </c>
      <c r="M26" s="1">
        <v>44866</v>
      </c>
      <c r="N26" s="1">
        <v>44730</v>
      </c>
      <c r="O26" s="1"/>
      <c r="P26" s="1"/>
    </row>
    <row r="27" spans="1:24" hidden="1" x14ac:dyDescent="0.25">
      <c r="A27" t="s">
        <v>1587</v>
      </c>
      <c r="B27">
        <v>8464</v>
      </c>
      <c r="C27" t="s">
        <v>1588</v>
      </c>
      <c r="D27" t="s">
        <v>1589</v>
      </c>
      <c r="E27" t="s">
        <v>26</v>
      </c>
      <c r="F27" t="s">
        <v>36</v>
      </c>
      <c r="G27" t="s">
        <v>1590</v>
      </c>
      <c r="H27">
        <v>275.41000000000003</v>
      </c>
      <c r="I27" t="s">
        <v>38</v>
      </c>
      <c r="J27">
        <v>4</v>
      </c>
      <c r="K27">
        <v>1101.6400000000001</v>
      </c>
      <c r="L27" t="s">
        <v>1591</v>
      </c>
      <c r="M27" s="1">
        <v>44332</v>
      </c>
      <c r="N27" s="1">
        <v>44091</v>
      </c>
      <c r="O27" s="1"/>
      <c r="P27" s="1"/>
    </row>
    <row r="28" spans="1:24" hidden="1" x14ac:dyDescent="0.25">
      <c r="A28" t="s">
        <v>1662</v>
      </c>
      <c r="B28">
        <v>9593</v>
      </c>
      <c r="C28" t="s">
        <v>1663</v>
      </c>
      <c r="D28" t="s">
        <v>1664</v>
      </c>
      <c r="E28" t="s">
        <v>26</v>
      </c>
      <c r="F28" t="s">
        <v>1665</v>
      </c>
      <c r="G28" t="s">
        <v>1666</v>
      </c>
      <c r="H28">
        <v>728.06</v>
      </c>
      <c r="I28" t="s">
        <v>38</v>
      </c>
      <c r="J28">
        <v>4</v>
      </c>
      <c r="K28">
        <v>2912.24</v>
      </c>
      <c r="L28" t="s">
        <v>1667</v>
      </c>
      <c r="M28" s="1">
        <v>44507</v>
      </c>
      <c r="N28" s="1">
        <v>44853</v>
      </c>
      <c r="O28" s="1"/>
      <c r="P28" s="1"/>
    </row>
    <row r="29" spans="1:24" hidden="1" x14ac:dyDescent="0.25">
      <c r="A29" t="s">
        <v>552</v>
      </c>
      <c r="B29">
        <v>5669</v>
      </c>
      <c r="C29" t="s">
        <v>553</v>
      </c>
      <c r="D29" t="s">
        <v>554</v>
      </c>
      <c r="E29" t="s">
        <v>26</v>
      </c>
      <c r="F29" t="s">
        <v>555</v>
      </c>
      <c r="G29" t="s">
        <v>556</v>
      </c>
      <c r="H29">
        <v>94.1</v>
      </c>
      <c r="I29" t="s">
        <v>38</v>
      </c>
      <c r="J29">
        <v>3</v>
      </c>
      <c r="K29">
        <v>282.3</v>
      </c>
      <c r="L29" t="s">
        <v>557</v>
      </c>
      <c r="M29" s="1">
        <v>44584</v>
      </c>
      <c r="N29" s="1">
        <v>43969</v>
      </c>
      <c r="O29" s="1"/>
      <c r="P29" s="1"/>
    </row>
    <row r="30" spans="1:24" hidden="1" x14ac:dyDescent="0.25">
      <c r="A30" t="s">
        <v>250</v>
      </c>
      <c r="B30">
        <v>5955</v>
      </c>
      <c r="C30" t="s">
        <v>251</v>
      </c>
      <c r="D30" t="s">
        <v>252</v>
      </c>
      <c r="E30" t="s">
        <v>26</v>
      </c>
      <c r="F30" t="s">
        <v>253</v>
      </c>
      <c r="G30" t="s">
        <v>254</v>
      </c>
      <c r="H30">
        <v>220.58</v>
      </c>
      <c r="I30" t="s">
        <v>38</v>
      </c>
      <c r="J30">
        <v>1</v>
      </c>
      <c r="K30">
        <v>220.58</v>
      </c>
      <c r="L30" t="s">
        <v>255</v>
      </c>
      <c r="M30" s="1">
        <v>45064</v>
      </c>
      <c r="N30" s="1">
        <v>44254</v>
      </c>
      <c r="O30" s="1"/>
      <c r="P30" s="1"/>
    </row>
    <row r="31" spans="1:24" hidden="1" x14ac:dyDescent="0.25">
      <c r="A31" t="s">
        <v>986</v>
      </c>
      <c r="B31">
        <v>8760</v>
      </c>
      <c r="C31" t="s">
        <v>987</v>
      </c>
      <c r="D31" t="s">
        <v>988</v>
      </c>
      <c r="E31" t="s">
        <v>26</v>
      </c>
      <c r="F31" t="s">
        <v>551</v>
      </c>
      <c r="G31" t="s">
        <v>989</v>
      </c>
      <c r="H31">
        <v>557.41</v>
      </c>
      <c r="I31" t="s">
        <v>38</v>
      </c>
      <c r="J31">
        <v>1</v>
      </c>
      <c r="K31">
        <v>557.41</v>
      </c>
      <c r="L31" t="s">
        <v>990</v>
      </c>
      <c r="M31" s="1">
        <v>44543</v>
      </c>
      <c r="N31" s="1">
        <v>44726</v>
      </c>
      <c r="O31" s="1"/>
      <c r="P31" s="1"/>
    </row>
    <row r="32" spans="1:24" x14ac:dyDescent="0.25">
      <c r="A32" t="s">
        <v>2549</v>
      </c>
      <c r="B32">
        <v>3031</v>
      </c>
      <c r="C32" t="s">
        <v>2550</v>
      </c>
      <c r="D32" t="s">
        <v>2551</v>
      </c>
      <c r="E32" t="s">
        <v>106</v>
      </c>
      <c r="F32" t="s">
        <v>106</v>
      </c>
      <c r="G32" t="s">
        <v>2552</v>
      </c>
      <c r="H32">
        <v>859.63</v>
      </c>
      <c r="I32" t="s">
        <v>38</v>
      </c>
      <c r="J32">
        <v>20</v>
      </c>
      <c r="K32">
        <v>17192.599999999999</v>
      </c>
      <c r="L32" t="s">
        <v>2553</v>
      </c>
      <c r="M32" s="9">
        <v>45531</v>
      </c>
      <c r="N32" s="9">
        <f t="shared" ref="N32:N38" si="11">M32+10</f>
        <v>45541</v>
      </c>
      <c r="O32" s="1" t="str">
        <f t="shared" ref="O32:O38" si="12">IF(J32&gt;15, "large order", "small order")</f>
        <v>large order</v>
      </c>
      <c r="P32">
        <f t="shared" ref="P32:P38" si="13">YEAR(M32)</f>
        <v>2024</v>
      </c>
      <c r="Q32" t="str">
        <f t="shared" ref="Q32:Q38" si="14">IF(AND(J32&gt;10, P32=2024), "recent transaction", "old transaction")</f>
        <v>recent transaction</v>
      </c>
      <c r="R32" t="str">
        <f t="shared" ref="R32:R38" si="15">IF(OR(J32&gt;15, O32="small order"), "valid", "invalid")</f>
        <v>valid</v>
      </c>
      <c r="S32" t="str">
        <f t="shared" ref="S32:S38" si="16">IF(NOT(P32&lt;2024), "pending", "paid")</f>
        <v>pending</v>
      </c>
      <c r="T32" t="str">
        <f t="shared" ref="T32:T38" si="17">IF(AND(J32&gt;15, OR(Q32="old transaction", Q32="recent transaction")), "high priority order")</f>
        <v>high priority order</v>
      </c>
      <c r="U32" t="str">
        <f t="shared" ref="U32:U38" si="18">CONCATENATE(A32, " ", B32)</f>
        <v>Katie Palmer 3031</v>
      </c>
      <c r="V32" t="str">
        <f t="shared" ref="V32:V38" si="19">RIGHT(A32,5)</f>
        <v>almer</v>
      </c>
      <c r="W32" t="str">
        <f t="shared" ref="W32:W38" si="20">LEFT(A32, 5)</f>
        <v>Katie</v>
      </c>
      <c r="X32">
        <f t="shared" ref="X32:X38" si="21">DATEDIF(M32, N32, "d")</f>
        <v>10</v>
      </c>
    </row>
    <row r="33" spans="1:24" x14ac:dyDescent="0.25">
      <c r="A33" t="s">
        <v>778</v>
      </c>
      <c r="B33">
        <v>5375</v>
      </c>
      <c r="C33" t="s">
        <v>779</v>
      </c>
      <c r="D33" t="s">
        <v>780</v>
      </c>
      <c r="E33" t="s">
        <v>106</v>
      </c>
      <c r="F33" t="s">
        <v>781</v>
      </c>
      <c r="G33" t="s">
        <v>782</v>
      </c>
      <c r="H33">
        <v>647.65</v>
      </c>
      <c r="I33" t="s">
        <v>38</v>
      </c>
      <c r="J33">
        <v>16</v>
      </c>
      <c r="K33">
        <v>10362.4</v>
      </c>
      <c r="L33" t="s">
        <v>783</v>
      </c>
      <c r="M33" s="9">
        <v>45064</v>
      </c>
      <c r="N33" s="9">
        <f t="shared" si="11"/>
        <v>45074</v>
      </c>
      <c r="O33" s="1" t="str">
        <f t="shared" si="12"/>
        <v>large order</v>
      </c>
      <c r="P33">
        <f t="shared" si="13"/>
        <v>2023</v>
      </c>
      <c r="Q33" t="str">
        <f t="shared" si="14"/>
        <v>old transaction</v>
      </c>
      <c r="R33" t="str">
        <f t="shared" si="15"/>
        <v>valid</v>
      </c>
      <c r="S33" t="str">
        <f t="shared" si="16"/>
        <v>paid</v>
      </c>
      <c r="T33" t="str">
        <f t="shared" si="17"/>
        <v>high priority order</v>
      </c>
      <c r="U33" t="str">
        <f t="shared" si="18"/>
        <v>Katelyn Cook 5375</v>
      </c>
      <c r="V33" t="str">
        <f t="shared" si="19"/>
        <v xml:space="preserve"> Cook</v>
      </c>
      <c r="W33" t="str">
        <f t="shared" si="20"/>
        <v>Katel</v>
      </c>
      <c r="X33">
        <f t="shared" si="21"/>
        <v>10</v>
      </c>
    </row>
    <row r="34" spans="1:24" x14ac:dyDescent="0.25">
      <c r="A34" t="s">
        <v>1629</v>
      </c>
      <c r="B34">
        <v>1593</v>
      </c>
      <c r="C34" t="s">
        <v>1630</v>
      </c>
      <c r="D34" t="s">
        <v>1631</v>
      </c>
      <c r="E34" t="s">
        <v>106</v>
      </c>
      <c r="F34" t="s">
        <v>58</v>
      </c>
      <c r="G34" t="s">
        <v>1632</v>
      </c>
      <c r="H34">
        <v>954.35</v>
      </c>
      <c r="I34" t="s">
        <v>38</v>
      </c>
      <c r="J34">
        <v>13</v>
      </c>
      <c r="K34">
        <v>12406.55</v>
      </c>
      <c r="L34" t="s">
        <v>1633</v>
      </c>
      <c r="M34" s="9">
        <v>45141</v>
      </c>
      <c r="N34" s="9">
        <f t="shared" si="11"/>
        <v>45151</v>
      </c>
      <c r="O34" s="1" t="str">
        <f t="shared" si="12"/>
        <v>small order</v>
      </c>
      <c r="P34">
        <f t="shared" si="13"/>
        <v>2023</v>
      </c>
      <c r="Q34" t="str">
        <f t="shared" si="14"/>
        <v>old transaction</v>
      </c>
      <c r="R34" t="str">
        <f t="shared" si="15"/>
        <v>valid</v>
      </c>
      <c r="S34" t="str">
        <f t="shared" si="16"/>
        <v>paid</v>
      </c>
      <c r="T34" t="b">
        <f t="shared" si="17"/>
        <v>0</v>
      </c>
      <c r="U34" t="str">
        <f t="shared" si="18"/>
        <v>Debra Hale 1593</v>
      </c>
      <c r="V34" t="str">
        <f t="shared" si="19"/>
        <v xml:space="preserve"> Hale</v>
      </c>
      <c r="W34" t="str">
        <f t="shared" si="20"/>
        <v>Debra</v>
      </c>
      <c r="X34">
        <f t="shared" si="21"/>
        <v>10</v>
      </c>
    </row>
    <row r="35" spans="1:24" x14ac:dyDescent="0.25">
      <c r="A35" t="s">
        <v>2851</v>
      </c>
      <c r="B35">
        <v>9870</v>
      </c>
      <c r="C35" t="s">
        <v>2852</v>
      </c>
      <c r="D35" t="s">
        <v>2853</v>
      </c>
      <c r="E35" t="s">
        <v>106</v>
      </c>
      <c r="F35" t="s">
        <v>2854</v>
      </c>
      <c r="G35" t="s">
        <v>2855</v>
      </c>
      <c r="H35">
        <v>289.64</v>
      </c>
      <c r="I35" t="s">
        <v>38</v>
      </c>
      <c r="J35">
        <v>13</v>
      </c>
      <c r="K35">
        <v>3765.32</v>
      </c>
      <c r="L35" t="s">
        <v>2856</v>
      </c>
      <c r="M35" s="9">
        <v>44823</v>
      </c>
      <c r="N35" s="9">
        <f t="shared" si="11"/>
        <v>44833</v>
      </c>
      <c r="O35" s="1" t="str">
        <f t="shared" si="12"/>
        <v>small order</v>
      </c>
      <c r="P35">
        <f t="shared" si="13"/>
        <v>2022</v>
      </c>
      <c r="Q35" t="str">
        <f t="shared" si="14"/>
        <v>old transaction</v>
      </c>
      <c r="R35" t="str">
        <f t="shared" si="15"/>
        <v>valid</v>
      </c>
      <c r="S35" t="str">
        <f t="shared" si="16"/>
        <v>paid</v>
      </c>
      <c r="T35" t="b">
        <f t="shared" si="17"/>
        <v>0</v>
      </c>
      <c r="U35" t="str">
        <f t="shared" si="18"/>
        <v>Leah Castillo 9870</v>
      </c>
      <c r="V35" t="str">
        <f t="shared" si="19"/>
        <v>tillo</v>
      </c>
      <c r="W35" t="str">
        <f t="shared" si="20"/>
        <v xml:space="preserve">Leah </v>
      </c>
      <c r="X35">
        <f t="shared" si="21"/>
        <v>10</v>
      </c>
    </row>
    <row r="36" spans="1:24" x14ac:dyDescent="0.25">
      <c r="A36" t="s">
        <v>286</v>
      </c>
      <c r="B36">
        <v>9667</v>
      </c>
      <c r="C36" t="s">
        <v>287</v>
      </c>
      <c r="D36" t="s">
        <v>288</v>
      </c>
      <c r="E36" t="s">
        <v>106</v>
      </c>
      <c r="F36" t="s">
        <v>289</v>
      </c>
      <c r="G36" t="s">
        <v>290</v>
      </c>
      <c r="H36">
        <v>68.290000000000006</v>
      </c>
      <c r="I36" t="s">
        <v>38</v>
      </c>
      <c r="J36">
        <v>11</v>
      </c>
      <c r="K36">
        <v>751.19</v>
      </c>
      <c r="L36" t="s">
        <v>291</v>
      </c>
      <c r="M36" s="9">
        <v>43981</v>
      </c>
      <c r="N36" s="9">
        <f t="shared" si="11"/>
        <v>43991</v>
      </c>
      <c r="O36" s="1" t="str">
        <f t="shared" si="12"/>
        <v>small order</v>
      </c>
      <c r="P36">
        <f t="shared" si="13"/>
        <v>2020</v>
      </c>
      <c r="Q36" t="str">
        <f t="shared" si="14"/>
        <v>old transaction</v>
      </c>
      <c r="R36" t="str">
        <f t="shared" si="15"/>
        <v>valid</v>
      </c>
      <c r="S36" t="str">
        <f t="shared" si="16"/>
        <v>paid</v>
      </c>
      <c r="T36" t="b">
        <f t="shared" si="17"/>
        <v>0</v>
      </c>
      <c r="U36" t="str">
        <f t="shared" si="18"/>
        <v>Gary Oliver 9667</v>
      </c>
      <c r="V36" t="str">
        <f t="shared" si="19"/>
        <v>liver</v>
      </c>
      <c r="W36" t="str">
        <f t="shared" si="20"/>
        <v xml:space="preserve">Gary </v>
      </c>
      <c r="X36">
        <f t="shared" si="21"/>
        <v>10</v>
      </c>
    </row>
    <row r="37" spans="1:24" x14ac:dyDescent="0.25">
      <c r="A37" t="s">
        <v>485</v>
      </c>
      <c r="B37">
        <v>8739</v>
      </c>
      <c r="C37" t="s">
        <v>486</v>
      </c>
      <c r="D37" t="s">
        <v>487</v>
      </c>
      <c r="E37" t="s">
        <v>106</v>
      </c>
      <c r="F37" t="s">
        <v>277</v>
      </c>
      <c r="G37" t="s">
        <v>488</v>
      </c>
      <c r="H37">
        <v>26.57</v>
      </c>
      <c r="I37" t="s">
        <v>38</v>
      </c>
      <c r="J37">
        <v>11</v>
      </c>
      <c r="K37">
        <v>292.27</v>
      </c>
      <c r="L37" t="s">
        <v>489</v>
      </c>
      <c r="M37" s="9">
        <v>45366</v>
      </c>
      <c r="N37" s="9">
        <f t="shared" si="11"/>
        <v>45376</v>
      </c>
      <c r="O37" s="1" t="str">
        <f t="shared" si="12"/>
        <v>small order</v>
      </c>
      <c r="P37">
        <f t="shared" si="13"/>
        <v>2024</v>
      </c>
      <c r="Q37" t="str">
        <f t="shared" si="14"/>
        <v>recent transaction</v>
      </c>
      <c r="R37" t="str">
        <f t="shared" si="15"/>
        <v>valid</v>
      </c>
      <c r="S37" t="str">
        <f t="shared" si="16"/>
        <v>pending</v>
      </c>
      <c r="T37" t="b">
        <f t="shared" si="17"/>
        <v>0</v>
      </c>
      <c r="U37" t="str">
        <f t="shared" si="18"/>
        <v>Heidi Boyd 8739</v>
      </c>
      <c r="V37" t="str">
        <f t="shared" si="19"/>
        <v xml:space="preserve"> Boyd</v>
      </c>
      <c r="W37" t="str">
        <f t="shared" si="20"/>
        <v>Heidi</v>
      </c>
      <c r="X37">
        <f t="shared" si="21"/>
        <v>10</v>
      </c>
    </row>
    <row r="38" spans="1:24" x14ac:dyDescent="0.25">
      <c r="A38" t="s">
        <v>2650</v>
      </c>
      <c r="B38">
        <v>3028</v>
      </c>
      <c r="C38" t="s">
        <v>2651</v>
      </c>
      <c r="D38" t="s">
        <v>2652</v>
      </c>
      <c r="E38" t="s">
        <v>106</v>
      </c>
      <c r="F38" t="s">
        <v>844</v>
      </c>
      <c r="G38" t="s">
        <v>2653</v>
      </c>
      <c r="H38">
        <v>228.41</v>
      </c>
      <c r="I38" t="s">
        <v>38</v>
      </c>
      <c r="J38">
        <v>11</v>
      </c>
      <c r="K38">
        <v>2512.5100000000002</v>
      </c>
      <c r="L38" t="s">
        <v>2654</v>
      </c>
      <c r="M38" s="9">
        <v>44478</v>
      </c>
      <c r="N38" s="9">
        <f t="shared" si="11"/>
        <v>44488</v>
      </c>
      <c r="O38" s="1" t="str">
        <f t="shared" si="12"/>
        <v>small order</v>
      </c>
      <c r="P38">
        <f t="shared" si="13"/>
        <v>2021</v>
      </c>
      <c r="Q38" t="str">
        <f t="shared" si="14"/>
        <v>old transaction</v>
      </c>
      <c r="R38" t="str">
        <f t="shared" si="15"/>
        <v>valid</v>
      </c>
      <c r="S38" t="str">
        <f t="shared" si="16"/>
        <v>paid</v>
      </c>
      <c r="T38" t="b">
        <f t="shared" si="17"/>
        <v>0</v>
      </c>
      <c r="U38" t="str">
        <f t="shared" si="18"/>
        <v>Aaron Hunter 3028</v>
      </c>
      <c r="V38" t="str">
        <f t="shared" si="19"/>
        <v>unter</v>
      </c>
      <c r="W38" t="str">
        <f t="shared" si="20"/>
        <v>Aaron</v>
      </c>
      <c r="X38">
        <f t="shared" si="21"/>
        <v>10</v>
      </c>
    </row>
    <row r="39" spans="1:24" hidden="1" x14ac:dyDescent="0.25">
      <c r="A39" t="s">
        <v>2795</v>
      </c>
      <c r="B39">
        <v>5200</v>
      </c>
      <c r="C39" t="s">
        <v>2796</v>
      </c>
      <c r="D39" t="s">
        <v>2797</v>
      </c>
      <c r="E39" t="s">
        <v>106</v>
      </c>
      <c r="F39" t="s">
        <v>2798</v>
      </c>
      <c r="G39" t="s">
        <v>2799</v>
      </c>
      <c r="H39">
        <v>966.38</v>
      </c>
      <c r="I39" t="s">
        <v>38</v>
      </c>
      <c r="J39">
        <v>10</v>
      </c>
      <c r="K39">
        <v>9663.7999999999993</v>
      </c>
      <c r="L39" t="s">
        <v>2800</v>
      </c>
      <c r="M39" s="1">
        <v>43999</v>
      </c>
      <c r="N39" s="1">
        <v>44776</v>
      </c>
      <c r="O39" s="1"/>
      <c r="P39" s="1"/>
    </row>
    <row r="40" spans="1:24" hidden="1" x14ac:dyDescent="0.25">
      <c r="A40" t="s">
        <v>2053</v>
      </c>
      <c r="B40">
        <v>1727</v>
      </c>
      <c r="C40" t="s">
        <v>2054</v>
      </c>
      <c r="D40" t="s">
        <v>2055</v>
      </c>
      <c r="E40" t="s">
        <v>106</v>
      </c>
      <c r="F40" t="s">
        <v>2056</v>
      </c>
      <c r="G40" t="s">
        <v>2057</v>
      </c>
      <c r="H40">
        <v>170.16</v>
      </c>
      <c r="I40" t="s">
        <v>38</v>
      </c>
      <c r="J40">
        <v>9</v>
      </c>
      <c r="K40">
        <v>1531.44</v>
      </c>
      <c r="L40" t="s">
        <v>2058</v>
      </c>
      <c r="M40" s="1">
        <v>44605</v>
      </c>
      <c r="N40" s="1">
        <v>44030</v>
      </c>
      <c r="O40" s="1"/>
      <c r="P40" s="1"/>
    </row>
    <row r="41" spans="1:24" hidden="1" x14ac:dyDescent="0.25">
      <c r="A41" t="s">
        <v>1796</v>
      </c>
      <c r="B41">
        <v>3857</v>
      </c>
      <c r="C41" t="s">
        <v>1797</v>
      </c>
      <c r="D41" t="s">
        <v>1798</v>
      </c>
      <c r="E41" t="s">
        <v>106</v>
      </c>
      <c r="F41" t="s">
        <v>1799</v>
      </c>
      <c r="G41" t="s">
        <v>1800</v>
      </c>
      <c r="H41">
        <v>582.1</v>
      </c>
      <c r="I41" t="s">
        <v>38</v>
      </c>
      <c r="J41">
        <v>8</v>
      </c>
      <c r="K41">
        <v>4656.8</v>
      </c>
      <c r="L41" t="s">
        <v>1801</v>
      </c>
      <c r="M41" s="1">
        <v>44356</v>
      </c>
      <c r="N41" s="1">
        <v>43847</v>
      </c>
      <c r="O41" s="1"/>
      <c r="P41" s="1"/>
    </row>
    <row r="42" spans="1:24" hidden="1" x14ac:dyDescent="0.25">
      <c r="A42" t="s">
        <v>1646</v>
      </c>
      <c r="B42">
        <v>9993</v>
      </c>
      <c r="C42" t="s">
        <v>1647</v>
      </c>
      <c r="D42" t="s">
        <v>1648</v>
      </c>
      <c r="E42" t="s">
        <v>106</v>
      </c>
      <c r="F42" t="s">
        <v>1649</v>
      </c>
      <c r="G42" t="s">
        <v>1650</v>
      </c>
      <c r="H42">
        <v>510.41</v>
      </c>
      <c r="I42" t="s">
        <v>38</v>
      </c>
      <c r="J42">
        <v>7</v>
      </c>
      <c r="K42">
        <v>3572.87</v>
      </c>
      <c r="L42" t="s">
        <v>1651</v>
      </c>
      <c r="M42" s="1">
        <v>43955</v>
      </c>
      <c r="N42" s="1">
        <v>44527</v>
      </c>
      <c r="O42" s="1"/>
      <c r="P42" s="1"/>
    </row>
    <row r="43" spans="1:24" hidden="1" x14ac:dyDescent="0.25">
      <c r="A43" t="s">
        <v>862</v>
      </c>
      <c r="B43">
        <v>7213</v>
      </c>
      <c r="C43" t="s">
        <v>863</v>
      </c>
      <c r="D43" t="s">
        <v>864</v>
      </c>
      <c r="E43" t="s">
        <v>106</v>
      </c>
      <c r="F43" t="s">
        <v>844</v>
      </c>
      <c r="G43" t="s">
        <v>865</v>
      </c>
      <c r="H43">
        <v>145.38999999999999</v>
      </c>
      <c r="I43" t="s">
        <v>38</v>
      </c>
      <c r="J43">
        <v>3</v>
      </c>
      <c r="K43">
        <v>436.17</v>
      </c>
      <c r="L43" t="s">
        <v>866</v>
      </c>
      <c r="M43" s="1">
        <v>45170</v>
      </c>
      <c r="N43" s="1">
        <v>44050</v>
      </c>
      <c r="O43" s="1"/>
      <c r="P43" s="1"/>
    </row>
    <row r="44" spans="1:24" hidden="1" x14ac:dyDescent="0.25">
      <c r="A44" t="s">
        <v>1100</v>
      </c>
      <c r="B44">
        <v>6356</v>
      </c>
      <c r="C44" t="s">
        <v>1101</v>
      </c>
      <c r="D44" t="s">
        <v>1102</v>
      </c>
      <c r="E44" t="s">
        <v>106</v>
      </c>
      <c r="F44" t="s">
        <v>827</v>
      </c>
      <c r="G44" t="s">
        <v>1103</v>
      </c>
      <c r="H44">
        <v>161.69999999999999</v>
      </c>
      <c r="I44" t="s">
        <v>38</v>
      </c>
      <c r="J44">
        <v>3</v>
      </c>
      <c r="K44">
        <v>485.1</v>
      </c>
      <c r="L44" t="s">
        <v>1104</v>
      </c>
      <c r="M44" s="1">
        <v>44276</v>
      </c>
      <c r="N44" s="1">
        <v>44132</v>
      </c>
      <c r="O44" s="1"/>
      <c r="P44" s="1"/>
    </row>
    <row r="45" spans="1:24" hidden="1" x14ac:dyDescent="0.25">
      <c r="A45" t="s">
        <v>3189</v>
      </c>
      <c r="B45">
        <v>2649</v>
      </c>
      <c r="C45" t="s">
        <v>3190</v>
      </c>
      <c r="D45" t="s">
        <v>3191</v>
      </c>
      <c r="E45" t="s">
        <v>106</v>
      </c>
      <c r="F45" t="s">
        <v>3144</v>
      </c>
      <c r="G45" t="s">
        <v>3192</v>
      </c>
      <c r="H45">
        <v>367.96</v>
      </c>
      <c r="I45" t="s">
        <v>38</v>
      </c>
      <c r="J45">
        <v>3</v>
      </c>
      <c r="K45">
        <v>1103.8800000000001</v>
      </c>
      <c r="L45" t="s">
        <v>3193</v>
      </c>
      <c r="M45" s="1">
        <v>44628</v>
      </c>
      <c r="N45" s="1">
        <v>44654</v>
      </c>
      <c r="O45" s="1"/>
      <c r="P45" s="1"/>
    </row>
    <row r="46" spans="1:24" hidden="1" x14ac:dyDescent="0.25">
      <c r="A46" t="s">
        <v>2970</v>
      </c>
      <c r="B46">
        <v>6580</v>
      </c>
      <c r="C46" t="s">
        <v>2971</v>
      </c>
      <c r="D46" t="s">
        <v>2972</v>
      </c>
      <c r="E46" t="s">
        <v>106</v>
      </c>
      <c r="F46" t="s">
        <v>1218</v>
      </c>
      <c r="G46" t="s">
        <v>2973</v>
      </c>
      <c r="H46">
        <v>460.28</v>
      </c>
      <c r="I46" t="s">
        <v>38</v>
      </c>
      <c r="J46">
        <v>2</v>
      </c>
      <c r="K46">
        <v>920.56</v>
      </c>
      <c r="L46" t="s">
        <v>2974</v>
      </c>
      <c r="M46" s="1">
        <v>45084</v>
      </c>
      <c r="N46" s="1">
        <v>44666</v>
      </c>
      <c r="O46" s="1"/>
      <c r="P46" s="1"/>
    </row>
    <row r="47" spans="1:24" hidden="1" x14ac:dyDescent="0.25">
      <c r="A47" t="s">
        <v>1279</v>
      </c>
      <c r="B47">
        <v>4879</v>
      </c>
      <c r="C47" t="s">
        <v>1280</v>
      </c>
      <c r="D47" t="s">
        <v>1281</v>
      </c>
      <c r="E47" t="s">
        <v>106</v>
      </c>
      <c r="F47" t="s">
        <v>1282</v>
      </c>
      <c r="G47" t="s">
        <v>1283</v>
      </c>
      <c r="H47">
        <v>650.11</v>
      </c>
      <c r="I47" t="s">
        <v>38</v>
      </c>
      <c r="J47">
        <v>1</v>
      </c>
      <c r="K47">
        <v>650.11</v>
      </c>
      <c r="L47" t="s">
        <v>1284</v>
      </c>
      <c r="M47" s="1">
        <v>44123</v>
      </c>
      <c r="N47" s="1">
        <v>43855</v>
      </c>
      <c r="O47" s="1"/>
      <c r="P47" s="1"/>
    </row>
    <row r="48" spans="1:24" hidden="1" x14ac:dyDescent="0.25">
      <c r="A48" t="s">
        <v>2237</v>
      </c>
      <c r="B48">
        <v>1761</v>
      </c>
      <c r="C48" t="s">
        <v>2238</v>
      </c>
      <c r="D48" t="s">
        <v>2239</v>
      </c>
      <c r="E48" t="s">
        <v>106</v>
      </c>
      <c r="F48" t="s">
        <v>2240</v>
      </c>
      <c r="G48" t="s">
        <v>2241</v>
      </c>
      <c r="H48">
        <v>646.82000000000005</v>
      </c>
      <c r="I48" t="s">
        <v>38</v>
      </c>
      <c r="J48">
        <v>1</v>
      </c>
      <c r="K48">
        <v>646.82000000000005</v>
      </c>
      <c r="L48" t="s">
        <v>2242</v>
      </c>
      <c r="M48" s="1">
        <v>44234</v>
      </c>
      <c r="N48" s="1">
        <v>45274</v>
      </c>
      <c r="O48" s="1"/>
      <c r="P48" s="1"/>
    </row>
    <row r="49" spans="1:24" x14ac:dyDescent="0.25">
      <c r="A49" t="s">
        <v>145</v>
      </c>
      <c r="B49">
        <v>3797</v>
      </c>
      <c r="C49" t="s">
        <v>146</v>
      </c>
      <c r="D49" t="s">
        <v>147</v>
      </c>
      <c r="E49" t="s">
        <v>31</v>
      </c>
      <c r="F49" t="s">
        <v>148</v>
      </c>
      <c r="G49" t="s">
        <v>149</v>
      </c>
      <c r="H49">
        <v>111.85</v>
      </c>
      <c r="I49" t="s">
        <v>38</v>
      </c>
      <c r="J49">
        <v>20</v>
      </c>
      <c r="K49">
        <v>2237</v>
      </c>
      <c r="L49" t="s">
        <v>150</v>
      </c>
      <c r="M49" s="9">
        <v>44464</v>
      </c>
      <c r="N49" s="9">
        <f>M49+10</f>
        <v>44474</v>
      </c>
      <c r="O49" s="1" t="str">
        <f t="shared" ref="O49:O58" si="22">IF(J49&gt;15, "large order", "small order")</f>
        <v>large order</v>
      </c>
      <c r="P49">
        <f t="shared" ref="P49:P58" si="23">YEAR(M49)</f>
        <v>2021</v>
      </c>
      <c r="Q49" t="str">
        <f t="shared" ref="Q49:Q58" si="24">IF(AND(J49&gt;10, P49=2024), "recent transaction", "old transaction")</f>
        <v>old transaction</v>
      </c>
      <c r="R49" t="str">
        <f t="shared" ref="R49:R58" si="25">IF(OR(J49&gt;15, O49="small order"), "valid", "invalid")</f>
        <v>valid</v>
      </c>
      <c r="S49" t="str">
        <f t="shared" ref="S49:S58" si="26">IF(NOT(P49&lt;2024), "pending", "paid")</f>
        <v>paid</v>
      </c>
      <c r="T49" t="str">
        <f t="shared" ref="T49:T58" si="27">IF(AND(J49&gt;15, OR(Q49="old transaction", Q49="recent transaction")), "high priority order")</f>
        <v>high priority order</v>
      </c>
      <c r="U49" t="str">
        <f t="shared" ref="U49:U58" si="28">CONCATENATE(A49, " ", B49)</f>
        <v>Jillian Gonzales 3797</v>
      </c>
      <c r="V49" t="str">
        <f t="shared" ref="V49:V58" si="29">RIGHT(A49,5)</f>
        <v>zales</v>
      </c>
      <c r="W49" t="str">
        <f t="shared" ref="W49:W58" si="30">LEFT(A49, 5)</f>
        <v>Jilli</v>
      </c>
      <c r="X49">
        <f t="shared" ref="X49:X58" si="31">DATEDIF(M49, N49, "d")</f>
        <v>10</v>
      </c>
    </row>
    <row r="50" spans="1:24" x14ac:dyDescent="0.25">
      <c r="A50" t="s">
        <v>1809</v>
      </c>
      <c r="B50">
        <v>2079</v>
      </c>
      <c r="C50" t="s">
        <v>1810</v>
      </c>
      <c r="D50" t="s">
        <v>1811</v>
      </c>
      <c r="E50" t="s">
        <v>31</v>
      </c>
      <c r="F50" t="s">
        <v>1812</v>
      </c>
      <c r="G50" t="s">
        <v>1813</v>
      </c>
      <c r="H50">
        <v>940</v>
      </c>
      <c r="I50" t="s">
        <v>38</v>
      </c>
      <c r="J50">
        <v>20</v>
      </c>
      <c r="K50">
        <v>18800</v>
      </c>
      <c r="L50" t="s">
        <v>1814</v>
      </c>
      <c r="M50" s="9">
        <v>44003</v>
      </c>
      <c r="N50" s="9">
        <f>M50+10</f>
        <v>44013</v>
      </c>
      <c r="O50" s="1" t="str">
        <f t="shared" si="22"/>
        <v>large order</v>
      </c>
      <c r="P50">
        <f t="shared" si="23"/>
        <v>2020</v>
      </c>
      <c r="Q50" t="str">
        <f t="shared" si="24"/>
        <v>old transaction</v>
      </c>
      <c r="R50" t="str">
        <f t="shared" si="25"/>
        <v>valid</v>
      </c>
      <c r="S50" t="str">
        <f t="shared" si="26"/>
        <v>paid</v>
      </c>
      <c r="T50" t="str">
        <f t="shared" si="27"/>
        <v>high priority order</v>
      </c>
      <c r="U50" t="str">
        <f t="shared" si="28"/>
        <v>Jacob Robinson 2079</v>
      </c>
      <c r="V50" t="str">
        <f t="shared" si="29"/>
        <v>inson</v>
      </c>
      <c r="W50" t="str">
        <f t="shared" si="30"/>
        <v>Jacob</v>
      </c>
      <c r="X50">
        <f t="shared" si="31"/>
        <v>10</v>
      </c>
    </row>
    <row r="51" spans="1:24" x14ac:dyDescent="0.25">
      <c r="A51" t="s">
        <v>1191</v>
      </c>
      <c r="B51">
        <v>4627</v>
      </c>
      <c r="C51" t="s">
        <v>1192</v>
      </c>
      <c r="D51" t="s">
        <v>1193</v>
      </c>
      <c r="E51" t="s">
        <v>31</v>
      </c>
      <c r="F51" t="s">
        <v>1194</v>
      </c>
      <c r="G51" t="s">
        <v>1195</v>
      </c>
      <c r="H51">
        <v>680.2</v>
      </c>
      <c r="I51" t="s">
        <v>38</v>
      </c>
      <c r="J51">
        <v>19</v>
      </c>
      <c r="K51">
        <v>12923.8</v>
      </c>
      <c r="L51" t="s">
        <v>1196</v>
      </c>
      <c r="M51" s="9">
        <v>44796</v>
      </c>
      <c r="N51" s="9">
        <f>M51+10</f>
        <v>44806</v>
      </c>
      <c r="O51" s="1" t="str">
        <f t="shared" si="22"/>
        <v>large order</v>
      </c>
      <c r="P51">
        <f t="shared" si="23"/>
        <v>2022</v>
      </c>
      <c r="Q51" t="str">
        <f t="shared" si="24"/>
        <v>old transaction</v>
      </c>
      <c r="R51" t="str">
        <f t="shared" si="25"/>
        <v>valid</v>
      </c>
      <c r="S51" t="str">
        <f t="shared" si="26"/>
        <v>paid</v>
      </c>
      <c r="T51" t="str">
        <f t="shared" si="27"/>
        <v>high priority order</v>
      </c>
      <c r="U51" t="str">
        <f t="shared" si="28"/>
        <v>Paul Aguilar 4627</v>
      </c>
      <c r="V51" t="str">
        <f t="shared" si="29"/>
        <v>uilar</v>
      </c>
      <c r="W51" t="str">
        <f t="shared" si="30"/>
        <v xml:space="preserve">Paul </v>
      </c>
      <c r="X51">
        <f t="shared" si="31"/>
        <v>10</v>
      </c>
    </row>
    <row r="52" spans="1:24" x14ac:dyDescent="0.25">
      <c r="A52" t="s">
        <v>1356</v>
      </c>
      <c r="B52">
        <v>7069</v>
      </c>
      <c r="C52" t="s">
        <v>1357</v>
      </c>
      <c r="D52" t="s">
        <v>1358</v>
      </c>
      <c r="E52" t="s">
        <v>31</v>
      </c>
      <c r="F52" t="s">
        <v>859</v>
      </c>
      <c r="G52" t="s">
        <v>1359</v>
      </c>
      <c r="H52">
        <v>695.66</v>
      </c>
      <c r="I52" t="s">
        <v>38</v>
      </c>
      <c r="J52">
        <v>19</v>
      </c>
      <c r="K52">
        <v>13217.54</v>
      </c>
      <c r="L52" t="s">
        <v>1360</v>
      </c>
      <c r="M52" s="9">
        <v>44031</v>
      </c>
      <c r="N52" s="9">
        <f>M52+10</f>
        <v>44041</v>
      </c>
      <c r="O52" s="1" t="str">
        <f t="shared" si="22"/>
        <v>large order</v>
      </c>
      <c r="P52">
        <f t="shared" si="23"/>
        <v>2020</v>
      </c>
      <c r="Q52" t="str">
        <f t="shared" si="24"/>
        <v>old transaction</v>
      </c>
      <c r="R52" t="str">
        <f t="shared" si="25"/>
        <v>valid</v>
      </c>
      <c r="S52" t="str">
        <f t="shared" si="26"/>
        <v>paid</v>
      </c>
      <c r="T52" t="str">
        <f t="shared" si="27"/>
        <v>high priority order</v>
      </c>
      <c r="U52" t="str">
        <f t="shared" si="28"/>
        <v>Darryl Wilson II 7069</v>
      </c>
      <c r="V52" t="str">
        <f t="shared" si="29"/>
        <v>on II</v>
      </c>
      <c r="W52" t="str">
        <f t="shared" si="30"/>
        <v>Darry</v>
      </c>
      <c r="X52">
        <f t="shared" si="31"/>
        <v>10</v>
      </c>
    </row>
    <row r="53" spans="1:24" x14ac:dyDescent="0.25">
      <c r="A53" t="s">
        <v>2778</v>
      </c>
      <c r="B53">
        <v>2422</v>
      </c>
      <c r="C53" t="s">
        <v>2779</v>
      </c>
      <c r="D53" t="s">
        <v>2780</v>
      </c>
      <c r="E53" t="s">
        <v>31</v>
      </c>
      <c r="F53" t="s">
        <v>1521</v>
      </c>
      <c r="G53" t="s">
        <v>2781</v>
      </c>
      <c r="H53">
        <v>877.36</v>
      </c>
      <c r="I53" t="s">
        <v>38</v>
      </c>
      <c r="J53">
        <v>19</v>
      </c>
      <c r="K53">
        <v>16669.84</v>
      </c>
      <c r="L53" t="s">
        <v>2782</v>
      </c>
      <c r="M53" s="9">
        <v>45299</v>
      </c>
      <c r="N53" s="9">
        <f>M53+10</f>
        <v>45309</v>
      </c>
      <c r="O53" s="1" t="str">
        <f t="shared" si="22"/>
        <v>large order</v>
      </c>
      <c r="P53">
        <f t="shared" si="23"/>
        <v>2024</v>
      </c>
      <c r="Q53" t="str">
        <f t="shared" si="24"/>
        <v>recent transaction</v>
      </c>
      <c r="R53" t="str">
        <f t="shared" si="25"/>
        <v>valid</v>
      </c>
      <c r="S53" t="str">
        <f t="shared" si="26"/>
        <v>pending</v>
      </c>
      <c r="T53" t="str">
        <f t="shared" si="27"/>
        <v>high priority order</v>
      </c>
      <c r="U53" t="str">
        <f t="shared" si="28"/>
        <v>Christopher Swanson 2422</v>
      </c>
      <c r="V53" t="str">
        <f t="shared" si="29"/>
        <v>anson</v>
      </c>
      <c r="W53" t="str">
        <f t="shared" si="30"/>
        <v>Chris</v>
      </c>
      <c r="X53">
        <f t="shared" si="31"/>
        <v>10</v>
      </c>
    </row>
    <row r="54" spans="1:24" x14ac:dyDescent="0.25">
      <c r="A54" t="s">
        <v>3020</v>
      </c>
      <c r="B54">
        <v>6747</v>
      </c>
      <c r="C54" t="s">
        <v>3021</v>
      </c>
      <c r="D54" t="s">
        <v>3022</v>
      </c>
      <c r="E54" t="s">
        <v>31</v>
      </c>
      <c r="F54" t="s">
        <v>1772</v>
      </c>
      <c r="G54" t="s">
        <v>3023</v>
      </c>
      <c r="H54">
        <v>31.75</v>
      </c>
      <c r="I54" t="s">
        <v>38</v>
      </c>
      <c r="J54">
        <v>19</v>
      </c>
      <c r="K54">
        <v>603.25</v>
      </c>
      <c r="L54" t="s">
        <v>3024</v>
      </c>
      <c r="M54" s="9">
        <v>44928</v>
      </c>
      <c r="N54" s="9">
        <f>M54+12</f>
        <v>44940</v>
      </c>
      <c r="O54" s="1" t="str">
        <f t="shared" si="22"/>
        <v>large order</v>
      </c>
      <c r="P54">
        <f t="shared" si="23"/>
        <v>2023</v>
      </c>
      <c r="Q54" t="str">
        <f t="shared" si="24"/>
        <v>old transaction</v>
      </c>
      <c r="R54" t="str">
        <f t="shared" si="25"/>
        <v>valid</v>
      </c>
      <c r="S54" t="str">
        <f t="shared" si="26"/>
        <v>paid</v>
      </c>
      <c r="T54" t="str">
        <f t="shared" si="27"/>
        <v>high priority order</v>
      </c>
      <c r="U54" t="str">
        <f t="shared" si="28"/>
        <v>Alex Knox 6747</v>
      </c>
      <c r="V54" t="str">
        <f t="shared" si="29"/>
        <v xml:space="preserve"> Knox</v>
      </c>
      <c r="W54" t="str">
        <f t="shared" si="30"/>
        <v xml:space="preserve">Alex </v>
      </c>
      <c r="X54">
        <f t="shared" si="31"/>
        <v>12</v>
      </c>
    </row>
    <row r="55" spans="1:24" x14ac:dyDescent="0.25">
      <c r="A55" t="s">
        <v>601</v>
      </c>
      <c r="B55">
        <v>7428</v>
      </c>
      <c r="C55" t="s">
        <v>602</v>
      </c>
      <c r="D55" t="s">
        <v>603</v>
      </c>
      <c r="E55" t="s">
        <v>31</v>
      </c>
      <c r="F55" t="s">
        <v>604</v>
      </c>
      <c r="G55" t="s">
        <v>605</v>
      </c>
      <c r="H55">
        <v>622.89</v>
      </c>
      <c r="I55" t="s">
        <v>38</v>
      </c>
      <c r="J55">
        <v>17</v>
      </c>
      <c r="K55">
        <v>10589.13</v>
      </c>
      <c r="L55" t="s">
        <v>606</v>
      </c>
      <c r="M55" s="9">
        <v>44558</v>
      </c>
      <c r="N55" s="9">
        <f>M55+12</f>
        <v>44570</v>
      </c>
      <c r="O55" s="1" t="str">
        <f t="shared" si="22"/>
        <v>large order</v>
      </c>
      <c r="P55">
        <f t="shared" si="23"/>
        <v>2021</v>
      </c>
      <c r="Q55" t="str">
        <f t="shared" si="24"/>
        <v>old transaction</v>
      </c>
      <c r="R55" t="str">
        <f t="shared" si="25"/>
        <v>valid</v>
      </c>
      <c r="S55" t="str">
        <f t="shared" si="26"/>
        <v>paid</v>
      </c>
      <c r="T55" t="str">
        <f t="shared" si="27"/>
        <v>high priority order</v>
      </c>
      <c r="U55" t="str">
        <f t="shared" si="28"/>
        <v>Alisha Rocha 7428</v>
      </c>
      <c r="V55" t="str">
        <f t="shared" si="29"/>
        <v>Rocha</v>
      </c>
      <c r="W55" t="str">
        <f t="shared" si="30"/>
        <v>Alish</v>
      </c>
      <c r="X55">
        <f t="shared" si="31"/>
        <v>12</v>
      </c>
    </row>
    <row r="56" spans="1:24" x14ac:dyDescent="0.25">
      <c r="A56" t="s">
        <v>688</v>
      </c>
      <c r="B56">
        <v>8370</v>
      </c>
      <c r="C56" t="s">
        <v>689</v>
      </c>
      <c r="D56" t="s">
        <v>690</v>
      </c>
      <c r="E56" t="s">
        <v>31</v>
      </c>
      <c r="F56" t="s">
        <v>691</v>
      </c>
      <c r="G56" t="s">
        <v>692</v>
      </c>
      <c r="H56">
        <v>852.92</v>
      </c>
      <c r="I56" t="s">
        <v>38</v>
      </c>
      <c r="J56">
        <v>17</v>
      </c>
      <c r="K56">
        <v>14499.64</v>
      </c>
      <c r="L56" t="s">
        <v>693</v>
      </c>
      <c r="M56" s="9">
        <v>44477</v>
      </c>
      <c r="N56" s="9">
        <f>M56+12</f>
        <v>44489</v>
      </c>
      <c r="O56" s="1" t="str">
        <f t="shared" si="22"/>
        <v>large order</v>
      </c>
      <c r="P56">
        <f t="shared" si="23"/>
        <v>2021</v>
      </c>
      <c r="Q56" t="str">
        <f t="shared" si="24"/>
        <v>old transaction</v>
      </c>
      <c r="R56" t="str">
        <f t="shared" si="25"/>
        <v>valid</v>
      </c>
      <c r="S56" t="str">
        <f t="shared" si="26"/>
        <v>paid</v>
      </c>
      <c r="T56" t="str">
        <f t="shared" si="27"/>
        <v>high priority order</v>
      </c>
      <c r="U56" t="str">
        <f t="shared" si="28"/>
        <v>Zachary Wilkins 8370</v>
      </c>
      <c r="V56" t="str">
        <f t="shared" si="29"/>
        <v>lkins</v>
      </c>
      <c r="W56" t="str">
        <f t="shared" si="30"/>
        <v>Zacha</v>
      </c>
      <c r="X56">
        <f t="shared" si="31"/>
        <v>12</v>
      </c>
    </row>
    <row r="57" spans="1:24" x14ac:dyDescent="0.25">
      <c r="A57" t="s">
        <v>2070</v>
      </c>
      <c r="B57">
        <v>3187</v>
      </c>
      <c r="C57" t="s">
        <v>2071</v>
      </c>
      <c r="D57" t="s">
        <v>2072</v>
      </c>
      <c r="E57" t="s">
        <v>31</v>
      </c>
      <c r="F57" t="s">
        <v>2073</v>
      </c>
      <c r="G57" t="s">
        <v>2074</v>
      </c>
      <c r="H57">
        <v>932.1</v>
      </c>
      <c r="I57" t="s">
        <v>38</v>
      </c>
      <c r="J57">
        <v>16</v>
      </c>
      <c r="K57">
        <v>14913.6</v>
      </c>
      <c r="L57" t="s">
        <v>2075</v>
      </c>
      <c r="M57" s="9">
        <v>44359</v>
      </c>
      <c r="N57" s="9">
        <f>M57+12</f>
        <v>44371</v>
      </c>
      <c r="O57" s="1" t="str">
        <f t="shared" si="22"/>
        <v>large order</v>
      </c>
      <c r="P57">
        <f t="shared" si="23"/>
        <v>2021</v>
      </c>
      <c r="Q57" t="str">
        <f t="shared" si="24"/>
        <v>old transaction</v>
      </c>
      <c r="R57" t="str">
        <f t="shared" si="25"/>
        <v>valid</v>
      </c>
      <c r="S57" t="str">
        <f t="shared" si="26"/>
        <v>paid</v>
      </c>
      <c r="T57" t="str">
        <f t="shared" si="27"/>
        <v>high priority order</v>
      </c>
      <c r="U57" t="str">
        <f t="shared" si="28"/>
        <v>Ashley Sherman 3187</v>
      </c>
      <c r="V57" t="str">
        <f t="shared" si="29"/>
        <v>erman</v>
      </c>
      <c r="W57" t="str">
        <f t="shared" si="30"/>
        <v>Ashle</v>
      </c>
      <c r="X57">
        <f t="shared" si="31"/>
        <v>12</v>
      </c>
    </row>
    <row r="58" spans="1:24" x14ac:dyDescent="0.25">
      <c r="A58" t="s">
        <v>1203</v>
      </c>
      <c r="B58">
        <v>6264</v>
      </c>
      <c r="C58" t="s">
        <v>1204</v>
      </c>
      <c r="D58" t="s">
        <v>1205</v>
      </c>
      <c r="E58" t="s">
        <v>31</v>
      </c>
      <c r="F58" t="s">
        <v>1206</v>
      </c>
      <c r="G58" t="s">
        <v>1207</v>
      </c>
      <c r="H58">
        <v>282.01</v>
      </c>
      <c r="I58" t="s">
        <v>38</v>
      </c>
      <c r="J58">
        <v>12</v>
      </c>
      <c r="K58">
        <v>3384.12</v>
      </c>
      <c r="L58" t="s">
        <v>1208</v>
      </c>
      <c r="M58" s="9">
        <v>44986</v>
      </c>
      <c r="N58" s="9">
        <f>M58+12</f>
        <v>44998</v>
      </c>
      <c r="O58" s="1" t="str">
        <f t="shared" si="22"/>
        <v>small order</v>
      </c>
      <c r="P58">
        <f t="shared" si="23"/>
        <v>2023</v>
      </c>
      <c r="Q58" t="str">
        <f t="shared" si="24"/>
        <v>old transaction</v>
      </c>
      <c r="R58" t="str">
        <f t="shared" si="25"/>
        <v>valid</v>
      </c>
      <c r="S58" t="str">
        <f t="shared" si="26"/>
        <v>paid</v>
      </c>
      <c r="T58" t="b">
        <f t="shared" si="27"/>
        <v>0</v>
      </c>
      <c r="U58" t="str">
        <f t="shared" si="28"/>
        <v>Tom Martinez 6264</v>
      </c>
      <c r="V58" t="str">
        <f t="shared" si="29"/>
        <v>tinez</v>
      </c>
      <c r="W58" t="str">
        <f t="shared" si="30"/>
        <v>Tom M</v>
      </c>
      <c r="X58">
        <f t="shared" si="31"/>
        <v>12</v>
      </c>
    </row>
    <row r="59" spans="1:24" hidden="1" x14ac:dyDescent="0.25">
      <c r="A59" t="s">
        <v>682</v>
      </c>
      <c r="B59">
        <v>9048</v>
      </c>
      <c r="C59" t="s">
        <v>683</v>
      </c>
      <c r="D59" t="s">
        <v>684</v>
      </c>
      <c r="E59" t="s">
        <v>31</v>
      </c>
      <c r="F59" t="s">
        <v>685</v>
      </c>
      <c r="G59" t="s">
        <v>686</v>
      </c>
      <c r="H59">
        <v>796.26</v>
      </c>
      <c r="I59" t="s">
        <v>38</v>
      </c>
      <c r="J59">
        <v>10</v>
      </c>
      <c r="K59">
        <v>7962.6</v>
      </c>
      <c r="L59" t="s">
        <v>687</v>
      </c>
      <c r="M59" s="1">
        <v>44811</v>
      </c>
      <c r="N59" t="s">
        <v>607</v>
      </c>
    </row>
    <row r="60" spans="1:24" hidden="1" x14ac:dyDescent="0.25">
      <c r="A60" t="s">
        <v>1917</v>
      </c>
      <c r="B60">
        <v>2834</v>
      </c>
      <c r="C60" t="s">
        <v>1918</v>
      </c>
      <c r="D60" t="s">
        <v>1919</v>
      </c>
      <c r="E60" t="s">
        <v>31</v>
      </c>
      <c r="F60" t="s">
        <v>1920</v>
      </c>
      <c r="G60" t="s">
        <v>1921</v>
      </c>
      <c r="H60">
        <v>223.38</v>
      </c>
      <c r="I60" t="s">
        <v>38</v>
      </c>
      <c r="J60">
        <v>10</v>
      </c>
      <c r="K60">
        <v>2233.8000000000002</v>
      </c>
      <c r="L60" t="s">
        <v>1922</v>
      </c>
      <c r="M60" s="1">
        <v>44971</v>
      </c>
      <c r="N60" t="s">
        <v>607</v>
      </c>
    </row>
    <row r="61" spans="1:24" hidden="1" x14ac:dyDescent="0.25">
      <c r="A61" t="s">
        <v>2390</v>
      </c>
      <c r="B61">
        <v>2873</v>
      </c>
      <c r="C61" t="s">
        <v>2391</v>
      </c>
      <c r="D61" t="s">
        <v>2392</v>
      </c>
      <c r="E61" t="s">
        <v>31</v>
      </c>
      <c r="F61" t="s">
        <v>2393</v>
      </c>
      <c r="G61" t="s">
        <v>2394</v>
      </c>
      <c r="H61">
        <v>347.15</v>
      </c>
      <c r="I61" t="s">
        <v>38</v>
      </c>
      <c r="J61">
        <v>10</v>
      </c>
      <c r="K61">
        <v>3471.5</v>
      </c>
      <c r="L61" t="s">
        <v>2395</v>
      </c>
      <c r="M61" s="1">
        <v>44402</v>
      </c>
      <c r="N61" s="1">
        <v>43843</v>
      </c>
      <c r="O61" s="1"/>
      <c r="P61" s="1"/>
    </row>
    <row r="62" spans="1:24" hidden="1" x14ac:dyDescent="0.25">
      <c r="A62" t="s">
        <v>2612</v>
      </c>
      <c r="B62">
        <v>8254</v>
      </c>
      <c r="C62" t="s">
        <v>2613</v>
      </c>
      <c r="D62" t="s">
        <v>2614</v>
      </c>
      <c r="E62" t="s">
        <v>31</v>
      </c>
      <c r="F62" t="s">
        <v>2615</v>
      </c>
      <c r="G62" t="s">
        <v>2616</v>
      </c>
      <c r="H62">
        <v>852.08</v>
      </c>
      <c r="I62" t="s">
        <v>38</v>
      </c>
      <c r="J62">
        <v>10</v>
      </c>
      <c r="K62">
        <v>8520.7999999999993</v>
      </c>
      <c r="L62" t="s">
        <v>2617</v>
      </c>
      <c r="M62" s="1">
        <v>43852</v>
      </c>
      <c r="N62" s="1">
        <v>44415</v>
      </c>
      <c r="O62" s="1"/>
      <c r="P62" s="1"/>
    </row>
    <row r="63" spans="1:24" hidden="1" x14ac:dyDescent="0.25">
      <c r="A63" t="s">
        <v>33</v>
      </c>
      <c r="B63">
        <v>2943</v>
      </c>
      <c r="C63" t="s">
        <v>34</v>
      </c>
      <c r="D63" t="s">
        <v>35</v>
      </c>
      <c r="E63" t="s">
        <v>31</v>
      </c>
      <c r="F63" t="s">
        <v>36</v>
      </c>
      <c r="G63" t="s">
        <v>37</v>
      </c>
      <c r="H63">
        <v>977.43</v>
      </c>
      <c r="I63" t="s">
        <v>38</v>
      </c>
      <c r="J63">
        <v>9</v>
      </c>
      <c r="K63">
        <v>8796.8700000000008</v>
      </c>
      <c r="L63" t="s">
        <v>39</v>
      </c>
      <c r="M63" s="1">
        <v>44624</v>
      </c>
      <c r="N63" s="1">
        <v>44802</v>
      </c>
      <c r="O63" s="1"/>
      <c r="P63" s="1"/>
    </row>
    <row r="64" spans="1:24" hidden="1" x14ac:dyDescent="0.25">
      <c r="A64" t="s">
        <v>2059</v>
      </c>
      <c r="B64">
        <v>2197</v>
      </c>
      <c r="C64" t="s">
        <v>2060</v>
      </c>
      <c r="D64" t="s">
        <v>2061</v>
      </c>
      <c r="E64" t="s">
        <v>31</v>
      </c>
      <c r="F64" t="s">
        <v>2062</v>
      </c>
      <c r="G64" t="s">
        <v>2063</v>
      </c>
      <c r="H64">
        <v>218.69</v>
      </c>
      <c r="I64" t="s">
        <v>38</v>
      </c>
      <c r="J64">
        <v>9</v>
      </c>
      <c r="K64">
        <v>1968.21</v>
      </c>
      <c r="L64" t="s">
        <v>2064</v>
      </c>
      <c r="M64" s="1">
        <v>44744</v>
      </c>
      <c r="N64" s="1">
        <v>45137</v>
      </c>
      <c r="O64" s="1"/>
      <c r="P64" s="1"/>
    </row>
    <row r="65" spans="1:24" hidden="1" x14ac:dyDescent="0.25">
      <c r="A65" t="s">
        <v>828</v>
      </c>
      <c r="B65">
        <v>6089</v>
      </c>
      <c r="C65" t="s">
        <v>829</v>
      </c>
      <c r="D65" t="s">
        <v>830</v>
      </c>
      <c r="E65" t="s">
        <v>31</v>
      </c>
      <c r="F65" t="s">
        <v>831</v>
      </c>
      <c r="G65" t="s">
        <v>832</v>
      </c>
      <c r="H65">
        <v>230.48</v>
      </c>
      <c r="I65" t="s">
        <v>38</v>
      </c>
      <c r="J65">
        <v>8</v>
      </c>
      <c r="K65">
        <v>1843.84</v>
      </c>
      <c r="L65" t="s">
        <v>833</v>
      </c>
      <c r="M65" s="1">
        <v>45056</v>
      </c>
      <c r="N65" s="1">
        <v>43995</v>
      </c>
      <c r="O65" s="1"/>
      <c r="P65" s="1"/>
    </row>
    <row r="66" spans="1:24" hidden="1" x14ac:dyDescent="0.25">
      <c r="A66" t="s">
        <v>1411</v>
      </c>
      <c r="B66">
        <v>3834</v>
      </c>
      <c r="C66" t="s">
        <v>1412</v>
      </c>
      <c r="D66" t="s">
        <v>1413</v>
      </c>
      <c r="E66" t="s">
        <v>31</v>
      </c>
      <c r="F66" t="s">
        <v>1414</v>
      </c>
      <c r="G66" t="s">
        <v>1415</v>
      </c>
      <c r="H66">
        <v>807.3</v>
      </c>
      <c r="I66" t="s">
        <v>38</v>
      </c>
      <c r="J66">
        <v>8</v>
      </c>
      <c r="K66">
        <v>6458.4</v>
      </c>
      <c r="L66" t="s">
        <v>1416</v>
      </c>
      <c r="M66" s="1">
        <v>44497</v>
      </c>
      <c r="N66" s="1">
        <v>44270</v>
      </c>
      <c r="O66" s="1"/>
      <c r="P66" s="1"/>
    </row>
    <row r="67" spans="1:24" hidden="1" x14ac:dyDescent="0.25">
      <c r="A67" t="s">
        <v>1014</v>
      </c>
      <c r="B67">
        <v>3213</v>
      </c>
      <c r="C67" t="s">
        <v>1015</v>
      </c>
      <c r="D67" t="s">
        <v>1016</v>
      </c>
      <c r="E67" t="s">
        <v>31</v>
      </c>
      <c r="F67" t="s">
        <v>827</v>
      </c>
      <c r="G67" t="s">
        <v>1017</v>
      </c>
      <c r="H67">
        <v>98.53</v>
      </c>
      <c r="I67" t="s">
        <v>38</v>
      </c>
      <c r="J67">
        <v>6</v>
      </c>
      <c r="K67">
        <v>591.17999999999995</v>
      </c>
      <c r="L67" t="s">
        <v>1018</v>
      </c>
      <c r="M67" s="1">
        <v>44054</v>
      </c>
      <c r="N67" s="1">
        <v>45178</v>
      </c>
      <c r="O67" s="1"/>
      <c r="P67" s="1"/>
    </row>
    <row r="68" spans="1:24" hidden="1" x14ac:dyDescent="0.25">
      <c r="A68" t="s">
        <v>1680</v>
      </c>
      <c r="B68">
        <v>8023</v>
      </c>
      <c r="C68" t="s">
        <v>1681</v>
      </c>
      <c r="D68" t="s">
        <v>1682</v>
      </c>
      <c r="E68" t="s">
        <v>31</v>
      </c>
      <c r="F68" t="s">
        <v>574</v>
      </c>
      <c r="G68" t="s">
        <v>1683</v>
      </c>
      <c r="H68">
        <v>548.11</v>
      </c>
      <c r="I68" t="s">
        <v>38</v>
      </c>
      <c r="J68">
        <v>6</v>
      </c>
      <c r="K68">
        <v>3288.66</v>
      </c>
      <c r="L68" t="s">
        <v>1684</v>
      </c>
      <c r="M68" s="1">
        <v>45508</v>
      </c>
      <c r="N68" s="1">
        <v>44042</v>
      </c>
      <c r="O68" s="1"/>
      <c r="P68" s="1"/>
    </row>
    <row r="69" spans="1:24" hidden="1" x14ac:dyDescent="0.25">
      <c r="A69" t="s">
        <v>890</v>
      </c>
      <c r="B69">
        <v>1959</v>
      </c>
      <c r="C69" t="s">
        <v>891</v>
      </c>
      <c r="D69" t="s">
        <v>892</v>
      </c>
      <c r="E69" t="s">
        <v>31</v>
      </c>
      <c r="F69" t="s">
        <v>893</v>
      </c>
      <c r="G69" t="s">
        <v>894</v>
      </c>
      <c r="H69">
        <v>192.84</v>
      </c>
      <c r="I69" t="s">
        <v>38</v>
      </c>
      <c r="J69">
        <v>5</v>
      </c>
      <c r="K69">
        <v>964.2</v>
      </c>
      <c r="L69" t="s">
        <v>895</v>
      </c>
      <c r="M69" s="1">
        <v>44268</v>
      </c>
      <c r="N69" s="1">
        <v>43899</v>
      </c>
      <c r="O69" s="1"/>
      <c r="P69" s="1"/>
    </row>
    <row r="70" spans="1:24" hidden="1" x14ac:dyDescent="0.25">
      <c r="A70" t="s">
        <v>1094</v>
      </c>
      <c r="B70">
        <v>8951</v>
      </c>
      <c r="C70" t="s">
        <v>1095</v>
      </c>
      <c r="D70" t="s">
        <v>1096</v>
      </c>
      <c r="E70" t="s">
        <v>31</v>
      </c>
      <c r="F70" t="s">
        <v>1097</v>
      </c>
      <c r="G70" t="s">
        <v>1098</v>
      </c>
      <c r="H70">
        <v>965.95</v>
      </c>
      <c r="I70" t="s">
        <v>38</v>
      </c>
      <c r="J70">
        <v>5</v>
      </c>
      <c r="K70">
        <v>4829.75</v>
      </c>
      <c r="L70" t="s">
        <v>1099</v>
      </c>
      <c r="M70" s="1">
        <v>44026</v>
      </c>
      <c r="N70" s="1">
        <v>44605</v>
      </c>
      <c r="O70" s="1"/>
      <c r="P70" s="1"/>
    </row>
    <row r="71" spans="1:24" hidden="1" x14ac:dyDescent="0.25">
      <c r="A71" t="s">
        <v>2623</v>
      </c>
      <c r="B71">
        <v>7733</v>
      </c>
      <c r="C71" t="s">
        <v>2624</v>
      </c>
      <c r="D71" t="s">
        <v>2625</v>
      </c>
      <c r="E71" t="s">
        <v>31</v>
      </c>
      <c r="F71" t="s">
        <v>1874</v>
      </c>
      <c r="G71" t="s">
        <v>2626</v>
      </c>
      <c r="H71">
        <v>532.14</v>
      </c>
      <c r="I71" t="s">
        <v>38</v>
      </c>
      <c r="J71">
        <v>3</v>
      </c>
      <c r="K71">
        <v>1596.42</v>
      </c>
      <c r="L71" t="s">
        <v>2627</v>
      </c>
      <c r="M71" s="1">
        <v>44618</v>
      </c>
      <c r="N71" s="1">
        <v>43878</v>
      </c>
      <c r="O71" s="1"/>
      <c r="P71" s="1"/>
    </row>
    <row r="72" spans="1:24" hidden="1" x14ac:dyDescent="0.25">
      <c r="A72" t="s">
        <v>2998</v>
      </c>
      <c r="B72">
        <v>3369</v>
      </c>
      <c r="C72" t="s">
        <v>2999</v>
      </c>
      <c r="D72" t="s">
        <v>3000</v>
      </c>
      <c r="E72" t="s">
        <v>31</v>
      </c>
      <c r="F72" t="s">
        <v>1607</v>
      </c>
      <c r="G72" t="s">
        <v>3001</v>
      </c>
      <c r="H72">
        <v>364.36</v>
      </c>
      <c r="I72" t="s">
        <v>38</v>
      </c>
      <c r="J72">
        <v>3</v>
      </c>
      <c r="K72">
        <v>1093.08</v>
      </c>
      <c r="L72" t="s">
        <v>3002</v>
      </c>
      <c r="M72" s="1">
        <v>43969</v>
      </c>
      <c r="N72" s="1">
        <v>44016</v>
      </c>
      <c r="O72" s="1"/>
      <c r="P72" s="1"/>
    </row>
    <row r="73" spans="1:24" hidden="1" x14ac:dyDescent="0.25">
      <c r="A73" t="s">
        <v>1558</v>
      </c>
      <c r="B73">
        <v>4519</v>
      </c>
      <c r="C73" t="s">
        <v>1559</v>
      </c>
      <c r="D73" t="s">
        <v>1560</v>
      </c>
      <c r="E73" t="s">
        <v>31</v>
      </c>
      <c r="F73" t="s">
        <v>1561</v>
      </c>
      <c r="G73" t="s">
        <v>1562</v>
      </c>
      <c r="H73">
        <v>269.88</v>
      </c>
      <c r="I73" t="s">
        <v>38</v>
      </c>
      <c r="J73">
        <v>2</v>
      </c>
      <c r="K73">
        <v>539.76</v>
      </c>
      <c r="L73" t="s">
        <v>1563</v>
      </c>
      <c r="M73" s="1">
        <v>45083</v>
      </c>
      <c r="N73" s="1">
        <v>44818</v>
      </c>
      <c r="O73" s="1"/>
      <c r="P73" s="1"/>
    </row>
    <row r="74" spans="1:24" hidden="1" x14ac:dyDescent="0.25">
      <c r="A74" t="s">
        <v>1982</v>
      </c>
      <c r="B74">
        <v>2671</v>
      </c>
      <c r="C74" t="s">
        <v>1983</v>
      </c>
      <c r="D74" t="s">
        <v>1984</v>
      </c>
      <c r="E74" t="s">
        <v>31</v>
      </c>
      <c r="F74" t="s">
        <v>323</v>
      </c>
      <c r="G74" t="s">
        <v>1985</v>
      </c>
      <c r="H74">
        <v>613.04</v>
      </c>
      <c r="I74" t="s">
        <v>38</v>
      </c>
      <c r="J74">
        <v>2</v>
      </c>
      <c r="K74">
        <v>1226.08</v>
      </c>
      <c r="L74" t="s">
        <v>1986</v>
      </c>
      <c r="M74" s="1">
        <v>45200</v>
      </c>
      <c r="N74" s="1">
        <v>45506</v>
      </c>
      <c r="O74" s="1"/>
      <c r="P74" s="1"/>
    </row>
    <row r="75" spans="1:24" hidden="1" x14ac:dyDescent="0.25">
      <c r="A75" t="s">
        <v>2374</v>
      </c>
      <c r="B75">
        <v>9482</v>
      </c>
      <c r="C75" t="s">
        <v>2375</v>
      </c>
      <c r="D75" t="s">
        <v>2376</v>
      </c>
      <c r="E75" t="s">
        <v>31</v>
      </c>
      <c r="F75" t="s">
        <v>979</v>
      </c>
      <c r="G75" t="s">
        <v>2377</v>
      </c>
      <c r="H75">
        <v>159.96</v>
      </c>
      <c r="I75" t="s">
        <v>38</v>
      </c>
      <c r="J75">
        <v>2</v>
      </c>
      <c r="K75">
        <v>319.92</v>
      </c>
      <c r="L75" t="s">
        <v>2378</v>
      </c>
      <c r="M75" s="1">
        <v>45354</v>
      </c>
      <c r="N75" s="1">
        <v>44112</v>
      </c>
      <c r="O75" s="1"/>
      <c r="P75" s="1"/>
    </row>
    <row r="76" spans="1:24" hidden="1" x14ac:dyDescent="0.25">
      <c r="A76" t="s">
        <v>226</v>
      </c>
      <c r="B76">
        <v>2947</v>
      </c>
      <c r="C76" t="s">
        <v>227</v>
      </c>
      <c r="D76" t="s">
        <v>228</v>
      </c>
      <c r="E76" t="s">
        <v>31</v>
      </c>
      <c r="F76" t="s">
        <v>229</v>
      </c>
      <c r="G76" t="s">
        <v>230</v>
      </c>
      <c r="H76">
        <v>995.47</v>
      </c>
      <c r="I76" t="s">
        <v>38</v>
      </c>
      <c r="J76">
        <v>1</v>
      </c>
      <c r="K76">
        <v>995.47</v>
      </c>
      <c r="L76" t="s">
        <v>231</v>
      </c>
      <c r="M76" s="1">
        <v>44517</v>
      </c>
      <c r="N76" s="1">
        <v>45104</v>
      </c>
      <c r="O76" s="1"/>
      <c r="P76" s="1"/>
    </row>
    <row r="77" spans="1:24" hidden="1" x14ac:dyDescent="0.25">
      <c r="A77" t="s">
        <v>298</v>
      </c>
      <c r="B77">
        <v>8234</v>
      </c>
      <c r="C77" t="s">
        <v>299</v>
      </c>
      <c r="D77" t="s">
        <v>300</v>
      </c>
      <c r="E77" t="s">
        <v>31</v>
      </c>
      <c r="F77" t="s">
        <v>301</v>
      </c>
      <c r="G77" t="s">
        <v>302</v>
      </c>
      <c r="H77">
        <v>674.09</v>
      </c>
      <c r="I77" t="s">
        <v>38</v>
      </c>
      <c r="J77">
        <v>1</v>
      </c>
      <c r="K77">
        <v>674.09</v>
      </c>
      <c r="L77" t="s">
        <v>303</v>
      </c>
      <c r="M77" s="1">
        <v>45350</v>
      </c>
      <c r="N77" s="1">
        <v>44453</v>
      </c>
      <c r="O77" s="1"/>
      <c r="P77" s="1"/>
    </row>
    <row r="78" spans="1:24" x14ac:dyDescent="0.25">
      <c r="A78" t="s">
        <v>2129</v>
      </c>
      <c r="B78">
        <v>8839</v>
      </c>
      <c r="C78" t="s">
        <v>2130</v>
      </c>
      <c r="D78" t="s">
        <v>2131</v>
      </c>
      <c r="E78" t="s">
        <v>13</v>
      </c>
      <c r="F78" t="s">
        <v>580</v>
      </c>
      <c r="G78" t="s">
        <v>2132</v>
      </c>
      <c r="H78">
        <v>267.66000000000003</v>
      </c>
      <c r="I78" t="s">
        <v>38</v>
      </c>
      <c r="J78">
        <v>20</v>
      </c>
      <c r="K78">
        <v>5353.2</v>
      </c>
      <c r="L78" t="s">
        <v>2133</v>
      </c>
      <c r="M78" s="9">
        <v>44977</v>
      </c>
      <c r="N78" s="9">
        <f t="shared" ref="N78:N92" si="32">M78+12</f>
        <v>44989</v>
      </c>
      <c r="O78" s="1" t="str">
        <f t="shared" ref="O78:O92" si="33">IF(J78&gt;15, "large order", "small order")</f>
        <v>large order</v>
      </c>
      <c r="P78">
        <f t="shared" ref="P78:P92" si="34">YEAR(M78)</f>
        <v>2023</v>
      </c>
      <c r="Q78" t="str">
        <f t="shared" ref="Q78:Q92" si="35">IF(AND(J78&gt;10, P78=2024), "recent transaction", "old transaction")</f>
        <v>old transaction</v>
      </c>
      <c r="R78" t="str">
        <f t="shared" ref="R78:R92" si="36">IF(OR(J78&gt;15, O78="small order"), "valid", "invalid")</f>
        <v>valid</v>
      </c>
      <c r="S78" t="str">
        <f t="shared" ref="S78:S92" si="37">IF(NOT(P78&lt;2024), "pending", "paid")</f>
        <v>paid</v>
      </c>
      <c r="T78" t="str">
        <f t="shared" ref="T78:T92" si="38">IF(AND(J78&gt;15, OR(Q78="old transaction", Q78="recent transaction")), "high priority order")</f>
        <v>high priority order</v>
      </c>
      <c r="U78" t="str">
        <f t="shared" ref="U78:U92" si="39">CONCATENATE(A78, " ", B78)</f>
        <v>Mary Spencer 8839</v>
      </c>
      <c r="V78" t="str">
        <f t="shared" ref="V78:V92" si="40">RIGHT(A78,5)</f>
        <v>encer</v>
      </c>
      <c r="W78" t="str">
        <f t="shared" ref="W78:W92" si="41">LEFT(A78, 5)</f>
        <v xml:space="preserve">Mary </v>
      </c>
      <c r="X78">
        <f t="shared" ref="X78:X92" si="42">DATEDIF(M78, N78, "d")</f>
        <v>12</v>
      </c>
    </row>
    <row r="79" spans="1:24" x14ac:dyDescent="0.25">
      <c r="A79" t="s">
        <v>1031</v>
      </c>
      <c r="B79">
        <v>3468</v>
      </c>
      <c r="C79" t="s">
        <v>1032</v>
      </c>
      <c r="D79" t="s">
        <v>1033</v>
      </c>
      <c r="E79" t="s">
        <v>13</v>
      </c>
      <c r="F79" t="s">
        <v>1034</v>
      </c>
      <c r="G79" t="s">
        <v>1035</v>
      </c>
      <c r="H79">
        <v>845.98</v>
      </c>
      <c r="I79" t="s">
        <v>38</v>
      </c>
      <c r="J79">
        <v>19</v>
      </c>
      <c r="K79">
        <v>16073.62</v>
      </c>
      <c r="L79" t="s">
        <v>1036</v>
      </c>
      <c r="M79" s="9">
        <v>44932</v>
      </c>
      <c r="N79" s="9">
        <f t="shared" si="32"/>
        <v>44944</v>
      </c>
      <c r="O79" s="1" t="str">
        <f t="shared" si="33"/>
        <v>large order</v>
      </c>
      <c r="P79">
        <f t="shared" si="34"/>
        <v>2023</v>
      </c>
      <c r="Q79" t="str">
        <f t="shared" si="35"/>
        <v>old transaction</v>
      </c>
      <c r="R79" t="str">
        <f t="shared" si="36"/>
        <v>valid</v>
      </c>
      <c r="S79" t="str">
        <f t="shared" si="37"/>
        <v>paid</v>
      </c>
      <c r="T79" t="str">
        <f t="shared" si="38"/>
        <v>high priority order</v>
      </c>
      <c r="U79" t="str">
        <f t="shared" si="39"/>
        <v>Alejandro Williams MD 3468</v>
      </c>
      <c r="V79" t="str">
        <f t="shared" si="40"/>
        <v>ms MD</v>
      </c>
      <c r="W79" t="str">
        <f t="shared" si="41"/>
        <v>Aleja</v>
      </c>
      <c r="X79">
        <f t="shared" si="42"/>
        <v>12</v>
      </c>
    </row>
    <row r="80" spans="1:24" x14ac:dyDescent="0.25">
      <c r="A80" t="s">
        <v>2752</v>
      </c>
      <c r="B80">
        <v>5362</v>
      </c>
      <c r="C80" t="s">
        <v>2753</v>
      </c>
      <c r="D80" t="s">
        <v>2754</v>
      </c>
      <c r="E80" t="s">
        <v>13</v>
      </c>
      <c r="F80" t="s">
        <v>736</v>
      </c>
      <c r="G80" t="s">
        <v>2755</v>
      </c>
      <c r="H80">
        <v>18.95</v>
      </c>
      <c r="I80" t="s">
        <v>38</v>
      </c>
      <c r="J80">
        <v>19</v>
      </c>
      <c r="K80">
        <v>360.05</v>
      </c>
      <c r="L80" t="s">
        <v>2756</v>
      </c>
      <c r="M80" s="9">
        <v>44679</v>
      </c>
      <c r="N80" s="9">
        <f t="shared" si="32"/>
        <v>44691</v>
      </c>
      <c r="O80" s="1" t="str">
        <f t="shared" si="33"/>
        <v>large order</v>
      </c>
      <c r="P80">
        <f t="shared" si="34"/>
        <v>2022</v>
      </c>
      <c r="Q80" t="str">
        <f t="shared" si="35"/>
        <v>old transaction</v>
      </c>
      <c r="R80" t="str">
        <f t="shared" si="36"/>
        <v>valid</v>
      </c>
      <c r="S80" t="str">
        <f t="shared" si="37"/>
        <v>paid</v>
      </c>
      <c r="T80" t="str">
        <f t="shared" si="38"/>
        <v>high priority order</v>
      </c>
      <c r="U80" t="str">
        <f t="shared" si="39"/>
        <v>Anne Salazar 5362</v>
      </c>
      <c r="V80" t="str">
        <f t="shared" si="40"/>
        <v>lazar</v>
      </c>
      <c r="W80" t="str">
        <f t="shared" si="41"/>
        <v xml:space="preserve">Anne </v>
      </c>
      <c r="X80">
        <f t="shared" si="42"/>
        <v>12</v>
      </c>
    </row>
    <row r="81" spans="1:24" x14ac:dyDescent="0.25">
      <c r="A81" t="s">
        <v>1820</v>
      </c>
      <c r="B81">
        <v>7109</v>
      </c>
      <c r="C81" t="s">
        <v>1821</v>
      </c>
      <c r="D81" t="s">
        <v>1822</v>
      </c>
      <c r="E81" t="s">
        <v>13</v>
      </c>
      <c r="F81" t="s">
        <v>358</v>
      </c>
      <c r="G81" t="s">
        <v>1823</v>
      </c>
      <c r="H81">
        <v>400.98</v>
      </c>
      <c r="I81" t="s">
        <v>38</v>
      </c>
      <c r="J81">
        <v>18</v>
      </c>
      <c r="K81">
        <v>7217.64</v>
      </c>
      <c r="L81" t="s">
        <v>1824</v>
      </c>
      <c r="M81" s="9">
        <v>44704</v>
      </c>
      <c r="N81" s="9">
        <f t="shared" si="32"/>
        <v>44716</v>
      </c>
      <c r="O81" s="1" t="str">
        <f t="shared" si="33"/>
        <v>large order</v>
      </c>
      <c r="P81">
        <f t="shared" si="34"/>
        <v>2022</v>
      </c>
      <c r="Q81" t="str">
        <f t="shared" si="35"/>
        <v>old transaction</v>
      </c>
      <c r="R81" t="str">
        <f t="shared" si="36"/>
        <v>valid</v>
      </c>
      <c r="S81" t="str">
        <f t="shared" si="37"/>
        <v>paid</v>
      </c>
      <c r="T81" t="str">
        <f t="shared" si="38"/>
        <v>high priority order</v>
      </c>
      <c r="U81" t="str">
        <f t="shared" si="39"/>
        <v>Mikayla Moore 7109</v>
      </c>
      <c r="V81" t="str">
        <f t="shared" si="40"/>
        <v>Moore</v>
      </c>
      <c r="W81" t="str">
        <f t="shared" si="41"/>
        <v>Mikay</v>
      </c>
      <c r="X81">
        <f t="shared" si="42"/>
        <v>12</v>
      </c>
    </row>
    <row r="82" spans="1:24" x14ac:dyDescent="0.25">
      <c r="A82" t="s">
        <v>1239</v>
      </c>
      <c r="B82">
        <v>9274</v>
      </c>
      <c r="C82" t="s">
        <v>1240</v>
      </c>
      <c r="D82" t="s">
        <v>1241</v>
      </c>
      <c r="E82" t="s">
        <v>13</v>
      </c>
      <c r="F82" t="s">
        <v>1242</v>
      </c>
      <c r="G82" t="s">
        <v>1243</v>
      </c>
      <c r="H82">
        <v>479.58</v>
      </c>
      <c r="I82" t="s">
        <v>38</v>
      </c>
      <c r="J82">
        <v>17</v>
      </c>
      <c r="K82">
        <v>8152.86</v>
      </c>
      <c r="L82" t="s">
        <v>1244</v>
      </c>
      <c r="M82" s="9">
        <v>44440</v>
      </c>
      <c r="N82" s="9">
        <f t="shared" si="32"/>
        <v>44452</v>
      </c>
      <c r="O82" s="1" t="str">
        <f t="shared" si="33"/>
        <v>large order</v>
      </c>
      <c r="P82">
        <f t="shared" si="34"/>
        <v>2021</v>
      </c>
      <c r="Q82" t="str">
        <f t="shared" si="35"/>
        <v>old transaction</v>
      </c>
      <c r="R82" t="str">
        <f t="shared" si="36"/>
        <v>valid</v>
      </c>
      <c r="S82" t="str">
        <f t="shared" si="37"/>
        <v>paid</v>
      </c>
      <c r="T82" t="str">
        <f t="shared" si="38"/>
        <v>high priority order</v>
      </c>
      <c r="U82" t="str">
        <f t="shared" si="39"/>
        <v>Melissa Reyes 9274</v>
      </c>
      <c r="V82" t="str">
        <f t="shared" si="40"/>
        <v>Reyes</v>
      </c>
      <c r="W82" t="str">
        <f t="shared" si="41"/>
        <v>Melis</v>
      </c>
      <c r="X82">
        <f t="shared" si="42"/>
        <v>12</v>
      </c>
    </row>
    <row r="83" spans="1:24" x14ac:dyDescent="0.25">
      <c r="A83" t="s">
        <v>1940</v>
      </c>
      <c r="B83">
        <v>6699</v>
      </c>
      <c r="C83" t="s">
        <v>1941</v>
      </c>
      <c r="D83" t="s">
        <v>1942</v>
      </c>
      <c r="E83" t="s">
        <v>13</v>
      </c>
      <c r="F83" t="s">
        <v>1943</v>
      </c>
      <c r="G83" t="s">
        <v>1944</v>
      </c>
      <c r="H83">
        <v>546.72</v>
      </c>
      <c r="I83" t="s">
        <v>38</v>
      </c>
      <c r="J83">
        <v>17</v>
      </c>
      <c r="K83">
        <v>9294.24</v>
      </c>
      <c r="L83" t="s">
        <v>1945</v>
      </c>
      <c r="M83" s="9">
        <v>43892</v>
      </c>
      <c r="N83" s="9">
        <f t="shared" si="32"/>
        <v>43904</v>
      </c>
      <c r="O83" s="1" t="str">
        <f t="shared" si="33"/>
        <v>large order</v>
      </c>
      <c r="P83">
        <f t="shared" si="34"/>
        <v>2020</v>
      </c>
      <c r="Q83" t="str">
        <f t="shared" si="35"/>
        <v>old transaction</v>
      </c>
      <c r="R83" t="str">
        <f t="shared" si="36"/>
        <v>valid</v>
      </c>
      <c r="S83" t="str">
        <f t="shared" si="37"/>
        <v>paid</v>
      </c>
      <c r="T83" t="str">
        <f t="shared" si="38"/>
        <v>high priority order</v>
      </c>
      <c r="U83" t="str">
        <f t="shared" si="39"/>
        <v>Ruth Patrick 6699</v>
      </c>
      <c r="V83" t="str">
        <f t="shared" si="40"/>
        <v>trick</v>
      </c>
      <c r="W83" t="str">
        <f t="shared" si="41"/>
        <v xml:space="preserve">Ruth </v>
      </c>
      <c r="X83">
        <f t="shared" si="42"/>
        <v>12</v>
      </c>
    </row>
    <row r="84" spans="1:24" x14ac:dyDescent="0.25">
      <c r="A84" t="s">
        <v>3178</v>
      </c>
      <c r="B84">
        <v>6795</v>
      </c>
      <c r="C84" t="s">
        <v>3179</v>
      </c>
      <c r="D84" t="s">
        <v>3180</v>
      </c>
      <c r="E84" t="s">
        <v>13</v>
      </c>
      <c r="F84" t="s">
        <v>3181</v>
      </c>
      <c r="G84" t="s">
        <v>3182</v>
      </c>
      <c r="H84">
        <v>784.56</v>
      </c>
      <c r="I84" t="s">
        <v>38</v>
      </c>
      <c r="J84">
        <v>17</v>
      </c>
      <c r="K84">
        <v>13337.52</v>
      </c>
      <c r="L84" t="s">
        <v>3183</v>
      </c>
      <c r="M84" s="9">
        <v>44363</v>
      </c>
      <c r="N84" s="9">
        <f t="shared" si="32"/>
        <v>44375</v>
      </c>
      <c r="O84" s="1" t="str">
        <f t="shared" si="33"/>
        <v>large order</v>
      </c>
      <c r="P84">
        <f t="shared" si="34"/>
        <v>2021</v>
      </c>
      <c r="Q84" t="str">
        <f t="shared" si="35"/>
        <v>old transaction</v>
      </c>
      <c r="R84" t="str">
        <f t="shared" si="36"/>
        <v>valid</v>
      </c>
      <c r="S84" t="str">
        <f t="shared" si="37"/>
        <v>paid</v>
      </c>
      <c r="T84" t="str">
        <f t="shared" si="38"/>
        <v>high priority order</v>
      </c>
      <c r="U84" t="str">
        <f t="shared" si="39"/>
        <v>Ryan Herrera 6795</v>
      </c>
      <c r="V84" t="str">
        <f t="shared" si="40"/>
        <v>rrera</v>
      </c>
      <c r="W84" t="str">
        <f t="shared" si="41"/>
        <v xml:space="preserve">Ryan </v>
      </c>
      <c r="X84">
        <f t="shared" si="42"/>
        <v>12</v>
      </c>
    </row>
    <row r="85" spans="1:24" x14ac:dyDescent="0.25">
      <c r="A85" t="s">
        <v>214</v>
      </c>
      <c r="B85">
        <v>8660</v>
      </c>
      <c r="C85" t="s">
        <v>215</v>
      </c>
      <c r="D85" t="s">
        <v>216</v>
      </c>
      <c r="E85" t="s">
        <v>13</v>
      </c>
      <c r="F85" t="s">
        <v>217</v>
      </c>
      <c r="G85" t="s">
        <v>218</v>
      </c>
      <c r="H85">
        <v>857.87</v>
      </c>
      <c r="I85" t="s">
        <v>38</v>
      </c>
      <c r="J85">
        <v>16</v>
      </c>
      <c r="K85">
        <v>13725.92</v>
      </c>
      <c r="L85" t="s">
        <v>219</v>
      </c>
      <c r="M85" s="9">
        <v>44517</v>
      </c>
      <c r="N85" s="9">
        <f t="shared" si="32"/>
        <v>44529</v>
      </c>
      <c r="O85" s="1" t="str">
        <f t="shared" si="33"/>
        <v>large order</v>
      </c>
      <c r="P85">
        <f t="shared" si="34"/>
        <v>2021</v>
      </c>
      <c r="Q85" t="str">
        <f t="shared" si="35"/>
        <v>old transaction</v>
      </c>
      <c r="R85" t="str">
        <f t="shared" si="36"/>
        <v>valid</v>
      </c>
      <c r="S85" t="str">
        <f t="shared" si="37"/>
        <v>paid</v>
      </c>
      <c r="T85" t="str">
        <f t="shared" si="38"/>
        <v>high priority order</v>
      </c>
      <c r="U85" t="str">
        <f t="shared" si="39"/>
        <v>Mark Browning 8660</v>
      </c>
      <c r="V85" t="str">
        <f t="shared" si="40"/>
        <v>wning</v>
      </c>
      <c r="W85" t="str">
        <f t="shared" si="41"/>
        <v xml:space="preserve">Mark </v>
      </c>
      <c r="X85">
        <f t="shared" si="42"/>
        <v>12</v>
      </c>
    </row>
    <row r="86" spans="1:24" x14ac:dyDescent="0.25">
      <c r="A86" t="s">
        <v>2734</v>
      </c>
      <c r="B86">
        <v>7378</v>
      </c>
      <c r="C86" t="s">
        <v>2735</v>
      </c>
      <c r="D86" t="s">
        <v>2736</v>
      </c>
      <c r="E86" t="s">
        <v>13</v>
      </c>
      <c r="F86" t="s">
        <v>2737</v>
      </c>
      <c r="G86" t="s">
        <v>2738</v>
      </c>
      <c r="H86">
        <v>483.31</v>
      </c>
      <c r="I86" t="s">
        <v>38</v>
      </c>
      <c r="J86">
        <v>14</v>
      </c>
      <c r="K86">
        <v>6766.34</v>
      </c>
      <c r="L86" t="s">
        <v>2739</v>
      </c>
      <c r="M86" s="9">
        <v>44833</v>
      </c>
      <c r="N86" s="9">
        <f t="shared" si="32"/>
        <v>44845</v>
      </c>
      <c r="O86" s="1" t="str">
        <f t="shared" si="33"/>
        <v>small order</v>
      </c>
      <c r="P86">
        <f t="shared" si="34"/>
        <v>2022</v>
      </c>
      <c r="Q86" t="str">
        <f t="shared" si="35"/>
        <v>old transaction</v>
      </c>
      <c r="R86" t="str">
        <f t="shared" si="36"/>
        <v>valid</v>
      </c>
      <c r="S86" t="str">
        <f t="shared" si="37"/>
        <v>paid</v>
      </c>
      <c r="T86" t="b">
        <f t="shared" si="38"/>
        <v>0</v>
      </c>
      <c r="U86" t="str">
        <f t="shared" si="39"/>
        <v>Tiffany Rose 7378</v>
      </c>
      <c r="V86" t="str">
        <f t="shared" si="40"/>
        <v xml:space="preserve"> Rose</v>
      </c>
      <c r="W86" t="str">
        <f t="shared" si="41"/>
        <v>Tiffa</v>
      </c>
      <c r="X86">
        <f t="shared" si="42"/>
        <v>12</v>
      </c>
    </row>
    <row r="87" spans="1:24" x14ac:dyDescent="0.25">
      <c r="A87" t="s">
        <v>2032</v>
      </c>
      <c r="B87">
        <v>5165</v>
      </c>
      <c r="C87" t="s">
        <v>2033</v>
      </c>
      <c r="D87" t="s">
        <v>2034</v>
      </c>
      <c r="E87" t="s">
        <v>13</v>
      </c>
      <c r="F87" t="s">
        <v>2035</v>
      </c>
      <c r="G87" t="s">
        <v>2036</v>
      </c>
      <c r="H87">
        <v>539.63</v>
      </c>
      <c r="I87" t="s">
        <v>38</v>
      </c>
      <c r="J87">
        <v>13</v>
      </c>
      <c r="K87">
        <v>7015.19</v>
      </c>
      <c r="L87" t="s">
        <v>2037</v>
      </c>
      <c r="M87" s="9">
        <v>45028</v>
      </c>
      <c r="N87" s="9">
        <f t="shared" si="32"/>
        <v>45040</v>
      </c>
      <c r="O87" s="1" t="str">
        <f t="shared" si="33"/>
        <v>small order</v>
      </c>
      <c r="P87">
        <f t="shared" si="34"/>
        <v>2023</v>
      </c>
      <c r="Q87" t="str">
        <f t="shared" si="35"/>
        <v>old transaction</v>
      </c>
      <c r="R87" t="str">
        <f t="shared" si="36"/>
        <v>valid</v>
      </c>
      <c r="S87" t="str">
        <f t="shared" si="37"/>
        <v>paid</v>
      </c>
      <c r="T87" t="b">
        <f t="shared" si="38"/>
        <v>0</v>
      </c>
      <c r="U87" t="str">
        <f t="shared" si="39"/>
        <v>Herbert Castaneda 5165</v>
      </c>
      <c r="V87" t="str">
        <f t="shared" si="40"/>
        <v>aneda</v>
      </c>
      <c r="W87" t="str">
        <f t="shared" si="41"/>
        <v>Herbe</v>
      </c>
      <c r="X87">
        <f t="shared" si="42"/>
        <v>12</v>
      </c>
    </row>
    <row r="88" spans="1:24" x14ac:dyDescent="0.25">
      <c r="A88" t="s">
        <v>2686</v>
      </c>
      <c r="B88">
        <v>6336</v>
      </c>
      <c r="C88" t="s">
        <v>2687</v>
      </c>
      <c r="D88" t="s">
        <v>2688</v>
      </c>
      <c r="E88" t="s">
        <v>13</v>
      </c>
      <c r="F88" t="s">
        <v>333</v>
      </c>
      <c r="G88" t="s">
        <v>2689</v>
      </c>
      <c r="H88">
        <v>537.47</v>
      </c>
      <c r="I88" t="s">
        <v>38</v>
      </c>
      <c r="J88">
        <v>13</v>
      </c>
      <c r="K88">
        <v>6987.11</v>
      </c>
      <c r="L88" t="s">
        <v>2690</v>
      </c>
      <c r="M88" s="9">
        <v>45381</v>
      </c>
      <c r="N88" s="9">
        <f t="shared" si="32"/>
        <v>45393</v>
      </c>
      <c r="O88" s="1" t="str">
        <f t="shared" si="33"/>
        <v>small order</v>
      </c>
      <c r="P88">
        <f t="shared" si="34"/>
        <v>2024</v>
      </c>
      <c r="Q88" t="str">
        <f t="shared" si="35"/>
        <v>recent transaction</v>
      </c>
      <c r="R88" t="str">
        <f t="shared" si="36"/>
        <v>valid</v>
      </c>
      <c r="S88" t="str">
        <f t="shared" si="37"/>
        <v>pending</v>
      </c>
      <c r="T88" t="b">
        <f t="shared" si="38"/>
        <v>0</v>
      </c>
      <c r="U88" t="str">
        <f t="shared" si="39"/>
        <v>Cynthia Lopez 6336</v>
      </c>
      <c r="V88" t="str">
        <f t="shared" si="40"/>
        <v>Lopez</v>
      </c>
      <c r="W88" t="str">
        <f t="shared" si="41"/>
        <v>Cynth</v>
      </c>
      <c r="X88">
        <f t="shared" si="42"/>
        <v>12</v>
      </c>
    </row>
    <row r="89" spans="1:24" x14ac:dyDescent="0.25">
      <c r="A89" t="s">
        <v>2286</v>
      </c>
      <c r="B89">
        <v>4325</v>
      </c>
      <c r="C89" t="s">
        <v>2287</v>
      </c>
      <c r="D89" t="s">
        <v>2288</v>
      </c>
      <c r="E89" t="s">
        <v>13</v>
      </c>
      <c r="F89" t="s">
        <v>2056</v>
      </c>
      <c r="G89" t="s">
        <v>2289</v>
      </c>
      <c r="H89">
        <v>540.89</v>
      </c>
      <c r="I89" t="s">
        <v>38</v>
      </c>
      <c r="J89">
        <v>12</v>
      </c>
      <c r="K89">
        <v>6490.68</v>
      </c>
      <c r="L89" t="s">
        <v>2290</v>
      </c>
      <c r="M89" s="9">
        <v>43967</v>
      </c>
      <c r="N89" s="9">
        <f t="shared" si="32"/>
        <v>43979</v>
      </c>
      <c r="O89" s="1" t="str">
        <f t="shared" si="33"/>
        <v>small order</v>
      </c>
      <c r="P89">
        <f t="shared" si="34"/>
        <v>2020</v>
      </c>
      <c r="Q89" t="str">
        <f t="shared" si="35"/>
        <v>old transaction</v>
      </c>
      <c r="R89" t="str">
        <f t="shared" si="36"/>
        <v>valid</v>
      </c>
      <c r="S89" t="str">
        <f t="shared" si="37"/>
        <v>paid</v>
      </c>
      <c r="T89" t="b">
        <f t="shared" si="38"/>
        <v>0</v>
      </c>
      <c r="U89" t="str">
        <f t="shared" si="39"/>
        <v>David Butler 4325</v>
      </c>
      <c r="V89" t="str">
        <f t="shared" si="40"/>
        <v>utler</v>
      </c>
      <c r="W89" t="str">
        <f t="shared" si="41"/>
        <v>David</v>
      </c>
      <c r="X89">
        <f t="shared" si="42"/>
        <v>12</v>
      </c>
    </row>
    <row r="90" spans="1:24" x14ac:dyDescent="0.25">
      <c r="A90" t="s">
        <v>737</v>
      </c>
      <c r="B90">
        <v>9965</v>
      </c>
      <c r="C90" t="s">
        <v>738</v>
      </c>
      <c r="D90" t="s">
        <v>739</v>
      </c>
      <c r="E90" t="s">
        <v>13</v>
      </c>
      <c r="F90" t="s">
        <v>740</v>
      </c>
      <c r="G90" t="s">
        <v>741</v>
      </c>
      <c r="H90">
        <v>166.27</v>
      </c>
      <c r="I90" t="s">
        <v>38</v>
      </c>
      <c r="J90">
        <v>11</v>
      </c>
      <c r="K90">
        <v>1828.97</v>
      </c>
      <c r="L90" t="s">
        <v>742</v>
      </c>
      <c r="M90" s="9">
        <v>44212</v>
      </c>
      <c r="N90" s="9">
        <f t="shared" si="32"/>
        <v>44224</v>
      </c>
      <c r="O90" s="1" t="str">
        <f t="shared" si="33"/>
        <v>small order</v>
      </c>
      <c r="P90">
        <f t="shared" si="34"/>
        <v>2021</v>
      </c>
      <c r="Q90" t="str">
        <f t="shared" si="35"/>
        <v>old transaction</v>
      </c>
      <c r="R90" t="str">
        <f t="shared" si="36"/>
        <v>valid</v>
      </c>
      <c r="S90" t="str">
        <f t="shared" si="37"/>
        <v>paid</v>
      </c>
      <c r="T90" t="b">
        <f t="shared" si="38"/>
        <v>0</v>
      </c>
      <c r="U90" t="str">
        <f t="shared" si="39"/>
        <v>Shawn Padilla 9965</v>
      </c>
      <c r="V90" t="str">
        <f t="shared" si="40"/>
        <v>dilla</v>
      </c>
      <c r="W90" t="str">
        <f t="shared" si="41"/>
        <v>Shawn</v>
      </c>
      <c r="X90">
        <f t="shared" si="42"/>
        <v>12</v>
      </c>
    </row>
    <row r="91" spans="1:24" x14ac:dyDescent="0.25">
      <c r="A91" t="s">
        <v>2198</v>
      </c>
      <c r="B91">
        <v>6096</v>
      </c>
      <c r="C91" t="s">
        <v>2199</v>
      </c>
      <c r="D91" t="s">
        <v>2200</v>
      </c>
      <c r="E91" t="s">
        <v>13</v>
      </c>
      <c r="F91" t="s">
        <v>2201</v>
      </c>
      <c r="G91" t="s">
        <v>2202</v>
      </c>
      <c r="H91">
        <v>269.52</v>
      </c>
      <c r="I91" t="s">
        <v>38</v>
      </c>
      <c r="J91">
        <v>11</v>
      </c>
      <c r="K91">
        <v>2964.72</v>
      </c>
      <c r="L91" t="s">
        <v>2203</v>
      </c>
      <c r="M91" s="9">
        <v>45109</v>
      </c>
      <c r="N91" s="9">
        <f t="shared" si="32"/>
        <v>45121</v>
      </c>
      <c r="O91" s="1" t="str">
        <f t="shared" si="33"/>
        <v>small order</v>
      </c>
      <c r="P91">
        <f t="shared" si="34"/>
        <v>2023</v>
      </c>
      <c r="Q91" t="str">
        <f t="shared" si="35"/>
        <v>old transaction</v>
      </c>
      <c r="R91" t="str">
        <f t="shared" si="36"/>
        <v>valid</v>
      </c>
      <c r="S91" t="str">
        <f t="shared" si="37"/>
        <v>paid</v>
      </c>
      <c r="T91" t="b">
        <f t="shared" si="38"/>
        <v>0</v>
      </c>
      <c r="U91" t="str">
        <f t="shared" si="39"/>
        <v>Mario French 6096</v>
      </c>
      <c r="V91" t="str">
        <f t="shared" si="40"/>
        <v>rench</v>
      </c>
      <c r="W91" t="str">
        <f t="shared" si="41"/>
        <v>Mario</v>
      </c>
      <c r="X91">
        <f t="shared" si="42"/>
        <v>12</v>
      </c>
    </row>
    <row r="92" spans="1:24" x14ac:dyDescent="0.25">
      <c r="A92" t="s">
        <v>2554</v>
      </c>
      <c r="B92">
        <v>3699</v>
      </c>
      <c r="C92" t="s">
        <v>2555</v>
      </c>
      <c r="D92" t="s">
        <v>2556</v>
      </c>
      <c r="E92" t="s">
        <v>13</v>
      </c>
      <c r="F92" t="s">
        <v>180</v>
      </c>
      <c r="G92" t="s">
        <v>2557</v>
      </c>
      <c r="H92">
        <v>120.36</v>
      </c>
      <c r="I92" t="s">
        <v>38</v>
      </c>
      <c r="J92">
        <v>11</v>
      </c>
      <c r="K92">
        <v>1323.96</v>
      </c>
      <c r="L92" t="s">
        <v>2558</v>
      </c>
      <c r="M92" s="9">
        <v>45504</v>
      </c>
      <c r="N92" s="9">
        <f t="shared" si="32"/>
        <v>45516</v>
      </c>
      <c r="O92" s="1" t="str">
        <f t="shared" si="33"/>
        <v>small order</v>
      </c>
      <c r="P92">
        <f t="shared" si="34"/>
        <v>2024</v>
      </c>
      <c r="Q92" t="str">
        <f t="shared" si="35"/>
        <v>recent transaction</v>
      </c>
      <c r="R92" t="str">
        <f t="shared" si="36"/>
        <v>valid</v>
      </c>
      <c r="S92" t="str">
        <f t="shared" si="37"/>
        <v>pending</v>
      </c>
      <c r="T92" t="b">
        <f t="shared" si="38"/>
        <v>0</v>
      </c>
      <c r="U92" t="str">
        <f t="shared" si="39"/>
        <v>Jennifer Richardson 3699</v>
      </c>
      <c r="V92" t="str">
        <f t="shared" si="40"/>
        <v>rdson</v>
      </c>
      <c r="W92" t="str">
        <f t="shared" si="41"/>
        <v>Jenni</v>
      </c>
      <c r="X92">
        <f t="shared" si="42"/>
        <v>12</v>
      </c>
    </row>
    <row r="93" spans="1:24" hidden="1" x14ac:dyDescent="0.25">
      <c r="A93" t="s">
        <v>711</v>
      </c>
      <c r="B93">
        <v>9513</v>
      </c>
      <c r="C93" t="s">
        <v>712</v>
      </c>
      <c r="D93" t="s">
        <v>713</v>
      </c>
      <c r="E93" t="s">
        <v>13</v>
      </c>
      <c r="F93" t="s">
        <v>714</v>
      </c>
      <c r="G93" t="s">
        <v>715</v>
      </c>
      <c r="H93">
        <v>541.1</v>
      </c>
      <c r="I93" t="s">
        <v>38</v>
      </c>
      <c r="J93">
        <v>10</v>
      </c>
      <c r="K93">
        <v>5411</v>
      </c>
      <c r="L93" t="s">
        <v>716</v>
      </c>
      <c r="M93" s="1">
        <v>44694</v>
      </c>
      <c r="N93" s="1">
        <v>44758</v>
      </c>
      <c r="O93" s="1"/>
      <c r="P93" s="1"/>
    </row>
    <row r="94" spans="1:24" hidden="1" x14ac:dyDescent="0.25">
      <c r="A94" t="s">
        <v>3080</v>
      </c>
      <c r="B94">
        <v>2156</v>
      </c>
      <c r="C94" t="s">
        <v>3081</v>
      </c>
      <c r="D94" t="s">
        <v>3082</v>
      </c>
      <c r="E94" t="s">
        <v>13</v>
      </c>
      <c r="F94" t="s">
        <v>2636</v>
      </c>
      <c r="G94" t="s">
        <v>3083</v>
      </c>
      <c r="H94">
        <v>983.46</v>
      </c>
      <c r="I94" t="s">
        <v>38</v>
      </c>
      <c r="J94">
        <v>9</v>
      </c>
      <c r="K94">
        <v>8851.14</v>
      </c>
      <c r="L94" t="s">
        <v>3084</v>
      </c>
      <c r="M94" s="1">
        <v>45065</v>
      </c>
      <c r="N94" s="1">
        <v>44889</v>
      </c>
      <c r="O94" s="1"/>
      <c r="P94" s="1"/>
    </row>
    <row r="95" spans="1:24" hidden="1" x14ac:dyDescent="0.25">
      <c r="A95" t="s">
        <v>943</v>
      </c>
      <c r="B95">
        <v>6261</v>
      </c>
      <c r="C95" t="s">
        <v>944</v>
      </c>
      <c r="D95" t="s">
        <v>945</v>
      </c>
      <c r="E95" t="s">
        <v>13</v>
      </c>
      <c r="F95" t="s">
        <v>946</v>
      </c>
      <c r="G95" t="s">
        <v>947</v>
      </c>
      <c r="H95">
        <v>42.6</v>
      </c>
      <c r="I95" t="s">
        <v>38</v>
      </c>
      <c r="J95">
        <v>7</v>
      </c>
      <c r="K95">
        <v>298.2</v>
      </c>
      <c r="L95" t="s">
        <v>948</v>
      </c>
      <c r="M95" s="1">
        <v>45429</v>
      </c>
      <c r="N95" s="1">
        <v>45140</v>
      </c>
      <c r="O95" s="1"/>
      <c r="P95" s="1"/>
    </row>
    <row r="96" spans="1:24" hidden="1" x14ac:dyDescent="0.25">
      <c r="A96" t="s">
        <v>2193</v>
      </c>
      <c r="B96">
        <v>9904</v>
      </c>
      <c r="C96" t="s">
        <v>2194</v>
      </c>
      <c r="D96" t="s">
        <v>2195</v>
      </c>
      <c r="E96" t="s">
        <v>13</v>
      </c>
      <c r="F96" t="s">
        <v>564</v>
      </c>
      <c r="G96" t="s">
        <v>2196</v>
      </c>
      <c r="H96">
        <v>512.55999999999995</v>
      </c>
      <c r="I96" t="s">
        <v>38</v>
      </c>
      <c r="J96">
        <v>6</v>
      </c>
      <c r="K96">
        <v>3075.36</v>
      </c>
      <c r="L96" t="s">
        <v>2197</v>
      </c>
      <c r="M96" s="1">
        <v>43838</v>
      </c>
      <c r="N96" s="1">
        <v>45517</v>
      </c>
      <c r="O96" s="1"/>
      <c r="P96" s="1"/>
    </row>
    <row r="97" spans="1:24" hidden="1" x14ac:dyDescent="0.25">
      <c r="A97" t="s">
        <v>1417</v>
      </c>
      <c r="B97">
        <v>4049</v>
      </c>
      <c r="C97" t="s">
        <v>1418</v>
      </c>
      <c r="D97" t="s">
        <v>1419</v>
      </c>
      <c r="E97" t="s">
        <v>13</v>
      </c>
      <c r="F97" t="s">
        <v>1420</v>
      </c>
      <c r="G97" t="s">
        <v>1421</v>
      </c>
      <c r="H97">
        <v>270.02</v>
      </c>
      <c r="I97" t="s">
        <v>38</v>
      </c>
      <c r="J97">
        <v>5</v>
      </c>
      <c r="K97">
        <v>1350.1</v>
      </c>
      <c r="L97" t="s">
        <v>1422</v>
      </c>
      <c r="M97" s="1">
        <v>44628</v>
      </c>
      <c r="N97" s="1">
        <v>44369</v>
      </c>
      <c r="O97" s="1"/>
      <c r="P97" s="1"/>
    </row>
    <row r="98" spans="1:24" hidden="1" x14ac:dyDescent="0.25">
      <c r="A98" t="s">
        <v>177</v>
      </c>
      <c r="B98">
        <v>4913</v>
      </c>
      <c r="C98" t="s">
        <v>178</v>
      </c>
      <c r="D98" t="s">
        <v>179</v>
      </c>
      <c r="E98" t="s">
        <v>13</v>
      </c>
      <c r="F98" t="s">
        <v>180</v>
      </c>
      <c r="G98" t="s">
        <v>181</v>
      </c>
      <c r="H98">
        <v>481.96</v>
      </c>
      <c r="I98" t="s">
        <v>38</v>
      </c>
      <c r="J98">
        <v>3</v>
      </c>
      <c r="K98">
        <v>1445.88</v>
      </c>
      <c r="L98" t="s">
        <v>182</v>
      </c>
      <c r="M98" s="1">
        <v>43988</v>
      </c>
      <c r="N98" s="1">
        <v>45065</v>
      </c>
      <c r="O98" s="1"/>
      <c r="P98" s="1"/>
    </row>
    <row r="99" spans="1:24" hidden="1" x14ac:dyDescent="0.25">
      <c r="A99" t="s">
        <v>2481</v>
      </c>
      <c r="B99">
        <v>2587</v>
      </c>
      <c r="C99" t="s">
        <v>2482</v>
      </c>
      <c r="D99" t="s">
        <v>2483</v>
      </c>
      <c r="E99" t="s">
        <v>13</v>
      </c>
      <c r="F99" t="s">
        <v>2484</v>
      </c>
      <c r="G99" t="s">
        <v>2485</v>
      </c>
      <c r="H99">
        <v>997.17</v>
      </c>
      <c r="I99" t="s">
        <v>38</v>
      </c>
      <c r="J99">
        <v>3</v>
      </c>
      <c r="K99">
        <v>2991.51</v>
      </c>
      <c r="L99" t="s">
        <v>2486</v>
      </c>
      <c r="M99" s="1">
        <v>44283</v>
      </c>
      <c r="N99" s="1">
        <v>45061</v>
      </c>
      <c r="O99" s="1"/>
      <c r="P99" s="1"/>
    </row>
    <row r="100" spans="1:24" hidden="1" x14ac:dyDescent="0.25">
      <c r="A100" t="s">
        <v>533</v>
      </c>
      <c r="B100">
        <v>1141</v>
      </c>
      <c r="C100" t="s">
        <v>534</v>
      </c>
      <c r="D100" t="s">
        <v>535</v>
      </c>
      <c r="E100" t="s">
        <v>13</v>
      </c>
      <c r="F100" t="s">
        <v>91</v>
      </c>
      <c r="G100" t="s">
        <v>536</v>
      </c>
      <c r="H100">
        <v>213.58</v>
      </c>
      <c r="I100" t="s">
        <v>38</v>
      </c>
      <c r="J100">
        <v>2</v>
      </c>
      <c r="K100">
        <v>427.16</v>
      </c>
      <c r="L100" t="s">
        <v>537</v>
      </c>
      <c r="M100" s="1">
        <v>43979</v>
      </c>
      <c r="N100" s="1">
        <v>45350</v>
      </c>
      <c r="O100" s="1"/>
      <c r="P100" s="1"/>
    </row>
    <row r="101" spans="1:24" hidden="1" x14ac:dyDescent="0.25">
      <c r="A101" t="s">
        <v>955</v>
      </c>
      <c r="B101">
        <v>7771</v>
      </c>
      <c r="C101" t="s">
        <v>956</v>
      </c>
      <c r="D101" t="s">
        <v>957</v>
      </c>
      <c r="E101" t="s">
        <v>13</v>
      </c>
      <c r="F101" t="s">
        <v>958</v>
      </c>
      <c r="G101" t="s">
        <v>959</v>
      </c>
      <c r="H101">
        <v>889.56</v>
      </c>
      <c r="I101" t="s">
        <v>38</v>
      </c>
      <c r="J101">
        <v>2</v>
      </c>
      <c r="K101">
        <v>1779.12</v>
      </c>
      <c r="L101" t="s">
        <v>960</v>
      </c>
      <c r="M101" s="1">
        <v>44011</v>
      </c>
      <c r="N101" s="1">
        <v>44554</v>
      </c>
      <c r="O101" s="1"/>
      <c r="P101" s="1"/>
    </row>
    <row r="102" spans="1:24" hidden="1" x14ac:dyDescent="0.25">
      <c r="A102" t="s">
        <v>967</v>
      </c>
      <c r="B102">
        <v>3475</v>
      </c>
      <c r="C102" t="s">
        <v>968</v>
      </c>
      <c r="D102" t="s">
        <v>969</v>
      </c>
      <c r="E102" t="s">
        <v>13</v>
      </c>
      <c r="F102" t="s">
        <v>970</v>
      </c>
      <c r="G102" t="s">
        <v>971</v>
      </c>
      <c r="H102">
        <v>796.98</v>
      </c>
      <c r="I102" t="s">
        <v>38</v>
      </c>
      <c r="J102">
        <v>1</v>
      </c>
      <c r="K102">
        <v>796.98</v>
      </c>
      <c r="L102" t="s">
        <v>972</v>
      </c>
      <c r="M102" s="1">
        <v>44362</v>
      </c>
      <c r="N102" s="1">
        <v>45181</v>
      </c>
      <c r="O102" s="1"/>
      <c r="P102" s="1"/>
    </row>
    <row r="103" spans="1:24" x14ac:dyDescent="0.25">
      <c r="A103" t="s">
        <v>404</v>
      </c>
      <c r="B103">
        <v>4883</v>
      </c>
      <c r="C103" t="s">
        <v>405</v>
      </c>
      <c r="D103" t="s">
        <v>406</v>
      </c>
      <c r="E103" t="s">
        <v>18</v>
      </c>
      <c r="F103" t="s">
        <v>407</v>
      </c>
      <c r="G103" t="s">
        <v>408</v>
      </c>
      <c r="H103">
        <v>229.16</v>
      </c>
      <c r="I103" t="s">
        <v>38</v>
      </c>
      <c r="J103">
        <v>20</v>
      </c>
      <c r="K103">
        <v>4583.2</v>
      </c>
      <c r="L103" t="s">
        <v>409</v>
      </c>
      <c r="M103" s="9">
        <v>44615</v>
      </c>
      <c r="N103" s="9">
        <f t="shared" ref="N103:N111" si="43">M103+12</f>
        <v>44627</v>
      </c>
      <c r="O103" s="1" t="str">
        <f t="shared" ref="O103:O114" si="44">IF(J103&gt;15, "large order", "small order")</f>
        <v>large order</v>
      </c>
      <c r="P103">
        <f t="shared" ref="P103:P114" si="45">YEAR(M103)</f>
        <v>2022</v>
      </c>
      <c r="Q103" t="str">
        <f t="shared" ref="Q103:Q114" si="46">IF(AND(J103&gt;10, P103=2024), "recent transaction", "old transaction")</f>
        <v>old transaction</v>
      </c>
      <c r="R103" t="str">
        <f t="shared" ref="R103:R114" si="47">IF(OR(J103&gt;15, O103="small order"), "valid", "invalid")</f>
        <v>valid</v>
      </c>
      <c r="S103" t="str">
        <f t="shared" ref="S103:S114" si="48">IF(NOT(P103&lt;2024), "pending", "paid")</f>
        <v>paid</v>
      </c>
      <c r="T103" t="str">
        <f t="shared" ref="T103:T114" si="49">IF(AND(J103&gt;15, OR(Q103="old transaction", Q103="recent transaction")), "high priority order")</f>
        <v>high priority order</v>
      </c>
      <c r="U103" t="str">
        <f t="shared" ref="U103:U114" si="50">CONCATENATE(A103, " ", B103)</f>
        <v>Timothy Ramos 4883</v>
      </c>
      <c r="V103" t="str">
        <f t="shared" ref="V103:V114" si="51">RIGHT(A103,5)</f>
        <v>Ramos</v>
      </c>
      <c r="W103" t="str">
        <f t="shared" ref="W103:W114" si="52">LEFT(A103, 5)</f>
        <v>Timot</v>
      </c>
      <c r="X103">
        <f t="shared" ref="X103:X114" si="53">DATEDIF(M103, N103, "d")</f>
        <v>12</v>
      </c>
    </row>
    <row r="104" spans="1:24" x14ac:dyDescent="0.25">
      <c r="A104" t="s">
        <v>1227</v>
      </c>
      <c r="B104">
        <v>7161</v>
      </c>
      <c r="C104" t="s">
        <v>1228</v>
      </c>
      <c r="D104" t="s">
        <v>1229</v>
      </c>
      <c r="E104" t="s">
        <v>18</v>
      </c>
      <c r="F104" t="s">
        <v>1230</v>
      </c>
      <c r="G104" t="s">
        <v>1231</v>
      </c>
      <c r="H104">
        <v>562.9</v>
      </c>
      <c r="I104" t="s">
        <v>38</v>
      </c>
      <c r="J104">
        <v>20</v>
      </c>
      <c r="K104">
        <v>11258</v>
      </c>
      <c r="L104" t="s">
        <v>1232</v>
      </c>
      <c r="M104" s="9">
        <v>44358</v>
      </c>
      <c r="N104" s="9">
        <f t="shared" si="43"/>
        <v>44370</v>
      </c>
      <c r="O104" s="1" t="str">
        <f t="shared" si="44"/>
        <v>large order</v>
      </c>
      <c r="P104">
        <f t="shared" si="45"/>
        <v>2021</v>
      </c>
      <c r="Q104" t="str">
        <f t="shared" si="46"/>
        <v>old transaction</v>
      </c>
      <c r="R104" t="str">
        <f t="shared" si="47"/>
        <v>valid</v>
      </c>
      <c r="S104" t="str">
        <f t="shared" si="48"/>
        <v>paid</v>
      </c>
      <c r="T104" t="str">
        <f t="shared" si="49"/>
        <v>high priority order</v>
      </c>
      <c r="U104" t="str">
        <f t="shared" si="50"/>
        <v>Rebecca Brandt 7161</v>
      </c>
      <c r="V104" t="str">
        <f t="shared" si="51"/>
        <v>randt</v>
      </c>
      <c r="W104" t="str">
        <f t="shared" si="52"/>
        <v>Rebec</v>
      </c>
      <c r="X104">
        <f t="shared" si="53"/>
        <v>12</v>
      </c>
    </row>
    <row r="105" spans="1:24" x14ac:dyDescent="0.25">
      <c r="A105" t="s">
        <v>1522</v>
      </c>
      <c r="B105">
        <v>2400</v>
      </c>
      <c r="C105" t="s">
        <v>1523</v>
      </c>
      <c r="D105" t="s">
        <v>1524</v>
      </c>
      <c r="E105" t="s">
        <v>18</v>
      </c>
      <c r="F105" t="s">
        <v>1525</v>
      </c>
      <c r="G105" t="s">
        <v>1526</v>
      </c>
      <c r="H105">
        <v>372.51</v>
      </c>
      <c r="I105" t="s">
        <v>38</v>
      </c>
      <c r="J105">
        <v>20</v>
      </c>
      <c r="K105">
        <v>7450.2</v>
      </c>
      <c r="L105" t="s">
        <v>1527</v>
      </c>
      <c r="M105" s="9">
        <v>44437</v>
      </c>
      <c r="N105" s="9">
        <f t="shared" si="43"/>
        <v>44449</v>
      </c>
      <c r="O105" s="1" t="str">
        <f t="shared" si="44"/>
        <v>large order</v>
      </c>
      <c r="P105">
        <f t="shared" si="45"/>
        <v>2021</v>
      </c>
      <c r="Q105" t="str">
        <f t="shared" si="46"/>
        <v>old transaction</v>
      </c>
      <c r="R105" t="str">
        <f t="shared" si="47"/>
        <v>valid</v>
      </c>
      <c r="S105" t="str">
        <f t="shared" si="48"/>
        <v>paid</v>
      </c>
      <c r="T105" t="str">
        <f t="shared" si="49"/>
        <v>high priority order</v>
      </c>
      <c r="U105" t="str">
        <f t="shared" si="50"/>
        <v>Christian Green 2400</v>
      </c>
      <c r="V105" t="str">
        <f t="shared" si="51"/>
        <v>Green</v>
      </c>
      <c r="W105" t="str">
        <f t="shared" si="52"/>
        <v>Chris</v>
      </c>
      <c r="X105">
        <f t="shared" si="53"/>
        <v>12</v>
      </c>
    </row>
    <row r="106" spans="1:24" x14ac:dyDescent="0.25">
      <c r="A106" t="s">
        <v>151</v>
      </c>
      <c r="B106">
        <v>8385</v>
      </c>
      <c r="C106" t="s">
        <v>152</v>
      </c>
      <c r="D106" t="s">
        <v>153</v>
      </c>
      <c r="E106" t="s">
        <v>18</v>
      </c>
      <c r="F106" t="s">
        <v>154</v>
      </c>
      <c r="G106" t="s">
        <v>155</v>
      </c>
      <c r="H106">
        <v>37.33</v>
      </c>
      <c r="I106" t="s">
        <v>38</v>
      </c>
      <c r="J106">
        <v>17</v>
      </c>
      <c r="K106">
        <v>634.61</v>
      </c>
      <c r="L106" t="s">
        <v>156</v>
      </c>
      <c r="M106" s="9">
        <v>45127</v>
      </c>
      <c r="N106" s="9">
        <f t="shared" si="43"/>
        <v>45139</v>
      </c>
      <c r="O106" s="1" t="str">
        <f t="shared" si="44"/>
        <v>large order</v>
      </c>
      <c r="P106">
        <f t="shared" si="45"/>
        <v>2023</v>
      </c>
      <c r="Q106" t="str">
        <f t="shared" si="46"/>
        <v>old transaction</v>
      </c>
      <c r="R106" t="str">
        <f t="shared" si="47"/>
        <v>valid</v>
      </c>
      <c r="S106" t="str">
        <f t="shared" si="48"/>
        <v>paid</v>
      </c>
      <c r="T106" t="str">
        <f t="shared" si="49"/>
        <v>high priority order</v>
      </c>
      <c r="U106" t="str">
        <f t="shared" si="50"/>
        <v>Jasmine Turner 8385</v>
      </c>
      <c r="V106" t="str">
        <f t="shared" si="51"/>
        <v>urner</v>
      </c>
      <c r="W106" t="str">
        <f t="shared" si="52"/>
        <v>Jasmi</v>
      </c>
      <c r="X106">
        <f t="shared" si="53"/>
        <v>12</v>
      </c>
    </row>
    <row r="107" spans="1:24" x14ac:dyDescent="0.25">
      <c r="A107" t="s">
        <v>1617</v>
      </c>
      <c r="B107">
        <v>2406</v>
      </c>
      <c r="C107" t="s">
        <v>1618</v>
      </c>
      <c r="D107" t="s">
        <v>1619</v>
      </c>
      <c r="E107" t="s">
        <v>18</v>
      </c>
      <c r="F107" t="s">
        <v>1620</v>
      </c>
      <c r="G107" t="s">
        <v>1621</v>
      </c>
      <c r="H107">
        <v>851.9</v>
      </c>
      <c r="I107" t="s">
        <v>38</v>
      </c>
      <c r="J107">
        <v>17</v>
      </c>
      <c r="K107">
        <v>14482.3</v>
      </c>
      <c r="L107" t="s">
        <v>1622</v>
      </c>
      <c r="M107" s="9">
        <v>45423</v>
      </c>
      <c r="N107" s="9">
        <f t="shared" si="43"/>
        <v>45435</v>
      </c>
      <c r="O107" s="1" t="str">
        <f t="shared" si="44"/>
        <v>large order</v>
      </c>
      <c r="P107">
        <f t="shared" si="45"/>
        <v>2024</v>
      </c>
      <c r="Q107" t="str">
        <f t="shared" si="46"/>
        <v>recent transaction</v>
      </c>
      <c r="R107" t="str">
        <f t="shared" si="47"/>
        <v>valid</v>
      </c>
      <c r="S107" t="str">
        <f t="shared" si="48"/>
        <v>pending</v>
      </c>
      <c r="T107" t="str">
        <f t="shared" si="49"/>
        <v>high priority order</v>
      </c>
      <c r="U107" t="str">
        <f t="shared" si="50"/>
        <v>Robert Bowen 2406</v>
      </c>
      <c r="V107" t="str">
        <f t="shared" si="51"/>
        <v>Bowen</v>
      </c>
      <c r="W107" t="str">
        <f t="shared" si="52"/>
        <v>Rober</v>
      </c>
      <c r="X107">
        <f t="shared" si="53"/>
        <v>12</v>
      </c>
    </row>
    <row r="108" spans="1:24" x14ac:dyDescent="0.25">
      <c r="A108" t="s">
        <v>2220</v>
      </c>
      <c r="B108">
        <v>2330</v>
      </c>
      <c r="C108" t="s">
        <v>2221</v>
      </c>
      <c r="D108" t="s">
        <v>2222</v>
      </c>
      <c r="E108" t="s">
        <v>18</v>
      </c>
      <c r="F108" t="s">
        <v>2223</v>
      </c>
      <c r="G108" t="s">
        <v>2224</v>
      </c>
      <c r="H108">
        <v>636.84</v>
      </c>
      <c r="I108" t="s">
        <v>38</v>
      </c>
      <c r="J108">
        <v>15</v>
      </c>
      <c r="K108">
        <v>9552.6</v>
      </c>
      <c r="L108" t="s">
        <v>2225</v>
      </c>
      <c r="M108" s="9">
        <v>44790</v>
      </c>
      <c r="N108" s="9">
        <f t="shared" si="43"/>
        <v>44802</v>
      </c>
      <c r="O108" s="1" t="str">
        <f t="shared" si="44"/>
        <v>small order</v>
      </c>
      <c r="P108">
        <f t="shared" si="45"/>
        <v>2022</v>
      </c>
      <c r="Q108" t="str">
        <f t="shared" si="46"/>
        <v>old transaction</v>
      </c>
      <c r="R108" t="str">
        <f t="shared" si="47"/>
        <v>valid</v>
      </c>
      <c r="S108" t="str">
        <f t="shared" si="48"/>
        <v>paid</v>
      </c>
      <c r="T108" t="b">
        <f t="shared" si="49"/>
        <v>0</v>
      </c>
      <c r="U108" t="str">
        <f t="shared" si="50"/>
        <v>Kimberly Chandler 2330</v>
      </c>
      <c r="V108" t="str">
        <f t="shared" si="51"/>
        <v>ndler</v>
      </c>
      <c r="W108" t="str">
        <f t="shared" si="52"/>
        <v>Kimbe</v>
      </c>
      <c r="X108">
        <f t="shared" si="53"/>
        <v>12</v>
      </c>
    </row>
    <row r="109" spans="1:24" x14ac:dyDescent="0.25">
      <c r="A109" t="s">
        <v>2817</v>
      </c>
      <c r="B109">
        <v>8852</v>
      </c>
      <c r="C109" t="s">
        <v>2818</v>
      </c>
      <c r="D109" t="s">
        <v>2819</v>
      </c>
      <c r="E109" t="s">
        <v>18</v>
      </c>
      <c r="F109" t="s">
        <v>2820</v>
      </c>
      <c r="G109" t="s">
        <v>2821</v>
      </c>
      <c r="H109">
        <v>376.04</v>
      </c>
      <c r="I109" t="s">
        <v>38</v>
      </c>
      <c r="J109">
        <v>15</v>
      </c>
      <c r="K109">
        <v>5640.6</v>
      </c>
      <c r="L109" t="s">
        <v>2822</v>
      </c>
      <c r="M109" s="9">
        <v>44113</v>
      </c>
      <c r="N109" s="9">
        <f t="shared" si="43"/>
        <v>44125</v>
      </c>
      <c r="O109" s="1" t="str">
        <f t="shared" si="44"/>
        <v>small order</v>
      </c>
      <c r="P109">
        <f t="shared" si="45"/>
        <v>2020</v>
      </c>
      <c r="Q109" t="str">
        <f t="shared" si="46"/>
        <v>old transaction</v>
      </c>
      <c r="R109" t="str">
        <f t="shared" si="47"/>
        <v>valid</v>
      </c>
      <c r="S109" t="str">
        <f t="shared" si="48"/>
        <v>paid</v>
      </c>
      <c r="T109" t="b">
        <f t="shared" si="49"/>
        <v>0</v>
      </c>
      <c r="U109" t="str">
        <f t="shared" si="50"/>
        <v>Felicia Parsons 8852</v>
      </c>
      <c r="V109" t="str">
        <f t="shared" si="51"/>
        <v>rsons</v>
      </c>
      <c r="W109" t="str">
        <f t="shared" si="52"/>
        <v>Felic</v>
      </c>
      <c r="X109">
        <f t="shared" si="53"/>
        <v>12</v>
      </c>
    </row>
    <row r="110" spans="1:24" x14ac:dyDescent="0.25">
      <c r="A110" t="s">
        <v>3360</v>
      </c>
      <c r="B110">
        <v>4467</v>
      </c>
      <c r="C110" t="s">
        <v>3361</v>
      </c>
      <c r="D110" t="s">
        <v>3362</v>
      </c>
      <c r="E110" t="s">
        <v>18</v>
      </c>
      <c r="F110" t="s">
        <v>3363</v>
      </c>
      <c r="G110" t="s">
        <v>3364</v>
      </c>
      <c r="H110">
        <v>255.76</v>
      </c>
      <c r="I110" t="s">
        <v>38</v>
      </c>
      <c r="J110">
        <v>15</v>
      </c>
      <c r="K110">
        <v>3836.4</v>
      </c>
      <c r="L110" t="s">
        <v>3365</v>
      </c>
      <c r="M110" s="9">
        <v>44113</v>
      </c>
      <c r="N110" s="9">
        <f t="shared" si="43"/>
        <v>44125</v>
      </c>
      <c r="O110" s="1" t="str">
        <f t="shared" si="44"/>
        <v>small order</v>
      </c>
      <c r="P110">
        <f t="shared" si="45"/>
        <v>2020</v>
      </c>
      <c r="Q110" t="str">
        <f t="shared" si="46"/>
        <v>old transaction</v>
      </c>
      <c r="R110" t="str">
        <f t="shared" si="47"/>
        <v>valid</v>
      </c>
      <c r="S110" t="str">
        <f t="shared" si="48"/>
        <v>paid</v>
      </c>
      <c r="T110" t="b">
        <f t="shared" si="49"/>
        <v>0</v>
      </c>
      <c r="U110" t="str">
        <f t="shared" si="50"/>
        <v>Kathleen Perez 4467</v>
      </c>
      <c r="V110" t="str">
        <f t="shared" si="51"/>
        <v>Perez</v>
      </c>
      <c r="W110" t="str">
        <f t="shared" si="52"/>
        <v>Kathl</v>
      </c>
      <c r="X110">
        <f t="shared" si="53"/>
        <v>12</v>
      </c>
    </row>
    <row r="111" spans="1:24" x14ac:dyDescent="0.25">
      <c r="A111" t="s">
        <v>3285</v>
      </c>
      <c r="B111">
        <v>3586</v>
      </c>
      <c r="C111" t="s">
        <v>3286</v>
      </c>
      <c r="D111" t="s">
        <v>3287</v>
      </c>
      <c r="E111" t="s">
        <v>18</v>
      </c>
      <c r="F111" t="b">
        <v>1</v>
      </c>
      <c r="G111" t="s">
        <v>3288</v>
      </c>
      <c r="H111">
        <v>452.01</v>
      </c>
      <c r="I111" t="s">
        <v>38</v>
      </c>
      <c r="J111">
        <v>14</v>
      </c>
      <c r="K111">
        <v>6328.14</v>
      </c>
      <c r="L111" t="s">
        <v>3289</v>
      </c>
      <c r="M111" s="9">
        <v>45013</v>
      </c>
      <c r="N111" s="9">
        <f t="shared" si="43"/>
        <v>45025</v>
      </c>
      <c r="O111" s="1" t="str">
        <f t="shared" si="44"/>
        <v>small order</v>
      </c>
      <c r="P111">
        <f t="shared" si="45"/>
        <v>2023</v>
      </c>
      <c r="Q111" t="str">
        <f t="shared" si="46"/>
        <v>old transaction</v>
      </c>
      <c r="R111" t="str">
        <f t="shared" si="47"/>
        <v>valid</v>
      </c>
      <c r="S111" t="str">
        <f t="shared" si="48"/>
        <v>paid</v>
      </c>
      <c r="T111" t="b">
        <f t="shared" si="49"/>
        <v>0</v>
      </c>
      <c r="U111" t="str">
        <f t="shared" si="50"/>
        <v>Antonio Moore 3586</v>
      </c>
      <c r="V111" t="str">
        <f t="shared" si="51"/>
        <v>Moore</v>
      </c>
      <c r="W111" t="str">
        <f t="shared" si="52"/>
        <v>Anton</v>
      </c>
      <c r="X111">
        <f t="shared" si="53"/>
        <v>12</v>
      </c>
    </row>
    <row r="112" spans="1:24" x14ac:dyDescent="0.25">
      <c r="A112" t="s">
        <v>40</v>
      </c>
      <c r="B112">
        <v>5287</v>
      </c>
      <c r="C112" t="s">
        <v>41</v>
      </c>
      <c r="D112" t="s">
        <v>42</v>
      </c>
      <c r="E112" t="s">
        <v>18</v>
      </c>
      <c r="F112" t="s">
        <v>43</v>
      </c>
      <c r="G112" t="s">
        <v>44</v>
      </c>
      <c r="H112">
        <v>489.23</v>
      </c>
      <c r="I112" t="s">
        <v>38</v>
      </c>
      <c r="J112">
        <v>12</v>
      </c>
      <c r="K112">
        <v>5870.76</v>
      </c>
      <c r="L112" t="s">
        <v>45</v>
      </c>
      <c r="M112" s="9">
        <v>45227</v>
      </c>
      <c r="N112" s="9">
        <f>M112+15</f>
        <v>45242</v>
      </c>
      <c r="O112" s="1" t="str">
        <f t="shared" si="44"/>
        <v>small order</v>
      </c>
      <c r="P112">
        <f t="shared" si="45"/>
        <v>2023</v>
      </c>
      <c r="Q112" t="str">
        <f t="shared" si="46"/>
        <v>old transaction</v>
      </c>
      <c r="R112" t="str">
        <f t="shared" si="47"/>
        <v>valid</v>
      </c>
      <c r="S112" t="str">
        <f t="shared" si="48"/>
        <v>paid</v>
      </c>
      <c r="T112" t="b">
        <f t="shared" si="49"/>
        <v>0</v>
      </c>
      <c r="U112" t="str">
        <f t="shared" si="50"/>
        <v>Richard Lawson 5287</v>
      </c>
      <c r="V112" t="str">
        <f t="shared" si="51"/>
        <v>awson</v>
      </c>
      <c r="W112" t="str">
        <f t="shared" si="52"/>
        <v>Richa</v>
      </c>
      <c r="X112">
        <f t="shared" si="53"/>
        <v>15</v>
      </c>
    </row>
    <row r="113" spans="1:24" x14ac:dyDescent="0.25">
      <c r="A113" t="s">
        <v>1707</v>
      </c>
      <c r="B113">
        <v>5089</v>
      </c>
      <c r="C113" t="s">
        <v>1708</v>
      </c>
      <c r="D113" t="s">
        <v>1709</v>
      </c>
      <c r="E113" t="s">
        <v>18</v>
      </c>
      <c r="F113" t="s">
        <v>1710</v>
      </c>
      <c r="G113" t="s">
        <v>1711</v>
      </c>
      <c r="H113">
        <v>706.55</v>
      </c>
      <c r="I113" t="s">
        <v>38</v>
      </c>
      <c r="J113">
        <v>11</v>
      </c>
      <c r="K113">
        <v>7772.05</v>
      </c>
      <c r="L113" t="s">
        <v>1712</v>
      </c>
      <c r="M113" s="9">
        <v>44054</v>
      </c>
      <c r="N113" s="9">
        <f>M113+15</f>
        <v>44069</v>
      </c>
      <c r="O113" s="1" t="str">
        <f t="shared" si="44"/>
        <v>small order</v>
      </c>
      <c r="P113">
        <f t="shared" si="45"/>
        <v>2020</v>
      </c>
      <c r="Q113" t="str">
        <f t="shared" si="46"/>
        <v>old transaction</v>
      </c>
      <c r="R113" t="str">
        <f t="shared" si="47"/>
        <v>valid</v>
      </c>
      <c r="S113" t="str">
        <f t="shared" si="48"/>
        <v>paid</v>
      </c>
      <c r="T113" t="b">
        <f t="shared" si="49"/>
        <v>0</v>
      </c>
      <c r="U113" t="str">
        <f t="shared" si="50"/>
        <v>Mary Price 5089</v>
      </c>
      <c r="V113" t="str">
        <f t="shared" si="51"/>
        <v>Price</v>
      </c>
      <c r="W113" t="str">
        <f t="shared" si="52"/>
        <v xml:space="preserve">Mary </v>
      </c>
      <c r="X113">
        <f t="shared" si="53"/>
        <v>15</v>
      </c>
    </row>
    <row r="114" spans="1:24" x14ac:dyDescent="0.25">
      <c r="A114" t="s">
        <v>2520</v>
      </c>
      <c r="B114">
        <v>5566</v>
      </c>
      <c r="C114" t="s">
        <v>2521</v>
      </c>
      <c r="D114" t="s">
        <v>2522</v>
      </c>
      <c r="E114" t="s">
        <v>18</v>
      </c>
      <c r="F114" t="s">
        <v>2523</v>
      </c>
      <c r="G114" t="s">
        <v>2524</v>
      </c>
      <c r="H114">
        <v>951.84</v>
      </c>
      <c r="I114" t="s">
        <v>38</v>
      </c>
      <c r="J114">
        <v>11</v>
      </c>
      <c r="K114">
        <v>10470.24</v>
      </c>
      <c r="L114" t="s">
        <v>2525</v>
      </c>
      <c r="M114" s="9">
        <v>45096</v>
      </c>
      <c r="N114" s="9">
        <f>M114+15</f>
        <v>45111</v>
      </c>
      <c r="O114" s="1" t="str">
        <f t="shared" si="44"/>
        <v>small order</v>
      </c>
      <c r="P114">
        <f t="shared" si="45"/>
        <v>2023</v>
      </c>
      <c r="Q114" t="str">
        <f t="shared" si="46"/>
        <v>old transaction</v>
      </c>
      <c r="R114" t="str">
        <f t="shared" si="47"/>
        <v>valid</v>
      </c>
      <c r="S114" t="str">
        <f t="shared" si="48"/>
        <v>paid</v>
      </c>
      <c r="T114" t="b">
        <f t="shared" si="49"/>
        <v>0</v>
      </c>
      <c r="U114" t="str">
        <f t="shared" si="50"/>
        <v>Brandy Downs 5566</v>
      </c>
      <c r="V114" t="str">
        <f t="shared" si="51"/>
        <v>Downs</v>
      </c>
      <c r="W114" t="str">
        <f t="shared" si="52"/>
        <v>Brand</v>
      </c>
      <c r="X114">
        <f t="shared" si="53"/>
        <v>15</v>
      </c>
    </row>
    <row r="115" spans="1:24" hidden="1" x14ac:dyDescent="0.25">
      <c r="A115" t="s">
        <v>1077</v>
      </c>
      <c r="B115">
        <v>1497</v>
      </c>
      <c r="C115" t="s">
        <v>1078</v>
      </c>
      <c r="D115" t="s">
        <v>1079</v>
      </c>
      <c r="E115" t="s">
        <v>18</v>
      </c>
      <c r="F115" t="s">
        <v>1080</v>
      </c>
      <c r="G115" t="s">
        <v>1081</v>
      </c>
      <c r="H115">
        <v>474.38</v>
      </c>
      <c r="I115" t="s">
        <v>38</v>
      </c>
      <c r="J115">
        <v>10</v>
      </c>
      <c r="K115">
        <v>4743.8</v>
      </c>
      <c r="L115" t="s">
        <v>1082</v>
      </c>
      <c r="M115" s="1">
        <v>45364</v>
      </c>
      <c r="N115" s="1">
        <v>44455</v>
      </c>
      <c r="O115" s="1"/>
      <c r="P115" s="1"/>
    </row>
    <row r="116" spans="1:24" hidden="1" x14ac:dyDescent="0.25">
      <c r="A116" t="s">
        <v>1929</v>
      </c>
      <c r="B116">
        <v>2810</v>
      </c>
      <c r="C116" t="s">
        <v>1930</v>
      </c>
      <c r="D116" t="s">
        <v>1931</v>
      </c>
      <c r="E116" t="s">
        <v>18</v>
      </c>
      <c r="F116" t="s">
        <v>1167</v>
      </c>
      <c r="G116" t="s">
        <v>1932</v>
      </c>
      <c r="H116">
        <v>379.22</v>
      </c>
      <c r="I116" t="s">
        <v>38</v>
      </c>
      <c r="J116">
        <v>10</v>
      </c>
      <c r="K116">
        <v>3792.2</v>
      </c>
      <c r="L116" t="s">
        <v>1933</v>
      </c>
      <c r="M116" s="1">
        <v>44147</v>
      </c>
      <c r="N116" s="1">
        <v>45251</v>
      </c>
      <c r="O116" s="1"/>
      <c r="P116" s="1"/>
    </row>
    <row r="117" spans="1:24" hidden="1" x14ac:dyDescent="0.25">
      <c r="A117" t="s">
        <v>3030</v>
      </c>
      <c r="B117">
        <v>3888</v>
      </c>
      <c r="C117" t="s">
        <v>3031</v>
      </c>
      <c r="D117" t="s">
        <v>3032</v>
      </c>
      <c r="E117" t="s">
        <v>18</v>
      </c>
      <c r="F117" t="s">
        <v>3033</v>
      </c>
      <c r="G117" t="s">
        <v>3034</v>
      </c>
      <c r="H117">
        <v>393.41</v>
      </c>
      <c r="I117" t="s">
        <v>38</v>
      </c>
      <c r="J117">
        <v>10</v>
      </c>
      <c r="K117">
        <v>3934.1</v>
      </c>
      <c r="L117" t="s">
        <v>3035</v>
      </c>
      <c r="M117" s="1">
        <v>44333</v>
      </c>
      <c r="N117" s="1">
        <v>45073</v>
      </c>
      <c r="O117" s="1"/>
      <c r="P117" s="1"/>
    </row>
    <row r="118" spans="1:24" hidden="1" x14ac:dyDescent="0.25">
      <c r="A118" t="s">
        <v>1623</v>
      </c>
      <c r="B118">
        <v>1720</v>
      </c>
      <c r="C118" t="s">
        <v>1624</v>
      </c>
      <c r="D118" t="s">
        <v>1625</v>
      </c>
      <c r="E118" t="s">
        <v>18</v>
      </c>
      <c r="F118" t="s">
        <v>1626</v>
      </c>
      <c r="G118" t="s">
        <v>1627</v>
      </c>
      <c r="H118">
        <v>390.66</v>
      </c>
      <c r="I118" t="s">
        <v>38</v>
      </c>
      <c r="J118">
        <v>8</v>
      </c>
      <c r="K118">
        <v>3125.28</v>
      </c>
      <c r="L118" t="s">
        <v>1628</v>
      </c>
      <c r="M118" s="1">
        <v>45015</v>
      </c>
      <c r="N118" s="1">
        <v>45532</v>
      </c>
      <c r="O118" s="1"/>
      <c r="P118" s="1"/>
    </row>
    <row r="119" spans="1:24" hidden="1" x14ac:dyDescent="0.25">
      <c r="A119" t="s">
        <v>3003</v>
      </c>
      <c r="B119">
        <v>2379</v>
      </c>
      <c r="C119" t="s">
        <v>3004</v>
      </c>
      <c r="D119" t="s">
        <v>3005</v>
      </c>
      <c r="E119" t="s">
        <v>18</v>
      </c>
      <c r="F119" t="s">
        <v>2962</v>
      </c>
      <c r="G119" t="s">
        <v>3006</v>
      </c>
      <c r="H119">
        <v>681.47</v>
      </c>
      <c r="I119" t="s">
        <v>38</v>
      </c>
      <c r="J119">
        <v>8</v>
      </c>
      <c r="K119">
        <v>5451.76</v>
      </c>
      <c r="L119" t="s">
        <v>3007</v>
      </c>
      <c r="M119" s="1">
        <v>45486</v>
      </c>
      <c r="N119" s="1">
        <v>45322</v>
      </c>
      <c r="O119" s="1"/>
      <c r="P119" s="1"/>
    </row>
    <row r="120" spans="1:24" hidden="1" x14ac:dyDescent="0.25">
      <c r="A120" t="s">
        <v>244</v>
      </c>
      <c r="B120">
        <v>1403</v>
      </c>
      <c r="C120" t="s">
        <v>245</v>
      </c>
      <c r="D120" t="s">
        <v>246</v>
      </c>
      <c r="E120" t="s">
        <v>18</v>
      </c>
      <c r="F120" t="s">
        <v>247</v>
      </c>
      <c r="G120" t="s">
        <v>248</v>
      </c>
      <c r="H120">
        <v>783.97</v>
      </c>
      <c r="I120" t="s">
        <v>38</v>
      </c>
      <c r="J120">
        <v>7</v>
      </c>
      <c r="K120">
        <v>5487.79</v>
      </c>
      <c r="L120" t="s">
        <v>249</v>
      </c>
      <c r="M120" s="1">
        <v>44716</v>
      </c>
      <c r="N120" s="1">
        <v>45038</v>
      </c>
      <c r="O120" s="1"/>
      <c r="P120" s="1"/>
    </row>
    <row r="121" spans="1:24" hidden="1" x14ac:dyDescent="0.25">
      <c r="A121" t="s">
        <v>502</v>
      </c>
      <c r="B121">
        <v>7849</v>
      </c>
      <c r="C121" t="s">
        <v>503</v>
      </c>
      <c r="D121" t="s">
        <v>504</v>
      </c>
      <c r="E121" t="s">
        <v>18</v>
      </c>
      <c r="F121" t="s">
        <v>505</v>
      </c>
      <c r="G121" t="s">
        <v>506</v>
      </c>
      <c r="H121">
        <v>850.07</v>
      </c>
      <c r="I121" t="s">
        <v>38</v>
      </c>
      <c r="J121">
        <v>7</v>
      </c>
      <c r="K121">
        <v>5950.49</v>
      </c>
      <c r="L121" t="s">
        <v>507</v>
      </c>
      <c r="M121" s="1">
        <v>44195</v>
      </c>
      <c r="N121" s="1">
        <v>44182</v>
      </c>
      <c r="O121" s="1"/>
      <c r="P121" s="1"/>
    </row>
    <row r="122" spans="1:24" hidden="1" x14ac:dyDescent="0.25">
      <c r="A122" t="s">
        <v>743</v>
      </c>
      <c r="B122">
        <v>3148</v>
      </c>
      <c r="C122" t="s">
        <v>744</v>
      </c>
      <c r="D122" t="s">
        <v>745</v>
      </c>
      <c r="E122" t="s">
        <v>18</v>
      </c>
      <c r="F122" t="s">
        <v>746</v>
      </c>
      <c r="G122" t="s">
        <v>747</v>
      </c>
      <c r="H122">
        <v>68.58</v>
      </c>
      <c r="I122" t="s">
        <v>38</v>
      </c>
      <c r="J122">
        <v>7</v>
      </c>
      <c r="K122">
        <v>480.06</v>
      </c>
      <c r="L122" t="s">
        <v>748</v>
      </c>
      <c r="M122" s="1">
        <v>44157</v>
      </c>
      <c r="N122" s="1">
        <v>44811</v>
      </c>
      <c r="O122" s="1"/>
      <c r="P122" s="1"/>
    </row>
    <row r="123" spans="1:24" hidden="1" x14ac:dyDescent="0.25">
      <c r="A123" t="s">
        <v>1751</v>
      </c>
      <c r="B123">
        <v>1152</v>
      </c>
      <c r="C123" t="s">
        <v>1752</v>
      </c>
      <c r="D123" t="s">
        <v>1753</v>
      </c>
      <c r="E123" t="s">
        <v>18</v>
      </c>
      <c r="F123" t="s">
        <v>1080</v>
      </c>
      <c r="G123" t="s">
        <v>1754</v>
      </c>
      <c r="H123">
        <v>715.14</v>
      </c>
      <c r="I123" t="s">
        <v>38</v>
      </c>
      <c r="J123">
        <v>7</v>
      </c>
      <c r="K123">
        <v>5005.9799999999996</v>
      </c>
      <c r="L123" t="s">
        <v>1755</v>
      </c>
      <c r="M123" s="1">
        <v>44108</v>
      </c>
      <c r="N123" s="1">
        <v>44243</v>
      </c>
      <c r="O123" s="1"/>
      <c r="P123" s="1"/>
    </row>
    <row r="124" spans="1:24" hidden="1" x14ac:dyDescent="0.25">
      <c r="A124" t="s">
        <v>310</v>
      </c>
      <c r="B124">
        <v>6429</v>
      </c>
      <c r="C124" t="s">
        <v>311</v>
      </c>
      <c r="D124" t="s">
        <v>312</v>
      </c>
      <c r="E124" t="s">
        <v>18</v>
      </c>
      <c r="F124" t="s">
        <v>313</v>
      </c>
      <c r="G124" t="s">
        <v>314</v>
      </c>
      <c r="H124">
        <v>191.66</v>
      </c>
      <c r="I124" t="s">
        <v>38</v>
      </c>
      <c r="J124">
        <v>5</v>
      </c>
      <c r="K124">
        <v>958.3</v>
      </c>
      <c r="L124" t="s">
        <v>315</v>
      </c>
      <c r="M124" s="1">
        <v>45233</v>
      </c>
      <c r="N124" s="1">
        <v>45254</v>
      </c>
      <c r="O124" s="1"/>
      <c r="P124" s="1"/>
    </row>
    <row r="125" spans="1:24" hidden="1" x14ac:dyDescent="0.25">
      <c r="A125" t="s">
        <v>2413</v>
      </c>
      <c r="B125">
        <v>7141</v>
      </c>
      <c r="C125" t="s">
        <v>2414</v>
      </c>
      <c r="D125" t="s">
        <v>2415</v>
      </c>
      <c r="E125" t="s">
        <v>18</v>
      </c>
      <c r="F125" t="s">
        <v>2416</v>
      </c>
      <c r="G125" t="s">
        <v>2417</v>
      </c>
      <c r="H125">
        <v>485.29</v>
      </c>
      <c r="I125" t="s">
        <v>38</v>
      </c>
      <c r="J125">
        <v>5</v>
      </c>
      <c r="K125">
        <v>2426.4499999999998</v>
      </c>
      <c r="L125" t="s">
        <v>2418</v>
      </c>
      <c r="M125" s="1">
        <v>43893</v>
      </c>
      <c r="N125" s="1">
        <v>44848</v>
      </c>
      <c r="O125" s="1"/>
      <c r="P125" s="1"/>
    </row>
    <row r="126" spans="1:24" hidden="1" x14ac:dyDescent="0.25">
      <c r="A126" t="s">
        <v>387</v>
      </c>
      <c r="B126">
        <v>4876</v>
      </c>
      <c r="C126" t="s">
        <v>388</v>
      </c>
      <c r="D126" t="s">
        <v>389</v>
      </c>
      <c r="E126" t="s">
        <v>18</v>
      </c>
      <c r="F126" t="s">
        <v>384</v>
      </c>
      <c r="G126" t="s">
        <v>390</v>
      </c>
      <c r="H126">
        <v>733.58</v>
      </c>
      <c r="I126" t="s">
        <v>38</v>
      </c>
      <c r="J126">
        <v>4</v>
      </c>
      <c r="K126">
        <v>2934.32</v>
      </c>
      <c r="L126" t="s">
        <v>391</v>
      </c>
      <c r="M126" s="1">
        <v>45416</v>
      </c>
      <c r="N126" s="1">
        <v>45139</v>
      </c>
      <c r="O126" s="1"/>
      <c r="P126" s="1"/>
    </row>
    <row r="127" spans="1:24" hidden="1" x14ac:dyDescent="0.25">
      <c r="A127" t="s">
        <v>1257</v>
      </c>
      <c r="B127">
        <v>1042</v>
      </c>
      <c r="C127" t="s">
        <v>1258</v>
      </c>
      <c r="D127" t="s">
        <v>1259</v>
      </c>
      <c r="E127" t="s">
        <v>18</v>
      </c>
      <c r="F127" t="s">
        <v>277</v>
      </c>
      <c r="G127" t="s">
        <v>1260</v>
      </c>
      <c r="H127">
        <v>218.01</v>
      </c>
      <c r="I127" t="s">
        <v>38</v>
      </c>
      <c r="J127">
        <v>4</v>
      </c>
      <c r="K127">
        <v>872.04</v>
      </c>
      <c r="L127" t="s">
        <v>1261</v>
      </c>
      <c r="M127" s="1">
        <v>44009</v>
      </c>
      <c r="N127" s="1">
        <v>44665</v>
      </c>
      <c r="O127" s="1"/>
      <c r="P127" s="1"/>
    </row>
    <row r="128" spans="1:24" hidden="1" x14ac:dyDescent="0.25">
      <c r="A128" t="s">
        <v>1350</v>
      </c>
      <c r="B128">
        <v>1970</v>
      </c>
      <c r="C128" t="s">
        <v>1351</v>
      </c>
      <c r="D128" t="s">
        <v>1352</v>
      </c>
      <c r="E128" t="s">
        <v>18</v>
      </c>
      <c r="F128" t="s">
        <v>1353</v>
      </c>
      <c r="G128" t="s">
        <v>1354</v>
      </c>
      <c r="H128">
        <v>157.86000000000001</v>
      </c>
      <c r="I128" t="s">
        <v>38</v>
      </c>
      <c r="J128">
        <v>4</v>
      </c>
      <c r="K128">
        <v>631.44000000000005</v>
      </c>
      <c r="L128" t="s">
        <v>1355</v>
      </c>
      <c r="M128" s="1">
        <v>44715</v>
      </c>
      <c r="N128" s="1">
        <v>44025</v>
      </c>
      <c r="O128" s="1"/>
      <c r="P128" s="1"/>
    </row>
    <row r="129" spans="1:24" hidden="1" x14ac:dyDescent="0.25">
      <c r="A129" t="s">
        <v>2162</v>
      </c>
      <c r="B129">
        <v>6520</v>
      </c>
      <c r="C129" t="s">
        <v>2163</v>
      </c>
      <c r="D129" t="s">
        <v>2164</v>
      </c>
      <c r="E129" t="s">
        <v>18</v>
      </c>
      <c r="F129" t="s">
        <v>2013</v>
      </c>
      <c r="G129" t="s">
        <v>2165</v>
      </c>
      <c r="H129">
        <v>187.61</v>
      </c>
      <c r="I129" t="s">
        <v>38</v>
      </c>
      <c r="J129">
        <v>4</v>
      </c>
      <c r="K129">
        <v>750.44</v>
      </c>
      <c r="L129" t="s">
        <v>2166</v>
      </c>
      <c r="M129" s="1">
        <v>45366</v>
      </c>
      <c r="N129" s="1">
        <v>44467</v>
      </c>
      <c r="O129" s="1"/>
      <c r="P129" s="1"/>
    </row>
    <row r="130" spans="1:24" hidden="1" x14ac:dyDescent="0.25">
      <c r="A130" t="s">
        <v>755</v>
      </c>
      <c r="B130">
        <v>2003</v>
      </c>
      <c r="C130" t="s">
        <v>756</v>
      </c>
      <c r="D130" t="s">
        <v>757</v>
      </c>
      <c r="E130" t="s">
        <v>18</v>
      </c>
      <c r="F130" t="s">
        <v>758</v>
      </c>
      <c r="G130" t="s">
        <v>759</v>
      </c>
      <c r="H130">
        <v>584.64</v>
      </c>
      <c r="I130" t="s">
        <v>38</v>
      </c>
      <c r="J130">
        <v>3</v>
      </c>
      <c r="K130">
        <v>1753.92</v>
      </c>
      <c r="L130" t="s">
        <v>760</v>
      </c>
      <c r="M130" s="1">
        <v>44943</v>
      </c>
      <c r="N130" s="1">
        <v>44690</v>
      </c>
      <c r="O130" s="1"/>
      <c r="P130" s="1"/>
    </row>
    <row r="131" spans="1:24" hidden="1" x14ac:dyDescent="0.25">
      <c r="A131" t="s">
        <v>2270</v>
      </c>
      <c r="B131">
        <v>2831</v>
      </c>
      <c r="C131" t="s">
        <v>2271</v>
      </c>
      <c r="D131" t="s">
        <v>2272</v>
      </c>
      <c r="E131" t="s">
        <v>18</v>
      </c>
      <c r="F131" t="s">
        <v>1546</v>
      </c>
      <c r="G131" t="s">
        <v>2273</v>
      </c>
      <c r="H131">
        <v>936.75</v>
      </c>
      <c r="I131" t="s">
        <v>38</v>
      </c>
      <c r="J131">
        <v>2</v>
      </c>
      <c r="K131">
        <v>1873.5</v>
      </c>
      <c r="L131" t="s">
        <v>2274</v>
      </c>
      <c r="M131" s="1">
        <v>43831</v>
      </c>
      <c r="N131" s="1">
        <v>44863</v>
      </c>
      <c r="O131" s="1"/>
      <c r="P131" s="1"/>
    </row>
    <row r="132" spans="1:24" hidden="1" x14ac:dyDescent="0.25">
      <c r="A132" t="s">
        <v>1547</v>
      </c>
      <c r="B132">
        <v>7233</v>
      </c>
      <c r="C132" t="s">
        <v>1548</v>
      </c>
      <c r="D132" t="s">
        <v>1549</v>
      </c>
      <c r="E132" t="s">
        <v>18</v>
      </c>
      <c r="F132" t="s">
        <v>1550</v>
      </c>
      <c r="G132" t="s">
        <v>1551</v>
      </c>
      <c r="H132">
        <v>453.63</v>
      </c>
      <c r="I132" t="s">
        <v>38</v>
      </c>
      <c r="J132">
        <v>1</v>
      </c>
      <c r="K132">
        <v>453.63</v>
      </c>
      <c r="L132" t="s">
        <v>1552</v>
      </c>
      <c r="M132" s="1">
        <v>44876</v>
      </c>
      <c r="N132" s="1">
        <v>44455</v>
      </c>
      <c r="O132" s="1"/>
      <c r="P132" s="1"/>
    </row>
    <row r="133" spans="1:24" hidden="1" x14ac:dyDescent="0.25">
      <c r="A133" t="s">
        <v>2419</v>
      </c>
      <c r="B133">
        <v>4869</v>
      </c>
      <c r="C133" t="s">
        <v>2420</v>
      </c>
      <c r="D133" t="s">
        <v>2421</v>
      </c>
      <c r="E133" t="s">
        <v>18</v>
      </c>
      <c r="F133" t="s">
        <v>2422</v>
      </c>
      <c r="G133" t="s">
        <v>2423</v>
      </c>
      <c r="H133">
        <v>826.93</v>
      </c>
      <c r="I133" t="s">
        <v>38</v>
      </c>
      <c r="J133">
        <v>1</v>
      </c>
      <c r="K133">
        <v>826.93</v>
      </c>
      <c r="L133" t="s">
        <v>2424</v>
      </c>
      <c r="M133" s="1">
        <v>44752</v>
      </c>
      <c r="N133" s="1">
        <v>44331</v>
      </c>
      <c r="O133" s="1"/>
      <c r="P133" s="1"/>
    </row>
    <row r="134" spans="1:24" x14ac:dyDescent="0.25">
      <c r="A134" t="s">
        <v>1071</v>
      </c>
      <c r="B134">
        <v>2901</v>
      </c>
      <c r="C134" t="s">
        <v>1072</v>
      </c>
      <c r="D134" t="s">
        <v>1073</v>
      </c>
      <c r="E134" t="s">
        <v>26</v>
      </c>
      <c r="F134" t="s">
        <v>1074</v>
      </c>
      <c r="G134" t="s">
        <v>1075</v>
      </c>
      <c r="H134">
        <v>360.27</v>
      </c>
      <c r="I134" t="s">
        <v>14</v>
      </c>
      <c r="J134">
        <v>20</v>
      </c>
      <c r="K134">
        <v>7205.4</v>
      </c>
      <c r="L134" t="s">
        <v>1076</v>
      </c>
      <c r="M134" s="9">
        <v>44298</v>
      </c>
      <c r="N134" s="9">
        <f t="shared" ref="N134:N142" si="54">M134+15</f>
        <v>44313</v>
      </c>
      <c r="O134" s="1" t="str">
        <f t="shared" ref="O134:O142" si="55">IF(J134&gt;15, "large order", "small order")</f>
        <v>large order</v>
      </c>
      <c r="P134">
        <f t="shared" ref="P134:P142" si="56">YEAR(M134)</f>
        <v>2021</v>
      </c>
      <c r="Q134" t="str">
        <f t="shared" ref="Q134:Q142" si="57">IF(AND(J134&gt;10, P134=2024), "recent transaction", "old transaction")</f>
        <v>old transaction</v>
      </c>
      <c r="R134" t="str">
        <f t="shared" ref="R134:R142" si="58">IF(OR(J134&gt;15, O134="small order"), "valid", "invalid")</f>
        <v>valid</v>
      </c>
      <c r="S134" t="str">
        <f t="shared" ref="S134:S142" si="59">IF(NOT(P134&lt;2024), "pending", "paid")</f>
        <v>paid</v>
      </c>
      <c r="T134" t="str">
        <f t="shared" ref="T134:T142" si="60">IF(AND(J134&gt;15, OR(Q134="old transaction", Q134="recent transaction")), "high priority order")</f>
        <v>high priority order</v>
      </c>
      <c r="U134" t="str">
        <f t="shared" ref="U134:U142" si="61">CONCATENATE(A134, " ", B134)</f>
        <v>Stephanie Downs 2901</v>
      </c>
      <c r="V134" t="str">
        <f t="shared" ref="V134:V142" si="62">RIGHT(A134,5)</f>
        <v>Downs</v>
      </c>
      <c r="W134" t="str">
        <f t="shared" ref="W134:W142" si="63">LEFT(A134, 5)</f>
        <v>Steph</v>
      </c>
      <c r="X134">
        <f t="shared" ref="X134:X142" si="64">DATEDIF(M134, N134, "d")</f>
        <v>15</v>
      </c>
    </row>
    <row r="135" spans="1:24" x14ac:dyDescent="0.25">
      <c r="A135" t="s">
        <v>3096</v>
      </c>
      <c r="B135">
        <v>1610</v>
      </c>
      <c r="C135" t="s">
        <v>3097</v>
      </c>
      <c r="D135" t="s">
        <v>3098</v>
      </c>
      <c r="E135" t="s">
        <v>26</v>
      </c>
      <c r="F135" t="s">
        <v>3099</v>
      </c>
      <c r="G135" t="s">
        <v>3100</v>
      </c>
      <c r="H135">
        <v>493.01</v>
      </c>
      <c r="I135" t="s">
        <v>14</v>
      </c>
      <c r="J135">
        <v>20</v>
      </c>
      <c r="K135">
        <v>9860.2000000000007</v>
      </c>
      <c r="L135" t="s">
        <v>3101</v>
      </c>
      <c r="M135" s="9">
        <v>44584</v>
      </c>
      <c r="N135" s="9">
        <f t="shared" si="54"/>
        <v>44599</v>
      </c>
      <c r="O135" s="1" t="str">
        <f t="shared" si="55"/>
        <v>large order</v>
      </c>
      <c r="P135">
        <f t="shared" si="56"/>
        <v>2022</v>
      </c>
      <c r="Q135" t="str">
        <f t="shared" si="57"/>
        <v>old transaction</v>
      </c>
      <c r="R135" t="str">
        <f t="shared" si="58"/>
        <v>valid</v>
      </c>
      <c r="S135" t="str">
        <f t="shared" si="59"/>
        <v>paid</v>
      </c>
      <c r="T135" t="str">
        <f t="shared" si="60"/>
        <v>high priority order</v>
      </c>
      <c r="U135" t="str">
        <f t="shared" si="61"/>
        <v>Taylor Clements 1610</v>
      </c>
      <c r="V135" t="str">
        <f t="shared" si="62"/>
        <v>ments</v>
      </c>
      <c r="W135" t="str">
        <f t="shared" si="63"/>
        <v>Taylo</v>
      </c>
      <c r="X135">
        <f t="shared" si="64"/>
        <v>15</v>
      </c>
    </row>
    <row r="136" spans="1:24" x14ac:dyDescent="0.25">
      <c r="A136" t="s">
        <v>411</v>
      </c>
      <c r="B136">
        <v>2238</v>
      </c>
      <c r="C136" t="s">
        <v>412</v>
      </c>
      <c r="D136" t="s">
        <v>413</v>
      </c>
      <c r="E136" t="s">
        <v>26</v>
      </c>
      <c r="F136" t="s">
        <v>414</v>
      </c>
      <c r="G136" t="s">
        <v>415</v>
      </c>
      <c r="H136">
        <v>348.01</v>
      </c>
      <c r="I136" t="s">
        <v>14</v>
      </c>
      <c r="J136">
        <v>17</v>
      </c>
      <c r="K136">
        <v>5916.17</v>
      </c>
      <c r="L136" t="s">
        <v>416</v>
      </c>
      <c r="M136" s="9">
        <v>45262</v>
      </c>
      <c r="N136" s="9">
        <f t="shared" si="54"/>
        <v>45277</v>
      </c>
      <c r="O136" s="1" t="str">
        <f t="shared" si="55"/>
        <v>large order</v>
      </c>
      <c r="P136">
        <f t="shared" si="56"/>
        <v>2023</v>
      </c>
      <c r="Q136" t="str">
        <f t="shared" si="57"/>
        <v>old transaction</v>
      </c>
      <c r="R136" t="str">
        <f t="shared" si="58"/>
        <v>valid</v>
      </c>
      <c r="S136" t="str">
        <f t="shared" si="59"/>
        <v>paid</v>
      </c>
      <c r="T136" t="str">
        <f t="shared" si="60"/>
        <v>high priority order</v>
      </c>
      <c r="U136" t="str">
        <f t="shared" si="61"/>
        <v>Deborah Medina 2238</v>
      </c>
      <c r="V136" t="str">
        <f t="shared" si="62"/>
        <v>edina</v>
      </c>
      <c r="W136" t="str">
        <f t="shared" si="63"/>
        <v>Debor</v>
      </c>
      <c r="X136">
        <f t="shared" si="64"/>
        <v>15</v>
      </c>
    </row>
    <row r="137" spans="1:24" x14ac:dyDescent="0.25">
      <c r="A137" t="s">
        <v>1286</v>
      </c>
      <c r="B137">
        <v>2832</v>
      </c>
      <c r="C137" t="s">
        <v>1287</v>
      </c>
      <c r="D137" t="s">
        <v>1288</v>
      </c>
      <c r="E137" t="s">
        <v>26</v>
      </c>
      <c r="F137" t="s">
        <v>1289</v>
      </c>
      <c r="G137" t="s">
        <v>1290</v>
      </c>
      <c r="H137">
        <v>901.29</v>
      </c>
      <c r="I137" t="s">
        <v>14</v>
      </c>
      <c r="J137">
        <v>16</v>
      </c>
      <c r="K137">
        <v>14420.64</v>
      </c>
      <c r="L137" t="s">
        <v>1291</v>
      </c>
      <c r="M137" s="9">
        <v>45156</v>
      </c>
      <c r="N137" s="9">
        <f t="shared" si="54"/>
        <v>45171</v>
      </c>
      <c r="O137" s="1" t="str">
        <f t="shared" si="55"/>
        <v>large order</v>
      </c>
      <c r="P137">
        <f t="shared" si="56"/>
        <v>2023</v>
      </c>
      <c r="Q137" t="str">
        <f t="shared" si="57"/>
        <v>old transaction</v>
      </c>
      <c r="R137" t="str">
        <f t="shared" si="58"/>
        <v>valid</v>
      </c>
      <c r="S137" t="str">
        <f t="shared" si="59"/>
        <v>paid</v>
      </c>
      <c r="T137" t="str">
        <f t="shared" si="60"/>
        <v>high priority order</v>
      </c>
      <c r="U137" t="str">
        <f t="shared" si="61"/>
        <v>Amber Adams PhD 2832</v>
      </c>
      <c r="V137" t="str">
        <f t="shared" si="62"/>
        <v>s PhD</v>
      </c>
      <c r="W137" t="str">
        <f t="shared" si="63"/>
        <v>Amber</v>
      </c>
      <c r="X137">
        <f t="shared" si="64"/>
        <v>15</v>
      </c>
    </row>
    <row r="138" spans="1:24" x14ac:dyDescent="0.25">
      <c r="A138" t="s">
        <v>1304</v>
      </c>
      <c r="B138">
        <v>6985</v>
      </c>
      <c r="C138" t="s">
        <v>1305</v>
      </c>
      <c r="D138" t="s">
        <v>1306</v>
      </c>
      <c r="E138" t="s">
        <v>26</v>
      </c>
      <c r="F138" t="s">
        <v>1307</v>
      </c>
      <c r="G138" t="s">
        <v>1308</v>
      </c>
      <c r="H138">
        <v>938.32</v>
      </c>
      <c r="I138" t="s">
        <v>14</v>
      </c>
      <c r="J138">
        <v>13</v>
      </c>
      <c r="K138">
        <v>12198.16</v>
      </c>
      <c r="L138" t="s">
        <v>1309</v>
      </c>
      <c r="M138" s="9">
        <v>44555</v>
      </c>
      <c r="N138" s="9">
        <f t="shared" si="54"/>
        <v>44570</v>
      </c>
      <c r="O138" s="1" t="str">
        <f t="shared" si="55"/>
        <v>small order</v>
      </c>
      <c r="P138">
        <f t="shared" si="56"/>
        <v>2021</v>
      </c>
      <c r="Q138" t="str">
        <f t="shared" si="57"/>
        <v>old transaction</v>
      </c>
      <c r="R138" t="str">
        <f t="shared" si="58"/>
        <v>valid</v>
      </c>
      <c r="S138" t="str">
        <f t="shared" si="59"/>
        <v>paid</v>
      </c>
      <c r="T138" t="b">
        <f t="shared" si="60"/>
        <v>0</v>
      </c>
      <c r="U138" t="str">
        <f t="shared" si="61"/>
        <v>Linda Hernandez 6985</v>
      </c>
      <c r="V138" t="str">
        <f t="shared" si="62"/>
        <v>andez</v>
      </c>
      <c r="W138" t="str">
        <f t="shared" si="63"/>
        <v>Linda</v>
      </c>
      <c r="X138">
        <f t="shared" si="64"/>
        <v>15</v>
      </c>
    </row>
    <row r="139" spans="1:24" x14ac:dyDescent="0.25">
      <c r="A139" t="s">
        <v>1322</v>
      </c>
      <c r="B139">
        <v>7950</v>
      </c>
      <c r="C139" t="s">
        <v>1323</v>
      </c>
      <c r="D139" t="s">
        <v>1324</v>
      </c>
      <c r="E139" t="s">
        <v>26</v>
      </c>
      <c r="F139" t="s">
        <v>1325</v>
      </c>
      <c r="G139" t="s">
        <v>1326</v>
      </c>
      <c r="H139">
        <v>135.55000000000001</v>
      </c>
      <c r="I139" t="s">
        <v>14</v>
      </c>
      <c r="J139">
        <v>13</v>
      </c>
      <c r="K139">
        <v>1762.15</v>
      </c>
      <c r="L139" t="s">
        <v>1327</v>
      </c>
      <c r="M139" s="9">
        <v>44414</v>
      </c>
      <c r="N139" s="9">
        <f t="shared" si="54"/>
        <v>44429</v>
      </c>
      <c r="O139" s="1" t="str">
        <f t="shared" si="55"/>
        <v>small order</v>
      </c>
      <c r="P139">
        <f t="shared" si="56"/>
        <v>2021</v>
      </c>
      <c r="Q139" t="str">
        <f t="shared" si="57"/>
        <v>old transaction</v>
      </c>
      <c r="R139" t="str">
        <f t="shared" si="58"/>
        <v>valid</v>
      </c>
      <c r="S139" t="str">
        <f t="shared" si="59"/>
        <v>paid</v>
      </c>
      <c r="T139" t="b">
        <f t="shared" si="60"/>
        <v>0</v>
      </c>
      <c r="U139" t="str">
        <f t="shared" si="61"/>
        <v>Emily Singleton 7950</v>
      </c>
      <c r="V139" t="str">
        <f t="shared" si="62"/>
        <v>leton</v>
      </c>
      <c r="W139" t="str">
        <f t="shared" si="63"/>
        <v>Emily</v>
      </c>
      <c r="X139">
        <f t="shared" si="64"/>
        <v>15</v>
      </c>
    </row>
    <row r="140" spans="1:24" x14ac:dyDescent="0.25">
      <c r="A140" t="s">
        <v>2464</v>
      </c>
      <c r="B140">
        <v>5067</v>
      </c>
      <c r="C140" t="s">
        <v>2465</v>
      </c>
      <c r="D140" t="s">
        <v>2466</v>
      </c>
      <c r="E140" t="s">
        <v>26</v>
      </c>
      <c r="F140" t="s">
        <v>2467</v>
      </c>
      <c r="G140" t="s">
        <v>2468</v>
      </c>
      <c r="H140">
        <v>602.61</v>
      </c>
      <c r="I140" t="s">
        <v>14</v>
      </c>
      <c r="J140">
        <v>13</v>
      </c>
      <c r="K140">
        <v>7833.93</v>
      </c>
      <c r="L140" t="s">
        <v>2469</v>
      </c>
      <c r="M140" s="9">
        <v>44136</v>
      </c>
      <c r="N140" s="9">
        <f t="shared" si="54"/>
        <v>44151</v>
      </c>
      <c r="O140" s="1" t="str">
        <f t="shared" si="55"/>
        <v>small order</v>
      </c>
      <c r="P140">
        <f t="shared" si="56"/>
        <v>2020</v>
      </c>
      <c r="Q140" t="str">
        <f t="shared" si="57"/>
        <v>old transaction</v>
      </c>
      <c r="R140" t="str">
        <f t="shared" si="58"/>
        <v>valid</v>
      </c>
      <c r="S140" t="str">
        <f t="shared" si="59"/>
        <v>paid</v>
      </c>
      <c r="T140" t="b">
        <f t="shared" si="60"/>
        <v>0</v>
      </c>
      <c r="U140" t="str">
        <f t="shared" si="61"/>
        <v>Daniel Owen 5067</v>
      </c>
      <c r="V140" t="str">
        <f t="shared" si="62"/>
        <v xml:space="preserve"> Owen</v>
      </c>
      <c r="W140" t="str">
        <f t="shared" si="63"/>
        <v>Danie</v>
      </c>
      <c r="X140">
        <f t="shared" si="64"/>
        <v>15</v>
      </c>
    </row>
    <row r="141" spans="1:24" x14ac:dyDescent="0.25">
      <c r="A141" t="s">
        <v>1604</v>
      </c>
      <c r="B141">
        <v>3961</v>
      </c>
      <c r="C141" t="s">
        <v>1605</v>
      </c>
      <c r="D141" t="s">
        <v>1606</v>
      </c>
      <c r="E141" t="s">
        <v>26</v>
      </c>
      <c r="F141" t="s">
        <v>1607</v>
      </c>
      <c r="G141" t="s">
        <v>1608</v>
      </c>
      <c r="H141">
        <v>903.91</v>
      </c>
      <c r="I141" t="s">
        <v>14</v>
      </c>
      <c r="J141">
        <v>12</v>
      </c>
      <c r="K141">
        <v>10846.92</v>
      </c>
      <c r="L141" t="s">
        <v>1609</v>
      </c>
      <c r="M141" s="9">
        <v>44286</v>
      </c>
      <c r="N141" s="9">
        <f t="shared" si="54"/>
        <v>44301</v>
      </c>
      <c r="O141" s="1" t="str">
        <f t="shared" si="55"/>
        <v>small order</v>
      </c>
      <c r="P141">
        <f t="shared" si="56"/>
        <v>2021</v>
      </c>
      <c r="Q141" t="str">
        <f t="shared" si="57"/>
        <v>old transaction</v>
      </c>
      <c r="R141" t="str">
        <f t="shared" si="58"/>
        <v>valid</v>
      </c>
      <c r="S141" t="str">
        <f t="shared" si="59"/>
        <v>paid</v>
      </c>
      <c r="T141" t="b">
        <f t="shared" si="60"/>
        <v>0</v>
      </c>
      <c r="U141" t="str">
        <f t="shared" si="61"/>
        <v>Troy Mcdaniel 3961</v>
      </c>
      <c r="V141" t="str">
        <f t="shared" si="62"/>
        <v>aniel</v>
      </c>
      <c r="W141" t="str">
        <f t="shared" si="63"/>
        <v xml:space="preserve">Troy </v>
      </c>
      <c r="X141">
        <f t="shared" si="64"/>
        <v>15</v>
      </c>
    </row>
    <row r="142" spans="1:24" x14ac:dyDescent="0.25">
      <c r="A142" t="s">
        <v>1610</v>
      </c>
      <c r="B142">
        <v>7851</v>
      </c>
      <c r="C142" t="s">
        <v>1611</v>
      </c>
      <c r="D142" t="s">
        <v>1612</v>
      </c>
      <c r="E142" t="s">
        <v>26</v>
      </c>
      <c r="F142" t="s">
        <v>1613</v>
      </c>
      <c r="G142" t="s">
        <v>1614</v>
      </c>
      <c r="H142">
        <v>311.48</v>
      </c>
      <c r="I142" t="s">
        <v>14</v>
      </c>
      <c r="J142">
        <v>12</v>
      </c>
      <c r="K142">
        <v>3737.76</v>
      </c>
      <c r="L142" t="s">
        <v>1615</v>
      </c>
      <c r="M142" s="9">
        <v>44753</v>
      </c>
      <c r="N142" s="9">
        <f t="shared" si="54"/>
        <v>44768</v>
      </c>
      <c r="O142" s="1" t="str">
        <f t="shared" si="55"/>
        <v>small order</v>
      </c>
      <c r="P142">
        <f t="shared" si="56"/>
        <v>2022</v>
      </c>
      <c r="Q142" t="str">
        <f t="shared" si="57"/>
        <v>old transaction</v>
      </c>
      <c r="R142" t="str">
        <f t="shared" si="58"/>
        <v>valid</v>
      </c>
      <c r="S142" t="str">
        <f t="shared" si="59"/>
        <v>paid</v>
      </c>
      <c r="T142" t="b">
        <f t="shared" si="60"/>
        <v>0</v>
      </c>
      <c r="U142" t="str">
        <f t="shared" si="61"/>
        <v>Seth Rosario 7851</v>
      </c>
      <c r="V142" t="str">
        <f t="shared" si="62"/>
        <v>sario</v>
      </c>
      <c r="W142" t="str">
        <f t="shared" si="63"/>
        <v xml:space="preserve">Seth </v>
      </c>
      <c r="X142">
        <f t="shared" si="64"/>
        <v>15</v>
      </c>
    </row>
    <row r="143" spans="1:24" hidden="1" x14ac:dyDescent="0.25">
      <c r="A143" t="s">
        <v>1197</v>
      </c>
      <c r="B143">
        <v>7238</v>
      </c>
      <c r="C143" t="s">
        <v>1198</v>
      </c>
      <c r="D143" t="s">
        <v>1199</v>
      </c>
      <c r="E143" t="s">
        <v>26</v>
      </c>
      <c r="F143" t="s">
        <v>1200</v>
      </c>
      <c r="G143" t="s">
        <v>1201</v>
      </c>
      <c r="H143">
        <v>234.12</v>
      </c>
      <c r="I143" t="s">
        <v>14</v>
      </c>
      <c r="J143">
        <v>10</v>
      </c>
      <c r="K143">
        <v>2341.1999999999998</v>
      </c>
      <c r="L143" t="s">
        <v>1202</v>
      </c>
      <c r="M143" s="1">
        <v>45365</v>
      </c>
      <c r="N143" s="1">
        <v>44289</v>
      </c>
      <c r="O143" s="1"/>
      <c r="P143" s="1"/>
    </row>
    <row r="144" spans="1:24" hidden="1" x14ac:dyDescent="0.25">
      <c r="A144" t="s">
        <v>2021</v>
      </c>
      <c r="B144">
        <v>9291</v>
      </c>
      <c r="C144" t="s">
        <v>2022</v>
      </c>
      <c r="D144" t="s">
        <v>2023</v>
      </c>
      <c r="E144" t="s">
        <v>26</v>
      </c>
      <c r="F144" t="s">
        <v>2024</v>
      </c>
      <c r="G144" t="s">
        <v>2025</v>
      </c>
      <c r="H144">
        <v>108.21</v>
      </c>
      <c r="I144" t="s">
        <v>14</v>
      </c>
      <c r="J144">
        <v>10</v>
      </c>
      <c r="K144">
        <v>1082.0999999999999</v>
      </c>
      <c r="L144" t="s">
        <v>2026</v>
      </c>
      <c r="M144" s="1">
        <v>43981</v>
      </c>
      <c r="N144" s="1">
        <v>43852</v>
      </c>
      <c r="O144" s="1"/>
      <c r="P144" s="1"/>
    </row>
    <row r="145" spans="1:24" hidden="1" x14ac:dyDescent="0.25">
      <c r="A145" t="s">
        <v>1553</v>
      </c>
      <c r="B145">
        <v>5505</v>
      </c>
      <c r="C145" t="s">
        <v>1554</v>
      </c>
      <c r="D145" t="s">
        <v>1555</v>
      </c>
      <c r="E145" t="s">
        <v>26</v>
      </c>
      <c r="F145" t="s">
        <v>27</v>
      </c>
      <c r="G145" t="s">
        <v>1556</v>
      </c>
      <c r="H145">
        <v>402.21</v>
      </c>
      <c r="I145" t="s">
        <v>14</v>
      </c>
      <c r="J145">
        <v>9</v>
      </c>
      <c r="K145">
        <v>3619.89</v>
      </c>
      <c r="L145" t="s">
        <v>1557</v>
      </c>
      <c r="M145" s="1">
        <v>45111</v>
      </c>
      <c r="N145" s="1">
        <v>44136</v>
      </c>
      <c r="O145" s="1"/>
      <c r="P145" s="1"/>
    </row>
    <row r="146" spans="1:24" hidden="1" x14ac:dyDescent="0.25">
      <c r="A146" t="s">
        <v>2123</v>
      </c>
      <c r="B146">
        <v>1444</v>
      </c>
      <c r="C146" t="s">
        <v>2124</v>
      </c>
      <c r="D146" t="s">
        <v>2125</v>
      </c>
      <c r="E146" t="s">
        <v>26</v>
      </c>
      <c r="F146" t="s">
        <v>2126</v>
      </c>
      <c r="G146" t="s">
        <v>2127</v>
      </c>
      <c r="H146">
        <v>653.33000000000004</v>
      </c>
      <c r="I146" t="s">
        <v>14</v>
      </c>
      <c r="J146">
        <v>8</v>
      </c>
      <c r="K146">
        <v>5226.6400000000003</v>
      </c>
      <c r="L146" t="s">
        <v>2128</v>
      </c>
      <c r="M146" s="1">
        <v>44802</v>
      </c>
      <c r="N146" s="1">
        <v>44700</v>
      </c>
      <c r="O146" s="1"/>
      <c r="P146" s="1"/>
    </row>
    <row r="147" spans="1:24" hidden="1" x14ac:dyDescent="0.25">
      <c r="A147" t="s">
        <v>3242</v>
      </c>
      <c r="B147">
        <v>1827</v>
      </c>
      <c r="C147" t="s">
        <v>3243</v>
      </c>
      <c r="D147" t="s">
        <v>3244</v>
      </c>
      <c r="E147" t="s">
        <v>26</v>
      </c>
      <c r="F147" t="s">
        <v>2997</v>
      </c>
      <c r="G147" t="s">
        <v>3245</v>
      </c>
      <c r="H147">
        <v>269.76</v>
      </c>
      <c r="I147" t="s">
        <v>14</v>
      </c>
      <c r="J147">
        <v>8</v>
      </c>
      <c r="K147">
        <v>2158.08</v>
      </c>
      <c r="L147" t="s">
        <v>3246</v>
      </c>
      <c r="M147" s="1">
        <v>45494</v>
      </c>
      <c r="N147" s="1">
        <v>44906</v>
      </c>
      <c r="O147" s="1"/>
      <c r="P147" s="1"/>
    </row>
    <row r="148" spans="1:24" hidden="1" x14ac:dyDescent="0.25">
      <c r="A148" t="s">
        <v>292</v>
      </c>
      <c r="B148">
        <v>7118</v>
      </c>
      <c r="C148" t="s">
        <v>293</v>
      </c>
      <c r="D148" t="s">
        <v>294</v>
      </c>
      <c r="E148" t="s">
        <v>26</v>
      </c>
      <c r="F148" t="s">
        <v>295</v>
      </c>
      <c r="G148" t="s">
        <v>296</v>
      </c>
      <c r="H148">
        <v>242.6</v>
      </c>
      <c r="I148" t="s">
        <v>14</v>
      </c>
      <c r="J148">
        <v>6</v>
      </c>
      <c r="K148">
        <v>1455.6</v>
      </c>
      <c r="L148" t="s">
        <v>297</v>
      </c>
      <c r="M148" s="1">
        <v>44252</v>
      </c>
      <c r="N148" s="1">
        <v>44384</v>
      </c>
      <c r="O148" s="1"/>
      <c r="P148" s="1"/>
    </row>
    <row r="149" spans="1:24" hidden="1" x14ac:dyDescent="0.25">
      <c r="A149" t="s">
        <v>2959</v>
      </c>
      <c r="B149">
        <v>2718</v>
      </c>
      <c r="C149" t="s">
        <v>2960</v>
      </c>
      <c r="D149" t="s">
        <v>2961</v>
      </c>
      <c r="E149" t="s">
        <v>26</v>
      </c>
      <c r="F149" t="s">
        <v>2962</v>
      </c>
      <c r="G149" t="s">
        <v>2963</v>
      </c>
      <c r="H149">
        <v>153.02000000000001</v>
      </c>
      <c r="I149" t="s">
        <v>14</v>
      </c>
      <c r="J149">
        <v>2</v>
      </c>
      <c r="K149">
        <v>306.04000000000002</v>
      </c>
      <c r="L149" t="s">
        <v>2964</v>
      </c>
      <c r="M149" s="1">
        <v>45525</v>
      </c>
      <c r="N149" s="1">
        <v>44828</v>
      </c>
      <c r="O149" s="1"/>
      <c r="P149" s="1"/>
    </row>
    <row r="150" spans="1:24" hidden="1" x14ac:dyDescent="0.25">
      <c r="A150" t="s">
        <v>3313</v>
      </c>
      <c r="B150">
        <v>1742</v>
      </c>
      <c r="C150" t="s">
        <v>3314</v>
      </c>
      <c r="D150" t="s">
        <v>3315</v>
      </c>
      <c r="E150" t="s">
        <v>26</v>
      </c>
      <c r="F150" t="s">
        <v>1710</v>
      </c>
      <c r="G150" t="s">
        <v>3316</v>
      </c>
      <c r="H150">
        <v>971.78</v>
      </c>
      <c r="I150" t="s">
        <v>14</v>
      </c>
      <c r="J150">
        <v>2</v>
      </c>
      <c r="K150">
        <v>1943.56</v>
      </c>
      <c r="L150" t="s">
        <v>3317</v>
      </c>
      <c r="M150" s="1">
        <v>43924</v>
      </c>
      <c r="N150" s="1">
        <v>45054</v>
      </c>
      <c r="O150" s="1"/>
      <c r="P150" s="1"/>
    </row>
    <row r="151" spans="1:24" hidden="1" x14ac:dyDescent="0.25">
      <c r="A151" t="s">
        <v>2863</v>
      </c>
      <c r="B151">
        <v>9323</v>
      </c>
      <c r="C151" t="s">
        <v>2864</v>
      </c>
      <c r="D151" t="s">
        <v>2865</v>
      </c>
      <c r="E151" t="s">
        <v>26</v>
      </c>
      <c r="F151" t="s">
        <v>2866</v>
      </c>
      <c r="G151" t="s">
        <v>2867</v>
      </c>
      <c r="H151">
        <v>221.67</v>
      </c>
      <c r="I151" t="s">
        <v>14</v>
      </c>
      <c r="J151">
        <v>1</v>
      </c>
      <c r="K151">
        <v>221.67</v>
      </c>
      <c r="L151" t="s">
        <v>2868</v>
      </c>
      <c r="M151" s="1">
        <v>43995</v>
      </c>
      <c r="N151" s="1">
        <v>45488</v>
      </c>
      <c r="O151" s="1"/>
      <c r="P151" s="1"/>
    </row>
    <row r="152" spans="1:24" x14ac:dyDescent="0.25">
      <c r="A152" t="s">
        <v>1383</v>
      </c>
      <c r="B152">
        <v>1193</v>
      </c>
      <c r="C152" t="s">
        <v>1384</v>
      </c>
      <c r="D152" t="s">
        <v>1385</v>
      </c>
      <c r="E152" t="s">
        <v>106</v>
      </c>
      <c r="F152" t="s">
        <v>1114</v>
      </c>
      <c r="G152" t="s">
        <v>1386</v>
      </c>
      <c r="H152">
        <v>77.87</v>
      </c>
      <c r="I152" t="s">
        <v>14</v>
      </c>
      <c r="J152">
        <v>19</v>
      </c>
      <c r="K152">
        <v>1479.53</v>
      </c>
      <c r="L152" t="s">
        <v>1387</v>
      </c>
      <c r="M152" s="9">
        <v>45029</v>
      </c>
      <c r="N152" s="9">
        <f t="shared" ref="N152:N164" si="65">M152+15</f>
        <v>45044</v>
      </c>
      <c r="O152" s="1" t="str">
        <f t="shared" ref="O152:O164" si="66">IF(J152&gt;15, "large order", "small order")</f>
        <v>large order</v>
      </c>
      <c r="P152">
        <f t="shared" ref="P152:P164" si="67">YEAR(M152)</f>
        <v>2023</v>
      </c>
      <c r="Q152" t="str">
        <f t="shared" ref="Q152:Q164" si="68">IF(AND(J152&gt;10, P152=2024), "recent transaction", "old transaction")</f>
        <v>old transaction</v>
      </c>
      <c r="R152" t="str">
        <f t="shared" ref="R152:R164" si="69">IF(OR(J152&gt;15, O152="small order"), "valid", "invalid")</f>
        <v>valid</v>
      </c>
      <c r="S152" t="str">
        <f t="shared" ref="S152:S164" si="70">IF(NOT(P152&lt;2024), "pending", "paid")</f>
        <v>paid</v>
      </c>
      <c r="T152" t="str">
        <f t="shared" ref="T152:T164" si="71">IF(AND(J152&gt;15, OR(Q152="old transaction", Q152="recent transaction")), "high priority order")</f>
        <v>high priority order</v>
      </c>
      <c r="U152" t="str">
        <f t="shared" ref="U152:U164" si="72">CONCATENATE(A152, " ", B152)</f>
        <v>Joshua Price 1193</v>
      </c>
      <c r="V152" t="str">
        <f t="shared" ref="V152:V164" si="73">RIGHT(A152,5)</f>
        <v>Price</v>
      </c>
      <c r="W152" t="str">
        <f t="shared" ref="W152:W164" si="74">LEFT(A152, 5)</f>
        <v>Joshu</v>
      </c>
      <c r="X152">
        <f t="shared" ref="X152:X164" si="75">DATEDIF(M152, N152, "d")</f>
        <v>15</v>
      </c>
    </row>
    <row r="153" spans="1:24" x14ac:dyDescent="0.25">
      <c r="A153" t="s">
        <v>2582</v>
      </c>
      <c r="B153">
        <v>3632</v>
      </c>
      <c r="C153" t="s">
        <v>2583</v>
      </c>
      <c r="D153" t="s">
        <v>2584</v>
      </c>
      <c r="E153" t="s">
        <v>106</v>
      </c>
      <c r="F153" t="s">
        <v>68</v>
      </c>
      <c r="G153" t="s">
        <v>2585</v>
      </c>
      <c r="H153">
        <v>56.44</v>
      </c>
      <c r="I153" t="s">
        <v>14</v>
      </c>
      <c r="J153">
        <v>19</v>
      </c>
      <c r="K153">
        <v>1072.3599999999999</v>
      </c>
      <c r="L153" t="s">
        <v>2586</v>
      </c>
      <c r="M153" s="9">
        <v>44551</v>
      </c>
      <c r="N153" s="9">
        <f t="shared" si="65"/>
        <v>44566</v>
      </c>
      <c r="O153" s="1" t="str">
        <f t="shared" si="66"/>
        <v>large order</v>
      </c>
      <c r="P153">
        <f t="shared" si="67"/>
        <v>2021</v>
      </c>
      <c r="Q153" t="str">
        <f t="shared" si="68"/>
        <v>old transaction</v>
      </c>
      <c r="R153" t="str">
        <f t="shared" si="69"/>
        <v>valid</v>
      </c>
      <c r="S153" t="str">
        <f t="shared" si="70"/>
        <v>paid</v>
      </c>
      <c r="T153" t="str">
        <f t="shared" si="71"/>
        <v>high priority order</v>
      </c>
      <c r="U153" t="str">
        <f t="shared" si="72"/>
        <v>Heather Vargas 3632</v>
      </c>
      <c r="V153" t="str">
        <f t="shared" si="73"/>
        <v>argas</v>
      </c>
      <c r="W153" t="str">
        <f t="shared" si="74"/>
        <v>Heath</v>
      </c>
      <c r="X153">
        <f t="shared" si="75"/>
        <v>15</v>
      </c>
    </row>
    <row r="154" spans="1:24" x14ac:dyDescent="0.25">
      <c r="A154" t="s">
        <v>901</v>
      </c>
      <c r="B154">
        <v>7168</v>
      </c>
      <c r="C154" t="s">
        <v>902</v>
      </c>
      <c r="D154" t="s">
        <v>903</v>
      </c>
      <c r="E154" t="s">
        <v>106</v>
      </c>
      <c r="F154" t="s">
        <v>904</v>
      </c>
      <c r="G154" t="s">
        <v>905</v>
      </c>
      <c r="H154">
        <v>80.39</v>
      </c>
      <c r="I154" t="s">
        <v>14</v>
      </c>
      <c r="J154">
        <v>18</v>
      </c>
      <c r="K154">
        <v>1447.02</v>
      </c>
      <c r="L154" t="s">
        <v>906</v>
      </c>
      <c r="M154" s="9">
        <v>44195</v>
      </c>
      <c r="N154" s="9">
        <f t="shared" si="65"/>
        <v>44210</v>
      </c>
      <c r="O154" s="1" t="str">
        <f t="shared" si="66"/>
        <v>large order</v>
      </c>
      <c r="P154">
        <f t="shared" si="67"/>
        <v>2020</v>
      </c>
      <c r="Q154" t="str">
        <f t="shared" si="68"/>
        <v>old transaction</v>
      </c>
      <c r="R154" t="str">
        <f t="shared" si="69"/>
        <v>valid</v>
      </c>
      <c r="S154" t="str">
        <f t="shared" si="70"/>
        <v>paid</v>
      </c>
      <c r="T154" t="str">
        <f t="shared" si="71"/>
        <v>high priority order</v>
      </c>
      <c r="U154" t="str">
        <f t="shared" si="72"/>
        <v>Stanley Banks 7168</v>
      </c>
      <c r="V154" t="str">
        <f t="shared" si="73"/>
        <v>Banks</v>
      </c>
      <c r="W154" t="str">
        <f t="shared" si="74"/>
        <v>Stanl</v>
      </c>
      <c r="X154">
        <f t="shared" si="75"/>
        <v>15</v>
      </c>
    </row>
    <row r="155" spans="1:24" x14ac:dyDescent="0.25">
      <c r="A155" t="s">
        <v>1025</v>
      </c>
      <c r="B155">
        <v>1602</v>
      </c>
      <c r="C155" t="s">
        <v>1026</v>
      </c>
      <c r="D155" t="s">
        <v>1027</v>
      </c>
      <c r="E155" t="s">
        <v>106</v>
      </c>
      <c r="F155" t="s">
        <v>1028</v>
      </c>
      <c r="G155" t="s">
        <v>1029</v>
      </c>
      <c r="H155">
        <v>426.7</v>
      </c>
      <c r="I155" t="s">
        <v>14</v>
      </c>
      <c r="J155">
        <v>18</v>
      </c>
      <c r="K155">
        <v>7680.6</v>
      </c>
      <c r="L155" t="s">
        <v>1030</v>
      </c>
      <c r="M155" s="9">
        <v>45265</v>
      </c>
      <c r="N155" s="9">
        <f t="shared" si="65"/>
        <v>45280</v>
      </c>
      <c r="O155" s="1" t="str">
        <f t="shared" si="66"/>
        <v>large order</v>
      </c>
      <c r="P155">
        <f t="shared" si="67"/>
        <v>2023</v>
      </c>
      <c r="Q155" t="str">
        <f t="shared" si="68"/>
        <v>old transaction</v>
      </c>
      <c r="R155" t="str">
        <f t="shared" si="69"/>
        <v>valid</v>
      </c>
      <c r="S155" t="str">
        <f t="shared" si="70"/>
        <v>paid</v>
      </c>
      <c r="T155" t="str">
        <f t="shared" si="71"/>
        <v>high priority order</v>
      </c>
      <c r="U155" t="str">
        <f t="shared" si="72"/>
        <v>Amanda Campbell 1602</v>
      </c>
      <c r="V155" t="str">
        <f t="shared" si="73"/>
        <v>pbell</v>
      </c>
      <c r="W155" t="str">
        <f t="shared" si="74"/>
        <v>Amand</v>
      </c>
      <c r="X155">
        <f t="shared" si="75"/>
        <v>15</v>
      </c>
    </row>
    <row r="156" spans="1:24" x14ac:dyDescent="0.25">
      <c r="A156" t="s">
        <v>961</v>
      </c>
      <c r="B156">
        <v>3455</v>
      </c>
      <c r="C156" t="s">
        <v>962</v>
      </c>
      <c r="D156" t="s">
        <v>963</v>
      </c>
      <c r="E156" t="s">
        <v>106</v>
      </c>
      <c r="F156" t="s">
        <v>964</v>
      </c>
      <c r="G156" t="s">
        <v>965</v>
      </c>
      <c r="H156">
        <v>496.88</v>
      </c>
      <c r="I156" t="s">
        <v>14</v>
      </c>
      <c r="J156">
        <v>17</v>
      </c>
      <c r="K156">
        <v>8446.9599999999991</v>
      </c>
      <c r="L156" t="s">
        <v>966</v>
      </c>
      <c r="M156" s="9">
        <v>43938</v>
      </c>
      <c r="N156" s="9">
        <f t="shared" si="65"/>
        <v>43953</v>
      </c>
      <c r="O156" s="1" t="str">
        <f t="shared" si="66"/>
        <v>large order</v>
      </c>
      <c r="P156">
        <f t="shared" si="67"/>
        <v>2020</v>
      </c>
      <c r="Q156" t="str">
        <f t="shared" si="68"/>
        <v>old transaction</v>
      </c>
      <c r="R156" t="str">
        <f t="shared" si="69"/>
        <v>valid</v>
      </c>
      <c r="S156" t="str">
        <f t="shared" si="70"/>
        <v>paid</v>
      </c>
      <c r="T156" t="str">
        <f t="shared" si="71"/>
        <v>high priority order</v>
      </c>
      <c r="U156" t="str">
        <f t="shared" si="72"/>
        <v>Denise Owens 3455</v>
      </c>
      <c r="V156" t="str">
        <f t="shared" si="73"/>
        <v>Owens</v>
      </c>
      <c r="W156" t="str">
        <f t="shared" si="74"/>
        <v>Denis</v>
      </c>
      <c r="X156">
        <f t="shared" si="75"/>
        <v>15</v>
      </c>
    </row>
    <row r="157" spans="1:24" x14ac:dyDescent="0.25">
      <c r="A157" t="s">
        <v>2980</v>
      </c>
      <c r="B157">
        <v>6152</v>
      </c>
      <c r="C157" t="s">
        <v>2981</v>
      </c>
      <c r="D157" t="s">
        <v>2982</v>
      </c>
      <c r="E157" t="s">
        <v>106</v>
      </c>
      <c r="F157" t="s">
        <v>2093</v>
      </c>
      <c r="G157" t="s">
        <v>2983</v>
      </c>
      <c r="H157">
        <v>909.11</v>
      </c>
      <c r="I157" t="s">
        <v>14</v>
      </c>
      <c r="J157">
        <v>17</v>
      </c>
      <c r="K157">
        <v>15454.87</v>
      </c>
      <c r="L157" t="s">
        <v>2984</v>
      </c>
      <c r="M157" s="9">
        <v>44851</v>
      </c>
      <c r="N157" s="9">
        <f t="shared" si="65"/>
        <v>44866</v>
      </c>
      <c r="O157" s="1" t="str">
        <f t="shared" si="66"/>
        <v>large order</v>
      </c>
      <c r="P157">
        <f t="shared" si="67"/>
        <v>2022</v>
      </c>
      <c r="Q157" t="str">
        <f t="shared" si="68"/>
        <v>old transaction</v>
      </c>
      <c r="R157" t="str">
        <f t="shared" si="69"/>
        <v>valid</v>
      </c>
      <c r="S157" t="str">
        <f t="shared" si="70"/>
        <v>paid</v>
      </c>
      <c r="T157" t="str">
        <f t="shared" si="71"/>
        <v>high priority order</v>
      </c>
      <c r="U157" t="str">
        <f t="shared" si="72"/>
        <v>Kenneth Knox 6152</v>
      </c>
      <c r="V157" t="str">
        <f t="shared" si="73"/>
        <v xml:space="preserve"> Knox</v>
      </c>
      <c r="W157" t="str">
        <f t="shared" si="74"/>
        <v>Kenne</v>
      </c>
      <c r="X157">
        <f t="shared" si="75"/>
        <v>15</v>
      </c>
    </row>
    <row r="158" spans="1:24" x14ac:dyDescent="0.25">
      <c r="A158" t="s">
        <v>845</v>
      </c>
      <c r="B158" t="s">
        <v>3385</v>
      </c>
      <c r="C158" t="s">
        <v>846</v>
      </c>
      <c r="D158" t="s">
        <v>847</v>
      </c>
      <c r="E158" t="s">
        <v>106</v>
      </c>
      <c r="F158" t="s">
        <v>848</v>
      </c>
      <c r="G158" t="s">
        <v>849</v>
      </c>
      <c r="H158">
        <v>561.17999999999995</v>
      </c>
      <c r="I158" t="s">
        <v>14</v>
      </c>
      <c r="J158">
        <v>16</v>
      </c>
      <c r="K158">
        <v>8978.8799999999992</v>
      </c>
      <c r="L158" t="s">
        <v>850</v>
      </c>
      <c r="M158" s="9">
        <v>44432</v>
      </c>
      <c r="N158" s="9">
        <f t="shared" si="65"/>
        <v>44447</v>
      </c>
      <c r="O158" s="1" t="str">
        <f t="shared" si="66"/>
        <v>large order</v>
      </c>
      <c r="P158">
        <f t="shared" si="67"/>
        <v>2021</v>
      </c>
      <c r="Q158" t="str">
        <f t="shared" si="68"/>
        <v>old transaction</v>
      </c>
      <c r="R158" t="str">
        <f t="shared" si="69"/>
        <v>valid</v>
      </c>
      <c r="S158" t="str">
        <f t="shared" si="70"/>
        <v>paid</v>
      </c>
      <c r="T158" t="str">
        <f t="shared" si="71"/>
        <v>high priority order</v>
      </c>
      <c r="U158" t="str">
        <f t="shared" si="72"/>
        <v>Steven Velasquez `</v>
      </c>
      <c r="V158" t="str">
        <f t="shared" si="73"/>
        <v>squez</v>
      </c>
      <c r="W158" t="str">
        <f t="shared" si="74"/>
        <v>Steve</v>
      </c>
      <c r="X158">
        <f t="shared" si="75"/>
        <v>15</v>
      </c>
    </row>
    <row r="159" spans="1:24" x14ac:dyDescent="0.25">
      <c r="A159" t="s">
        <v>2914</v>
      </c>
      <c r="B159">
        <v>4241</v>
      </c>
      <c r="C159" t="s">
        <v>2915</v>
      </c>
      <c r="D159" t="s">
        <v>2916</v>
      </c>
      <c r="E159" t="s">
        <v>106</v>
      </c>
      <c r="F159" t="s">
        <v>2917</v>
      </c>
      <c r="G159" t="s">
        <v>2918</v>
      </c>
      <c r="H159">
        <v>266.79000000000002</v>
      </c>
      <c r="I159" t="s">
        <v>14</v>
      </c>
      <c r="J159">
        <v>16</v>
      </c>
      <c r="K159">
        <v>4268.6400000000003</v>
      </c>
      <c r="L159" t="s">
        <v>2919</v>
      </c>
      <c r="M159" s="9">
        <v>44162</v>
      </c>
      <c r="N159" s="9">
        <f t="shared" si="65"/>
        <v>44177</v>
      </c>
      <c r="O159" s="1" t="str">
        <f t="shared" si="66"/>
        <v>large order</v>
      </c>
      <c r="P159">
        <f t="shared" si="67"/>
        <v>2020</v>
      </c>
      <c r="Q159" t="str">
        <f t="shared" si="68"/>
        <v>old transaction</v>
      </c>
      <c r="R159" t="str">
        <f t="shared" si="69"/>
        <v>valid</v>
      </c>
      <c r="S159" t="str">
        <f t="shared" si="70"/>
        <v>paid</v>
      </c>
      <c r="T159" t="str">
        <f t="shared" si="71"/>
        <v>high priority order</v>
      </c>
      <c r="U159" t="str">
        <f t="shared" si="72"/>
        <v>Samuel Montgomery 4241</v>
      </c>
      <c r="V159" t="str">
        <f t="shared" si="73"/>
        <v>omery</v>
      </c>
      <c r="W159" t="str">
        <f t="shared" si="74"/>
        <v>Samue</v>
      </c>
      <c r="X159">
        <f t="shared" si="75"/>
        <v>15</v>
      </c>
    </row>
    <row r="160" spans="1:24" x14ac:dyDescent="0.25">
      <c r="A160" t="s">
        <v>2903</v>
      </c>
      <c r="B160">
        <v>7852</v>
      </c>
      <c r="C160" t="s">
        <v>2904</v>
      </c>
      <c r="D160" t="s">
        <v>2905</v>
      </c>
      <c r="E160" t="s">
        <v>106</v>
      </c>
      <c r="F160" t="s">
        <v>2906</v>
      </c>
      <c r="G160" t="s">
        <v>2907</v>
      </c>
      <c r="H160">
        <v>310.02999999999997</v>
      </c>
      <c r="I160" t="s">
        <v>14</v>
      </c>
      <c r="J160">
        <v>15</v>
      </c>
      <c r="K160">
        <v>4650.45</v>
      </c>
      <c r="L160" t="s">
        <v>2908</v>
      </c>
      <c r="M160" s="9">
        <v>43875</v>
      </c>
      <c r="N160" s="9">
        <f t="shared" si="65"/>
        <v>43890</v>
      </c>
      <c r="O160" s="1" t="str">
        <f t="shared" si="66"/>
        <v>small order</v>
      </c>
      <c r="P160">
        <f t="shared" si="67"/>
        <v>2020</v>
      </c>
      <c r="Q160" t="str">
        <f t="shared" si="68"/>
        <v>old transaction</v>
      </c>
      <c r="R160" t="str">
        <f t="shared" si="69"/>
        <v>valid</v>
      </c>
      <c r="S160" t="str">
        <f t="shared" si="70"/>
        <v>paid</v>
      </c>
      <c r="T160" t="b">
        <f t="shared" si="71"/>
        <v>0</v>
      </c>
      <c r="U160" t="str">
        <f t="shared" si="72"/>
        <v>Oscar Vasquez 7852</v>
      </c>
      <c r="V160" t="str">
        <f t="shared" si="73"/>
        <v>squez</v>
      </c>
      <c r="W160" t="str">
        <f t="shared" si="74"/>
        <v>Oscar</v>
      </c>
      <c r="X160">
        <f t="shared" si="75"/>
        <v>15</v>
      </c>
    </row>
    <row r="161" spans="1:24" x14ac:dyDescent="0.25">
      <c r="A161" t="s">
        <v>1339</v>
      </c>
      <c r="B161">
        <v>4841</v>
      </c>
      <c r="C161" t="s">
        <v>1340</v>
      </c>
      <c r="D161" t="s">
        <v>1341</v>
      </c>
      <c r="E161" t="s">
        <v>106</v>
      </c>
      <c r="F161" t="s">
        <v>1342</v>
      </c>
      <c r="G161" t="s">
        <v>1343</v>
      </c>
      <c r="H161">
        <v>886.15</v>
      </c>
      <c r="I161" t="s">
        <v>14</v>
      </c>
      <c r="J161">
        <v>14</v>
      </c>
      <c r="K161">
        <v>12406.1</v>
      </c>
      <c r="L161" t="s">
        <v>1344</v>
      </c>
      <c r="M161" s="9">
        <v>45271</v>
      </c>
      <c r="N161" s="9">
        <f t="shared" si="65"/>
        <v>45286</v>
      </c>
      <c r="O161" s="1" t="str">
        <f t="shared" si="66"/>
        <v>small order</v>
      </c>
      <c r="P161">
        <f t="shared" si="67"/>
        <v>2023</v>
      </c>
      <c r="Q161" t="str">
        <f t="shared" si="68"/>
        <v>old transaction</v>
      </c>
      <c r="R161" t="str">
        <f t="shared" si="69"/>
        <v>valid</v>
      </c>
      <c r="S161" t="str">
        <f t="shared" si="70"/>
        <v>paid</v>
      </c>
      <c r="T161" t="b">
        <f t="shared" si="71"/>
        <v>0</v>
      </c>
      <c r="U161" t="str">
        <f t="shared" si="72"/>
        <v>Connie Davis 4841</v>
      </c>
      <c r="V161" t="str">
        <f t="shared" si="73"/>
        <v>Davis</v>
      </c>
      <c r="W161" t="str">
        <f t="shared" si="74"/>
        <v>Conni</v>
      </c>
      <c r="X161">
        <f t="shared" si="75"/>
        <v>15</v>
      </c>
    </row>
    <row r="162" spans="1:24" x14ac:dyDescent="0.25">
      <c r="A162" t="s">
        <v>2544</v>
      </c>
      <c r="B162">
        <v>6257</v>
      </c>
      <c r="C162" t="s">
        <v>2545</v>
      </c>
      <c r="D162" t="s">
        <v>2546</v>
      </c>
      <c r="E162" t="s">
        <v>106</v>
      </c>
      <c r="F162" t="s">
        <v>2422</v>
      </c>
      <c r="G162" t="s">
        <v>2547</v>
      </c>
      <c r="H162">
        <v>298.12</v>
      </c>
      <c r="I162" t="s">
        <v>14</v>
      </c>
      <c r="J162">
        <v>13</v>
      </c>
      <c r="K162">
        <v>3875.56</v>
      </c>
      <c r="L162" t="s">
        <v>2548</v>
      </c>
      <c r="M162" s="9">
        <v>43936</v>
      </c>
      <c r="N162" s="9">
        <f t="shared" si="65"/>
        <v>43951</v>
      </c>
      <c r="O162" s="1" t="str">
        <f t="shared" si="66"/>
        <v>small order</v>
      </c>
      <c r="P162">
        <f t="shared" si="67"/>
        <v>2020</v>
      </c>
      <c r="Q162" t="str">
        <f t="shared" si="68"/>
        <v>old transaction</v>
      </c>
      <c r="R162" t="str">
        <f t="shared" si="69"/>
        <v>valid</v>
      </c>
      <c r="S162" t="str">
        <f t="shared" si="70"/>
        <v>paid</v>
      </c>
      <c r="T162" t="b">
        <f t="shared" si="71"/>
        <v>0</v>
      </c>
      <c r="U162" t="str">
        <f t="shared" si="72"/>
        <v>Sarah White 6257</v>
      </c>
      <c r="V162" t="str">
        <f t="shared" si="73"/>
        <v>White</v>
      </c>
      <c r="W162" t="str">
        <f t="shared" si="74"/>
        <v>Sarah</v>
      </c>
      <c r="X162">
        <f t="shared" si="75"/>
        <v>15</v>
      </c>
    </row>
    <row r="163" spans="1:24" x14ac:dyDescent="0.25">
      <c r="A163" t="s">
        <v>1516</v>
      </c>
      <c r="B163">
        <v>6464</v>
      </c>
      <c r="C163" t="s">
        <v>1517</v>
      </c>
      <c r="D163" t="s">
        <v>1518</v>
      </c>
      <c r="E163" t="s">
        <v>106</v>
      </c>
      <c r="F163" t="s">
        <v>882</v>
      </c>
      <c r="G163" t="s">
        <v>1519</v>
      </c>
      <c r="H163">
        <v>78.02</v>
      </c>
      <c r="I163" t="s">
        <v>14</v>
      </c>
      <c r="J163">
        <v>12</v>
      </c>
      <c r="K163">
        <v>936.24</v>
      </c>
      <c r="L163" t="s">
        <v>1520</v>
      </c>
      <c r="M163" s="9">
        <v>43926</v>
      </c>
      <c r="N163" s="9">
        <f t="shared" si="65"/>
        <v>43941</v>
      </c>
      <c r="O163" s="1" t="str">
        <f t="shared" si="66"/>
        <v>small order</v>
      </c>
      <c r="P163">
        <f t="shared" si="67"/>
        <v>2020</v>
      </c>
      <c r="Q163" t="str">
        <f t="shared" si="68"/>
        <v>old transaction</v>
      </c>
      <c r="R163" t="str">
        <f t="shared" si="69"/>
        <v>valid</v>
      </c>
      <c r="S163" t="str">
        <f t="shared" si="70"/>
        <v>paid</v>
      </c>
      <c r="T163" t="b">
        <f t="shared" si="71"/>
        <v>0</v>
      </c>
      <c r="U163" t="str">
        <f t="shared" si="72"/>
        <v>Erik Maddox 6464</v>
      </c>
      <c r="V163" t="str">
        <f t="shared" si="73"/>
        <v>addox</v>
      </c>
      <c r="W163" t="str">
        <f t="shared" si="74"/>
        <v xml:space="preserve">Erik </v>
      </c>
      <c r="X163">
        <f t="shared" si="75"/>
        <v>15</v>
      </c>
    </row>
    <row r="164" spans="1:24" x14ac:dyDescent="0.25">
      <c r="A164" t="s">
        <v>2767</v>
      </c>
      <c r="B164">
        <v>9660</v>
      </c>
      <c r="C164" t="s">
        <v>2768</v>
      </c>
      <c r="D164" t="s">
        <v>2769</v>
      </c>
      <c r="E164" t="s">
        <v>106</v>
      </c>
      <c r="F164" t="s">
        <v>2770</v>
      </c>
      <c r="G164" t="s">
        <v>2771</v>
      </c>
      <c r="H164">
        <v>108.26</v>
      </c>
      <c r="I164" t="s">
        <v>14</v>
      </c>
      <c r="J164">
        <v>12</v>
      </c>
      <c r="K164">
        <v>1299.1199999999999</v>
      </c>
      <c r="L164" t="s">
        <v>2772</v>
      </c>
      <c r="M164" s="9">
        <v>44656</v>
      </c>
      <c r="N164" s="9">
        <f t="shared" si="65"/>
        <v>44671</v>
      </c>
      <c r="O164" s="1" t="str">
        <f t="shared" si="66"/>
        <v>small order</v>
      </c>
      <c r="P164">
        <f t="shared" si="67"/>
        <v>2022</v>
      </c>
      <c r="Q164" t="str">
        <f t="shared" si="68"/>
        <v>old transaction</v>
      </c>
      <c r="R164" t="str">
        <f t="shared" si="69"/>
        <v>valid</v>
      </c>
      <c r="S164" t="str">
        <f t="shared" si="70"/>
        <v>paid</v>
      </c>
      <c r="T164" t="b">
        <f t="shared" si="71"/>
        <v>0</v>
      </c>
      <c r="U164" t="str">
        <f t="shared" si="72"/>
        <v>Richard Nelson 9660</v>
      </c>
      <c r="V164" t="str">
        <f t="shared" si="73"/>
        <v>elson</v>
      </c>
      <c r="W164" t="str">
        <f t="shared" si="74"/>
        <v>Richa</v>
      </c>
      <c r="X164">
        <f t="shared" si="75"/>
        <v>15</v>
      </c>
    </row>
    <row r="165" spans="1:24" hidden="1" x14ac:dyDescent="0.25">
      <c r="A165" t="s">
        <v>2840</v>
      </c>
      <c r="B165">
        <v>4697</v>
      </c>
      <c r="C165" t="s">
        <v>2841</v>
      </c>
      <c r="D165" t="s">
        <v>2842</v>
      </c>
      <c r="E165" t="s">
        <v>106</v>
      </c>
      <c r="F165" t="s">
        <v>2843</v>
      </c>
      <c r="G165" t="s">
        <v>2844</v>
      </c>
      <c r="H165">
        <v>394.33</v>
      </c>
      <c r="I165" t="s">
        <v>14</v>
      </c>
      <c r="J165">
        <v>9</v>
      </c>
      <c r="K165">
        <v>3548.97</v>
      </c>
      <c r="L165" t="s">
        <v>2845</v>
      </c>
      <c r="M165" s="1">
        <v>44508</v>
      </c>
      <c r="N165" s="1">
        <v>44485</v>
      </c>
      <c r="O165" s="1"/>
      <c r="P165" s="1"/>
    </row>
    <row r="166" spans="1:24" hidden="1" x14ac:dyDescent="0.25">
      <c r="A166" t="s">
        <v>1837</v>
      </c>
      <c r="B166">
        <v>4272</v>
      </c>
      <c r="C166" t="s">
        <v>1838</v>
      </c>
      <c r="D166" t="s">
        <v>1839</v>
      </c>
      <c r="E166" t="s">
        <v>106</v>
      </c>
      <c r="F166" t="s">
        <v>1840</v>
      </c>
      <c r="G166" t="s">
        <v>1841</v>
      </c>
      <c r="H166">
        <v>722.06</v>
      </c>
      <c r="I166" t="s">
        <v>14</v>
      </c>
      <c r="J166">
        <v>6</v>
      </c>
      <c r="K166">
        <v>4332.3599999999997</v>
      </c>
      <c r="L166" t="s">
        <v>1842</v>
      </c>
      <c r="M166" s="1">
        <v>43980</v>
      </c>
      <c r="N166" s="1">
        <v>43897</v>
      </c>
      <c r="O166" s="1"/>
      <c r="P166" s="1"/>
    </row>
    <row r="167" spans="1:24" hidden="1" x14ac:dyDescent="0.25">
      <c r="A167" t="s">
        <v>2975</v>
      </c>
      <c r="B167">
        <v>7598</v>
      </c>
      <c r="C167" t="s">
        <v>2976</v>
      </c>
      <c r="D167" t="s">
        <v>2977</v>
      </c>
      <c r="E167" t="s">
        <v>106</v>
      </c>
      <c r="F167" t="s">
        <v>176</v>
      </c>
      <c r="G167" t="s">
        <v>2978</v>
      </c>
      <c r="H167">
        <v>510.9</v>
      </c>
      <c r="I167" t="s">
        <v>14</v>
      </c>
      <c r="J167">
        <v>6</v>
      </c>
      <c r="K167">
        <v>3065.4</v>
      </c>
      <c r="L167" t="s">
        <v>2979</v>
      </c>
      <c r="M167" s="1">
        <v>45290</v>
      </c>
      <c r="N167" s="1">
        <v>44696</v>
      </c>
      <c r="O167" s="1"/>
      <c r="P167" s="1"/>
    </row>
    <row r="168" spans="1:24" hidden="1" x14ac:dyDescent="0.25">
      <c r="A168" t="s">
        <v>802</v>
      </c>
      <c r="B168">
        <v>4521</v>
      </c>
      <c r="C168" t="s">
        <v>803</v>
      </c>
      <c r="D168" t="s">
        <v>804</v>
      </c>
      <c r="E168" t="s">
        <v>106</v>
      </c>
      <c r="F168" t="s">
        <v>27</v>
      </c>
      <c r="G168" t="s">
        <v>805</v>
      </c>
      <c r="H168">
        <v>116.65</v>
      </c>
      <c r="I168" t="s">
        <v>14</v>
      </c>
      <c r="J168">
        <v>3</v>
      </c>
      <c r="K168">
        <v>349.95</v>
      </c>
      <c r="L168" t="s">
        <v>806</v>
      </c>
      <c r="M168" s="1">
        <v>45493</v>
      </c>
      <c r="N168" s="1">
        <v>45360</v>
      </c>
      <c r="O168" s="1"/>
      <c r="P168" s="1"/>
    </row>
    <row r="169" spans="1:24" hidden="1" x14ac:dyDescent="0.25">
      <c r="A169" t="s">
        <v>2436</v>
      </c>
      <c r="B169">
        <v>5731</v>
      </c>
      <c r="C169" t="s">
        <v>2437</v>
      </c>
      <c r="D169" t="s">
        <v>2438</v>
      </c>
      <c r="E169" t="s">
        <v>106</v>
      </c>
      <c r="F169" t="s">
        <v>2439</v>
      </c>
      <c r="G169" t="s">
        <v>2440</v>
      </c>
      <c r="H169">
        <v>919.07</v>
      </c>
      <c r="I169" t="s">
        <v>14</v>
      </c>
      <c r="J169">
        <v>1</v>
      </c>
      <c r="K169">
        <v>919.07</v>
      </c>
      <c r="L169" t="s">
        <v>2441</v>
      </c>
      <c r="M169" s="1">
        <v>45068</v>
      </c>
      <c r="N169" s="1">
        <v>44310</v>
      </c>
      <c r="O169" s="1"/>
      <c r="P169" s="1"/>
    </row>
    <row r="170" spans="1:24" x14ac:dyDescent="0.25">
      <c r="A170" t="s">
        <v>3155</v>
      </c>
      <c r="B170">
        <v>2489</v>
      </c>
      <c r="C170" t="s">
        <v>3156</v>
      </c>
      <c r="D170" t="s">
        <v>3157</v>
      </c>
      <c r="E170" t="s">
        <v>31</v>
      </c>
      <c r="F170" t="s">
        <v>3158</v>
      </c>
      <c r="G170" t="s">
        <v>3159</v>
      </c>
      <c r="H170">
        <v>903.24</v>
      </c>
      <c r="I170" t="s">
        <v>14</v>
      </c>
      <c r="J170">
        <v>20</v>
      </c>
      <c r="K170">
        <v>18064.8</v>
      </c>
      <c r="L170" t="s">
        <v>3160</v>
      </c>
      <c r="M170" s="9">
        <v>44591</v>
      </c>
      <c r="N170" s="9">
        <f t="shared" ref="N170:N177" si="76">M170+15</f>
        <v>44606</v>
      </c>
      <c r="O170" s="1" t="str">
        <f t="shared" ref="O170:O177" si="77">IF(J170&gt;15, "large order", "small order")</f>
        <v>large order</v>
      </c>
      <c r="P170">
        <f t="shared" ref="P170:P177" si="78">YEAR(M170)</f>
        <v>2022</v>
      </c>
      <c r="Q170" t="str">
        <f t="shared" ref="Q170:Q177" si="79">IF(AND(J170&gt;10, P170=2024), "recent transaction", "old transaction")</f>
        <v>old transaction</v>
      </c>
      <c r="R170" t="str">
        <f t="shared" ref="R170:R177" si="80">IF(OR(J170&gt;15, O170="small order"), "valid", "invalid")</f>
        <v>valid</v>
      </c>
      <c r="S170" t="str">
        <f t="shared" ref="S170:S177" si="81">IF(NOT(P170&lt;2024), "pending", "paid")</f>
        <v>paid</v>
      </c>
      <c r="T170" t="str">
        <f t="shared" ref="T170:T177" si="82">IF(AND(J170&gt;15, OR(Q170="old transaction", Q170="recent transaction")), "high priority order")</f>
        <v>high priority order</v>
      </c>
      <c r="U170" t="str">
        <f t="shared" ref="U170:U177" si="83">CONCATENATE(A170, " ", B170)</f>
        <v>Dawn Evans 2489</v>
      </c>
      <c r="V170" t="str">
        <f t="shared" ref="V170:V177" si="84">RIGHT(A170,5)</f>
        <v>Evans</v>
      </c>
      <c r="W170" t="str">
        <f t="shared" ref="W170:W177" si="85">LEFT(A170, 5)</f>
        <v xml:space="preserve">Dawn </v>
      </c>
      <c r="X170">
        <f t="shared" ref="X170:X177" si="86">DATEDIF(M170, N170, "d")</f>
        <v>15</v>
      </c>
    </row>
    <row r="171" spans="1:24" x14ac:dyDescent="0.25">
      <c r="A171" t="s">
        <v>1019</v>
      </c>
      <c r="B171">
        <v>7042</v>
      </c>
      <c r="C171" t="s">
        <v>1020</v>
      </c>
      <c r="D171" t="s">
        <v>1021</v>
      </c>
      <c r="E171" t="s">
        <v>31</v>
      </c>
      <c r="F171" t="s">
        <v>1022</v>
      </c>
      <c r="G171" t="s">
        <v>1023</v>
      </c>
      <c r="H171">
        <v>69.41</v>
      </c>
      <c r="I171" t="s">
        <v>14</v>
      </c>
      <c r="J171">
        <v>18</v>
      </c>
      <c r="K171">
        <v>1249.3800000000001</v>
      </c>
      <c r="L171" t="s">
        <v>1024</v>
      </c>
      <c r="M171" s="9">
        <v>44675</v>
      </c>
      <c r="N171" s="9">
        <f t="shared" si="76"/>
        <v>44690</v>
      </c>
      <c r="O171" s="1" t="str">
        <f t="shared" si="77"/>
        <v>large order</v>
      </c>
      <c r="P171">
        <f t="shared" si="78"/>
        <v>2022</v>
      </c>
      <c r="Q171" t="str">
        <f t="shared" si="79"/>
        <v>old transaction</v>
      </c>
      <c r="R171" t="str">
        <f t="shared" si="80"/>
        <v>valid</v>
      </c>
      <c r="S171" t="str">
        <f t="shared" si="81"/>
        <v>paid</v>
      </c>
      <c r="T171" t="str">
        <f t="shared" si="82"/>
        <v>high priority order</v>
      </c>
      <c r="U171" t="str">
        <f t="shared" si="83"/>
        <v>Joshua Moore 7042</v>
      </c>
      <c r="V171" t="str">
        <f t="shared" si="84"/>
        <v>Moore</v>
      </c>
      <c r="W171" t="str">
        <f t="shared" si="85"/>
        <v>Joshu</v>
      </c>
      <c r="X171">
        <f t="shared" si="86"/>
        <v>15</v>
      </c>
    </row>
    <row r="172" spans="1:24" x14ac:dyDescent="0.25">
      <c r="A172" t="s">
        <v>59</v>
      </c>
      <c r="B172">
        <v>4466</v>
      </c>
      <c r="C172" t="s">
        <v>60</v>
      </c>
      <c r="D172" t="s">
        <v>61</v>
      </c>
      <c r="E172" t="s">
        <v>31</v>
      </c>
      <c r="F172" t="s">
        <v>62</v>
      </c>
      <c r="G172" t="s">
        <v>63</v>
      </c>
      <c r="H172">
        <v>291.49</v>
      </c>
      <c r="I172" t="s">
        <v>14</v>
      </c>
      <c r="J172">
        <v>17</v>
      </c>
      <c r="K172">
        <v>4955.33</v>
      </c>
      <c r="L172" t="s">
        <v>64</v>
      </c>
      <c r="M172" s="9">
        <v>44181</v>
      </c>
      <c r="N172" s="9">
        <f t="shared" si="76"/>
        <v>44196</v>
      </c>
      <c r="O172" s="1" t="str">
        <f t="shared" si="77"/>
        <v>large order</v>
      </c>
      <c r="P172">
        <f t="shared" si="78"/>
        <v>2020</v>
      </c>
      <c r="Q172" t="str">
        <f t="shared" si="79"/>
        <v>old transaction</v>
      </c>
      <c r="R172" t="str">
        <f t="shared" si="80"/>
        <v>valid</v>
      </c>
      <c r="S172" t="str">
        <f t="shared" si="81"/>
        <v>paid</v>
      </c>
      <c r="T172" t="str">
        <f t="shared" si="82"/>
        <v>high priority order</v>
      </c>
      <c r="U172" t="str">
        <f t="shared" si="83"/>
        <v>Diana Guerra 4466</v>
      </c>
      <c r="V172" t="str">
        <f t="shared" si="84"/>
        <v>uerra</v>
      </c>
      <c r="W172" t="str">
        <f t="shared" si="85"/>
        <v>Diana</v>
      </c>
      <c r="X172">
        <f t="shared" si="86"/>
        <v>15</v>
      </c>
    </row>
    <row r="173" spans="1:24" x14ac:dyDescent="0.25">
      <c r="A173" t="s">
        <v>1719</v>
      </c>
      <c r="B173">
        <v>5130</v>
      </c>
      <c r="C173" t="s">
        <v>1720</v>
      </c>
      <c r="D173" t="s">
        <v>1721</v>
      </c>
      <c r="E173" t="s">
        <v>31</v>
      </c>
      <c r="F173" t="s">
        <v>1722</v>
      </c>
      <c r="G173" t="s">
        <v>1723</v>
      </c>
      <c r="H173">
        <v>537.94000000000005</v>
      </c>
      <c r="I173" t="s">
        <v>14</v>
      </c>
      <c r="J173">
        <v>17</v>
      </c>
      <c r="K173">
        <v>9144.98</v>
      </c>
      <c r="L173" t="s">
        <v>1724</v>
      </c>
      <c r="M173" s="9">
        <v>45099</v>
      </c>
      <c r="N173" s="9">
        <f t="shared" si="76"/>
        <v>45114</v>
      </c>
      <c r="O173" s="1" t="str">
        <f t="shared" si="77"/>
        <v>large order</v>
      </c>
      <c r="P173">
        <f t="shared" si="78"/>
        <v>2023</v>
      </c>
      <c r="Q173" t="str">
        <f t="shared" si="79"/>
        <v>old transaction</v>
      </c>
      <c r="R173" t="str">
        <f t="shared" si="80"/>
        <v>valid</v>
      </c>
      <c r="S173" t="str">
        <f t="shared" si="81"/>
        <v>paid</v>
      </c>
      <c r="T173" t="str">
        <f t="shared" si="82"/>
        <v>high priority order</v>
      </c>
      <c r="U173" t="str">
        <f t="shared" si="83"/>
        <v>Kristi Baker 5130</v>
      </c>
      <c r="V173" t="str">
        <f t="shared" si="84"/>
        <v>Baker</v>
      </c>
      <c r="W173" t="str">
        <f t="shared" si="85"/>
        <v>Krist</v>
      </c>
      <c r="X173">
        <f t="shared" si="86"/>
        <v>15</v>
      </c>
    </row>
    <row r="174" spans="1:24" x14ac:dyDescent="0.25">
      <c r="A174" t="s">
        <v>645</v>
      </c>
      <c r="B174">
        <v>9562</v>
      </c>
      <c r="C174" t="s">
        <v>646</v>
      </c>
      <c r="D174" t="s">
        <v>647</v>
      </c>
      <c r="E174" t="s">
        <v>31</v>
      </c>
      <c r="F174" t="s">
        <v>648</v>
      </c>
      <c r="G174" t="s">
        <v>649</v>
      </c>
      <c r="H174">
        <v>106.4</v>
      </c>
      <c r="I174" t="s">
        <v>14</v>
      </c>
      <c r="J174">
        <v>15</v>
      </c>
      <c r="K174">
        <v>1596</v>
      </c>
      <c r="L174" t="s">
        <v>650</v>
      </c>
      <c r="M174" s="9">
        <v>44608</v>
      </c>
      <c r="N174" s="9">
        <f t="shared" si="76"/>
        <v>44623</v>
      </c>
      <c r="O174" s="1" t="str">
        <f t="shared" si="77"/>
        <v>small order</v>
      </c>
      <c r="P174">
        <f t="shared" si="78"/>
        <v>2022</v>
      </c>
      <c r="Q174" t="str">
        <f t="shared" si="79"/>
        <v>old transaction</v>
      </c>
      <c r="R174" t="str">
        <f t="shared" si="80"/>
        <v>valid</v>
      </c>
      <c r="S174" t="str">
        <f t="shared" si="81"/>
        <v>paid</v>
      </c>
      <c r="T174" t="b">
        <f t="shared" si="82"/>
        <v>0</v>
      </c>
      <c r="U174" t="str">
        <f t="shared" si="83"/>
        <v>Stephen Burgess 9562</v>
      </c>
      <c r="V174" t="str">
        <f t="shared" si="84"/>
        <v>rgess</v>
      </c>
      <c r="W174" t="str">
        <f t="shared" si="85"/>
        <v>Steph</v>
      </c>
      <c r="X174">
        <f t="shared" si="86"/>
        <v>15</v>
      </c>
    </row>
    <row r="175" spans="1:24" x14ac:dyDescent="0.25">
      <c r="A175" t="s">
        <v>907</v>
      </c>
      <c r="B175">
        <v>4218</v>
      </c>
      <c r="C175" t="s">
        <v>908</v>
      </c>
      <c r="D175" t="s">
        <v>909</v>
      </c>
      <c r="E175" t="s">
        <v>31</v>
      </c>
      <c r="F175" t="s">
        <v>910</v>
      </c>
      <c r="G175" t="s">
        <v>911</v>
      </c>
      <c r="H175">
        <v>79.37</v>
      </c>
      <c r="I175" t="s">
        <v>14</v>
      </c>
      <c r="J175">
        <v>15</v>
      </c>
      <c r="K175">
        <v>1190.55</v>
      </c>
      <c r="L175" t="s">
        <v>912</v>
      </c>
      <c r="M175" s="9">
        <v>44330</v>
      </c>
      <c r="N175" s="9">
        <f t="shared" si="76"/>
        <v>44345</v>
      </c>
      <c r="O175" s="1" t="str">
        <f t="shared" si="77"/>
        <v>small order</v>
      </c>
      <c r="P175">
        <f t="shared" si="78"/>
        <v>2021</v>
      </c>
      <c r="Q175" t="str">
        <f t="shared" si="79"/>
        <v>old transaction</v>
      </c>
      <c r="R175" t="str">
        <f t="shared" si="80"/>
        <v>valid</v>
      </c>
      <c r="S175" t="str">
        <f t="shared" si="81"/>
        <v>paid</v>
      </c>
      <c r="T175" t="b">
        <f t="shared" si="82"/>
        <v>0</v>
      </c>
      <c r="U175" t="str">
        <f t="shared" si="83"/>
        <v>Gerald Anderson 4218</v>
      </c>
      <c r="V175" t="str">
        <f t="shared" si="84"/>
        <v>erson</v>
      </c>
      <c r="W175" t="str">
        <f t="shared" si="85"/>
        <v>Geral</v>
      </c>
      <c r="X175">
        <f t="shared" si="86"/>
        <v>15</v>
      </c>
    </row>
    <row r="176" spans="1:24" x14ac:dyDescent="0.25">
      <c r="A176" t="s">
        <v>2661</v>
      </c>
      <c r="B176">
        <v>2983</v>
      </c>
      <c r="C176" t="s">
        <v>2662</v>
      </c>
      <c r="D176" t="s">
        <v>2663</v>
      </c>
      <c r="E176" t="s">
        <v>31</v>
      </c>
      <c r="F176" t="s">
        <v>651</v>
      </c>
      <c r="G176" t="s">
        <v>2664</v>
      </c>
      <c r="H176">
        <v>671.27</v>
      </c>
      <c r="I176" t="s">
        <v>14</v>
      </c>
      <c r="J176">
        <v>14</v>
      </c>
      <c r="K176">
        <v>9397.7800000000007</v>
      </c>
      <c r="L176" t="s">
        <v>2665</v>
      </c>
      <c r="M176" s="9">
        <v>44693</v>
      </c>
      <c r="N176" s="9">
        <f t="shared" si="76"/>
        <v>44708</v>
      </c>
      <c r="O176" s="1" t="str">
        <f t="shared" si="77"/>
        <v>small order</v>
      </c>
      <c r="P176">
        <f t="shared" si="78"/>
        <v>2022</v>
      </c>
      <c r="Q176" t="str">
        <f t="shared" si="79"/>
        <v>old transaction</v>
      </c>
      <c r="R176" t="str">
        <f t="shared" si="80"/>
        <v>valid</v>
      </c>
      <c r="S176" t="str">
        <f t="shared" si="81"/>
        <v>paid</v>
      </c>
      <c r="T176" t="b">
        <f t="shared" si="82"/>
        <v>0</v>
      </c>
      <c r="U176" t="str">
        <f t="shared" si="83"/>
        <v>Caleb Davenport 2983</v>
      </c>
      <c r="V176" t="str">
        <f t="shared" si="84"/>
        <v>nport</v>
      </c>
      <c r="W176" t="str">
        <f t="shared" si="85"/>
        <v>Caleb</v>
      </c>
      <c r="X176">
        <f t="shared" si="86"/>
        <v>15</v>
      </c>
    </row>
    <row r="177" spans="1:24" x14ac:dyDescent="0.25">
      <c r="A177" t="s">
        <v>2701</v>
      </c>
      <c r="B177">
        <v>7093</v>
      </c>
      <c r="C177" t="s">
        <v>2702</v>
      </c>
      <c r="D177" t="s">
        <v>2703</v>
      </c>
      <c r="E177" t="s">
        <v>31</v>
      </c>
      <c r="F177" t="s">
        <v>380</v>
      </c>
      <c r="G177" t="s">
        <v>2704</v>
      </c>
      <c r="H177">
        <v>871.26</v>
      </c>
      <c r="I177" t="s">
        <v>14</v>
      </c>
      <c r="J177">
        <v>12</v>
      </c>
      <c r="K177">
        <v>10455.120000000001</v>
      </c>
      <c r="L177" t="s">
        <v>2705</v>
      </c>
      <c r="M177" s="9">
        <v>44371</v>
      </c>
      <c r="N177" s="9">
        <f t="shared" si="76"/>
        <v>44386</v>
      </c>
      <c r="O177" s="1" t="str">
        <f t="shared" si="77"/>
        <v>small order</v>
      </c>
      <c r="P177">
        <f t="shared" si="78"/>
        <v>2021</v>
      </c>
      <c r="Q177" t="str">
        <f t="shared" si="79"/>
        <v>old transaction</v>
      </c>
      <c r="R177" t="str">
        <f t="shared" si="80"/>
        <v>valid</v>
      </c>
      <c r="S177" t="str">
        <f t="shared" si="81"/>
        <v>paid</v>
      </c>
      <c r="T177" t="b">
        <f t="shared" si="82"/>
        <v>0</v>
      </c>
      <c r="U177" t="str">
        <f t="shared" si="83"/>
        <v>Matthew Lopez 7093</v>
      </c>
      <c r="V177" t="str">
        <f t="shared" si="84"/>
        <v>Lopez</v>
      </c>
      <c r="W177" t="str">
        <f t="shared" si="85"/>
        <v>Matth</v>
      </c>
      <c r="X177">
        <f t="shared" si="86"/>
        <v>15</v>
      </c>
    </row>
    <row r="178" spans="1:24" hidden="1" x14ac:dyDescent="0.25">
      <c r="A178" t="s">
        <v>2065</v>
      </c>
      <c r="B178">
        <v>9758</v>
      </c>
      <c r="C178" t="s">
        <v>2066</v>
      </c>
      <c r="D178" t="s">
        <v>2067</v>
      </c>
      <c r="E178" t="s">
        <v>31</v>
      </c>
      <c r="F178" t="s">
        <v>1183</v>
      </c>
      <c r="G178" t="s">
        <v>2068</v>
      </c>
      <c r="H178">
        <v>348.7</v>
      </c>
      <c r="I178" t="s">
        <v>14</v>
      </c>
      <c r="J178">
        <v>10</v>
      </c>
      <c r="K178">
        <v>3487</v>
      </c>
      <c r="L178" t="s">
        <v>2069</v>
      </c>
      <c r="M178" s="1">
        <v>45466</v>
      </c>
      <c r="N178" s="1">
        <v>44256</v>
      </c>
      <c r="O178" s="1"/>
      <c r="P178" s="1"/>
    </row>
    <row r="179" spans="1:24" hidden="1" x14ac:dyDescent="0.25">
      <c r="A179" t="s">
        <v>694</v>
      </c>
      <c r="B179">
        <v>5435</v>
      </c>
      <c r="C179" t="s">
        <v>695</v>
      </c>
      <c r="D179" t="s">
        <v>696</v>
      </c>
      <c r="E179" t="s">
        <v>31</v>
      </c>
      <c r="F179" t="s">
        <v>180</v>
      </c>
      <c r="G179" t="s">
        <v>697</v>
      </c>
      <c r="H179">
        <v>825.23</v>
      </c>
      <c r="I179" t="s">
        <v>14</v>
      </c>
      <c r="J179">
        <v>9</v>
      </c>
      <c r="K179">
        <v>7427.07</v>
      </c>
      <c r="L179" t="s">
        <v>698</v>
      </c>
      <c r="M179" s="1">
        <v>45511</v>
      </c>
      <c r="N179" s="1">
        <v>44684</v>
      </c>
      <c r="O179" s="1"/>
      <c r="P179" s="1"/>
    </row>
    <row r="180" spans="1:24" hidden="1" x14ac:dyDescent="0.25">
      <c r="A180" t="s">
        <v>1685</v>
      </c>
      <c r="B180">
        <v>8085</v>
      </c>
      <c r="C180" t="s">
        <v>1686</v>
      </c>
      <c r="D180" t="s">
        <v>1687</v>
      </c>
      <c r="E180" t="s">
        <v>31</v>
      </c>
      <c r="F180" t="s">
        <v>630</v>
      </c>
      <c r="G180" t="s">
        <v>1688</v>
      </c>
      <c r="H180">
        <v>264.79000000000002</v>
      </c>
      <c r="I180" t="s">
        <v>14</v>
      </c>
      <c r="J180">
        <v>9</v>
      </c>
      <c r="K180">
        <v>2383.11</v>
      </c>
      <c r="L180" t="s">
        <v>1689</v>
      </c>
      <c r="M180" s="1">
        <v>44843</v>
      </c>
      <c r="N180" s="1">
        <v>44868</v>
      </c>
      <c r="O180" s="1"/>
      <c r="P180" s="1"/>
    </row>
    <row r="181" spans="1:24" hidden="1" x14ac:dyDescent="0.25">
      <c r="A181" t="s">
        <v>1860</v>
      </c>
      <c r="B181">
        <v>4346</v>
      </c>
      <c r="C181" t="s">
        <v>1861</v>
      </c>
      <c r="D181" t="s">
        <v>1862</v>
      </c>
      <c r="E181" t="s">
        <v>31</v>
      </c>
      <c r="F181" t="s">
        <v>1863</v>
      </c>
      <c r="G181" t="s">
        <v>1864</v>
      </c>
      <c r="H181">
        <v>393.92</v>
      </c>
      <c r="I181" t="s">
        <v>14</v>
      </c>
      <c r="J181">
        <v>9</v>
      </c>
      <c r="K181">
        <v>3545.28</v>
      </c>
      <c r="L181" t="s">
        <v>1865</v>
      </c>
      <c r="M181" s="1">
        <v>44132</v>
      </c>
      <c r="N181" s="1">
        <v>43922</v>
      </c>
      <c r="O181" s="1"/>
      <c r="P181" s="1"/>
    </row>
    <row r="182" spans="1:24" hidden="1" x14ac:dyDescent="0.25">
      <c r="A182" t="s">
        <v>2178</v>
      </c>
      <c r="B182">
        <v>3027</v>
      </c>
      <c r="C182" t="s">
        <v>2179</v>
      </c>
      <c r="D182" t="s">
        <v>2180</v>
      </c>
      <c r="E182" t="s">
        <v>31</v>
      </c>
      <c r="F182" t="s">
        <v>793</v>
      </c>
      <c r="G182" t="s">
        <v>2181</v>
      </c>
      <c r="H182">
        <v>62.3</v>
      </c>
      <c r="I182" t="s">
        <v>14</v>
      </c>
      <c r="J182">
        <v>9</v>
      </c>
      <c r="K182">
        <v>560.70000000000005</v>
      </c>
      <c r="L182" t="s">
        <v>2182</v>
      </c>
      <c r="M182" s="1">
        <v>44565</v>
      </c>
      <c r="N182" s="1">
        <v>45140</v>
      </c>
      <c r="O182" s="1"/>
      <c r="P182" s="1"/>
    </row>
    <row r="183" spans="1:24" hidden="1" x14ac:dyDescent="0.25">
      <c r="A183" t="s">
        <v>627</v>
      </c>
      <c r="B183">
        <v>4530</v>
      </c>
      <c r="C183" t="s">
        <v>628</v>
      </c>
      <c r="D183" t="s">
        <v>629</v>
      </c>
      <c r="E183" t="s">
        <v>31</v>
      </c>
      <c r="F183" t="s">
        <v>630</v>
      </c>
      <c r="G183" t="s">
        <v>631</v>
      </c>
      <c r="H183">
        <v>124.09</v>
      </c>
      <c r="I183" t="s">
        <v>14</v>
      </c>
      <c r="J183">
        <v>8</v>
      </c>
      <c r="K183">
        <v>992.72</v>
      </c>
      <c r="L183" t="s">
        <v>632</v>
      </c>
      <c r="M183" s="1">
        <v>45311</v>
      </c>
      <c r="N183" s="1">
        <v>44178</v>
      </c>
      <c r="O183" s="1"/>
      <c r="P183" s="1"/>
    </row>
    <row r="184" spans="1:24" hidden="1" x14ac:dyDescent="0.25">
      <c r="A184" t="s">
        <v>796</v>
      </c>
      <c r="B184">
        <v>2605</v>
      </c>
      <c r="C184" t="s">
        <v>797</v>
      </c>
      <c r="D184" t="s">
        <v>798</v>
      </c>
      <c r="E184" t="s">
        <v>31</v>
      </c>
      <c r="F184" t="s">
        <v>799</v>
      </c>
      <c r="G184" t="s">
        <v>800</v>
      </c>
      <c r="H184">
        <v>482.01</v>
      </c>
      <c r="I184" t="s">
        <v>14</v>
      </c>
      <c r="J184">
        <v>8</v>
      </c>
      <c r="K184">
        <v>3856.08</v>
      </c>
      <c r="L184" t="s">
        <v>801</v>
      </c>
      <c r="M184" s="1">
        <v>43893</v>
      </c>
      <c r="N184" s="1">
        <v>44676</v>
      </c>
      <c r="O184" s="1"/>
      <c r="P184" s="1"/>
    </row>
    <row r="185" spans="1:24" hidden="1" x14ac:dyDescent="0.25">
      <c r="A185" t="s">
        <v>2337</v>
      </c>
      <c r="B185">
        <v>9180</v>
      </c>
      <c r="C185" t="s">
        <v>2338</v>
      </c>
      <c r="D185" t="s">
        <v>2339</v>
      </c>
      <c r="E185" t="s">
        <v>31</v>
      </c>
      <c r="F185" t="s">
        <v>1364</v>
      </c>
      <c r="G185" t="s">
        <v>2340</v>
      </c>
      <c r="H185">
        <v>399.51</v>
      </c>
      <c r="I185" t="s">
        <v>14</v>
      </c>
      <c r="J185">
        <v>8</v>
      </c>
      <c r="K185">
        <v>3196.08</v>
      </c>
      <c r="L185" t="s">
        <v>2341</v>
      </c>
      <c r="M185" s="1">
        <v>44129</v>
      </c>
      <c r="N185" s="1">
        <v>44838</v>
      </c>
      <c r="O185" s="1"/>
      <c r="P185" s="1"/>
    </row>
    <row r="186" spans="1:24" hidden="1" x14ac:dyDescent="0.25">
      <c r="A186" t="s">
        <v>3263</v>
      </c>
      <c r="B186">
        <v>5894</v>
      </c>
      <c r="C186" t="s">
        <v>3264</v>
      </c>
      <c r="D186" t="s">
        <v>3265</v>
      </c>
      <c r="E186" t="s">
        <v>31</v>
      </c>
      <c r="F186" t="s">
        <v>3266</v>
      </c>
      <c r="G186" t="s">
        <v>3267</v>
      </c>
      <c r="H186">
        <v>246.57</v>
      </c>
      <c r="I186" t="s">
        <v>14</v>
      </c>
      <c r="J186">
        <v>7</v>
      </c>
      <c r="K186">
        <v>1725.99</v>
      </c>
      <c r="L186" t="s">
        <v>3268</v>
      </c>
      <c r="M186" s="1">
        <v>44674</v>
      </c>
      <c r="N186" s="1">
        <v>45181</v>
      </c>
      <c r="O186" s="1"/>
      <c r="P186" s="1"/>
    </row>
    <row r="187" spans="1:24" hidden="1" x14ac:dyDescent="0.25">
      <c r="A187" t="s">
        <v>496</v>
      </c>
      <c r="B187">
        <v>7798</v>
      </c>
      <c r="C187" t="s">
        <v>497</v>
      </c>
      <c r="D187" t="s">
        <v>498</v>
      </c>
      <c r="E187" t="s">
        <v>31</v>
      </c>
      <c r="F187" t="s">
        <v>499</v>
      </c>
      <c r="G187" t="s">
        <v>500</v>
      </c>
      <c r="H187">
        <v>321.88</v>
      </c>
      <c r="I187" t="s">
        <v>14</v>
      </c>
      <c r="J187">
        <v>6</v>
      </c>
      <c r="K187">
        <v>1931.28</v>
      </c>
      <c r="L187" t="s">
        <v>501</v>
      </c>
      <c r="M187" s="1">
        <v>45353</v>
      </c>
      <c r="N187" s="1">
        <v>44392</v>
      </c>
      <c r="O187" s="1"/>
      <c r="P187" s="1"/>
    </row>
    <row r="188" spans="1:24" hidden="1" x14ac:dyDescent="0.25">
      <c r="A188" t="s">
        <v>127</v>
      </c>
      <c r="B188">
        <v>2429</v>
      </c>
      <c r="C188" t="s">
        <v>128</v>
      </c>
      <c r="D188" t="s">
        <v>129</v>
      </c>
      <c r="E188" t="s">
        <v>31</v>
      </c>
      <c r="F188" t="s">
        <v>130</v>
      </c>
      <c r="G188" t="s">
        <v>131</v>
      </c>
      <c r="H188">
        <v>531.5</v>
      </c>
      <c r="I188" t="s">
        <v>14</v>
      </c>
      <c r="J188">
        <v>5</v>
      </c>
      <c r="K188">
        <v>2657.5</v>
      </c>
      <c r="L188" t="s">
        <v>132</v>
      </c>
      <c r="M188" s="1">
        <v>43866</v>
      </c>
      <c r="N188" s="1">
        <v>44251</v>
      </c>
      <c r="O188" s="1"/>
      <c r="P188" s="1"/>
    </row>
    <row r="189" spans="1:24" hidden="1" x14ac:dyDescent="0.25">
      <c r="A189" t="s">
        <v>2671</v>
      </c>
      <c r="B189">
        <v>8331</v>
      </c>
      <c r="C189" t="s">
        <v>2672</v>
      </c>
      <c r="D189" t="s">
        <v>2673</v>
      </c>
      <c r="E189" t="s">
        <v>31</v>
      </c>
      <c r="F189" t="s">
        <v>27</v>
      </c>
      <c r="G189" t="s">
        <v>2674</v>
      </c>
      <c r="H189">
        <v>748.24</v>
      </c>
      <c r="I189" t="s">
        <v>14</v>
      </c>
      <c r="J189">
        <v>5</v>
      </c>
      <c r="K189">
        <v>3741.2</v>
      </c>
      <c r="L189" t="s">
        <v>2675</v>
      </c>
      <c r="M189" s="1">
        <v>45027</v>
      </c>
      <c r="N189" s="1">
        <v>44787</v>
      </c>
      <c r="O189" s="1"/>
      <c r="P189" s="1"/>
    </row>
    <row r="190" spans="1:24" hidden="1" x14ac:dyDescent="0.25">
      <c r="A190" t="s">
        <v>3226</v>
      </c>
      <c r="B190">
        <v>1041</v>
      </c>
      <c r="C190" t="s">
        <v>3227</v>
      </c>
      <c r="D190" t="s">
        <v>3228</v>
      </c>
      <c r="E190" t="s">
        <v>31</v>
      </c>
      <c r="F190" t="s">
        <v>3229</v>
      </c>
      <c r="G190" t="s">
        <v>3230</v>
      </c>
      <c r="H190">
        <v>235.01</v>
      </c>
      <c r="I190" t="s">
        <v>14</v>
      </c>
      <c r="J190">
        <v>5</v>
      </c>
      <c r="K190">
        <v>1175.05</v>
      </c>
      <c r="L190" t="s">
        <v>3231</v>
      </c>
      <c r="M190" s="1">
        <v>45443</v>
      </c>
      <c r="N190" s="1">
        <v>44327</v>
      </c>
      <c r="O190" s="1"/>
      <c r="P190" s="1"/>
    </row>
    <row r="191" spans="1:24" hidden="1" x14ac:dyDescent="0.25">
      <c r="A191" t="s">
        <v>1479</v>
      </c>
      <c r="B191">
        <v>6773</v>
      </c>
      <c r="C191" t="s">
        <v>1480</v>
      </c>
      <c r="D191" t="s">
        <v>1481</v>
      </c>
      <c r="E191" t="s">
        <v>31</v>
      </c>
      <c r="F191" t="s">
        <v>1482</v>
      </c>
      <c r="G191" t="s">
        <v>1483</v>
      </c>
      <c r="H191">
        <v>633.38</v>
      </c>
      <c r="I191" t="s">
        <v>14</v>
      </c>
      <c r="J191">
        <v>4</v>
      </c>
      <c r="K191">
        <v>2533.52</v>
      </c>
      <c r="L191" t="s">
        <v>1484</v>
      </c>
      <c r="M191" s="1">
        <v>44256</v>
      </c>
      <c r="N191" s="1">
        <v>44878</v>
      </c>
      <c r="O191" s="1"/>
      <c r="P191" s="1"/>
    </row>
    <row r="192" spans="1:24" hidden="1" x14ac:dyDescent="0.25">
      <c r="A192" t="s">
        <v>1900</v>
      </c>
      <c r="B192">
        <v>9088</v>
      </c>
      <c r="C192" t="s">
        <v>1901</v>
      </c>
      <c r="D192" t="s">
        <v>1902</v>
      </c>
      <c r="E192" t="s">
        <v>31</v>
      </c>
      <c r="F192" t="s">
        <v>1903</v>
      </c>
      <c r="G192" t="s">
        <v>1904</v>
      </c>
      <c r="H192">
        <v>971.97</v>
      </c>
      <c r="I192" t="s">
        <v>14</v>
      </c>
      <c r="J192">
        <v>4</v>
      </c>
      <c r="K192">
        <v>3887.88</v>
      </c>
      <c r="L192" t="s">
        <v>1905</v>
      </c>
      <c r="M192" s="1">
        <v>45095</v>
      </c>
      <c r="N192" s="1">
        <v>44153</v>
      </c>
      <c r="O192" s="1"/>
      <c r="P192" s="1"/>
    </row>
    <row r="193" spans="1:24" hidden="1" x14ac:dyDescent="0.25">
      <c r="A193" t="s">
        <v>2027</v>
      </c>
      <c r="B193">
        <v>4657</v>
      </c>
      <c r="C193" t="s">
        <v>2028</v>
      </c>
      <c r="D193" t="s">
        <v>2029</v>
      </c>
      <c r="E193" t="s">
        <v>31</v>
      </c>
      <c r="F193" t="s">
        <v>1649</v>
      </c>
      <c r="G193" t="s">
        <v>2030</v>
      </c>
      <c r="H193">
        <v>193.01</v>
      </c>
      <c r="I193" t="s">
        <v>14</v>
      </c>
      <c r="J193">
        <v>4</v>
      </c>
      <c r="K193">
        <v>772.04</v>
      </c>
      <c r="L193" t="s">
        <v>2031</v>
      </c>
      <c r="M193" s="1">
        <v>45532</v>
      </c>
      <c r="N193" s="1">
        <v>44187</v>
      </c>
      <c r="O193" s="1"/>
      <c r="P193" s="1"/>
    </row>
    <row r="194" spans="1:24" hidden="1" x14ac:dyDescent="0.25">
      <c r="A194" t="s">
        <v>2666</v>
      </c>
      <c r="B194">
        <v>7283</v>
      </c>
      <c r="C194" t="s">
        <v>2667</v>
      </c>
      <c r="D194" t="s">
        <v>2668</v>
      </c>
      <c r="E194" t="s">
        <v>31</v>
      </c>
      <c r="F194" t="s">
        <v>1143</v>
      </c>
      <c r="G194" t="s">
        <v>2669</v>
      </c>
      <c r="H194">
        <v>896.05</v>
      </c>
      <c r="I194" t="s">
        <v>14</v>
      </c>
      <c r="J194">
        <v>4</v>
      </c>
      <c r="K194">
        <v>3584.2</v>
      </c>
      <c r="L194" t="s">
        <v>2670</v>
      </c>
      <c r="M194" s="1">
        <v>45341</v>
      </c>
      <c r="N194" t="s">
        <v>607</v>
      </c>
    </row>
    <row r="195" spans="1:24" hidden="1" x14ac:dyDescent="0.25">
      <c r="A195" t="s">
        <v>238</v>
      </c>
      <c r="B195">
        <v>7776</v>
      </c>
      <c r="C195" t="s">
        <v>239</v>
      </c>
      <c r="D195" t="s">
        <v>240</v>
      </c>
      <c r="E195" t="s">
        <v>31</v>
      </c>
      <c r="F195" t="s">
        <v>241</v>
      </c>
      <c r="G195" t="s">
        <v>242</v>
      </c>
      <c r="H195">
        <v>686.5</v>
      </c>
      <c r="I195" t="s">
        <v>14</v>
      </c>
      <c r="J195">
        <v>2</v>
      </c>
      <c r="K195">
        <v>1373</v>
      </c>
      <c r="L195" t="s">
        <v>243</v>
      </c>
      <c r="M195" s="1">
        <v>45001</v>
      </c>
      <c r="N195" s="1">
        <v>44071</v>
      </c>
      <c r="O195" s="1"/>
      <c r="P195" s="1"/>
    </row>
    <row r="196" spans="1:24" hidden="1" x14ac:dyDescent="0.25">
      <c r="A196" t="s">
        <v>3184</v>
      </c>
      <c r="B196">
        <v>1030</v>
      </c>
      <c r="C196" t="s">
        <v>3185</v>
      </c>
      <c r="D196" t="s">
        <v>3186</v>
      </c>
      <c r="E196" t="s">
        <v>31</v>
      </c>
      <c r="F196" t="s">
        <v>618</v>
      </c>
      <c r="G196" t="s">
        <v>3187</v>
      </c>
      <c r="H196">
        <v>976.81</v>
      </c>
      <c r="I196" t="s">
        <v>14</v>
      </c>
      <c r="J196">
        <v>1</v>
      </c>
      <c r="K196">
        <v>976.81</v>
      </c>
      <c r="L196" t="s">
        <v>3188</v>
      </c>
      <c r="M196" s="1">
        <v>45190</v>
      </c>
      <c r="N196" s="1">
        <v>44047</v>
      </c>
      <c r="O196" s="1"/>
      <c r="P196" s="1"/>
    </row>
    <row r="197" spans="1:24" x14ac:dyDescent="0.25">
      <c r="A197" t="s">
        <v>1162</v>
      </c>
      <c r="B197">
        <v>1621</v>
      </c>
      <c r="C197" t="s">
        <v>1163</v>
      </c>
      <c r="D197" t="s">
        <v>1164</v>
      </c>
      <c r="E197" t="s">
        <v>13</v>
      </c>
      <c r="F197" t="s">
        <v>870</v>
      </c>
      <c r="G197" t="s">
        <v>1165</v>
      </c>
      <c r="H197">
        <v>144.07</v>
      </c>
      <c r="I197" t="s">
        <v>14</v>
      </c>
      <c r="J197">
        <v>20</v>
      </c>
      <c r="K197">
        <v>2881.4</v>
      </c>
      <c r="L197" t="s">
        <v>1166</v>
      </c>
      <c r="M197" s="9">
        <v>44480</v>
      </c>
      <c r="N197" s="9">
        <f t="shared" ref="N197:N204" si="87">M197+15</f>
        <v>44495</v>
      </c>
      <c r="O197" s="1" t="str">
        <f t="shared" ref="O197:O204" si="88">IF(J197&gt;15, "large order", "small order")</f>
        <v>large order</v>
      </c>
      <c r="P197">
        <f t="shared" ref="P197:P204" si="89">YEAR(M197)</f>
        <v>2021</v>
      </c>
      <c r="Q197" t="str">
        <f t="shared" ref="Q197:Q204" si="90">IF(AND(J197&gt;10, P197=2024), "recent transaction", "old transaction")</f>
        <v>old transaction</v>
      </c>
      <c r="R197" t="str">
        <f t="shared" ref="R197:R204" si="91">IF(OR(J197&gt;15, O197="small order"), "valid", "invalid")</f>
        <v>valid</v>
      </c>
      <c r="S197" t="str">
        <f t="shared" ref="S197:S204" si="92">IF(NOT(P197&lt;2024), "pending", "paid")</f>
        <v>paid</v>
      </c>
      <c r="T197" t="str">
        <f t="shared" ref="T197:T204" si="93">IF(AND(J197&gt;15, OR(Q197="old transaction", Q197="recent transaction")), "high priority order")</f>
        <v>high priority order</v>
      </c>
      <c r="U197" t="str">
        <f t="shared" ref="U197:U204" si="94">CONCATENATE(A197, " ", B197)</f>
        <v>Joseph Ward 1621</v>
      </c>
      <c r="V197" t="str">
        <f t="shared" ref="V197:V204" si="95">RIGHT(A197,5)</f>
        <v xml:space="preserve"> Ward</v>
      </c>
      <c r="W197" t="str">
        <f t="shared" ref="W197:W204" si="96">LEFT(A197, 5)</f>
        <v>Josep</v>
      </c>
      <c r="X197">
        <f t="shared" ref="X197:X204" si="97">DATEDIF(M197, N197, "d")</f>
        <v>15</v>
      </c>
    </row>
    <row r="198" spans="1:24" x14ac:dyDescent="0.25">
      <c r="A198" t="s">
        <v>1477</v>
      </c>
      <c r="B198">
        <v>9615</v>
      </c>
      <c r="C198" t="s">
        <v>2049</v>
      </c>
      <c r="D198" t="s">
        <v>2050</v>
      </c>
      <c r="E198" t="s">
        <v>13</v>
      </c>
      <c r="F198" t="s">
        <v>1957</v>
      </c>
      <c r="G198" t="s">
        <v>2051</v>
      </c>
      <c r="H198">
        <v>736.31</v>
      </c>
      <c r="I198" t="s">
        <v>14</v>
      </c>
      <c r="J198">
        <v>20</v>
      </c>
      <c r="K198">
        <v>14726.2</v>
      </c>
      <c r="L198" t="s">
        <v>2052</v>
      </c>
      <c r="M198" s="9">
        <v>44682</v>
      </c>
      <c r="N198" s="9">
        <f t="shared" si="87"/>
        <v>44697</v>
      </c>
      <c r="O198" s="1" t="str">
        <f t="shared" si="88"/>
        <v>large order</v>
      </c>
      <c r="P198">
        <f t="shared" si="89"/>
        <v>2022</v>
      </c>
      <c r="Q198" t="str">
        <f t="shared" si="90"/>
        <v>old transaction</v>
      </c>
      <c r="R198" t="str">
        <f t="shared" si="91"/>
        <v>valid</v>
      </c>
      <c r="S198" t="str">
        <f t="shared" si="92"/>
        <v>paid</v>
      </c>
      <c r="T198" t="str">
        <f t="shared" si="93"/>
        <v>high priority order</v>
      </c>
      <c r="U198" t="str">
        <f t="shared" si="94"/>
        <v>Victoria Smith 9615</v>
      </c>
      <c r="V198" t="str">
        <f t="shared" si="95"/>
        <v>Smith</v>
      </c>
      <c r="W198" t="str">
        <f t="shared" si="96"/>
        <v>Victo</v>
      </c>
      <c r="X198">
        <f t="shared" si="97"/>
        <v>15</v>
      </c>
    </row>
    <row r="199" spans="1:24" x14ac:dyDescent="0.25">
      <c r="A199" t="s">
        <v>3025</v>
      </c>
      <c r="B199">
        <v>8686</v>
      </c>
      <c r="C199" t="s">
        <v>3026</v>
      </c>
      <c r="D199" t="s">
        <v>3027</v>
      </c>
      <c r="E199" t="s">
        <v>13</v>
      </c>
      <c r="F199" t="s">
        <v>2615</v>
      </c>
      <c r="G199" t="s">
        <v>3028</v>
      </c>
      <c r="H199">
        <v>377.5</v>
      </c>
      <c r="I199" t="s">
        <v>14</v>
      </c>
      <c r="J199">
        <v>20</v>
      </c>
      <c r="K199">
        <v>7550</v>
      </c>
      <c r="L199" t="s">
        <v>3029</v>
      </c>
      <c r="M199" s="9">
        <v>44991</v>
      </c>
      <c r="N199" s="9">
        <f t="shared" si="87"/>
        <v>45006</v>
      </c>
      <c r="O199" s="1" t="str">
        <f t="shared" si="88"/>
        <v>large order</v>
      </c>
      <c r="P199">
        <f t="shared" si="89"/>
        <v>2023</v>
      </c>
      <c r="Q199" t="str">
        <f t="shared" si="90"/>
        <v>old transaction</v>
      </c>
      <c r="R199" t="str">
        <f t="shared" si="91"/>
        <v>valid</v>
      </c>
      <c r="S199" t="str">
        <f t="shared" si="92"/>
        <v>paid</v>
      </c>
      <c r="T199" t="str">
        <f t="shared" si="93"/>
        <v>high priority order</v>
      </c>
      <c r="U199" t="str">
        <f t="shared" si="94"/>
        <v>Martin Hogan 8686</v>
      </c>
      <c r="V199" t="str">
        <f t="shared" si="95"/>
        <v>Hogan</v>
      </c>
      <c r="W199" t="str">
        <f t="shared" si="96"/>
        <v>Marti</v>
      </c>
      <c r="X199">
        <f t="shared" si="97"/>
        <v>15</v>
      </c>
    </row>
    <row r="200" spans="1:24" x14ac:dyDescent="0.25">
      <c r="A200" t="s">
        <v>2353</v>
      </c>
      <c r="B200">
        <v>3841</v>
      </c>
      <c r="C200" t="s">
        <v>2354</v>
      </c>
      <c r="D200" t="s">
        <v>2355</v>
      </c>
      <c r="E200" t="s">
        <v>13</v>
      </c>
      <c r="F200" t="s">
        <v>1022</v>
      </c>
      <c r="G200" t="s">
        <v>2356</v>
      </c>
      <c r="H200">
        <v>549.26</v>
      </c>
      <c r="I200" t="s">
        <v>14</v>
      </c>
      <c r="J200">
        <v>18</v>
      </c>
      <c r="K200">
        <v>9886.68</v>
      </c>
      <c r="L200" t="s">
        <v>2357</v>
      </c>
      <c r="M200" s="9">
        <v>44880</v>
      </c>
      <c r="N200" s="9">
        <f t="shared" si="87"/>
        <v>44895</v>
      </c>
      <c r="O200" s="1" t="str">
        <f t="shared" si="88"/>
        <v>large order</v>
      </c>
      <c r="P200">
        <f t="shared" si="89"/>
        <v>2022</v>
      </c>
      <c r="Q200" t="str">
        <f t="shared" si="90"/>
        <v>old transaction</v>
      </c>
      <c r="R200" t="str">
        <f t="shared" si="91"/>
        <v>valid</v>
      </c>
      <c r="S200" t="str">
        <f t="shared" si="92"/>
        <v>paid</v>
      </c>
      <c r="T200" t="str">
        <f t="shared" si="93"/>
        <v>high priority order</v>
      </c>
      <c r="U200" t="str">
        <f t="shared" si="94"/>
        <v>Heather Brooks 3841</v>
      </c>
      <c r="V200" t="str">
        <f t="shared" si="95"/>
        <v>rooks</v>
      </c>
      <c r="W200" t="str">
        <f t="shared" si="96"/>
        <v>Heath</v>
      </c>
      <c r="X200">
        <f t="shared" si="97"/>
        <v>15</v>
      </c>
    </row>
    <row r="201" spans="1:24" x14ac:dyDescent="0.25">
      <c r="A201" t="s">
        <v>2215</v>
      </c>
      <c r="B201">
        <v>8166</v>
      </c>
      <c r="C201" t="s">
        <v>2216</v>
      </c>
      <c r="D201" t="s">
        <v>2217</v>
      </c>
      <c r="E201" t="s">
        <v>13</v>
      </c>
      <c r="F201" t="s">
        <v>1248</v>
      </c>
      <c r="G201" t="s">
        <v>2218</v>
      </c>
      <c r="H201">
        <v>72.260000000000005</v>
      </c>
      <c r="I201" t="s">
        <v>14</v>
      </c>
      <c r="J201">
        <v>17</v>
      </c>
      <c r="K201">
        <v>1228.42</v>
      </c>
      <c r="L201" t="s">
        <v>2219</v>
      </c>
      <c r="M201" s="9">
        <v>44577</v>
      </c>
      <c r="N201" s="9">
        <f t="shared" si="87"/>
        <v>44592</v>
      </c>
      <c r="O201" s="1" t="str">
        <f t="shared" si="88"/>
        <v>large order</v>
      </c>
      <c r="P201">
        <f t="shared" si="89"/>
        <v>2022</v>
      </c>
      <c r="Q201" t="str">
        <f t="shared" si="90"/>
        <v>old transaction</v>
      </c>
      <c r="R201" t="str">
        <f t="shared" si="91"/>
        <v>valid</v>
      </c>
      <c r="S201" t="str">
        <f t="shared" si="92"/>
        <v>paid</v>
      </c>
      <c r="T201" t="str">
        <f t="shared" si="93"/>
        <v>high priority order</v>
      </c>
      <c r="U201" t="str">
        <f t="shared" si="94"/>
        <v>Aaron White 8166</v>
      </c>
      <c r="V201" t="str">
        <f t="shared" si="95"/>
        <v>White</v>
      </c>
      <c r="W201" t="str">
        <f t="shared" si="96"/>
        <v>Aaron</v>
      </c>
      <c r="X201">
        <f t="shared" si="97"/>
        <v>15</v>
      </c>
    </row>
    <row r="202" spans="1:24" x14ac:dyDescent="0.25">
      <c r="A202" t="s">
        <v>2526</v>
      </c>
      <c r="B202">
        <v>7699</v>
      </c>
      <c r="C202" t="s">
        <v>2527</v>
      </c>
      <c r="D202" t="s">
        <v>2528</v>
      </c>
      <c r="E202" t="s">
        <v>13</v>
      </c>
      <c r="F202" t="s">
        <v>2529</v>
      </c>
      <c r="G202" t="s">
        <v>2530</v>
      </c>
      <c r="H202">
        <v>462.63</v>
      </c>
      <c r="I202" t="s">
        <v>14</v>
      </c>
      <c r="J202">
        <v>17</v>
      </c>
      <c r="K202">
        <v>7864.71</v>
      </c>
      <c r="L202" t="s">
        <v>2531</v>
      </c>
      <c r="M202" s="9">
        <v>44290</v>
      </c>
      <c r="N202" s="9">
        <f t="shared" si="87"/>
        <v>44305</v>
      </c>
      <c r="O202" s="1" t="str">
        <f t="shared" si="88"/>
        <v>large order</v>
      </c>
      <c r="P202">
        <f t="shared" si="89"/>
        <v>2021</v>
      </c>
      <c r="Q202" t="str">
        <f t="shared" si="90"/>
        <v>old transaction</v>
      </c>
      <c r="R202" t="str">
        <f t="shared" si="91"/>
        <v>valid</v>
      </c>
      <c r="S202" t="str">
        <f t="shared" si="92"/>
        <v>paid</v>
      </c>
      <c r="T202" t="str">
        <f t="shared" si="93"/>
        <v>high priority order</v>
      </c>
      <c r="U202" t="str">
        <f t="shared" si="94"/>
        <v>Thomas Lynch 7699</v>
      </c>
      <c r="V202" t="str">
        <f t="shared" si="95"/>
        <v>Lynch</v>
      </c>
      <c r="W202" t="str">
        <f t="shared" si="96"/>
        <v>Thoma</v>
      </c>
      <c r="X202">
        <f t="shared" si="97"/>
        <v>15</v>
      </c>
    </row>
    <row r="203" spans="1:24" x14ac:dyDescent="0.25">
      <c r="A203" t="s">
        <v>588</v>
      </c>
      <c r="B203">
        <v>5230</v>
      </c>
      <c r="C203" t="s">
        <v>589</v>
      </c>
      <c r="D203" t="s">
        <v>590</v>
      </c>
      <c r="E203" t="s">
        <v>13</v>
      </c>
      <c r="F203" t="s">
        <v>591</v>
      </c>
      <c r="G203" t="s">
        <v>592</v>
      </c>
      <c r="H203">
        <v>194.65</v>
      </c>
      <c r="I203" t="s">
        <v>14</v>
      </c>
      <c r="J203">
        <v>16</v>
      </c>
      <c r="K203">
        <v>3114.4</v>
      </c>
      <c r="L203" t="s">
        <v>593</v>
      </c>
      <c r="M203" s="9">
        <v>45475</v>
      </c>
      <c r="N203" s="9">
        <f t="shared" si="87"/>
        <v>45490</v>
      </c>
      <c r="O203" s="1" t="str">
        <f t="shared" si="88"/>
        <v>large order</v>
      </c>
      <c r="P203">
        <f t="shared" si="89"/>
        <v>2024</v>
      </c>
      <c r="Q203" t="str">
        <f t="shared" si="90"/>
        <v>recent transaction</v>
      </c>
      <c r="R203" t="str">
        <f t="shared" si="91"/>
        <v>valid</v>
      </c>
      <c r="S203" t="str">
        <f t="shared" si="92"/>
        <v>pending</v>
      </c>
      <c r="T203" t="str">
        <f t="shared" si="93"/>
        <v>high priority order</v>
      </c>
      <c r="U203" t="str">
        <f t="shared" si="94"/>
        <v>Theresa Russell 5230</v>
      </c>
      <c r="V203" t="str">
        <f t="shared" si="95"/>
        <v>ssell</v>
      </c>
      <c r="W203" t="str">
        <f t="shared" si="96"/>
        <v>There</v>
      </c>
      <c r="X203">
        <f t="shared" si="97"/>
        <v>15</v>
      </c>
    </row>
    <row r="204" spans="1:24" x14ac:dyDescent="0.25">
      <c r="A204" t="s">
        <v>2892</v>
      </c>
      <c r="B204">
        <v>9518</v>
      </c>
      <c r="C204" t="s">
        <v>2893</v>
      </c>
      <c r="D204" t="s">
        <v>2894</v>
      </c>
      <c r="E204" t="s">
        <v>13</v>
      </c>
      <c r="F204" t="s">
        <v>2895</v>
      </c>
      <c r="G204" t="s">
        <v>2896</v>
      </c>
      <c r="H204">
        <v>735.51</v>
      </c>
      <c r="I204" t="s">
        <v>14</v>
      </c>
      <c r="J204">
        <v>11</v>
      </c>
      <c r="K204">
        <v>8090.61</v>
      </c>
      <c r="L204" t="s">
        <v>2897</v>
      </c>
      <c r="M204" s="9">
        <v>44034</v>
      </c>
      <c r="N204" s="9">
        <f t="shared" si="87"/>
        <v>44049</v>
      </c>
      <c r="O204" s="1" t="str">
        <f t="shared" si="88"/>
        <v>small order</v>
      </c>
      <c r="P204">
        <f t="shared" si="89"/>
        <v>2020</v>
      </c>
      <c r="Q204" t="str">
        <f t="shared" si="90"/>
        <v>old transaction</v>
      </c>
      <c r="R204" t="str">
        <f t="shared" si="91"/>
        <v>valid</v>
      </c>
      <c r="S204" t="str">
        <f t="shared" si="92"/>
        <v>paid</v>
      </c>
      <c r="T204" t="b">
        <f t="shared" si="93"/>
        <v>0</v>
      </c>
      <c r="U204" t="str">
        <f t="shared" si="94"/>
        <v>Ryan Gilbert 9518</v>
      </c>
      <c r="V204" t="str">
        <f t="shared" si="95"/>
        <v>lbert</v>
      </c>
      <c r="W204" t="str">
        <f t="shared" si="96"/>
        <v xml:space="preserve">Ryan </v>
      </c>
      <c r="X204">
        <f t="shared" si="97"/>
        <v>15</v>
      </c>
    </row>
    <row r="205" spans="1:24" hidden="1" x14ac:dyDescent="0.25">
      <c r="A205" t="s">
        <v>1889</v>
      </c>
      <c r="B205">
        <v>9565</v>
      </c>
      <c r="C205" t="s">
        <v>1890</v>
      </c>
      <c r="D205" t="s">
        <v>1891</v>
      </c>
      <c r="E205" t="s">
        <v>13</v>
      </c>
      <c r="F205" t="s">
        <v>110</v>
      </c>
      <c r="G205" t="s">
        <v>1892</v>
      </c>
      <c r="H205">
        <v>477.19</v>
      </c>
      <c r="I205" t="s">
        <v>14</v>
      </c>
      <c r="J205">
        <v>9</v>
      </c>
      <c r="K205">
        <v>4294.71</v>
      </c>
      <c r="L205" t="s">
        <v>1893</v>
      </c>
      <c r="M205" s="1">
        <v>45055</v>
      </c>
      <c r="N205" s="1">
        <v>44590</v>
      </c>
      <c r="O205" s="1"/>
      <c r="P205" s="1"/>
    </row>
    <row r="206" spans="1:24" hidden="1" x14ac:dyDescent="0.25">
      <c r="A206" t="s">
        <v>2302</v>
      </c>
      <c r="B206">
        <v>7446</v>
      </c>
      <c r="C206" t="s">
        <v>2303</v>
      </c>
      <c r="D206" t="s">
        <v>2304</v>
      </c>
      <c r="E206" t="s">
        <v>13</v>
      </c>
      <c r="F206" t="s">
        <v>2305</v>
      </c>
      <c r="G206" t="s">
        <v>2306</v>
      </c>
      <c r="H206">
        <v>554.94000000000005</v>
      </c>
      <c r="I206" t="s">
        <v>14</v>
      </c>
      <c r="J206">
        <v>8</v>
      </c>
      <c r="K206">
        <v>4439.5200000000004</v>
      </c>
      <c r="L206" t="s">
        <v>2307</v>
      </c>
      <c r="M206" s="1">
        <v>43956</v>
      </c>
      <c r="N206" s="1">
        <v>44034</v>
      </c>
      <c r="O206" s="1"/>
      <c r="P206" s="1"/>
    </row>
    <row r="207" spans="1:24" hidden="1" x14ac:dyDescent="0.25">
      <c r="A207" t="s">
        <v>2010</v>
      </c>
      <c r="B207">
        <v>1726</v>
      </c>
      <c r="C207" t="s">
        <v>2011</v>
      </c>
      <c r="D207" t="s">
        <v>2012</v>
      </c>
      <c r="E207" t="s">
        <v>13</v>
      </c>
      <c r="F207" t="s">
        <v>2013</v>
      </c>
      <c r="G207" t="s">
        <v>2014</v>
      </c>
      <c r="H207">
        <v>913.86</v>
      </c>
      <c r="I207" t="s">
        <v>14</v>
      </c>
      <c r="J207">
        <v>7</v>
      </c>
      <c r="K207">
        <v>6397.02</v>
      </c>
      <c r="L207" t="s">
        <v>2015</v>
      </c>
      <c r="M207" s="1">
        <v>44298</v>
      </c>
      <c r="N207" s="1">
        <v>44136</v>
      </c>
      <c r="O207" s="1"/>
      <c r="P207" s="1"/>
    </row>
    <row r="208" spans="1:24" hidden="1" x14ac:dyDescent="0.25">
      <c r="A208" t="s">
        <v>2134</v>
      </c>
      <c r="B208">
        <v>7291</v>
      </c>
      <c r="C208" t="s">
        <v>2135</v>
      </c>
      <c r="D208" t="s">
        <v>2136</v>
      </c>
      <c r="E208" t="s">
        <v>13</v>
      </c>
      <c r="F208" t="s">
        <v>2137</v>
      </c>
      <c r="G208" t="s">
        <v>2138</v>
      </c>
      <c r="H208">
        <v>752.2</v>
      </c>
      <c r="I208" t="s">
        <v>14</v>
      </c>
      <c r="J208">
        <v>7</v>
      </c>
      <c r="K208">
        <v>5265.4</v>
      </c>
      <c r="L208" t="s">
        <v>2139</v>
      </c>
      <c r="M208" s="1">
        <v>45127</v>
      </c>
      <c r="N208" s="1">
        <v>44933</v>
      </c>
      <c r="O208" s="1"/>
      <c r="P208" s="1"/>
    </row>
    <row r="209" spans="1:24" hidden="1" x14ac:dyDescent="0.25">
      <c r="A209" t="s">
        <v>558</v>
      </c>
      <c r="B209">
        <v>1060</v>
      </c>
      <c r="C209" t="s">
        <v>559</v>
      </c>
      <c r="D209" t="s">
        <v>560</v>
      </c>
      <c r="E209" t="s">
        <v>13</v>
      </c>
      <c r="F209" t="s">
        <v>561</v>
      </c>
      <c r="G209" t="s">
        <v>562</v>
      </c>
      <c r="H209">
        <v>455.85</v>
      </c>
      <c r="I209" t="s">
        <v>14</v>
      </c>
      <c r="J209">
        <v>6</v>
      </c>
      <c r="K209">
        <v>2735.1</v>
      </c>
      <c r="L209" t="s">
        <v>563</v>
      </c>
      <c r="M209" s="1">
        <v>45350</v>
      </c>
      <c r="N209" s="1">
        <v>44260</v>
      </c>
      <c r="O209" s="1"/>
      <c r="P209" s="1"/>
    </row>
    <row r="210" spans="1:24" hidden="1" x14ac:dyDescent="0.25">
      <c r="A210" t="s">
        <v>100</v>
      </c>
      <c r="B210">
        <v>9525</v>
      </c>
      <c r="C210" t="s">
        <v>101</v>
      </c>
      <c r="D210" t="s">
        <v>102</v>
      </c>
      <c r="E210" t="s">
        <v>13</v>
      </c>
      <c r="F210" t="s">
        <v>103</v>
      </c>
      <c r="G210" t="s">
        <v>104</v>
      </c>
      <c r="H210">
        <v>820.55</v>
      </c>
      <c r="I210" t="s">
        <v>14</v>
      </c>
      <c r="J210">
        <v>4</v>
      </c>
      <c r="K210">
        <v>3282.2</v>
      </c>
      <c r="L210" t="s">
        <v>105</v>
      </c>
      <c r="M210" s="1">
        <v>44864</v>
      </c>
      <c r="N210" s="1">
        <v>43837</v>
      </c>
      <c r="O210" s="1"/>
      <c r="P210" s="1"/>
    </row>
    <row r="211" spans="1:24" hidden="1" x14ac:dyDescent="0.25">
      <c r="A211" t="s">
        <v>658</v>
      </c>
      <c r="B211">
        <v>2148</v>
      </c>
      <c r="C211" t="s">
        <v>659</v>
      </c>
      <c r="D211" t="s">
        <v>660</v>
      </c>
      <c r="E211" t="s">
        <v>13</v>
      </c>
      <c r="F211" t="s">
        <v>661</v>
      </c>
      <c r="G211" t="s">
        <v>662</v>
      </c>
      <c r="H211">
        <v>981.31</v>
      </c>
      <c r="I211" t="s">
        <v>14</v>
      </c>
      <c r="J211">
        <v>4</v>
      </c>
      <c r="K211">
        <v>3925.24</v>
      </c>
      <c r="L211" t="s">
        <v>663</v>
      </c>
      <c r="M211" s="1">
        <v>44561</v>
      </c>
      <c r="N211" s="1">
        <v>44669</v>
      </c>
      <c r="O211" s="1"/>
      <c r="P211" s="1"/>
    </row>
    <row r="212" spans="1:24" hidden="1" x14ac:dyDescent="0.25">
      <c r="A212" t="s">
        <v>2280</v>
      </c>
      <c r="B212">
        <v>8594</v>
      </c>
      <c r="C212" t="s">
        <v>2281</v>
      </c>
      <c r="D212" t="s">
        <v>2282</v>
      </c>
      <c r="E212" t="s">
        <v>13</v>
      </c>
      <c r="F212" t="s">
        <v>2283</v>
      </c>
      <c r="G212" t="s">
        <v>2284</v>
      </c>
      <c r="H212">
        <v>864.34</v>
      </c>
      <c r="I212" t="s">
        <v>14</v>
      </c>
      <c r="J212">
        <v>4</v>
      </c>
      <c r="K212">
        <v>3457.36</v>
      </c>
      <c r="L212" t="s">
        <v>2285</v>
      </c>
      <c r="M212" s="1">
        <v>44542</v>
      </c>
      <c r="N212" s="1">
        <v>44020</v>
      </c>
      <c r="O212" s="1"/>
      <c r="P212" s="1"/>
    </row>
    <row r="213" spans="1:24" hidden="1" x14ac:dyDescent="0.25">
      <c r="A213" t="s">
        <v>2828</v>
      </c>
      <c r="B213">
        <v>6728</v>
      </c>
      <c r="C213" t="s">
        <v>2829</v>
      </c>
      <c r="D213" t="s">
        <v>2830</v>
      </c>
      <c r="E213" t="s">
        <v>13</v>
      </c>
      <c r="F213" t="s">
        <v>2831</v>
      </c>
      <c r="G213" t="s">
        <v>2832</v>
      </c>
      <c r="H213">
        <v>657.4</v>
      </c>
      <c r="I213" t="s">
        <v>14</v>
      </c>
      <c r="J213">
        <v>3</v>
      </c>
      <c r="K213">
        <v>1972.2</v>
      </c>
      <c r="L213" t="s">
        <v>2833</v>
      </c>
      <c r="M213" s="1">
        <v>44791</v>
      </c>
      <c r="N213" s="1">
        <v>44755</v>
      </c>
      <c r="O213" s="1"/>
      <c r="P213" s="1"/>
    </row>
    <row r="214" spans="1:24" hidden="1" x14ac:dyDescent="0.25">
      <c r="A214" t="s">
        <v>1511</v>
      </c>
      <c r="B214">
        <v>1831</v>
      </c>
      <c r="C214" t="s">
        <v>1512</v>
      </c>
      <c r="D214" t="s">
        <v>1513</v>
      </c>
      <c r="E214" t="s">
        <v>13</v>
      </c>
      <c r="F214" t="s">
        <v>935</v>
      </c>
      <c r="G214" t="s">
        <v>1514</v>
      </c>
      <c r="H214">
        <v>303.79000000000002</v>
      </c>
      <c r="I214" t="s">
        <v>14</v>
      </c>
      <c r="J214">
        <v>2</v>
      </c>
      <c r="K214">
        <v>607.58000000000004</v>
      </c>
      <c r="L214" t="s">
        <v>1515</v>
      </c>
      <c r="M214" s="1">
        <v>44836</v>
      </c>
      <c r="N214" t="s">
        <v>607</v>
      </c>
    </row>
    <row r="215" spans="1:24" x14ac:dyDescent="0.25">
      <c r="A215" t="s">
        <v>2874</v>
      </c>
      <c r="B215">
        <v>3927</v>
      </c>
      <c r="C215" t="s">
        <v>2875</v>
      </c>
      <c r="D215" t="s">
        <v>2876</v>
      </c>
      <c r="E215" t="s">
        <v>18</v>
      </c>
      <c r="F215" t="s">
        <v>2877</v>
      </c>
      <c r="G215" t="s">
        <v>2878</v>
      </c>
      <c r="H215">
        <v>156.15</v>
      </c>
      <c r="I215" t="s">
        <v>14</v>
      </c>
      <c r="J215">
        <v>20</v>
      </c>
      <c r="K215">
        <v>3123</v>
      </c>
      <c r="L215" t="s">
        <v>2879</v>
      </c>
      <c r="M215" s="9">
        <v>43968</v>
      </c>
      <c r="N215" s="9">
        <f t="shared" ref="N215:N223" si="98">M215+15</f>
        <v>43983</v>
      </c>
      <c r="O215" s="1" t="str">
        <f t="shared" ref="O215:O223" si="99">IF(J215&gt;15, "large order", "small order")</f>
        <v>large order</v>
      </c>
      <c r="P215">
        <f t="shared" ref="P215:P223" si="100">YEAR(M215)</f>
        <v>2020</v>
      </c>
      <c r="Q215" t="str">
        <f t="shared" ref="Q215:Q223" si="101">IF(AND(J215&gt;10, P215=2024), "recent transaction", "old transaction")</f>
        <v>old transaction</v>
      </c>
      <c r="R215" t="str">
        <f t="shared" ref="R215:R223" si="102">IF(OR(J215&gt;15, O215="small order"), "valid", "invalid")</f>
        <v>valid</v>
      </c>
      <c r="S215" t="str">
        <f t="shared" ref="S215:S223" si="103">IF(NOT(P215&lt;2024), "pending", "paid")</f>
        <v>paid</v>
      </c>
      <c r="T215" t="str">
        <f t="shared" ref="T215:T223" si="104">IF(AND(J215&gt;15, OR(Q215="old transaction", Q215="recent transaction")), "high priority order")</f>
        <v>high priority order</v>
      </c>
      <c r="U215" t="str">
        <f t="shared" ref="U215:U223" si="105">CONCATENATE(A215, " ", B215)</f>
        <v>Kevin Lopez 3927</v>
      </c>
      <c r="V215" t="str">
        <f t="shared" ref="V215:V223" si="106">RIGHT(A215,5)</f>
        <v>Lopez</v>
      </c>
      <c r="W215" t="str">
        <f t="shared" ref="W215:W223" si="107">LEFT(A215, 5)</f>
        <v>Kevin</v>
      </c>
      <c r="X215">
        <f t="shared" ref="X215:X223" si="108">DATEDIF(M215, N215, "d")</f>
        <v>15</v>
      </c>
    </row>
    <row r="216" spans="1:24" x14ac:dyDescent="0.25">
      <c r="A216" t="s">
        <v>2953</v>
      </c>
      <c r="B216">
        <v>1136</v>
      </c>
      <c r="C216" t="s">
        <v>2954</v>
      </c>
      <c r="D216" t="s">
        <v>2955</v>
      </c>
      <c r="E216" t="s">
        <v>18</v>
      </c>
      <c r="F216" t="s">
        <v>2956</v>
      </c>
      <c r="G216" t="s">
        <v>2957</v>
      </c>
      <c r="H216">
        <v>739.05</v>
      </c>
      <c r="I216" t="s">
        <v>14</v>
      </c>
      <c r="J216">
        <v>19</v>
      </c>
      <c r="K216">
        <v>14041.95</v>
      </c>
      <c r="L216" t="s">
        <v>2958</v>
      </c>
      <c r="M216" s="9">
        <v>44548</v>
      </c>
      <c r="N216" s="9">
        <f t="shared" si="98"/>
        <v>44563</v>
      </c>
      <c r="O216" s="1" t="str">
        <f t="shared" si="99"/>
        <v>large order</v>
      </c>
      <c r="P216">
        <f t="shared" si="100"/>
        <v>2021</v>
      </c>
      <c r="Q216" t="str">
        <f t="shared" si="101"/>
        <v>old transaction</v>
      </c>
      <c r="R216" t="str">
        <f t="shared" si="102"/>
        <v>valid</v>
      </c>
      <c r="S216" t="str">
        <f t="shared" si="103"/>
        <v>paid</v>
      </c>
      <c r="T216" t="str">
        <f t="shared" si="104"/>
        <v>high priority order</v>
      </c>
      <c r="U216" t="str">
        <f t="shared" si="105"/>
        <v>Monica Brown 1136</v>
      </c>
      <c r="V216" t="str">
        <f t="shared" si="106"/>
        <v>Brown</v>
      </c>
      <c r="W216" t="str">
        <f t="shared" si="107"/>
        <v>Monic</v>
      </c>
      <c r="X216">
        <f t="shared" si="108"/>
        <v>15</v>
      </c>
    </row>
    <row r="217" spans="1:24" x14ac:dyDescent="0.25">
      <c r="A217" t="s">
        <v>201</v>
      </c>
      <c r="B217">
        <v>6267</v>
      </c>
      <c r="C217" t="s">
        <v>202</v>
      </c>
      <c r="D217" t="s">
        <v>203</v>
      </c>
      <c r="E217" t="s">
        <v>18</v>
      </c>
      <c r="F217" t="s">
        <v>204</v>
      </c>
      <c r="G217" t="s">
        <v>205</v>
      </c>
      <c r="H217">
        <v>547.89</v>
      </c>
      <c r="I217" t="s">
        <v>14</v>
      </c>
      <c r="J217">
        <v>16</v>
      </c>
      <c r="K217">
        <v>8766.24</v>
      </c>
      <c r="L217" t="s">
        <v>206</v>
      </c>
      <c r="M217" s="9">
        <v>44921</v>
      </c>
      <c r="N217" s="9">
        <f t="shared" si="98"/>
        <v>44936</v>
      </c>
      <c r="O217" s="1" t="str">
        <f t="shared" si="99"/>
        <v>large order</v>
      </c>
      <c r="P217">
        <f t="shared" si="100"/>
        <v>2022</v>
      </c>
      <c r="Q217" t="str">
        <f t="shared" si="101"/>
        <v>old transaction</v>
      </c>
      <c r="R217" t="str">
        <f t="shared" si="102"/>
        <v>valid</v>
      </c>
      <c r="S217" t="str">
        <f t="shared" si="103"/>
        <v>paid</v>
      </c>
      <c r="T217" t="str">
        <f t="shared" si="104"/>
        <v>high priority order</v>
      </c>
      <c r="U217" t="str">
        <f t="shared" si="105"/>
        <v>Judith Smith DDS 6267</v>
      </c>
      <c r="V217" t="str">
        <f t="shared" si="106"/>
        <v>h DDS</v>
      </c>
      <c r="W217" t="str">
        <f t="shared" si="107"/>
        <v>Judit</v>
      </c>
      <c r="X217">
        <f t="shared" si="108"/>
        <v>15</v>
      </c>
    </row>
    <row r="218" spans="1:24" x14ac:dyDescent="0.25">
      <c r="A218" t="s">
        <v>1180</v>
      </c>
      <c r="B218">
        <v>9547</v>
      </c>
      <c r="C218" t="s">
        <v>1181</v>
      </c>
      <c r="D218" t="s">
        <v>1182</v>
      </c>
      <c r="E218" t="s">
        <v>18</v>
      </c>
      <c r="F218" t="s">
        <v>1183</v>
      </c>
      <c r="G218" t="s">
        <v>1184</v>
      </c>
      <c r="H218">
        <v>872.29</v>
      </c>
      <c r="I218" t="s">
        <v>14</v>
      </c>
      <c r="J218">
        <v>15</v>
      </c>
      <c r="K218">
        <v>13084.35</v>
      </c>
      <c r="L218" t="s">
        <v>1185</v>
      </c>
      <c r="M218" s="9">
        <v>45484</v>
      </c>
      <c r="N218" s="9">
        <f t="shared" si="98"/>
        <v>45499</v>
      </c>
      <c r="O218" s="1" t="str">
        <f t="shared" si="99"/>
        <v>small order</v>
      </c>
      <c r="P218">
        <f t="shared" si="100"/>
        <v>2024</v>
      </c>
      <c r="Q218" t="str">
        <f t="shared" si="101"/>
        <v>recent transaction</v>
      </c>
      <c r="R218" t="str">
        <f t="shared" si="102"/>
        <v>valid</v>
      </c>
      <c r="S218" t="str">
        <f t="shared" si="103"/>
        <v>pending</v>
      </c>
      <c r="T218" t="b">
        <f t="shared" si="104"/>
        <v>0</v>
      </c>
      <c r="U218" t="str">
        <f t="shared" si="105"/>
        <v>Nathan Koch 9547</v>
      </c>
      <c r="V218" t="str">
        <f t="shared" si="106"/>
        <v xml:space="preserve"> Koch</v>
      </c>
      <c r="W218" t="str">
        <f t="shared" si="107"/>
        <v>Natha</v>
      </c>
      <c r="X218">
        <f t="shared" si="108"/>
        <v>15</v>
      </c>
    </row>
    <row r="219" spans="1:24" x14ac:dyDescent="0.25">
      <c r="A219" t="s">
        <v>2453</v>
      </c>
      <c r="B219">
        <v>4600</v>
      </c>
      <c r="C219" t="s">
        <v>2454</v>
      </c>
      <c r="D219" t="s">
        <v>2455</v>
      </c>
      <c r="E219" t="s">
        <v>18</v>
      </c>
      <c r="F219" t="s">
        <v>116</v>
      </c>
      <c r="G219" t="s">
        <v>2456</v>
      </c>
      <c r="H219">
        <v>239.35</v>
      </c>
      <c r="I219" t="s">
        <v>14</v>
      </c>
      <c r="J219">
        <v>15</v>
      </c>
      <c r="K219">
        <v>3590.25</v>
      </c>
      <c r="L219" t="s">
        <v>2457</v>
      </c>
      <c r="M219" s="9">
        <v>45278</v>
      </c>
      <c r="N219" s="9">
        <f t="shared" si="98"/>
        <v>45293</v>
      </c>
      <c r="O219" s="1" t="str">
        <f t="shared" si="99"/>
        <v>small order</v>
      </c>
      <c r="P219">
        <f t="shared" si="100"/>
        <v>2023</v>
      </c>
      <c r="Q219" t="str">
        <f t="shared" si="101"/>
        <v>old transaction</v>
      </c>
      <c r="R219" t="str">
        <f t="shared" si="102"/>
        <v>valid</v>
      </c>
      <c r="S219" t="str">
        <f t="shared" si="103"/>
        <v>paid</v>
      </c>
      <c r="T219" t="b">
        <f t="shared" si="104"/>
        <v>0</v>
      </c>
      <c r="U219" t="str">
        <f t="shared" si="105"/>
        <v>Justin Sanders 4600</v>
      </c>
      <c r="V219" t="str">
        <f t="shared" si="106"/>
        <v>nders</v>
      </c>
      <c r="W219" t="str">
        <f t="shared" si="107"/>
        <v>Justi</v>
      </c>
      <c r="X219">
        <f t="shared" si="108"/>
        <v>15</v>
      </c>
    </row>
    <row r="220" spans="1:24" x14ac:dyDescent="0.25">
      <c r="A220" t="s">
        <v>2157</v>
      </c>
      <c r="B220">
        <v>8551</v>
      </c>
      <c r="C220" t="s">
        <v>2158</v>
      </c>
      <c r="D220" t="s">
        <v>2159</v>
      </c>
      <c r="E220" t="s">
        <v>18</v>
      </c>
      <c r="F220" t="s">
        <v>1420</v>
      </c>
      <c r="G220" t="s">
        <v>2160</v>
      </c>
      <c r="H220">
        <v>84.51</v>
      </c>
      <c r="I220" t="s">
        <v>14</v>
      </c>
      <c r="J220">
        <v>14</v>
      </c>
      <c r="K220">
        <v>1183.1400000000001</v>
      </c>
      <c r="L220" t="s">
        <v>2161</v>
      </c>
      <c r="M220" s="9">
        <v>45404</v>
      </c>
      <c r="N220" s="9">
        <f t="shared" si="98"/>
        <v>45419</v>
      </c>
      <c r="O220" s="1" t="str">
        <f t="shared" si="99"/>
        <v>small order</v>
      </c>
      <c r="P220">
        <f t="shared" si="100"/>
        <v>2024</v>
      </c>
      <c r="Q220" t="str">
        <f t="shared" si="101"/>
        <v>recent transaction</v>
      </c>
      <c r="R220" t="str">
        <f t="shared" si="102"/>
        <v>valid</v>
      </c>
      <c r="S220" t="str">
        <f t="shared" si="103"/>
        <v>pending</v>
      </c>
      <c r="T220" t="b">
        <f t="shared" si="104"/>
        <v>0</v>
      </c>
      <c r="U220" t="str">
        <f t="shared" si="105"/>
        <v>Ashley Greer 8551</v>
      </c>
      <c r="V220" t="str">
        <f t="shared" si="106"/>
        <v>Greer</v>
      </c>
      <c r="W220" t="str">
        <f t="shared" si="107"/>
        <v>Ashle</v>
      </c>
      <c r="X220">
        <f t="shared" si="108"/>
        <v>15</v>
      </c>
    </row>
    <row r="221" spans="1:24" x14ac:dyDescent="0.25">
      <c r="A221" t="s">
        <v>2407</v>
      </c>
      <c r="B221">
        <v>8376</v>
      </c>
      <c r="C221" t="s">
        <v>2408</v>
      </c>
      <c r="D221" t="s">
        <v>2409</v>
      </c>
      <c r="E221" t="s">
        <v>18</v>
      </c>
      <c r="F221" t="s">
        <v>2410</v>
      </c>
      <c r="G221" t="s">
        <v>2411</v>
      </c>
      <c r="H221">
        <v>773.32</v>
      </c>
      <c r="I221" t="s">
        <v>14</v>
      </c>
      <c r="J221">
        <v>14</v>
      </c>
      <c r="K221">
        <v>10826.48</v>
      </c>
      <c r="L221" t="s">
        <v>2412</v>
      </c>
      <c r="M221" s="9">
        <v>45079</v>
      </c>
      <c r="N221" s="9">
        <f t="shared" si="98"/>
        <v>45094</v>
      </c>
      <c r="O221" s="1" t="str">
        <f t="shared" si="99"/>
        <v>small order</v>
      </c>
      <c r="P221">
        <f t="shared" si="100"/>
        <v>2023</v>
      </c>
      <c r="Q221" t="str">
        <f t="shared" si="101"/>
        <v>old transaction</v>
      </c>
      <c r="R221" t="str">
        <f t="shared" si="102"/>
        <v>valid</v>
      </c>
      <c r="S221" t="str">
        <f t="shared" si="103"/>
        <v>paid</v>
      </c>
      <c r="T221" t="b">
        <f t="shared" si="104"/>
        <v>0</v>
      </c>
      <c r="U221" t="str">
        <f t="shared" si="105"/>
        <v>Dr. William Rowe 8376</v>
      </c>
      <c r="V221" t="str">
        <f t="shared" si="106"/>
        <v xml:space="preserve"> Rowe</v>
      </c>
      <c r="W221" t="str">
        <f t="shared" si="107"/>
        <v>Dr. W</v>
      </c>
      <c r="X221">
        <f t="shared" si="108"/>
        <v>15</v>
      </c>
    </row>
    <row r="222" spans="1:24" x14ac:dyDescent="0.25">
      <c r="A222" t="s">
        <v>1274</v>
      </c>
      <c r="B222">
        <v>7833</v>
      </c>
      <c r="C222" t="s">
        <v>1275</v>
      </c>
      <c r="D222" t="s">
        <v>1276</v>
      </c>
      <c r="E222" t="s">
        <v>18</v>
      </c>
      <c r="F222" t="s">
        <v>775</v>
      </c>
      <c r="G222" t="s">
        <v>1277</v>
      </c>
      <c r="H222">
        <v>81.17</v>
      </c>
      <c r="I222" t="s">
        <v>14</v>
      </c>
      <c r="J222">
        <v>12</v>
      </c>
      <c r="K222">
        <v>974.04</v>
      </c>
      <c r="L222" t="s">
        <v>1278</v>
      </c>
      <c r="M222" s="9">
        <v>44202</v>
      </c>
      <c r="N222" s="9">
        <f t="shared" si="98"/>
        <v>44217</v>
      </c>
      <c r="O222" s="1" t="str">
        <f t="shared" si="99"/>
        <v>small order</v>
      </c>
      <c r="P222">
        <f t="shared" si="100"/>
        <v>2021</v>
      </c>
      <c r="Q222" t="str">
        <f t="shared" si="101"/>
        <v>old transaction</v>
      </c>
      <c r="R222" t="str">
        <f t="shared" si="102"/>
        <v>valid</v>
      </c>
      <c r="S222" t="str">
        <f t="shared" si="103"/>
        <v>paid</v>
      </c>
      <c r="T222" t="b">
        <f t="shared" si="104"/>
        <v>0</v>
      </c>
      <c r="U222" t="str">
        <f t="shared" si="105"/>
        <v>Timothy Craig 7833</v>
      </c>
      <c r="V222" t="str">
        <f t="shared" si="106"/>
        <v>Craig</v>
      </c>
      <c r="W222" t="str">
        <f t="shared" si="107"/>
        <v>Timot</v>
      </c>
      <c r="X222">
        <f t="shared" si="108"/>
        <v>15</v>
      </c>
    </row>
    <row r="223" spans="1:24" x14ac:dyDescent="0.25">
      <c r="A223" t="s">
        <v>3128</v>
      </c>
      <c r="B223">
        <v>3986</v>
      </c>
      <c r="C223" t="s">
        <v>3129</v>
      </c>
      <c r="D223" t="s">
        <v>3130</v>
      </c>
      <c r="E223" t="s">
        <v>18</v>
      </c>
      <c r="F223" t="s">
        <v>1979</v>
      </c>
      <c r="G223" t="s">
        <v>3131</v>
      </c>
      <c r="H223">
        <v>640.51</v>
      </c>
      <c r="I223" t="s">
        <v>14</v>
      </c>
      <c r="J223">
        <v>11</v>
      </c>
      <c r="K223">
        <v>7045.61</v>
      </c>
      <c r="L223" t="s">
        <v>3132</v>
      </c>
      <c r="M223" s="9">
        <v>44195</v>
      </c>
      <c r="N223" s="9">
        <f t="shared" si="98"/>
        <v>44210</v>
      </c>
      <c r="O223" s="1" t="str">
        <f t="shared" si="99"/>
        <v>small order</v>
      </c>
      <c r="P223">
        <f t="shared" si="100"/>
        <v>2020</v>
      </c>
      <c r="Q223" t="str">
        <f t="shared" si="101"/>
        <v>old transaction</v>
      </c>
      <c r="R223" t="str">
        <f t="shared" si="102"/>
        <v>valid</v>
      </c>
      <c r="S223" t="str">
        <f t="shared" si="103"/>
        <v>paid</v>
      </c>
      <c r="T223" t="b">
        <f t="shared" si="104"/>
        <v>0</v>
      </c>
      <c r="U223" t="str">
        <f t="shared" si="105"/>
        <v>Maurice Ramos 3986</v>
      </c>
      <c r="V223" t="str">
        <f t="shared" si="106"/>
        <v>Ramos</v>
      </c>
      <c r="W223" t="str">
        <f t="shared" si="107"/>
        <v>Mauri</v>
      </c>
      <c r="X223">
        <f t="shared" si="108"/>
        <v>15</v>
      </c>
    </row>
    <row r="224" spans="1:24" hidden="1" x14ac:dyDescent="0.25">
      <c r="A224" t="s">
        <v>398</v>
      </c>
      <c r="B224">
        <v>7696</v>
      </c>
      <c r="C224" t="s">
        <v>399</v>
      </c>
      <c r="D224" t="s">
        <v>400</v>
      </c>
      <c r="E224" t="s">
        <v>18</v>
      </c>
      <c r="F224" t="s">
        <v>401</v>
      </c>
      <c r="G224" t="s">
        <v>402</v>
      </c>
      <c r="H224">
        <v>217.95</v>
      </c>
      <c r="I224" t="s">
        <v>14</v>
      </c>
      <c r="J224">
        <v>10</v>
      </c>
      <c r="K224">
        <v>2179.5</v>
      </c>
      <c r="L224" t="s">
        <v>403</v>
      </c>
      <c r="M224" s="1">
        <v>44460</v>
      </c>
      <c r="N224" s="1">
        <v>45172</v>
      </c>
      <c r="O224" s="1"/>
      <c r="P224" s="1"/>
    </row>
    <row r="225" spans="1:24" hidden="1" x14ac:dyDescent="0.25">
      <c r="A225" t="s">
        <v>1736</v>
      </c>
      <c r="B225">
        <v>4525</v>
      </c>
      <c r="C225" t="s">
        <v>1737</v>
      </c>
      <c r="D225" t="s">
        <v>1738</v>
      </c>
      <c r="E225" t="s">
        <v>18</v>
      </c>
      <c r="F225" t="s">
        <v>673</v>
      </c>
      <c r="G225" t="s">
        <v>1739</v>
      </c>
      <c r="H225">
        <v>399.01</v>
      </c>
      <c r="I225" t="s">
        <v>14</v>
      </c>
      <c r="J225">
        <v>10</v>
      </c>
      <c r="K225">
        <v>3990.1</v>
      </c>
      <c r="L225" t="s">
        <v>1740</v>
      </c>
      <c r="M225" s="1">
        <v>44342</v>
      </c>
      <c r="N225" s="1">
        <v>44388</v>
      </c>
      <c r="O225" s="1"/>
      <c r="P225" s="1"/>
    </row>
    <row r="226" spans="1:24" hidden="1" x14ac:dyDescent="0.25">
      <c r="A226" t="s">
        <v>2369</v>
      </c>
      <c r="B226">
        <v>2046</v>
      </c>
      <c r="C226" t="s">
        <v>2370</v>
      </c>
      <c r="D226" t="s">
        <v>2371</v>
      </c>
      <c r="E226" t="s">
        <v>18</v>
      </c>
      <c r="F226" t="s">
        <v>160</v>
      </c>
      <c r="G226" t="s">
        <v>2372</v>
      </c>
      <c r="H226">
        <v>351.49</v>
      </c>
      <c r="I226" t="s">
        <v>14</v>
      </c>
      <c r="J226">
        <v>10</v>
      </c>
      <c r="K226">
        <v>3514.9</v>
      </c>
      <c r="L226" t="s">
        <v>2373</v>
      </c>
      <c r="M226" s="1">
        <v>44857</v>
      </c>
      <c r="N226" s="1">
        <v>43842</v>
      </c>
      <c r="O226" s="1"/>
      <c r="P226" s="1"/>
    </row>
    <row r="227" spans="1:24" hidden="1" x14ac:dyDescent="0.25">
      <c r="A227" t="s">
        <v>1399</v>
      </c>
      <c r="B227">
        <v>7726</v>
      </c>
      <c r="C227" t="s">
        <v>1400</v>
      </c>
      <c r="D227" t="s">
        <v>1401</v>
      </c>
      <c r="E227" t="s">
        <v>18</v>
      </c>
      <c r="F227" t="s">
        <v>1402</v>
      </c>
      <c r="G227" t="s">
        <v>1403</v>
      </c>
      <c r="H227">
        <v>511.74</v>
      </c>
      <c r="I227" t="s">
        <v>14</v>
      </c>
      <c r="J227">
        <v>9</v>
      </c>
      <c r="K227">
        <v>4605.66</v>
      </c>
      <c r="L227" t="s">
        <v>1404</v>
      </c>
      <c r="M227" s="1">
        <v>44026</v>
      </c>
      <c r="N227" s="1">
        <v>45043</v>
      </c>
      <c r="O227" s="1"/>
      <c r="P227" s="1"/>
    </row>
    <row r="228" spans="1:24" hidden="1" x14ac:dyDescent="0.25">
      <c r="A228" t="s">
        <v>2789</v>
      </c>
      <c r="B228">
        <v>3631</v>
      </c>
      <c r="C228" t="s">
        <v>2790</v>
      </c>
      <c r="D228" t="s">
        <v>2791</v>
      </c>
      <c r="E228" t="s">
        <v>18</v>
      </c>
      <c r="F228" t="s">
        <v>2792</v>
      </c>
      <c r="G228" t="s">
        <v>2793</v>
      </c>
      <c r="H228">
        <v>910.63</v>
      </c>
      <c r="I228" t="s">
        <v>14</v>
      </c>
      <c r="J228">
        <v>9</v>
      </c>
      <c r="K228">
        <v>8195.67</v>
      </c>
      <c r="L228" t="s">
        <v>2794</v>
      </c>
      <c r="M228" s="1">
        <v>44044</v>
      </c>
      <c r="N228" s="1">
        <v>44806</v>
      </c>
      <c r="O228" s="1"/>
      <c r="P228" s="1"/>
    </row>
    <row r="229" spans="1:24" hidden="1" x14ac:dyDescent="0.25">
      <c r="A229" t="s">
        <v>918</v>
      </c>
      <c r="B229">
        <v>2892</v>
      </c>
      <c r="C229" t="s">
        <v>919</v>
      </c>
      <c r="D229" t="s">
        <v>920</v>
      </c>
      <c r="E229" t="s">
        <v>18</v>
      </c>
      <c r="F229" t="s">
        <v>921</v>
      </c>
      <c r="G229" t="s">
        <v>922</v>
      </c>
      <c r="H229">
        <v>344.96</v>
      </c>
      <c r="I229" t="s">
        <v>14</v>
      </c>
      <c r="J229">
        <v>7</v>
      </c>
      <c r="K229">
        <v>2414.7199999999998</v>
      </c>
      <c r="L229" t="s">
        <v>923</v>
      </c>
      <c r="M229" s="1">
        <v>44768</v>
      </c>
      <c r="N229" s="1">
        <v>44655</v>
      </c>
      <c r="O229" s="1"/>
      <c r="P229" s="1"/>
    </row>
    <row r="230" spans="1:24" hidden="1" x14ac:dyDescent="0.25">
      <c r="A230" t="s">
        <v>2644</v>
      </c>
      <c r="B230">
        <v>8665</v>
      </c>
      <c r="C230" t="s">
        <v>2645</v>
      </c>
      <c r="D230" t="s">
        <v>2646</v>
      </c>
      <c r="E230" t="s">
        <v>18</v>
      </c>
      <c r="F230" t="s">
        <v>2647</v>
      </c>
      <c r="G230" t="s">
        <v>2648</v>
      </c>
      <c r="H230">
        <v>542.95000000000005</v>
      </c>
      <c r="I230" t="s">
        <v>14</v>
      </c>
      <c r="J230">
        <v>7</v>
      </c>
      <c r="K230">
        <v>3800.65</v>
      </c>
      <c r="L230" t="s">
        <v>2649</v>
      </c>
      <c r="M230" s="1">
        <v>45437</v>
      </c>
      <c r="N230" s="1">
        <v>45480</v>
      </c>
      <c r="O230" s="1"/>
      <c r="P230" s="1"/>
    </row>
    <row r="231" spans="1:24" hidden="1" x14ac:dyDescent="0.25">
      <c r="A231" t="s">
        <v>2655</v>
      </c>
      <c r="B231">
        <v>7023</v>
      </c>
      <c r="C231" t="s">
        <v>2656</v>
      </c>
      <c r="D231" t="s">
        <v>2657</v>
      </c>
      <c r="E231" t="s">
        <v>18</v>
      </c>
      <c r="F231" t="s">
        <v>2658</v>
      </c>
      <c r="G231" t="s">
        <v>2659</v>
      </c>
      <c r="H231">
        <v>233</v>
      </c>
      <c r="I231" t="s">
        <v>14</v>
      </c>
      <c r="J231">
        <v>7</v>
      </c>
      <c r="K231">
        <v>1631</v>
      </c>
      <c r="L231" t="s">
        <v>2660</v>
      </c>
      <c r="M231" s="1">
        <v>43839</v>
      </c>
      <c r="N231" s="1">
        <v>43876</v>
      </c>
      <c r="O231" s="1"/>
      <c r="P231" s="1"/>
    </row>
    <row r="232" spans="1:24" hidden="1" x14ac:dyDescent="0.25">
      <c r="A232" t="s">
        <v>2172</v>
      </c>
      <c r="B232">
        <v>9737</v>
      </c>
      <c r="C232" t="s">
        <v>2173</v>
      </c>
      <c r="D232" t="s">
        <v>2174</v>
      </c>
      <c r="E232" t="s">
        <v>18</v>
      </c>
      <c r="F232" t="s">
        <v>2175</v>
      </c>
      <c r="G232" t="s">
        <v>2176</v>
      </c>
      <c r="H232">
        <v>16.190000000000001</v>
      </c>
      <c r="I232" t="s">
        <v>14</v>
      </c>
      <c r="J232">
        <v>4</v>
      </c>
      <c r="K232">
        <v>64.760000000000005</v>
      </c>
      <c r="L232" t="s">
        <v>2177</v>
      </c>
      <c r="M232" s="1">
        <v>45497</v>
      </c>
      <c r="N232" s="1">
        <v>44504</v>
      </c>
      <c r="O232" s="1"/>
      <c r="P232" s="1"/>
    </row>
    <row r="233" spans="1:24" hidden="1" x14ac:dyDescent="0.25">
      <c r="A233" t="s">
        <v>2628</v>
      </c>
      <c r="B233">
        <v>8969</v>
      </c>
      <c r="C233" t="s">
        <v>2629</v>
      </c>
      <c r="D233" t="s">
        <v>2630</v>
      </c>
      <c r="E233" t="s">
        <v>18</v>
      </c>
      <c r="F233" t="s">
        <v>493</v>
      </c>
      <c r="G233" t="s">
        <v>2631</v>
      </c>
      <c r="H233">
        <v>99.62</v>
      </c>
      <c r="I233" t="s">
        <v>14</v>
      </c>
      <c r="J233">
        <v>3</v>
      </c>
      <c r="K233">
        <v>298.86</v>
      </c>
      <c r="L233" t="s">
        <v>2632</v>
      </c>
      <c r="M233" s="1">
        <v>44149</v>
      </c>
      <c r="N233" s="1">
        <v>44850</v>
      </c>
      <c r="O233" s="1"/>
      <c r="P233" s="1"/>
    </row>
    <row r="234" spans="1:24" hidden="1" x14ac:dyDescent="0.25">
      <c r="A234" t="s">
        <v>1065</v>
      </c>
      <c r="B234">
        <v>4328</v>
      </c>
      <c r="C234" t="s">
        <v>1066</v>
      </c>
      <c r="D234" t="s">
        <v>1067</v>
      </c>
      <c r="E234" t="s">
        <v>18</v>
      </c>
      <c r="F234" t="s">
        <v>1068</v>
      </c>
      <c r="G234" t="s">
        <v>1069</v>
      </c>
      <c r="H234">
        <v>527.55999999999995</v>
      </c>
      <c r="I234" t="s">
        <v>14</v>
      </c>
      <c r="J234">
        <v>2</v>
      </c>
      <c r="K234">
        <v>1055.1199999999999</v>
      </c>
      <c r="L234" t="s">
        <v>1070</v>
      </c>
      <c r="M234" s="1">
        <v>44353</v>
      </c>
      <c r="N234" s="1">
        <v>45411</v>
      </c>
      <c r="O234" s="1"/>
      <c r="P234" s="1"/>
    </row>
    <row r="235" spans="1:24" hidden="1" x14ac:dyDescent="0.25">
      <c r="A235" t="s">
        <v>1668</v>
      </c>
      <c r="B235">
        <v>9845</v>
      </c>
      <c r="C235" t="s">
        <v>1669</v>
      </c>
      <c r="D235" t="s">
        <v>1670</v>
      </c>
      <c r="E235" t="s">
        <v>18</v>
      </c>
      <c r="F235" t="s">
        <v>1671</v>
      </c>
      <c r="G235" t="s">
        <v>1672</v>
      </c>
      <c r="H235">
        <v>122.82</v>
      </c>
      <c r="I235" t="s">
        <v>14</v>
      </c>
      <c r="J235">
        <v>2</v>
      </c>
      <c r="K235">
        <v>245.64</v>
      </c>
      <c r="L235" t="s">
        <v>1673</v>
      </c>
      <c r="M235" s="1">
        <v>44699</v>
      </c>
      <c r="N235" s="1">
        <v>43899</v>
      </c>
      <c r="O235" s="1"/>
      <c r="P235" s="1"/>
    </row>
    <row r="236" spans="1:24" hidden="1" x14ac:dyDescent="0.25">
      <c r="A236" t="s">
        <v>113</v>
      </c>
      <c r="B236">
        <v>2135</v>
      </c>
      <c r="C236" t="s">
        <v>114</v>
      </c>
      <c r="D236" t="s">
        <v>115</v>
      </c>
      <c r="E236" t="s">
        <v>18</v>
      </c>
      <c r="F236" t="s">
        <v>116</v>
      </c>
      <c r="G236" t="s">
        <v>117</v>
      </c>
      <c r="H236">
        <v>742.76</v>
      </c>
      <c r="I236" t="s">
        <v>14</v>
      </c>
      <c r="J236">
        <v>1</v>
      </c>
      <c r="K236">
        <v>742.76</v>
      </c>
      <c r="L236" t="s">
        <v>118</v>
      </c>
      <c r="M236" s="1">
        <v>44311</v>
      </c>
      <c r="N236" s="1">
        <v>44518</v>
      </c>
      <c r="O236" s="1"/>
      <c r="P236" s="1"/>
    </row>
    <row r="237" spans="1:24" x14ac:dyDescent="0.25">
      <c r="A237" t="s">
        <v>157</v>
      </c>
      <c r="B237">
        <v>7329</v>
      </c>
      <c r="C237" t="s">
        <v>158</v>
      </c>
      <c r="D237" t="s">
        <v>159</v>
      </c>
      <c r="E237" t="s">
        <v>26</v>
      </c>
      <c r="F237" t="s">
        <v>160</v>
      </c>
      <c r="G237" t="s">
        <v>161</v>
      </c>
      <c r="H237">
        <v>934.32</v>
      </c>
      <c r="I237" t="s">
        <v>32</v>
      </c>
      <c r="J237">
        <v>20</v>
      </c>
      <c r="K237">
        <v>18686.400000000001</v>
      </c>
      <c r="L237" t="s">
        <v>162</v>
      </c>
      <c r="M237" s="9">
        <v>44245</v>
      </c>
      <c r="N237" s="9">
        <f t="shared" ref="N237:N249" si="109">M237+15</f>
        <v>44260</v>
      </c>
      <c r="O237" s="1" t="str">
        <f t="shared" ref="O237:O249" si="110">IF(J237&gt;15, "large order", "small order")</f>
        <v>large order</v>
      </c>
      <c r="P237">
        <f t="shared" ref="P237:P249" si="111">YEAR(M237)</f>
        <v>2021</v>
      </c>
      <c r="Q237" t="str">
        <f t="shared" ref="Q237:Q249" si="112">IF(AND(J237&gt;10, P237=2024), "recent transaction", "old transaction")</f>
        <v>old transaction</v>
      </c>
      <c r="R237" t="str">
        <f t="shared" ref="R237:R249" si="113">IF(OR(J237&gt;15, O237="small order"), "valid", "invalid")</f>
        <v>valid</v>
      </c>
      <c r="S237" t="str">
        <f t="shared" ref="S237:S249" si="114">IF(NOT(P237&lt;2024), "pending", "paid")</f>
        <v>paid</v>
      </c>
      <c r="T237" t="str">
        <f t="shared" ref="T237:T249" si="115">IF(AND(J237&gt;15, OR(Q237="old transaction", Q237="recent transaction")), "high priority order")</f>
        <v>high priority order</v>
      </c>
      <c r="U237" t="str">
        <f t="shared" ref="U237:U249" si="116">CONCATENATE(A237, " ", B237)</f>
        <v>Miranda Moss 7329</v>
      </c>
      <c r="V237" t="str">
        <f t="shared" ref="V237:V249" si="117">RIGHT(A237,5)</f>
        <v xml:space="preserve"> Moss</v>
      </c>
      <c r="W237" t="str">
        <f t="shared" ref="W237:W249" si="118">LEFT(A237, 5)</f>
        <v>Miran</v>
      </c>
      <c r="X237">
        <f t="shared" ref="X237:X249" si="119">DATEDIF(M237, N237, "d")</f>
        <v>15</v>
      </c>
    </row>
    <row r="238" spans="1:24" x14ac:dyDescent="0.25">
      <c r="A238" t="s">
        <v>1156</v>
      </c>
      <c r="B238">
        <v>7039</v>
      </c>
      <c r="C238" t="s">
        <v>1157</v>
      </c>
      <c r="D238" t="s">
        <v>1158</v>
      </c>
      <c r="E238" t="s">
        <v>26</v>
      </c>
      <c r="F238" t="s">
        <v>1159</v>
      </c>
      <c r="G238" t="s">
        <v>1160</v>
      </c>
      <c r="H238">
        <v>239.71</v>
      </c>
      <c r="I238" t="s">
        <v>32</v>
      </c>
      <c r="J238">
        <v>20</v>
      </c>
      <c r="K238">
        <v>4794.2</v>
      </c>
      <c r="L238" t="s">
        <v>1161</v>
      </c>
      <c r="M238" s="9">
        <v>44945</v>
      </c>
      <c r="N238" s="9">
        <f t="shared" si="109"/>
        <v>44960</v>
      </c>
      <c r="O238" s="1" t="str">
        <f t="shared" si="110"/>
        <v>large order</v>
      </c>
      <c r="P238">
        <f t="shared" si="111"/>
        <v>2023</v>
      </c>
      <c r="Q238" t="str">
        <f t="shared" si="112"/>
        <v>old transaction</v>
      </c>
      <c r="R238" t="str">
        <f t="shared" si="113"/>
        <v>valid</v>
      </c>
      <c r="S238" t="str">
        <f t="shared" si="114"/>
        <v>paid</v>
      </c>
      <c r="T238" t="str">
        <f t="shared" si="115"/>
        <v>high priority order</v>
      </c>
      <c r="U238" t="str">
        <f t="shared" si="116"/>
        <v>Matthew Salinas 7039</v>
      </c>
      <c r="V238" t="str">
        <f t="shared" si="117"/>
        <v>linas</v>
      </c>
      <c r="W238" t="str">
        <f t="shared" si="118"/>
        <v>Matth</v>
      </c>
      <c r="X238">
        <f t="shared" si="119"/>
        <v>15</v>
      </c>
    </row>
    <row r="239" spans="1:24" x14ac:dyDescent="0.25">
      <c r="A239" t="s">
        <v>2204</v>
      </c>
      <c r="B239">
        <v>6877</v>
      </c>
      <c r="C239" t="s">
        <v>2205</v>
      </c>
      <c r="D239" t="s">
        <v>2206</v>
      </c>
      <c r="E239" t="s">
        <v>26</v>
      </c>
      <c r="F239" t="s">
        <v>594</v>
      </c>
      <c r="G239" t="s">
        <v>2207</v>
      </c>
      <c r="H239">
        <v>477.6</v>
      </c>
      <c r="I239" t="s">
        <v>32</v>
      </c>
      <c r="J239">
        <v>20</v>
      </c>
      <c r="K239">
        <v>9552</v>
      </c>
      <c r="L239" t="s">
        <v>2208</v>
      </c>
      <c r="M239" s="9">
        <v>45252</v>
      </c>
      <c r="N239" s="9">
        <f t="shared" si="109"/>
        <v>45267</v>
      </c>
      <c r="O239" s="1" t="str">
        <f t="shared" si="110"/>
        <v>large order</v>
      </c>
      <c r="P239">
        <f t="shared" si="111"/>
        <v>2023</v>
      </c>
      <c r="Q239" t="str">
        <f t="shared" si="112"/>
        <v>old transaction</v>
      </c>
      <c r="R239" t="str">
        <f t="shared" si="113"/>
        <v>valid</v>
      </c>
      <c r="S239" t="str">
        <f t="shared" si="114"/>
        <v>paid</v>
      </c>
      <c r="T239" t="str">
        <f t="shared" si="115"/>
        <v>high priority order</v>
      </c>
      <c r="U239" t="str">
        <f t="shared" si="116"/>
        <v>Shawn Thompson 6877</v>
      </c>
      <c r="V239" t="str">
        <f t="shared" si="117"/>
        <v>mpson</v>
      </c>
      <c r="W239" t="str">
        <f t="shared" si="118"/>
        <v>Shawn</v>
      </c>
      <c r="X239">
        <f t="shared" si="119"/>
        <v>15</v>
      </c>
    </row>
    <row r="240" spans="1:24" x14ac:dyDescent="0.25">
      <c r="A240" t="s">
        <v>3102</v>
      </c>
      <c r="B240">
        <v>1437</v>
      </c>
      <c r="C240" t="s">
        <v>3103</v>
      </c>
      <c r="D240" t="s">
        <v>3104</v>
      </c>
      <c r="E240" t="s">
        <v>26</v>
      </c>
      <c r="F240" t="s">
        <v>36</v>
      </c>
      <c r="G240" t="s">
        <v>3105</v>
      </c>
      <c r="H240">
        <v>454.32</v>
      </c>
      <c r="I240" t="s">
        <v>32</v>
      </c>
      <c r="J240">
        <v>20</v>
      </c>
      <c r="K240">
        <v>9086.4</v>
      </c>
      <c r="L240" t="s">
        <v>3106</v>
      </c>
      <c r="M240" s="9">
        <v>45057</v>
      </c>
      <c r="N240" s="9">
        <f t="shared" si="109"/>
        <v>45072</v>
      </c>
      <c r="O240" s="1" t="str">
        <f t="shared" si="110"/>
        <v>large order</v>
      </c>
      <c r="P240">
        <f t="shared" si="111"/>
        <v>2023</v>
      </c>
      <c r="Q240" t="str">
        <f t="shared" si="112"/>
        <v>old transaction</v>
      </c>
      <c r="R240" t="str">
        <f t="shared" si="113"/>
        <v>valid</v>
      </c>
      <c r="S240" t="str">
        <f t="shared" si="114"/>
        <v>paid</v>
      </c>
      <c r="T240" t="str">
        <f t="shared" si="115"/>
        <v>high priority order</v>
      </c>
      <c r="U240" t="str">
        <f t="shared" si="116"/>
        <v>Anthony Turner 1437</v>
      </c>
      <c r="V240" t="str">
        <f t="shared" si="117"/>
        <v>urner</v>
      </c>
      <c r="W240" t="str">
        <f t="shared" si="118"/>
        <v>Antho</v>
      </c>
      <c r="X240">
        <f t="shared" si="119"/>
        <v>15</v>
      </c>
    </row>
    <row r="241" spans="1:24" x14ac:dyDescent="0.25">
      <c r="A241" t="s">
        <v>1485</v>
      </c>
      <c r="B241">
        <v>3616</v>
      </c>
      <c r="C241" t="s">
        <v>1486</v>
      </c>
      <c r="D241" t="s">
        <v>1487</v>
      </c>
      <c r="E241" t="s">
        <v>26</v>
      </c>
      <c r="F241" t="s">
        <v>169</v>
      </c>
      <c r="G241" t="s">
        <v>1488</v>
      </c>
      <c r="H241">
        <v>540.78</v>
      </c>
      <c r="I241" t="s">
        <v>32</v>
      </c>
      <c r="J241">
        <v>19</v>
      </c>
      <c r="K241">
        <v>10274.82</v>
      </c>
      <c r="L241" t="s">
        <v>1489</v>
      </c>
      <c r="M241" s="9">
        <v>44810</v>
      </c>
      <c r="N241" s="9">
        <f t="shared" si="109"/>
        <v>44825</v>
      </c>
      <c r="O241" s="1" t="str">
        <f t="shared" si="110"/>
        <v>large order</v>
      </c>
      <c r="P241">
        <f t="shared" si="111"/>
        <v>2022</v>
      </c>
      <c r="Q241" t="str">
        <f t="shared" si="112"/>
        <v>old transaction</v>
      </c>
      <c r="R241" t="str">
        <f t="shared" si="113"/>
        <v>valid</v>
      </c>
      <c r="S241" t="str">
        <f t="shared" si="114"/>
        <v>paid</v>
      </c>
      <c r="T241" t="str">
        <f t="shared" si="115"/>
        <v>high priority order</v>
      </c>
      <c r="U241" t="str">
        <f t="shared" si="116"/>
        <v>Kenneth Phillips 3616</v>
      </c>
      <c r="V241" t="str">
        <f t="shared" si="117"/>
        <v>llips</v>
      </c>
      <c r="W241" t="str">
        <f t="shared" si="118"/>
        <v>Kenne</v>
      </c>
      <c r="X241">
        <f t="shared" si="119"/>
        <v>15</v>
      </c>
    </row>
    <row r="242" spans="1:24" x14ac:dyDescent="0.25">
      <c r="A242" t="s">
        <v>3333</v>
      </c>
      <c r="B242">
        <v>8642</v>
      </c>
      <c r="C242" t="s">
        <v>3334</v>
      </c>
      <c r="D242" t="s">
        <v>3335</v>
      </c>
      <c r="E242" t="s">
        <v>26</v>
      </c>
      <c r="F242" t="s">
        <v>3336</v>
      </c>
      <c r="G242" t="s">
        <v>3337</v>
      </c>
      <c r="H242">
        <v>339.37</v>
      </c>
      <c r="I242" t="s">
        <v>32</v>
      </c>
      <c r="J242">
        <v>19</v>
      </c>
      <c r="K242">
        <v>6448.03</v>
      </c>
      <c r="L242" t="s">
        <v>3338</v>
      </c>
      <c r="M242" s="9">
        <v>45444</v>
      </c>
      <c r="N242" s="9">
        <f t="shared" si="109"/>
        <v>45459</v>
      </c>
      <c r="O242" s="1" t="str">
        <f t="shared" si="110"/>
        <v>large order</v>
      </c>
      <c r="P242">
        <f t="shared" si="111"/>
        <v>2024</v>
      </c>
      <c r="Q242" t="str">
        <f t="shared" si="112"/>
        <v>recent transaction</v>
      </c>
      <c r="R242" t="str">
        <f t="shared" si="113"/>
        <v>valid</v>
      </c>
      <c r="S242" t="str">
        <f t="shared" si="114"/>
        <v>pending</v>
      </c>
      <c r="T242" t="str">
        <f t="shared" si="115"/>
        <v>high priority order</v>
      </c>
      <c r="U242" t="str">
        <f t="shared" si="116"/>
        <v>Rachel Frye 8642</v>
      </c>
      <c r="V242" t="str">
        <f t="shared" si="117"/>
        <v xml:space="preserve"> Frye</v>
      </c>
      <c r="W242" t="str">
        <f t="shared" si="118"/>
        <v>Rache</v>
      </c>
      <c r="X242">
        <f t="shared" si="119"/>
        <v>15</v>
      </c>
    </row>
    <row r="243" spans="1:24" x14ac:dyDescent="0.25">
      <c r="A243" t="s">
        <v>856</v>
      </c>
      <c r="B243">
        <v>7319</v>
      </c>
      <c r="C243" t="s">
        <v>857</v>
      </c>
      <c r="D243" t="s">
        <v>858</v>
      </c>
      <c r="E243" t="s">
        <v>26</v>
      </c>
      <c r="F243" t="s">
        <v>859</v>
      </c>
      <c r="G243" t="s">
        <v>860</v>
      </c>
      <c r="H243">
        <v>682.7</v>
      </c>
      <c r="I243" t="s">
        <v>32</v>
      </c>
      <c r="J243">
        <v>18</v>
      </c>
      <c r="K243">
        <v>12288.6</v>
      </c>
      <c r="L243" t="s">
        <v>861</v>
      </c>
      <c r="M243" s="9">
        <v>45435</v>
      </c>
      <c r="N243" s="9">
        <f t="shared" si="109"/>
        <v>45450</v>
      </c>
      <c r="O243" s="1" t="str">
        <f t="shared" si="110"/>
        <v>large order</v>
      </c>
      <c r="P243">
        <f t="shared" si="111"/>
        <v>2024</v>
      </c>
      <c r="Q243" t="str">
        <f t="shared" si="112"/>
        <v>recent transaction</v>
      </c>
      <c r="R243" t="str">
        <f t="shared" si="113"/>
        <v>valid</v>
      </c>
      <c r="S243" t="str">
        <f t="shared" si="114"/>
        <v>pending</v>
      </c>
      <c r="T243" t="str">
        <f t="shared" si="115"/>
        <v>high priority order</v>
      </c>
      <c r="U243" t="str">
        <f t="shared" si="116"/>
        <v>Steven Johnson 7319</v>
      </c>
      <c r="V243" t="str">
        <f t="shared" si="117"/>
        <v>hnson</v>
      </c>
      <c r="W243" t="str">
        <f t="shared" si="118"/>
        <v>Steve</v>
      </c>
      <c r="X243">
        <f t="shared" si="119"/>
        <v>15</v>
      </c>
    </row>
    <row r="244" spans="1:24" x14ac:dyDescent="0.25">
      <c r="A244" t="s">
        <v>121</v>
      </c>
      <c r="B244">
        <v>1826</v>
      </c>
      <c r="C244" t="s">
        <v>122</v>
      </c>
      <c r="D244" t="s">
        <v>123</v>
      </c>
      <c r="E244" t="s">
        <v>26</v>
      </c>
      <c r="F244" t="s">
        <v>124</v>
      </c>
      <c r="G244" t="s">
        <v>125</v>
      </c>
      <c r="H244">
        <v>689.54</v>
      </c>
      <c r="I244" t="s">
        <v>32</v>
      </c>
      <c r="J244">
        <v>16</v>
      </c>
      <c r="K244">
        <v>11032.64</v>
      </c>
      <c r="L244" t="s">
        <v>126</v>
      </c>
      <c r="M244" s="9">
        <v>44389</v>
      </c>
      <c r="N244" s="9">
        <f t="shared" si="109"/>
        <v>44404</v>
      </c>
      <c r="O244" s="1" t="str">
        <f t="shared" si="110"/>
        <v>large order</v>
      </c>
      <c r="P244">
        <f t="shared" si="111"/>
        <v>2021</v>
      </c>
      <c r="Q244" t="str">
        <f t="shared" si="112"/>
        <v>old transaction</v>
      </c>
      <c r="R244" t="str">
        <f t="shared" si="113"/>
        <v>valid</v>
      </c>
      <c r="S244" t="str">
        <f t="shared" si="114"/>
        <v>paid</v>
      </c>
      <c r="T244" t="str">
        <f t="shared" si="115"/>
        <v>high priority order</v>
      </c>
      <c r="U244" t="str">
        <f t="shared" si="116"/>
        <v>Gary Walker 1826</v>
      </c>
      <c r="V244" t="str">
        <f t="shared" si="117"/>
        <v>alker</v>
      </c>
      <c r="W244" t="str">
        <f t="shared" si="118"/>
        <v xml:space="preserve">Gary </v>
      </c>
      <c r="X244">
        <f t="shared" si="119"/>
        <v>15</v>
      </c>
    </row>
    <row r="245" spans="1:24" x14ac:dyDescent="0.25">
      <c r="A245" t="s">
        <v>2470</v>
      </c>
      <c r="B245">
        <v>7323</v>
      </c>
      <c r="C245" t="s">
        <v>2471</v>
      </c>
      <c r="D245" t="s">
        <v>2472</v>
      </c>
      <c r="E245" t="s">
        <v>26</v>
      </c>
      <c r="F245" t="s">
        <v>2473</v>
      </c>
      <c r="G245" t="s">
        <v>2474</v>
      </c>
      <c r="H245">
        <v>26.51</v>
      </c>
      <c r="I245" t="s">
        <v>32</v>
      </c>
      <c r="J245">
        <v>16</v>
      </c>
      <c r="K245">
        <v>424.16</v>
      </c>
      <c r="L245" t="s">
        <v>2475</v>
      </c>
      <c r="M245" s="9">
        <v>45418</v>
      </c>
      <c r="N245" s="9">
        <f t="shared" si="109"/>
        <v>45433</v>
      </c>
      <c r="O245" s="1" t="str">
        <f t="shared" si="110"/>
        <v>large order</v>
      </c>
      <c r="P245">
        <f t="shared" si="111"/>
        <v>2024</v>
      </c>
      <c r="Q245" t="str">
        <f t="shared" si="112"/>
        <v>recent transaction</v>
      </c>
      <c r="R245" t="str">
        <f t="shared" si="113"/>
        <v>valid</v>
      </c>
      <c r="S245" t="str">
        <f t="shared" si="114"/>
        <v>pending</v>
      </c>
      <c r="T245" t="str">
        <f t="shared" si="115"/>
        <v>high priority order</v>
      </c>
      <c r="U245" t="str">
        <f t="shared" si="116"/>
        <v>Patrick Anderson 7323</v>
      </c>
      <c r="V245" t="str">
        <f t="shared" si="117"/>
        <v>erson</v>
      </c>
      <c r="W245" t="str">
        <f t="shared" si="118"/>
        <v>Patri</v>
      </c>
      <c r="X245">
        <f t="shared" si="119"/>
        <v>15</v>
      </c>
    </row>
    <row r="246" spans="1:24" x14ac:dyDescent="0.25">
      <c r="A246" t="s">
        <v>232</v>
      </c>
      <c r="B246">
        <v>7080</v>
      </c>
      <c r="C246" t="s">
        <v>233</v>
      </c>
      <c r="D246" t="s">
        <v>234</v>
      </c>
      <c r="E246" t="s">
        <v>26</v>
      </c>
      <c r="F246" t="s">
        <v>235</v>
      </c>
      <c r="G246" t="s">
        <v>236</v>
      </c>
      <c r="H246">
        <v>840.92</v>
      </c>
      <c r="I246" t="s">
        <v>32</v>
      </c>
      <c r="J246">
        <v>15</v>
      </c>
      <c r="K246">
        <v>12613.8</v>
      </c>
      <c r="L246" t="s">
        <v>237</v>
      </c>
      <c r="M246" s="9">
        <v>44488</v>
      </c>
      <c r="N246" s="9">
        <f t="shared" si="109"/>
        <v>44503</v>
      </c>
      <c r="O246" s="1" t="str">
        <f t="shared" si="110"/>
        <v>small order</v>
      </c>
      <c r="P246">
        <f t="shared" si="111"/>
        <v>2021</v>
      </c>
      <c r="Q246" t="str">
        <f t="shared" si="112"/>
        <v>old transaction</v>
      </c>
      <c r="R246" t="str">
        <f t="shared" si="113"/>
        <v>valid</v>
      </c>
      <c r="S246" t="str">
        <f t="shared" si="114"/>
        <v>paid</v>
      </c>
      <c r="T246" t="b">
        <f t="shared" si="115"/>
        <v>0</v>
      </c>
      <c r="U246" t="str">
        <f t="shared" si="116"/>
        <v>Matthew Marquez 7080</v>
      </c>
      <c r="V246" t="str">
        <f t="shared" si="117"/>
        <v>rquez</v>
      </c>
      <c r="W246" t="str">
        <f t="shared" si="118"/>
        <v>Matth</v>
      </c>
      <c r="X246">
        <f t="shared" si="119"/>
        <v>15</v>
      </c>
    </row>
    <row r="247" spans="1:24" x14ac:dyDescent="0.25">
      <c r="A247" t="s">
        <v>1174</v>
      </c>
      <c r="B247">
        <v>2766</v>
      </c>
      <c r="C247" t="s">
        <v>1175</v>
      </c>
      <c r="D247" t="s">
        <v>1176</v>
      </c>
      <c r="E247" t="s">
        <v>26</v>
      </c>
      <c r="F247" t="s">
        <v>1177</v>
      </c>
      <c r="G247" t="s">
        <v>1178</v>
      </c>
      <c r="H247">
        <v>872.67</v>
      </c>
      <c r="I247" t="s">
        <v>32</v>
      </c>
      <c r="J247">
        <v>15</v>
      </c>
      <c r="K247">
        <v>13090.05</v>
      </c>
      <c r="L247" t="s">
        <v>1179</v>
      </c>
      <c r="M247" s="9">
        <v>44660</v>
      </c>
      <c r="N247" s="9">
        <f t="shared" si="109"/>
        <v>44675</v>
      </c>
      <c r="O247" s="1" t="str">
        <f t="shared" si="110"/>
        <v>small order</v>
      </c>
      <c r="P247">
        <f t="shared" si="111"/>
        <v>2022</v>
      </c>
      <c r="Q247" t="str">
        <f t="shared" si="112"/>
        <v>old transaction</v>
      </c>
      <c r="R247" t="str">
        <f t="shared" si="113"/>
        <v>valid</v>
      </c>
      <c r="S247" t="str">
        <f t="shared" si="114"/>
        <v>paid</v>
      </c>
      <c r="T247" t="b">
        <f t="shared" si="115"/>
        <v>0</v>
      </c>
      <c r="U247" t="str">
        <f t="shared" si="116"/>
        <v>Catherine Odom 2766</v>
      </c>
      <c r="V247" t="str">
        <f t="shared" si="117"/>
        <v xml:space="preserve"> Odom</v>
      </c>
      <c r="W247" t="str">
        <f t="shared" si="118"/>
        <v>Cathe</v>
      </c>
      <c r="X247">
        <f t="shared" si="119"/>
        <v>15</v>
      </c>
    </row>
    <row r="248" spans="1:24" x14ac:dyDescent="0.25">
      <c r="A248" t="s">
        <v>3275</v>
      </c>
      <c r="B248">
        <v>2097</v>
      </c>
      <c r="C248" t="s">
        <v>3276</v>
      </c>
      <c r="D248" t="s">
        <v>3277</v>
      </c>
      <c r="E248" t="s">
        <v>26</v>
      </c>
      <c r="F248" t="s">
        <v>604</v>
      </c>
      <c r="G248" t="s">
        <v>3278</v>
      </c>
      <c r="H248">
        <v>45.33</v>
      </c>
      <c r="I248" t="s">
        <v>32</v>
      </c>
      <c r="J248">
        <v>15</v>
      </c>
      <c r="K248">
        <v>679.95</v>
      </c>
      <c r="L248" t="s">
        <v>3279</v>
      </c>
      <c r="M248" s="9">
        <v>45441</v>
      </c>
      <c r="N248" s="9">
        <f t="shared" si="109"/>
        <v>45456</v>
      </c>
      <c r="O248" s="1" t="str">
        <f t="shared" si="110"/>
        <v>small order</v>
      </c>
      <c r="P248">
        <f t="shared" si="111"/>
        <v>2024</v>
      </c>
      <c r="Q248" t="str">
        <f t="shared" si="112"/>
        <v>recent transaction</v>
      </c>
      <c r="R248" t="str">
        <f t="shared" si="113"/>
        <v>valid</v>
      </c>
      <c r="S248" t="str">
        <f t="shared" si="114"/>
        <v>pending</v>
      </c>
      <c r="T248" t="b">
        <f t="shared" si="115"/>
        <v>0</v>
      </c>
      <c r="U248" t="str">
        <f t="shared" si="116"/>
        <v>Joseph Fox 2097</v>
      </c>
      <c r="V248" t="str">
        <f t="shared" si="117"/>
        <v>h Fox</v>
      </c>
      <c r="W248" t="str">
        <f t="shared" si="118"/>
        <v>Josep</v>
      </c>
      <c r="X248">
        <f t="shared" si="119"/>
        <v>15</v>
      </c>
    </row>
    <row r="249" spans="1:24" x14ac:dyDescent="0.25">
      <c r="A249" t="s">
        <v>2510</v>
      </c>
      <c r="B249">
        <v>5388</v>
      </c>
      <c r="C249" t="s">
        <v>2511</v>
      </c>
      <c r="D249" t="s">
        <v>2512</v>
      </c>
      <c r="E249" t="s">
        <v>26</v>
      </c>
      <c r="F249" t="s">
        <v>2513</v>
      </c>
      <c r="G249" t="s">
        <v>2514</v>
      </c>
      <c r="H249">
        <v>812.05</v>
      </c>
      <c r="I249" t="s">
        <v>32</v>
      </c>
      <c r="J249">
        <v>12</v>
      </c>
      <c r="K249">
        <v>9744.6</v>
      </c>
      <c r="L249" t="s">
        <v>2515</v>
      </c>
      <c r="M249" s="9">
        <v>45213</v>
      </c>
      <c r="N249" s="9">
        <f t="shared" si="109"/>
        <v>45228</v>
      </c>
      <c r="O249" s="1" t="str">
        <f t="shared" si="110"/>
        <v>small order</v>
      </c>
      <c r="P249">
        <f t="shared" si="111"/>
        <v>2023</v>
      </c>
      <c r="Q249" t="str">
        <f t="shared" si="112"/>
        <v>old transaction</v>
      </c>
      <c r="R249" t="str">
        <f t="shared" si="113"/>
        <v>valid</v>
      </c>
      <c r="S249" t="str">
        <f t="shared" si="114"/>
        <v>paid</v>
      </c>
      <c r="T249" t="b">
        <f t="shared" si="115"/>
        <v>0</v>
      </c>
      <c r="U249" t="str">
        <f t="shared" si="116"/>
        <v>Rachel Mann 5388</v>
      </c>
      <c r="V249" t="str">
        <f t="shared" si="117"/>
        <v xml:space="preserve"> Mann</v>
      </c>
      <c r="W249" t="str">
        <f t="shared" si="118"/>
        <v>Rache</v>
      </c>
      <c r="X249">
        <f t="shared" si="119"/>
        <v>15</v>
      </c>
    </row>
    <row r="250" spans="1:24" hidden="1" x14ac:dyDescent="0.25">
      <c r="A250" t="s">
        <v>2633</v>
      </c>
      <c r="B250">
        <v>5044</v>
      </c>
      <c r="C250" t="s">
        <v>2634</v>
      </c>
      <c r="D250" t="s">
        <v>2635</v>
      </c>
      <c r="E250" t="s">
        <v>26</v>
      </c>
      <c r="F250" t="s">
        <v>2636</v>
      </c>
      <c r="G250" t="s">
        <v>2637</v>
      </c>
      <c r="H250">
        <v>581</v>
      </c>
      <c r="I250" t="s">
        <v>32</v>
      </c>
      <c r="J250">
        <v>10</v>
      </c>
      <c r="K250">
        <v>5810</v>
      </c>
      <c r="L250" t="s">
        <v>2638</v>
      </c>
      <c r="M250" s="1">
        <v>43856</v>
      </c>
      <c r="N250" s="1">
        <v>44469</v>
      </c>
      <c r="O250" s="1"/>
      <c r="P250" s="1"/>
    </row>
    <row r="251" spans="1:24" hidden="1" x14ac:dyDescent="0.25">
      <c r="A251" t="s">
        <v>3290</v>
      </c>
      <c r="B251">
        <v>5151</v>
      </c>
      <c r="C251" t="s">
        <v>3291</v>
      </c>
      <c r="D251" t="s">
        <v>3292</v>
      </c>
      <c r="E251" t="s">
        <v>26</v>
      </c>
      <c r="F251" t="s">
        <v>3293</v>
      </c>
      <c r="G251" t="s">
        <v>3294</v>
      </c>
      <c r="H251">
        <v>144.22999999999999</v>
      </c>
      <c r="I251" t="s">
        <v>32</v>
      </c>
      <c r="J251">
        <v>10</v>
      </c>
      <c r="K251">
        <v>1442.3</v>
      </c>
      <c r="L251" t="s">
        <v>3295</v>
      </c>
      <c r="M251" s="1">
        <v>45231</v>
      </c>
      <c r="N251" s="1">
        <v>44548</v>
      </c>
      <c r="O251" s="1"/>
      <c r="P251" s="1"/>
    </row>
    <row r="252" spans="1:24" hidden="1" x14ac:dyDescent="0.25">
      <c r="A252" t="s">
        <v>3296</v>
      </c>
      <c r="B252">
        <v>4824</v>
      </c>
      <c r="C252" t="s">
        <v>3297</v>
      </c>
      <c r="D252" t="s">
        <v>3298</v>
      </c>
      <c r="E252" t="s">
        <v>26</v>
      </c>
      <c r="F252" t="s">
        <v>3299</v>
      </c>
      <c r="G252" t="s">
        <v>3300</v>
      </c>
      <c r="H252">
        <v>457.31</v>
      </c>
      <c r="I252" t="s">
        <v>32</v>
      </c>
      <c r="J252">
        <v>10</v>
      </c>
      <c r="K252">
        <v>4573.1000000000004</v>
      </c>
      <c r="L252" t="s">
        <v>3301</v>
      </c>
      <c r="M252" s="1">
        <v>44852</v>
      </c>
      <c r="N252" s="1">
        <v>45066</v>
      </c>
      <c r="O252" s="1"/>
      <c r="P252" s="1"/>
    </row>
    <row r="253" spans="1:24" hidden="1" x14ac:dyDescent="0.25">
      <c r="A253" t="s">
        <v>1310</v>
      </c>
      <c r="B253">
        <v>3564</v>
      </c>
      <c r="C253" t="s">
        <v>1311</v>
      </c>
      <c r="D253" t="s">
        <v>1312</v>
      </c>
      <c r="E253" t="s">
        <v>26</v>
      </c>
      <c r="F253" t="s">
        <v>1313</v>
      </c>
      <c r="G253" t="s">
        <v>1314</v>
      </c>
      <c r="H253">
        <v>925.85</v>
      </c>
      <c r="I253" t="s">
        <v>32</v>
      </c>
      <c r="J253">
        <v>9</v>
      </c>
      <c r="K253">
        <v>8332.65</v>
      </c>
      <c r="L253" t="s">
        <v>1315</v>
      </c>
      <c r="M253" s="1">
        <v>44738</v>
      </c>
      <c r="N253" s="1">
        <v>44448</v>
      </c>
      <c r="O253" s="1"/>
      <c r="P253" s="1"/>
    </row>
    <row r="254" spans="1:24" hidden="1" x14ac:dyDescent="0.25">
      <c r="A254" t="s">
        <v>2591</v>
      </c>
      <c r="B254">
        <v>8584</v>
      </c>
      <c r="C254" t="s">
        <v>2592</v>
      </c>
      <c r="D254" t="s">
        <v>2593</v>
      </c>
      <c r="E254" t="s">
        <v>26</v>
      </c>
      <c r="F254" t="s">
        <v>2594</v>
      </c>
      <c r="G254" t="s">
        <v>2595</v>
      </c>
      <c r="H254">
        <v>758.49</v>
      </c>
      <c r="I254" t="s">
        <v>32</v>
      </c>
      <c r="J254">
        <v>8</v>
      </c>
      <c r="K254">
        <v>6067.92</v>
      </c>
      <c r="L254" t="s">
        <v>2596</v>
      </c>
      <c r="M254" s="1">
        <v>44465</v>
      </c>
      <c r="N254" s="1">
        <v>44487</v>
      </c>
      <c r="O254" s="1"/>
      <c r="P254" s="1"/>
    </row>
    <row r="255" spans="1:24" hidden="1" x14ac:dyDescent="0.25">
      <c r="A255" t="s">
        <v>2920</v>
      </c>
      <c r="B255">
        <v>1316</v>
      </c>
      <c r="C255" t="s">
        <v>2921</v>
      </c>
      <c r="D255" t="s">
        <v>2922</v>
      </c>
      <c r="E255" t="s">
        <v>26</v>
      </c>
      <c r="F255" t="s">
        <v>2507</v>
      </c>
      <c r="G255" t="s">
        <v>2923</v>
      </c>
      <c r="H255">
        <v>260.26</v>
      </c>
      <c r="I255" t="s">
        <v>32</v>
      </c>
      <c r="J255">
        <v>5</v>
      </c>
      <c r="K255">
        <v>1301.3</v>
      </c>
      <c r="L255" t="s">
        <v>2924</v>
      </c>
      <c r="M255" s="1">
        <v>44985</v>
      </c>
      <c r="N255" s="1">
        <v>43832</v>
      </c>
      <c r="O255" s="1"/>
      <c r="P255" s="1"/>
    </row>
    <row r="256" spans="1:24" hidden="1" x14ac:dyDescent="0.25">
      <c r="A256" t="s">
        <v>3302</v>
      </c>
      <c r="B256">
        <v>6290</v>
      </c>
      <c r="C256" t="s">
        <v>3303</v>
      </c>
      <c r="D256" t="s">
        <v>3304</v>
      </c>
      <c r="E256" t="s">
        <v>26</v>
      </c>
      <c r="F256" t="s">
        <v>3305</v>
      </c>
      <c r="G256" t="s">
        <v>3306</v>
      </c>
      <c r="H256">
        <v>677.09</v>
      </c>
      <c r="I256" t="s">
        <v>32</v>
      </c>
      <c r="J256">
        <v>5</v>
      </c>
      <c r="K256">
        <v>3385.45</v>
      </c>
      <c r="L256" t="s">
        <v>3307</v>
      </c>
      <c r="M256" s="1">
        <v>44281</v>
      </c>
      <c r="N256" s="1">
        <v>45445</v>
      </c>
      <c r="O256" s="1"/>
      <c r="P256" s="1"/>
    </row>
    <row r="257" spans="1:24" hidden="1" x14ac:dyDescent="0.25">
      <c r="A257" t="s">
        <v>2801</v>
      </c>
      <c r="B257">
        <v>6998</v>
      </c>
      <c r="C257" t="s">
        <v>2802</v>
      </c>
      <c r="D257" t="s">
        <v>2803</v>
      </c>
      <c r="E257" t="s">
        <v>26</v>
      </c>
      <c r="F257" t="s">
        <v>2804</v>
      </c>
      <c r="G257" t="s">
        <v>2805</v>
      </c>
      <c r="H257">
        <v>868.04</v>
      </c>
      <c r="I257" t="s">
        <v>32</v>
      </c>
      <c r="J257">
        <v>3</v>
      </c>
      <c r="K257">
        <v>2604.12</v>
      </c>
      <c r="L257" t="s">
        <v>2806</v>
      </c>
      <c r="M257" s="1">
        <v>45274</v>
      </c>
      <c r="N257" s="1">
        <v>44519</v>
      </c>
      <c r="O257" s="1"/>
      <c r="P257" s="1"/>
    </row>
    <row r="258" spans="1:24" hidden="1" x14ac:dyDescent="0.25">
      <c r="A258" t="s">
        <v>2559</v>
      </c>
      <c r="B258">
        <v>4240</v>
      </c>
      <c r="C258" t="s">
        <v>2560</v>
      </c>
      <c r="D258" t="s">
        <v>2561</v>
      </c>
      <c r="E258" t="s">
        <v>26</v>
      </c>
      <c r="F258" t="s">
        <v>2562</v>
      </c>
      <c r="G258" t="s">
        <v>2563</v>
      </c>
      <c r="H258">
        <v>93.04</v>
      </c>
      <c r="I258" t="s">
        <v>32</v>
      </c>
      <c r="J258">
        <v>1</v>
      </c>
      <c r="K258">
        <v>93.04</v>
      </c>
      <c r="L258" t="s">
        <v>2564</v>
      </c>
      <c r="M258" s="1">
        <v>44925</v>
      </c>
      <c r="N258" s="1">
        <v>44141</v>
      </c>
      <c r="O258" s="1"/>
      <c r="P258" s="1"/>
    </row>
    <row r="259" spans="1:24" x14ac:dyDescent="0.25">
      <c r="A259" t="s">
        <v>1713</v>
      </c>
      <c r="B259">
        <v>5217</v>
      </c>
      <c r="C259" t="s">
        <v>1714</v>
      </c>
      <c r="D259" t="s">
        <v>1715</v>
      </c>
      <c r="E259" t="s">
        <v>106</v>
      </c>
      <c r="F259" t="s">
        <v>1716</v>
      </c>
      <c r="G259" t="s">
        <v>1717</v>
      </c>
      <c r="H259">
        <v>552.98</v>
      </c>
      <c r="I259" t="s">
        <v>32</v>
      </c>
      <c r="J259">
        <v>19</v>
      </c>
      <c r="K259">
        <v>10506.62</v>
      </c>
      <c r="L259" t="s">
        <v>1718</v>
      </c>
      <c r="M259" s="9">
        <v>45028</v>
      </c>
      <c r="N259" s="9">
        <f t="shared" ref="N259:N268" si="120">M259+15</f>
        <v>45043</v>
      </c>
      <c r="O259" s="1" t="str">
        <f t="shared" ref="O259:O268" si="121">IF(J259&gt;15, "large order", "small order")</f>
        <v>large order</v>
      </c>
      <c r="P259">
        <f t="shared" ref="P259:P268" si="122">YEAR(M259)</f>
        <v>2023</v>
      </c>
      <c r="Q259" t="str">
        <f t="shared" ref="Q259:Q268" si="123">IF(AND(J259&gt;10, P259=2024), "recent transaction", "old transaction")</f>
        <v>old transaction</v>
      </c>
      <c r="R259" t="str">
        <f t="shared" ref="R259:R268" si="124">IF(OR(J259&gt;15, O259="small order"), "valid", "invalid")</f>
        <v>valid</v>
      </c>
      <c r="S259" t="str">
        <f t="shared" ref="S259:S268" si="125">IF(NOT(P259&lt;2024), "pending", "paid")</f>
        <v>paid</v>
      </c>
      <c r="T259" t="str">
        <f t="shared" ref="T259:T268" si="126">IF(AND(J259&gt;15, OR(Q259="old transaction", Q259="recent transaction")), "high priority order")</f>
        <v>high priority order</v>
      </c>
      <c r="U259" t="str">
        <f t="shared" ref="U259:U268" si="127">CONCATENATE(A259, " ", B259)</f>
        <v>Ronnie Schmidt 5217</v>
      </c>
      <c r="V259" t="str">
        <f t="shared" ref="V259:V268" si="128">RIGHT(A259,5)</f>
        <v>hmidt</v>
      </c>
      <c r="W259" t="str">
        <f t="shared" ref="W259:W268" si="129">LEFT(A259, 5)</f>
        <v>Ronni</v>
      </c>
      <c r="X259">
        <f t="shared" ref="X259:X268" si="130">DATEDIF(M259, N259, "d")</f>
        <v>15</v>
      </c>
    </row>
    <row r="260" spans="1:24" x14ac:dyDescent="0.25">
      <c r="A260" t="s">
        <v>652</v>
      </c>
      <c r="B260">
        <v>2116</v>
      </c>
      <c r="C260" t="s">
        <v>653</v>
      </c>
      <c r="D260" t="s">
        <v>654</v>
      </c>
      <c r="E260" t="s">
        <v>106</v>
      </c>
      <c r="F260" t="s">
        <v>655</v>
      </c>
      <c r="G260" t="s">
        <v>656</v>
      </c>
      <c r="H260">
        <v>317.22000000000003</v>
      </c>
      <c r="I260" t="s">
        <v>32</v>
      </c>
      <c r="J260">
        <v>17</v>
      </c>
      <c r="K260">
        <v>5392.74</v>
      </c>
      <c r="L260" t="s">
        <v>657</v>
      </c>
      <c r="M260" s="9">
        <v>44223</v>
      </c>
      <c r="N260" s="9">
        <f t="shared" si="120"/>
        <v>44238</v>
      </c>
      <c r="O260" s="1" t="str">
        <f t="shared" si="121"/>
        <v>large order</v>
      </c>
      <c r="P260">
        <f t="shared" si="122"/>
        <v>2021</v>
      </c>
      <c r="Q260" t="str">
        <f t="shared" si="123"/>
        <v>old transaction</v>
      </c>
      <c r="R260" t="str">
        <f t="shared" si="124"/>
        <v>valid</v>
      </c>
      <c r="S260" t="str">
        <f t="shared" si="125"/>
        <v>paid</v>
      </c>
      <c r="T260" t="str">
        <f t="shared" si="126"/>
        <v>high priority order</v>
      </c>
      <c r="U260" t="str">
        <f t="shared" si="127"/>
        <v>Fernando Irwin 2116</v>
      </c>
      <c r="V260" t="str">
        <f t="shared" si="128"/>
        <v>Irwin</v>
      </c>
      <c r="W260" t="str">
        <f t="shared" si="129"/>
        <v>Ferna</v>
      </c>
      <c r="X260">
        <f t="shared" si="130"/>
        <v>15</v>
      </c>
    </row>
    <row r="261" spans="1:24" x14ac:dyDescent="0.25">
      <c r="A261" t="s">
        <v>3204</v>
      </c>
      <c r="B261">
        <v>9592</v>
      </c>
      <c r="C261" t="s">
        <v>3205</v>
      </c>
      <c r="D261" t="s">
        <v>3206</v>
      </c>
      <c r="E261" t="s">
        <v>106</v>
      </c>
      <c r="F261" t="s">
        <v>1123</v>
      </c>
      <c r="G261" t="s">
        <v>3207</v>
      </c>
      <c r="H261">
        <v>376.65</v>
      </c>
      <c r="I261" t="s">
        <v>32</v>
      </c>
      <c r="J261">
        <v>17</v>
      </c>
      <c r="K261">
        <v>6403.05</v>
      </c>
      <c r="L261" t="s">
        <v>3208</v>
      </c>
      <c r="M261" s="9">
        <v>44184</v>
      </c>
      <c r="N261" s="9">
        <f t="shared" si="120"/>
        <v>44199</v>
      </c>
      <c r="O261" s="1" t="str">
        <f t="shared" si="121"/>
        <v>large order</v>
      </c>
      <c r="P261">
        <f t="shared" si="122"/>
        <v>2020</v>
      </c>
      <c r="Q261" t="str">
        <f t="shared" si="123"/>
        <v>old transaction</v>
      </c>
      <c r="R261" t="str">
        <f t="shared" si="124"/>
        <v>valid</v>
      </c>
      <c r="S261" t="str">
        <f t="shared" si="125"/>
        <v>paid</v>
      </c>
      <c r="T261" t="str">
        <f t="shared" si="126"/>
        <v>high priority order</v>
      </c>
      <c r="U261" t="str">
        <f t="shared" si="127"/>
        <v>Justin Jarvis 9592</v>
      </c>
      <c r="V261" t="str">
        <f t="shared" si="128"/>
        <v>arvis</v>
      </c>
      <c r="W261" t="str">
        <f t="shared" si="129"/>
        <v>Justi</v>
      </c>
      <c r="X261">
        <f t="shared" si="130"/>
        <v>15</v>
      </c>
    </row>
    <row r="262" spans="1:24" x14ac:dyDescent="0.25">
      <c r="A262" t="s">
        <v>1690</v>
      </c>
      <c r="B262">
        <v>6821</v>
      </c>
      <c r="C262" t="s">
        <v>1691</v>
      </c>
      <c r="D262" t="s">
        <v>1692</v>
      </c>
      <c r="E262" t="s">
        <v>106</v>
      </c>
      <c r="F262" t="s">
        <v>1510</v>
      </c>
      <c r="G262" t="s">
        <v>1693</v>
      </c>
      <c r="H262">
        <v>557.39</v>
      </c>
      <c r="I262" t="s">
        <v>32</v>
      </c>
      <c r="J262">
        <v>16</v>
      </c>
      <c r="K262">
        <v>8918.24</v>
      </c>
      <c r="L262" t="s">
        <v>1694</v>
      </c>
      <c r="M262" s="9">
        <v>44650</v>
      </c>
      <c r="N262" s="9">
        <f t="shared" si="120"/>
        <v>44665</v>
      </c>
      <c r="O262" s="1" t="str">
        <f t="shared" si="121"/>
        <v>large order</v>
      </c>
      <c r="P262">
        <f t="shared" si="122"/>
        <v>2022</v>
      </c>
      <c r="Q262" t="str">
        <f t="shared" si="123"/>
        <v>old transaction</v>
      </c>
      <c r="R262" t="str">
        <f t="shared" si="124"/>
        <v>valid</v>
      </c>
      <c r="S262" t="str">
        <f t="shared" si="125"/>
        <v>paid</v>
      </c>
      <c r="T262" t="str">
        <f t="shared" si="126"/>
        <v>high priority order</v>
      </c>
      <c r="U262" t="str">
        <f t="shared" si="127"/>
        <v>Jennifer Chavez 6821</v>
      </c>
      <c r="V262" t="str">
        <f t="shared" si="128"/>
        <v>havez</v>
      </c>
      <c r="W262" t="str">
        <f t="shared" si="129"/>
        <v>Jenni</v>
      </c>
      <c r="X262">
        <f t="shared" si="130"/>
        <v>15</v>
      </c>
    </row>
    <row r="263" spans="1:24" x14ac:dyDescent="0.25">
      <c r="A263" t="s">
        <v>454</v>
      </c>
      <c r="B263">
        <v>8657</v>
      </c>
      <c r="C263" t="s">
        <v>455</v>
      </c>
      <c r="D263" t="s">
        <v>456</v>
      </c>
      <c r="E263" t="s">
        <v>106</v>
      </c>
      <c r="F263" t="s">
        <v>457</v>
      </c>
      <c r="G263" t="s">
        <v>458</v>
      </c>
      <c r="H263">
        <v>777.35</v>
      </c>
      <c r="I263" t="s">
        <v>32</v>
      </c>
      <c r="J263">
        <v>14</v>
      </c>
      <c r="K263">
        <v>10882.9</v>
      </c>
      <c r="L263" t="s">
        <v>459</v>
      </c>
      <c r="M263" s="9">
        <v>43866</v>
      </c>
      <c r="N263" s="9">
        <f t="shared" si="120"/>
        <v>43881</v>
      </c>
      <c r="O263" s="1" t="str">
        <f t="shared" si="121"/>
        <v>small order</v>
      </c>
      <c r="P263">
        <f t="shared" si="122"/>
        <v>2020</v>
      </c>
      <c r="Q263" t="str">
        <f t="shared" si="123"/>
        <v>old transaction</v>
      </c>
      <c r="R263" t="str">
        <f t="shared" si="124"/>
        <v>valid</v>
      </c>
      <c r="S263" t="str">
        <f t="shared" si="125"/>
        <v>paid</v>
      </c>
      <c r="T263" t="b">
        <f t="shared" si="126"/>
        <v>0</v>
      </c>
      <c r="U263" t="str">
        <f t="shared" si="127"/>
        <v>Kimberly Austin 8657</v>
      </c>
      <c r="V263" t="str">
        <f t="shared" si="128"/>
        <v>ustin</v>
      </c>
      <c r="W263" t="str">
        <f t="shared" si="129"/>
        <v>Kimbe</v>
      </c>
      <c r="X263">
        <f t="shared" si="130"/>
        <v>15</v>
      </c>
    </row>
    <row r="264" spans="1:24" x14ac:dyDescent="0.25">
      <c r="A264" t="s">
        <v>595</v>
      </c>
      <c r="B264">
        <v>6879</v>
      </c>
      <c r="C264" t="s">
        <v>596</v>
      </c>
      <c r="D264" t="s">
        <v>597</v>
      </c>
      <c r="E264" t="s">
        <v>106</v>
      </c>
      <c r="F264" t="s">
        <v>598</v>
      </c>
      <c r="G264" t="s">
        <v>599</v>
      </c>
      <c r="H264">
        <v>714.36</v>
      </c>
      <c r="I264" t="s">
        <v>32</v>
      </c>
      <c r="J264">
        <v>14</v>
      </c>
      <c r="K264">
        <v>10001.040000000001</v>
      </c>
      <c r="L264" t="s">
        <v>600</v>
      </c>
      <c r="M264" s="9">
        <v>44184</v>
      </c>
      <c r="N264" s="9">
        <f t="shared" si="120"/>
        <v>44199</v>
      </c>
      <c r="O264" s="1" t="str">
        <f t="shared" si="121"/>
        <v>small order</v>
      </c>
      <c r="P264">
        <f t="shared" si="122"/>
        <v>2020</v>
      </c>
      <c r="Q264" t="str">
        <f t="shared" si="123"/>
        <v>old transaction</v>
      </c>
      <c r="R264" t="str">
        <f t="shared" si="124"/>
        <v>valid</v>
      </c>
      <c r="S264" t="str">
        <f t="shared" si="125"/>
        <v>paid</v>
      </c>
      <c r="T264" t="b">
        <f t="shared" si="126"/>
        <v>0</v>
      </c>
      <c r="U264" t="str">
        <f t="shared" si="127"/>
        <v>David Guerrero 6879</v>
      </c>
      <c r="V264" t="str">
        <f t="shared" si="128"/>
        <v>rrero</v>
      </c>
      <c r="W264" t="str">
        <f t="shared" si="129"/>
        <v>David</v>
      </c>
      <c r="X264">
        <f t="shared" si="130"/>
        <v>15</v>
      </c>
    </row>
    <row r="265" spans="1:24" x14ac:dyDescent="0.25">
      <c r="A265" t="s">
        <v>1490</v>
      </c>
      <c r="B265">
        <v>2919</v>
      </c>
      <c r="C265" t="s">
        <v>1491</v>
      </c>
      <c r="D265" t="s">
        <v>1492</v>
      </c>
      <c r="E265" t="s">
        <v>106</v>
      </c>
      <c r="F265" t="s">
        <v>307</v>
      </c>
      <c r="G265" t="s">
        <v>1493</v>
      </c>
      <c r="H265">
        <v>469.4</v>
      </c>
      <c r="I265" t="s">
        <v>32</v>
      </c>
      <c r="J265">
        <v>14</v>
      </c>
      <c r="K265">
        <v>6571.6</v>
      </c>
      <c r="L265" t="s">
        <v>1494</v>
      </c>
      <c r="M265" s="9">
        <v>44526</v>
      </c>
      <c r="N265" s="9">
        <f t="shared" si="120"/>
        <v>44541</v>
      </c>
      <c r="O265" s="1" t="str">
        <f t="shared" si="121"/>
        <v>small order</v>
      </c>
      <c r="P265">
        <f t="shared" si="122"/>
        <v>2021</v>
      </c>
      <c r="Q265" t="str">
        <f t="shared" si="123"/>
        <v>old transaction</v>
      </c>
      <c r="R265" t="str">
        <f t="shared" si="124"/>
        <v>valid</v>
      </c>
      <c r="S265" t="str">
        <f t="shared" si="125"/>
        <v>paid</v>
      </c>
      <c r="T265" t="b">
        <f t="shared" si="126"/>
        <v>0</v>
      </c>
      <c r="U265" t="str">
        <f t="shared" si="127"/>
        <v>Dr. John Lopez 2919</v>
      </c>
      <c r="V265" t="str">
        <f t="shared" si="128"/>
        <v>Lopez</v>
      </c>
      <c r="W265" t="str">
        <f t="shared" si="129"/>
        <v>Dr. J</v>
      </c>
      <c r="X265">
        <f t="shared" si="130"/>
        <v>15</v>
      </c>
    </row>
    <row r="266" spans="1:24" x14ac:dyDescent="0.25">
      <c r="A266" t="s">
        <v>2991</v>
      </c>
      <c r="B266">
        <v>8171</v>
      </c>
      <c r="C266" t="s">
        <v>2992</v>
      </c>
      <c r="D266" t="s">
        <v>2993</v>
      </c>
      <c r="E266" t="s">
        <v>106</v>
      </c>
      <c r="F266" t="s">
        <v>2994</v>
      </c>
      <c r="G266" t="s">
        <v>2995</v>
      </c>
      <c r="H266">
        <v>477.55</v>
      </c>
      <c r="I266" t="s">
        <v>32</v>
      </c>
      <c r="J266">
        <v>14</v>
      </c>
      <c r="K266">
        <v>6685.7</v>
      </c>
      <c r="L266" t="s">
        <v>2996</v>
      </c>
      <c r="M266" s="9">
        <v>44387</v>
      </c>
      <c r="N266" s="9">
        <f t="shared" si="120"/>
        <v>44402</v>
      </c>
      <c r="O266" s="1" t="str">
        <f t="shared" si="121"/>
        <v>small order</v>
      </c>
      <c r="P266">
        <f t="shared" si="122"/>
        <v>2021</v>
      </c>
      <c r="Q266" t="str">
        <f t="shared" si="123"/>
        <v>old transaction</v>
      </c>
      <c r="R266" t="str">
        <f t="shared" si="124"/>
        <v>valid</v>
      </c>
      <c r="S266" t="str">
        <f t="shared" si="125"/>
        <v>paid</v>
      </c>
      <c r="T266" t="b">
        <f t="shared" si="126"/>
        <v>0</v>
      </c>
      <c r="U266" t="str">
        <f t="shared" si="127"/>
        <v>Denise Smith 8171</v>
      </c>
      <c r="V266" t="str">
        <f t="shared" si="128"/>
        <v>Smith</v>
      </c>
      <c r="W266" t="str">
        <f t="shared" si="129"/>
        <v>Denis</v>
      </c>
      <c r="X266">
        <f t="shared" si="130"/>
        <v>15</v>
      </c>
    </row>
    <row r="267" spans="1:24" x14ac:dyDescent="0.25">
      <c r="A267" t="s">
        <v>3041</v>
      </c>
      <c r="B267">
        <v>9556</v>
      </c>
      <c r="C267" t="s">
        <v>3042</v>
      </c>
      <c r="D267" t="s">
        <v>3043</v>
      </c>
      <c r="E267" t="s">
        <v>106</v>
      </c>
      <c r="F267" t="s">
        <v>3044</v>
      </c>
      <c r="G267" t="s">
        <v>3045</v>
      </c>
      <c r="H267">
        <v>457.21</v>
      </c>
      <c r="I267" t="s">
        <v>32</v>
      </c>
      <c r="J267">
        <v>14</v>
      </c>
      <c r="K267">
        <v>6400.94</v>
      </c>
      <c r="L267" t="s">
        <v>3046</v>
      </c>
      <c r="M267" s="9">
        <v>45306</v>
      </c>
      <c r="N267" s="9">
        <f t="shared" si="120"/>
        <v>45321</v>
      </c>
      <c r="O267" s="1" t="str">
        <f t="shared" si="121"/>
        <v>small order</v>
      </c>
      <c r="P267">
        <f t="shared" si="122"/>
        <v>2024</v>
      </c>
      <c r="Q267" t="str">
        <f t="shared" si="123"/>
        <v>recent transaction</v>
      </c>
      <c r="R267" t="str">
        <f t="shared" si="124"/>
        <v>valid</v>
      </c>
      <c r="S267" t="str">
        <f t="shared" si="125"/>
        <v>pending</v>
      </c>
      <c r="T267" t="b">
        <f t="shared" si="126"/>
        <v>0</v>
      </c>
      <c r="U267" t="str">
        <f t="shared" si="127"/>
        <v>Lauren Rogers DVM 9556</v>
      </c>
      <c r="V267" t="str">
        <f t="shared" si="128"/>
        <v>s DVM</v>
      </c>
      <c r="W267" t="str">
        <f t="shared" si="129"/>
        <v>Laure</v>
      </c>
      <c r="X267">
        <f t="shared" si="130"/>
        <v>15</v>
      </c>
    </row>
    <row r="268" spans="1:24" x14ac:dyDescent="0.25">
      <c r="A268" t="s">
        <v>1373</v>
      </c>
      <c r="B268">
        <v>3861</v>
      </c>
      <c r="C268" t="s">
        <v>1374</v>
      </c>
      <c r="D268" t="s">
        <v>1375</v>
      </c>
      <c r="E268" t="s">
        <v>106</v>
      </c>
      <c r="F268" t="s">
        <v>36</v>
      </c>
      <c r="G268" t="s">
        <v>1376</v>
      </c>
      <c r="H268">
        <v>309.42</v>
      </c>
      <c r="I268" t="s">
        <v>32</v>
      </c>
      <c r="J268">
        <v>13</v>
      </c>
      <c r="K268">
        <v>4022.46</v>
      </c>
      <c r="L268" t="s">
        <v>1377</v>
      </c>
      <c r="M268" s="9">
        <v>45431</v>
      </c>
      <c r="N268" s="9">
        <f t="shared" si="120"/>
        <v>45446</v>
      </c>
      <c r="O268" s="1" t="str">
        <f t="shared" si="121"/>
        <v>small order</v>
      </c>
      <c r="P268">
        <f t="shared" si="122"/>
        <v>2024</v>
      </c>
      <c r="Q268" t="str">
        <f t="shared" si="123"/>
        <v>recent transaction</v>
      </c>
      <c r="R268" t="str">
        <f t="shared" si="124"/>
        <v>valid</v>
      </c>
      <c r="S268" t="str">
        <f t="shared" si="125"/>
        <v>pending</v>
      </c>
      <c r="T268" t="b">
        <f t="shared" si="126"/>
        <v>0</v>
      </c>
      <c r="U268" t="str">
        <f t="shared" si="127"/>
        <v>Nancy Oconnell 3861</v>
      </c>
      <c r="V268" t="str">
        <f t="shared" si="128"/>
        <v>nnell</v>
      </c>
      <c r="W268" t="str">
        <f t="shared" si="129"/>
        <v>Nancy</v>
      </c>
      <c r="X268">
        <f t="shared" si="130"/>
        <v>15</v>
      </c>
    </row>
    <row r="269" spans="1:24" hidden="1" x14ac:dyDescent="0.25">
      <c r="A269" t="s">
        <v>2762</v>
      </c>
      <c r="B269">
        <v>7547</v>
      </c>
      <c r="C269" t="s">
        <v>2763</v>
      </c>
      <c r="D269" t="s">
        <v>2764</v>
      </c>
      <c r="E269" t="s">
        <v>106</v>
      </c>
      <c r="F269" t="s">
        <v>2094</v>
      </c>
      <c r="G269" t="s">
        <v>2765</v>
      </c>
      <c r="H269">
        <v>628.38</v>
      </c>
      <c r="I269" t="s">
        <v>32</v>
      </c>
      <c r="J269">
        <v>10</v>
      </c>
      <c r="K269">
        <v>6283.8</v>
      </c>
      <c r="L269" t="s">
        <v>2766</v>
      </c>
      <c r="M269" s="1">
        <v>44450</v>
      </c>
      <c r="N269" s="1">
        <v>43985</v>
      </c>
      <c r="O269" s="1"/>
      <c r="P269" s="1"/>
    </row>
    <row r="270" spans="1:24" hidden="1" x14ac:dyDescent="0.25">
      <c r="A270" t="s">
        <v>730</v>
      </c>
      <c r="B270">
        <v>7304</v>
      </c>
      <c r="C270" t="s">
        <v>731</v>
      </c>
      <c r="D270" t="s">
        <v>732</v>
      </c>
      <c r="E270" t="s">
        <v>106</v>
      </c>
      <c r="F270" t="s">
        <v>733</v>
      </c>
      <c r="G270" t="s">
        <v>734</v>
      </c>
      <c r="H270">
        <v>493.96</v>
      </c>
      <c r="I270" t="s">
        <v>32</v>
      </c>
      <c r="J270">
        <v>8</v>
      </c>
      <c r="K270">
        <v>3951.68</v>
      </c>
      <c r="L270" t="s">
        <v>735</v>
      </c>
      <c r="M270" s="1">
        <v>44313</v>
      </c>
      <c r="N270" s="1">
        <v>45269</v>
      </c>
      <c r="O270" s="1"/>
      <c r="P270" s="1"/>
    </row>
    <row r="271" spans="1:24" hidden="1" x14ac:dyDescent="0.25">
      <c r="A271" t="s">
        <v>1848</v>
      </c>
      <c r="B271">
        <v>2345</v>
      </c>
      <c r="C271" t="s">
        <v>1849</v>
      </c>
      <c r="D271" t="s">
        <v>1850</v>
      </c>
      <c r="E271" t="s">
        <v>106</v>
      </c>
      <c r="F271" t="s">
        <v>1851</v>
      </c>
      <c r="G271" t="s">
        <v>1852</v>
      </c>
      <c r="H271">
        <v>345.65</v>
      </c>
      <c r="I271" t="s">
        <v>32</v>
      </c>
      <c r="J271">
        <v>8</v>
      </c>
      <c r="K271">
        <v>2765.2</v>
      </c>
      <c r="L271" t="s">
        <v>1853</v>
      </c>
      <c r="M271" s="1">
        <v>45409</v>
      </c>
      <c r="N271" s="1">
        <v>44893</v>
      </c>
      <c r="O271" s="1"/>
      <c r="P271" s="1"/>
    </row>
    <row r="272" spans="1:24" hidden="1" x14ac:dyDescent="0.25">
      <c r="A272" t="s">
        <v>1912</v>
      </c>
      <c r="B272">
        <v>1737</v>
      </c>
      <c r="C272" t="s">
        <v>1913</v>
      </c>
      <c r="D272" t="s">
        <v>1914</v>
      </c>
      <c r="E272" t="s">
        <v>106</v>
      </c>
      <c r="F272" t="s">
        <v>814</v>
      </c>
      <c r="G272" t="s">
        <v>1915</v>
      </c>
      <c r="H272">
        <v>468.94</v>
      </c>
      <c r="I272" t="s">
        <v>32</v>
      </c>
      <c r="J272">
        <v>8</v>
      </c>
      <c r="K272">
        <v>3751.52</v>
      </c>
      <c r="L272" t="s">
        <v>1916</v>
      </c>
      <c r="M272" s="1">
        <v>45238</v>
      </c>
      <c r="N272" s="1">
        <v>45441</v>
      </c>
      <c r="O272" s="1"/>
      <c r="P272" s="1"/>
    </row>
    <row r="273" spans="1:24" hidden="1" x14ac:dyDescent="0.25">
      <c r="A273" t="s">
        <v>2706</v>
      </c>
      <c r="B273">
        <v>2453</v>
      </c>
      <c r="C273" t="s">
        <v>2707</v>
      </c>
      <c r="D273" t="s">
        <v>2708</v>
      </c>
      <c r="E273" t="s">
        <v>106</v>
      </c>
      <c r="F273" t="s">
        <v>2709</v>
      </c>
      <c r="G273" t="s">
        <v>2710</v>
      </c>
      <c r="H273">
        <v>279.83</v>
      </c>
      <c r="I273" t="s">
        <v>32</v>
      </c>
      <c r="J273">
        <v>6</v>
      </c>
      <c r="K273">
        <v>1678.98</v>
      </c>
      <c r="L273" t="s">
        <v>2711</v>
      </c>
      <c r="M273" s="1">
        <v>44254</v>
      </c>
      <c r="N273" s="1">
        <v>45355</v>
      </c>
      <c r="O273" s="1"/>
      <c r="P273" s="1"/>
    </row>
    <row r="274" spans="1:24" hidden="1" x14ac:dyDescent="0.25">
      <c r="A274" t="s">
        <v>676</v>
      </c>
      <c r="B274">
        <v>9067</v>
      </c>
      <c r="C274" t="s">
        <v>677</v>
      </c>
      <c r="D274" t="s">
        <v>678</v>
      </c>
      <c r="E274" t="s">
        <v>106</v>
      </c>
      <c r="F274" t="s">
        <v>679</v>
      </c>
      <c r="G274" t="s">
        <v>680</v>
      </c>
      <c r="H274">
        <v>754.3</v>
      </c>
      <c r="I274" t="s">
        <v>32</v>
      </c>
      <c r="J274">
        <v>5</v>
      </c>
      <c r="K274">
        <v>3771.5</v>
      </c>
      <c r="L274" t="s">
        <v>681</v>
      </c>
      <c r="M274" s="1">
        <v>44264</v>
      </c>
      <c r="N274" s="1">
        <v>43962</v>
      </c>
      <c r="O274" s="1"/>
      <c r="P274" s="1"/>
    </row>
    <row r="275" spans="1:24" hidden="1" x14ac:dyDescent="0.25">
      <c r="A275" t="s">
        <v>2364</v>
      </c>
      <c r="B275">
        <v>8082</v>
      </c>
      <c r="C275" t="s">
        <v>2365</v>
      </c>
      <c r="D275" t="s">
        <v>2366</v>
      </c>
      <c r="E275" t="s">
        <v>106</v>
      </c>
      <c r="F275" t="s">
        <v>2201</v>
      </c>
      <c r="G275" t="s">
        <v>2367</v>
      </c>
      <c r="H275">
        <v>170.09</v>
      </c>
      <c r="I275" t="s">
        <v>32</v>
      </c>
      <c r="J275">
        <v>5</v>
      </c>
      <c r="K275">
        <v>850.45</v>
      </c>
      <c r="L275" t="s">
        <v>2368</v>
      </c>
      <c r="M275" s="1">
        <v>44354</v>
      </c>
      <c r="N275" s="1">
        <v>45327</v>
      </c>
      <c r="O275" s="1"/>
      <c r="P275" s="1"/>
    </row>
    <row r="276" spans="1:24" hidden="1" x14ac:dyDescent="0.25">
      <c r="A276" t="s">
        <v>808</v>
      </c>
      <c r="B276">
        <v>3332</v>
      </c>
      <c r="C276" t="s">
        <v>809</v>
      </c>
      <c r="D276" t="s">
        <v>810</v>
      </c>
      <c r="E276" t="s">
        <v>106</v>
      </c>
      <c r="F276" t="s">
        <v>811</v>
      </c>
      <c r="G276" t="s">
        <v>812</v>
      </c>
      <c r="H276">
        <v>30.61</v>
      </c>
      <c r="I276" t="s">
        <v>32</v>
      </c>
      <c r="J276">
        <v>4</v>
      </c>
      <c r="K276">
        <v>122.44</v>
      </c>
      <c r="L276" t="s">
        <v>813</v>
      </c>
      <c r="M276" s="1">
        <v>44692</v>
      </c>
      <c r="N276" s="1">
        <v>44273</v>
      </c>
      <c r="O276" s="1"/>
      <c r="P276" s="1"/>
    </row>
    <row r="277" spans="1:24" hidden="1" x14ac:dyDescent="0.25">
      <c r="A277" t="s">
        <v>1503</v>
      </c>
      <c r="B277">
        <v>3216</v>
      </c>
      <c r="C277" t="s">
        <v>1504</v>
      </c>
      <c r="D277" t="s">
        <v>1505</v>
      </c>
      <c r="E277" t="s">
        <v>106</v>
      </c>
      <c r="F277" t="s">
        <v>1506</v>
      </c>
      <c r="G277" t="s">
        <v>1507</v>
      </c>
      <c r="H277">
        <v>346.72</v>
      </c>
      <c r="I277" t="s">
        <v>32</v>
      </c>
      <c r="J277">
        <v>3</v>
      </c>
      <c r="K277">
        <v>1040.1600000000001</v>
      </c>
      <c r="L277" t="s">
        <v>1508</v>
      </c>
      <c r="M277" s="1">
        <v>43887</v>
      </c>
      <c r="N277" s="1">
        <v>45221</v>
      </c>
      <c r="O277" s="1"/>
      <c r="P277" s="1"/>
    </row>
    <row r="278" spans="1:24" hidden="1" x14ac:dyDescent="0.25">
      <c r="A278" t="s">
        <v>2442</v>
      </c>
      <c r="B278">
        <v>9522</v>
      </c>
      <c r="C278" t="s">
        <v>2443</v>
      </c>
      <c r="D278" t="s">
        <v>2444</v>
      </c>
      <c r="E278" t="s">
        <v>106</v>
      </c>
      <c r="F278" t="s">
        <v>2445</v>
      </c>
      <c r="G278" t="s">
        <v>2446</v>
      </c>
      <c r="H278">
        <v>986.58</v>
      </c>
      <c r="I278" t="s">
        <v>32</v>
      </c>
      <c r="J278">
        <v>2</v>
      </c>
      <c r="K278">
        <v>1973.16</v>
      </c>
      <c r="L278" t="s">
        <v>2447</v>
      </c>
      <c r="M278" s="1">
        <v>44157</v>
      </c>
      <c r="N278" s="1">
        <v>43842</v>
      </c>
      <c r="O278" s="1"/>
      <c r="P278" s="1"/>
    </row>
    <row r="279" spans="1:24" hidden="1" x14ac:dyDescent="0.25">
      <c r="A279" t="s">
        <v>1629</v>
      </c>
      <c r="B279">
        <v>4039</v>
      </c>
      <c r="C279" t="s">
        <v>2516</v>
      </c>
      <c r="D279" t="s">
        <v>2517</v>
      </c>
      <c r="E279" t="s">
        <v>106</v>
      </c>
      <c r="F279" t="s">
        <v>1478</v>
      </c>
      <c r="G279" t="s">
        <v>2518</v>
      </c>
      <c r="H279">
        <v>820.54</v>
      </c>
      <c r="I279" t="s">
        <v>32</v>
      </c>
      <c r="J279">
        <v>1</v>
      </c>
      <c r="K279">
        <v>820.54</v>
      </c>
      <c r="L279" t="s">
        <v>2519</v>
      </c>
      <c r="M279" s="1">
        <v>44338</v>
      </c>
      <c r="N279" s="1">
        <v>44901</v>
      </c>
      <c r="O279" s="1"/>
      <c r="P279" s="1"/>
    </row>
    <row r="280" spans="1:24" x14ac:dyDescent="0.25">
      <c r="A280" t="s">
        <v>1987</v>
      </c>
      <c r="B280">
        <v>2337</v>
      </c>
      <c r="C280" t="s">
        <v>1988</v>
      </c>
      <c r="D280" t="s">
        <v>1989</v>
      </c>
      <c r="E280" t="s">
        <v>31</v>
      </c>
      <c r="F280" t="s">
        <v>1990</v>
      </c>
      <c r="G280" t="s">
        <v>1991</v>
      </c>
      <c r="H280">
        <v>700.95</v>
      </c>
      <c r="I280" t="s">
        <v>32</v>
      </c>
      <c r="J280">
        <v>20</v>
      </c>
      <c r="K280">
        <v>14019</v>
      </c>
      <c r="L280" t="s">
        <v>1992</v>
      </c>
      <c r="M280" s="9">
        <v>45487</v>
      </c>
      <c r="N280" s="9">
        <f t="shared" ref="N280:N287" si="131">M280+15</f>
        <v>45502</v>
      </c>
      <c r="O280" s="1" t="str">
        <f t="shared" ref="O280:O287" si="132">IF(J280&gt;15, "large order", "small order")</f>
        <v>large order</v>
      </c>
      <c r="P280">
        <f t="shared" ref="P280:P287" si="133">YEAR(M280)</f>
        <v>2024</v>
      </c>
      <c r="Q280" t="str">
        <f t="shared" ref="Q280:Q287" si="134">IF(AND(J280&gt;10, P280=2024), "recent transaction", "old transaction")</f>
        <v>recent transaction</v>
      </c>
      <c r="R280" t="str">
        <f t="shared" ref="R280:R287" si="135">IF(OR(J280&gt;15, O280="small order"), "valid", "invalid")</f>
        <v>valid</v>
      </c>
      <c r="S280" t="str">
        <f t="shared" ref="S280:S287" si="136">IF(NOT(P280&lt;2024), "pending", "paid")</f>
        <v>pending</v>
      </c>
      <c r="T280" t="str">
        <f t="shared" ref="T280:T287" si="137">IF(AND(J280&gt;15, OR(Q280="old transaction", Q280="recent transaction")), "high priority order")</f>
        <v>high priority order</v>
      </c>
      <c r="U280" t="str">
        <f t="shared" ref="U280:U287" si="138">CONCATENATE(A280, " ", B280)</f>
        <v>Adam Kennedy 2337</v>
      </c>
      <c r="V280" t="str">
        <f t="shared" ref="V280:V287" si="139">RIGHT(A280,5)</f>
        <v>nnedy</v>
      </c>
      <c r="W280" t="str">
        <f t="shared" ref="W280:W287" si="140">LEFT(A280, 5)</f>
        <v xml:space="preserve">Adam </v>
      </c>
      <c r="X280">
        <f t="shared" ref="X280:X287" si="141">DATEDIF(M280, N280, "d")</f>
        <v>15</v>
      </c>
    </row>
    <row r="281" spans="1:24" x14ac:dyDescent="0.25">
      <c r="A281" t="s">
        <v>1831</v>
      </c>
      <c r="B281">
        <v>8798</v>
      </c>
      <c r="C281" t="s">
        <v>1832</v>
      </c>
      <c r="D281" t="s">
        <v>1833</v>
      </c>
      <c r="E281" t="s">
        <v>31</v>
      </c>
      <c r="F281" t="s">
        <v>1834</v>
      </c>
      <c r="G281" t="s">
        <v>1835</v>
      </c>
      <c r="H281">
        <v>736.4</v>
      </c>
      <c r="I281" t="s">
        <v>32</v>
      </c>
      <c r="J281">
        <v>19</v>
      </c>
      <c r="K281">
        <v>13991.6</v>
      </c>
      <c r="L281" t="s">
        <v>1836</v>
      </c>
      <c r="M281" s="9">
        <v>43939</v>
      </c>
      <c r="N281" s="9">
        <f t="shared" si="131"/>
        <v>43954</v>
      </c>
      <c r="O281" s="1" t="str">
        <f t="shared" si="132"/>
        <v>large order</v>
      </c>
      <c r="P281">
        <f t="shared" si="133"/>
        <v>2020</v>
      </c>
      <c r="Q281" t="str">
        <f t="shared" si="134"/>
        <v>old transaction</v>
      </c>
      <c r="R281" t="str">
        <f t="shared" si="135"/>
        <v>valid</v>
      </c>
      <c r="S281" t="str">
        <f t="shared" si="136"/>
        <v>paid</v>
      </c>
      <c r="T281" t="str">
        <f t="shared" si="137"/>
        <v>high priority order</v>
      </c>
      <c r="U281" t="str">
        <f t="shared" si="138"/>
        <v>Rachel Bean 8798</v>
      </c>
      <c r="V281" t="str">
        <f t="shared" si="139"/>
        <v xml:space="preserve"> Bean</v>
      </c>
      <c r="W281" t="str">
        <f t="shared" si="140"/>
        <v>Rache</v>
      </c>
      <c r="X281">
        <f t="shared" si="141"/>
        <v>15</v>
      </c>
    </row>
    <row r="282" spans="1:24" x14ac:dyDescent="0.25">
      <c r="A282" t="s">
        <v>615</v>
      </c>
      <c r="B282">
        <v>1599</v>
      </c>
      <c r="C282" t="s">
        <v>616</v>
      </c>
      <c r="D282" t="s">
        <v>617</v>
      </c>
      <c r="E282" t="s">
        <v>31</v>
      </c>
      <c r="F282" t="s">
        <v>618</v>
      </c>
      <c r="G282" t="s">
        <v>619</v>
      </c>
      <c r="H282">
        <v>435.67</v>
      </c>
      <c r="I282" t="s">
        <v>32</v>
      </c>
      <c r="J282">
        <v>18</v>
      </c>
      <c r="K282">
        <v>7842.06</v>
      </c>
      <c r="L282" t="s">
        <v>620</v>
      </c>
      <c r="M282" s="9">
        <v>43853</v>
      </c>
      <c r="N282" s="9">
        <f t="shared" si="131"/>
        <v>43868</v>
      </c>
      <c r="O282" s="1" t="str">
        <f t="shared" si="132"/>
        <v>large order</v>
      </c>
      <c r="P282">
        <f t="shared" si="133"/>
        <v>2020</v>
      </c>
      <c r="Q282" t="str">
        <f t="shared" si="134"/>
        <v>old transaction</v>
      </c>
      <c r="R282" t="str">
        <f t="shared" si="135"/>
        <v>valid</v>
      </c>
      <c r="S282" t="str">
        <f t="shared" si="136"/>
        <v>paid</v>
      </c>
      <c r="T282" t="str">
        <f t="shared" si="137"/>
        <v>high priority order</v>
      </c>
      <c r="U282" t="str">
        <f t="shared" si="138"/>
        <v>Susan Lee 1599</v>
      </c>
      <c r="V282" t="str">
        <f t="shared" si="139"/>
        <v>n Lee</v>
      </c>
      <c r="W282" t="str">
        <f t="shared" si="140"/>
        <v>Susan</v>
      </c>
      <c r="X282">
        <f t="shared" si="141"/>
        <v>15</v>
      </c>
    </row>
    <row r="283" spans="1:24" x14ac:dyDescent="0.25">
      <c r="A283" t="s">
        <v>913</v>
      </c>
      <c r="B283">
        <v>4051</v>
      </c>
      <c r="C283" t="s">
        <v>914</v>
      </c>
      <c r="D283" t="s">
        <v>915</v>
      </c>
      <c r="E283" t="s">
        <v>31</v>
      </c>
      <c r="F283" t="s">
        <v>714</v>
      </c>
      <c r="G283" t="s">
        <v>916</v>
      </c>
      <c r="H283">
        <v>120.58</v>
      </c>
      <c r="I283" t="s">
        <v>32</v>
      </c>
      <c r="J283">
        <v>17</v>
      </c>
      <c r="K283">
        <v>2049.86</v>
      </c>
      <c r="L283" t="s">
        <v>917</v>
      </c>
      <c r="M283" s="9">
        <v>43909</v>
      </c>
      <c r="N283" s="9">
        <f t="shared" si="131"/>
        <v>43924</v>
      </c>
      <c r="O283" s="1" t="str">
        <f t="shared" si="132"/>
        <v>large order</v>
      </c>
      <c r="P283">
        <f t="shared" si="133"/>
        <v>2020</v>
      </c>
      <c r="Q283" t="str">
        <f t="shared" si="134"/>
        <v>old transaction</v>
      </c>
      <c r="R283" t="str">
        <f t="shared" si="135"/>
        <v>valid</v>
      </c>
      <c r="S283" t="str">
        <f t="shared" si="136"/>
        <v>paid</v>
      </c>
      <c r="T283" t="str">
        <f t="shared" si="137"/>
        <v>high priority order</v>
      </c>
      <c r="U283" t="str">
        <f t="shared" si="138"/>
        <v>Mark Cook 4051</v>
      </c>
      <c r="V283" t="str">
        <f t="shared" si="139"/>
        <v xml:space="preserve"> Cook</v>
      </c>
      <c r="W283" t="str">
        <f t="shared" si="140"/>
        <v xml:space="preserve">Mark </v>
      </c>
      <c r="X283">
        <f t="shared" si="141"/>
        <v>15</v>
      </c>
    </row>
    <row r="284" spans="1:24" x14ac:dyDescent="0.25">
      <c r="A284" t="s">
        <v>1054</v>
      </c>
      <c r="B284">
        <v>3661</v>
      </c>
      <c r="C284" t="s">
        <v>1055</v>
      </c>
      <c r="D284" t="s">
        <v>1056</v>
      </c>
      <c r="E284" t="s">
        <v>31</v>
      </c>
      <c r="F284" t="s">
        <v>1057</v>
      </c>
      <c r="G284" t="s">
        <v>1058</v>
      </c>
      <c r="H284">
        <v>809.02</v>
      </c>
      <c r="I284" t="s">
        <v>32</v>
      </c>
      <c r="J284">
        <v>17</v>
      </c>
      <c r="K284">
        <v>13753.34</v>
      </c>
      <c r="L284" t="s">
        <v>1059</v>
      </c>
      <c r="M284" s="9">
        <v>45490</v>
      </c>
      <c r="N284" s="9">
        <f t="shared" si="131"/>
        <v>45505</v>
      </c>
      <c r="O284" s="1" t="str">
        <f t="shared" si="132"/>
        <v>large order</v>
      </c>
      <c r="P284">
        <f t="shared" si="133"/>
        <v>2024</v>
      </c>
      <c r="Q284" t="str">
        <f t="shared" si="134"/>
        <v>recent transaction</v>
      </c>
      <c r="R284" t="str">
        <f t="shared" si="135"/>
        <v>valid</v>
      </c>
      <c r="S284" t="str">
        <f t="shared" si="136"/>
        <v>pending</v>
      </c>
      <c r="T284" t="str">
        <f t="shared" si="137"/>
        <v>high priority order</v>
      </c>
      <c r="U284" t="str">
        <f t="shared" si="138"/>
        <v>Jay Jones 3661</v>
      </c>
      <c r="V284" t="str">
        <f t="shared" si="139"/>
        <v>Jones</v>
      </c>
      <c r="W284" t="str">
        <f t="shared" si="140"/>
        <v>Jay J</v>
      </c>
      <c r="X284">
        <f t="shared" si="141"/>
        <v>15</v>
      </c>
    </row>
    <row r="285" spans="1:24" x14ac:dyDescent="0.25">
      <c r="A285" t="s">
        <v>1657</v>
      </c>
      <c r="B285">
        <v>8808</v>
      </c>
      <c r="C285" t="s">
        <v>1658</v>
      </c>
      <c r="D285" t="s">
        <v>1659</v>
      </c>
      <c r="E285" t="s">
        <v>31</v>
      </c>
      <c r="F285" t="s">
        <v>97</v>
      </c>
      <c r="G285" t="s">
        <v>1660</v>
      </c>
      <c r="H285">
        <v>983.49</v>
      </c>
      <c r="I285" t="s">
        <v>32</v>
      </c>
      <c r="J285">
        <v>16</v>
      </c>
      <c r="K285">
        <v>15735.84</v>
      </c>
      <c r="L285" t="s">
        <v>1661</v>
      </c>
      <c r="M285" s="9">
        <v>45005</v>
      </c>
      <c r="N285" s="9">
        <f t="shared" si="131"/>
        <v>45020</v>
      </c>
      <c r="O285" s="1" t="str">
        <f t="shared" si="132"/>
        <v>large order</v>
      </c>
      <c r="P285">
        <f t="shared" si="133"/>
        <v>2023</v>
      </c>
      <c r="Q285" t="str">
        <f t="shared" si="134"/>
        <v>old transaction</v>
      </c>
      <c r="R285" t="str">
        <f t="shared" si="135"/>
        <v>valid</v>
      </c>
      <c r="S285" t="str">
        <f t="shared" si="136"/>
        <v>paid</v>
      </c>
      <c r="T285" t="str">
        <f t="shared" si="137"/>
        <v>high priority order</v>
      </c>
      <c r="U285" t="str">
        <f t="shared" si="138"/>
        <v>Rose Wilson 8808</v>
      </c>
      <c r="V285" t="str">
        <f t="shared" si="139"/>
        <v>ilson</v>
      </c>
      <c r="W285" t="str">
        <f t="shared" si="140"/>
        <v xml:space="preserve">Rose </v>
      </c>
      <c r="X285">
        <f t="shared" si="141"/>
        <v>15</v>
      </c>
    </row>
    <row r="286" spans="1:24" x14ac:dyDescent="0.25">
      <c r="A286" t="s">
        <v>2857</v>
      </c>
      <c r="B286">
        <v>5108</v>
      </c>
      <c r="C286" t="s">
        <v>2858</v>
      </c>
      <c r="D286" t="s">
        <v>2859</v>
      </c>
      <c r="E286" t="s">
        <v>31</v>
      </c>
      <c r="F286" t="s">
        <v>2860</v>
      </c>
      <c r="G286" t="s">
        <v>2861</v>
      </c>
      <c r="H286">
        <v>106.43</v>
      </c>
      <c r="I286" t="s">
        <v>32</v>
      </c>
      <c r="J286">
        <v>16</v>
      </c>
      <c r="K286">
        <v>1702.88</v>
      </c>
      <c r="L286" t="s">
        <v>2862</v>
      </c>
      <c r="M286" s="9">
        <v>44467</v>
      </c>
      <c r="N286" s="9">
        <f t="shared" si="131"/>
        <v>44482</v>
      </c>
      <c r="O286" s="1" t="str">
        <f t="shared" si="132"/>
        <v>large order</v>
      </c>
      <c r="P286">
        <f t="shared" si="133"/>
        <v>2021</v>
      </c>
      <c r="Q286" t="str">
        <f t="shared" si="134"/>
        <v>old transaction</v>
      </c>
      <c r="R286" t="str">
        <f t="shared" si="135"/>
        <v>valid</v>
      </c>
      <c r="S286" t="str">
        <f t="shared" si="136"/>
        <v>paid</v>
      </c>
      <c r="T286" t="str">
        <f t="shared" si="137"/>
        <v>high priority order</v>
      </c>
      <c r="U286" t="str">
        <f t="shared" si="138"/>
        <v>Elizabeth Pitts 5108</v>
      </c>
      <c r="V286" t="str">
        <f t="shared" si="139"/>
        <v>Pitts</v>
      </c>
      <c r="W286" t="str">
        <f t="shared" si="140"/>
        <v>Eliza</v>
      </c>
      <c r="X286">
        <f t="shared" si="141"/>
        <v>15</v>
      </c>
    </row>
    <row r="287" spans="1:24" x14ac:dyDescent="0.25">
      <c r="A287" t="s">
        <v>3339</v>
      </c>
      <c r="B287">
        <v>7638</v>
      </c>
      <c r="C287" t="s">
        <v>3340</v>
      </c>
      <c r="D287" t="s">
        <v>3341</v>
      </c>
      <c r="E287" t="s">
        <v>31</v>
      </c>
      <c r="F287" t="s">
        <v>1177</v>
      </c>
      <c r="G287" t="s">
        <v>3342</v>
      </c>
      <c r="H287">
        <v>583.96</v>
      </c>
      <c r="I287" t="s">
        <v>32</v>
      </c>
      <c r="J287">
        <v>13</v>
      </c>
      <c r="K287">
        <v>7591.48</v>
      </c>
      <c r="L287" t="s">
        <v>3343</v>
      </c>
      <c r="M287" s="9">
        <v>45090</v>
      </c>
      <c r="N287" s="9">
        <f t="shared" si="131"/>
        <v>45105</v>
      </c>
      <c r="O287" s="1" t="str">
        <f t="shared" si="132"/>
        <v>small order</v>
      </c>
      <c r="P287">
        <f t="shared" si="133"/>
        <v>2023</v>
      </c>
      <c r="Q287" t="str">
        <f t="shared" si="134"/>
        <v>old transaction</v>
      </c>
      <c r="R287" t="str">
        <f t="shared" si="135"/>
        <v>valid</v>
      </c>
      <c r="S287" t="str">
        <f t="shared" si="136"/>
        <v>paid</v>
      </c>
      <c r="T287" t="b">
        <f t="shared" si="137"/>
        <v>0</v>
      </c>
      <c r="U287" t="str">
        <f t="shared" si="138"/>
        <v>Jorge Hernandez 7638</v>
      </c>
      <c r="V287" t="str">
        <f t="shared" si="139"/>
        <v>andez</v>
      </c>
      <c r="W287" t="str">
        <f t="shared" si="140"/>
        <v>Jorge</v>
      </c>
      <c r="X287">
        <f t="shared" si="141"/>
        <v>15</v>
      </c>
    </row>
    <row r="288" spans="1:24" hidden="1" x14ac:dyDescent="0.25">
      <c r="A288" t="s">
        <v>1233</v>
      </c>
      <c r="B288">
        <v>6407</v>
      </c>
      <c r="C288" t="s">
        <v>1234</v>
      </c>
      <c r="D288" t="s">
        <v>1235</v>
      </c>
      <c r="E288" t="s">
        <v>31</v>
      </c>
      <c r="F288" t="s">
        <v>1236</v>
      </c>
      <c r="G288" t="s">
        <v>1237</v>
      </c>
      <c r="H288">
        <v>985.56</v>
      </c>
      <c r="I288" t="s">
        <v>32</v>
      </c>
      <c r="J288">
        <v>8</v>
      </c>
      <c r="K288">
        <v>7884.48</v>
      </c>
      <c r="L288" t="s">
        <v>1238</v>
      </c>
      <c r="M288" s="1">
        <v>43946</v>
      </c>
      <c r="N288" s="1">
        <v>43960</v>
      </c>
      <c r="O288" s="1"/>
      <c r="P288" s="1"/>
    </row>
    <row r="289" spans="1:24" hidden="1" x14ac:dyDescent="0.25">
      <c r="A289" t="s">
        <v>3085</v>
      </c>
      <c r="B289">
        <v>7468</v>
      </c>
      <c r="C289" t="s">
        <v>3086</v>
      </c>
      <c r="D289" t="s">
        <v>3087</v>
      </c>
      <c r="E289" t="s">
        <v>31</v>
      </c>
      <c r="F289" t="s">
        <v>3088</v>
      </c>
      <c r="G289" t="s">
        <v>3089</v>
      </c>
      <c r="H289">
        <v>196.28</v>
      </c>
      <c r="I289" t="s">
        <v>32</v>
      </c>
      <c r="J289">
        <v>7</v>
      </c>
      <c r="K289">
        <v>1373.96</v>
      </c>
      <c r="L289" t="s">
        <v>3090</v>
      </c>
      <c r="M289" s="1">
        <v>44955</v>
      </c>
      <c r="N289" s="1">
        <v>45252</v>
      </c>
      <c r="O289" s="1"/>
      <c r="P289" s="1"/>
    </row>
    <row r="290" spans="1:24" hidden="1" x14ac:dyDescent="0.25">
      <c r="A290" t="s">
        <v>3172</v>
      </c>
      <c r="B290">
        <v>3705</v>
      </c>
      <c r="C290" t="s">
        <v>3173</v>
      </c>
      <c r="D290" t="s">
        <v>3174</v>
      </c>
      <c r="E290" t="s">
        <v>31</v>
      </c>
      <c r="F290" t="s">
        <v>3175</v>
      </c>
      <c r="G290" t="s">
        <v>3176</v>
      </c>
      <c r="H290">
        <v>197.41</v>
      </c>
      <c r="I290" t="s">
        <v>32</v>
      </c>
      <c r="J290">
        <v>7</v>
      </c>
      <c r="K290">
        <v>1381.87</v>
      </c>
      <c r="L290" t="s">
        <v>3177</v>
      </c>
      <c r="M290" s="1">
        <v>44562</v>
      </c>
      <c r="N290" s="1">
        <v>45339</v>
      </c>
      <c r="O290" s="1"/>
      <c r="P290" s="1"/>
    </row>
    <row r="291" spans="1:24" hidden="1" x14ac:dyDescent="0.25">
      <c r="A291" t="s">
        <v>3209</v>
      </c>
      <c r="B291">
        <v>5643</v>
      </c>
      <c r="C291" t="s">
        <v>3210</v>
      </c>
      <c r="D291" t="s">
        <v>3211</v>
      </c>
      <c r="E291" t="s">
        <v>31</v>
      </c>
      <c r="F291" t="s">
        <v>68</v>
      </c>
      <c r="G291" t="s">
        <v>3212</v>
      </c>
      <c r="H291">
        <v>497.7</v>
      </c>
      <c r="I291" t="s">
        <v>32</v>
      </c>
      <c r="J291">
        <v>7</v>
      </c>
      <c r="K291">
        <v>3483.9</v>
      </c>
      <c r="L291" t="s">
        <v>3213</v>
      </c>
      <c r="M291" s="1">
        <v>45544</v>
      </c>
      <c r="N291" s="1">
        <v>44329</v>
      </c>
      <c r="O291" s="1"/>
      <c r="P291" s="1"/>
    </row>
    <row r="292" spans="1:24" hidden="1" x14ac:dyDescent="0.25">
      <c r="A292" t="s">
        <v>324</v>
      </c>
      <c r="B292">
        <v>2969</v>
      </c>
      <c r="C292" t="s">
        <v>325</v>
      </c>
      <c r="D292" t="s">
        <v>326</v>
      </c>
      <c r="E292" t="s">
        <v>31</v>
      </c>
      <c r="F292" t="s">
        <v>327</v>
      </c>
      <c r="G292" t="s">
        <v>328</v>
      </c>
      <c r="H292">
        <v>668.65</v>
      </c>
      <c r="I292" t="s">
        <v>32</v>
      </c>
      <c r="J292">
        <v>6</v>
      </c>
      <c r="K292">
        <v>4011.9</v>
      </c>
      <c r="L292" t="s">
        <v>329</v>
      </c>
      <c r="M292" s="1">
        <v>44819</v>
      </c>
      <c r="N292" s="1">
        <v>45395</v>
      </c>
      <c r="O292" s="1"/>
      <c r="P292" s="1"/>
    </row>
    <row r="293" spans="1:24" hidden="1" x14ac:dyDescent="0.25">
      <c r="A293" t="s">
        <v>639</v>
      </c>
      <c r="B293">
        <v>6729</v>
      </c>
      <c r="C293" t="s">
        <v>640</v>
      </c>
      <c r="D293" t="s">
        <v>641</v>
      </c>
      <c r="E293" t="s">
        <v>31</v>
      </c>
      <c r="F293" t="s">
        <v>642</v>
      </c>
      <c r="G293" t="s">
        <v>643</v>
      </c>
      <c r="H293">
        <v>586.65</v>
      </c>
      <c r="I293" t="s">
        <v>32</v>
      </c>
      <c r="J293">
        <v>4</v>
      </c>
      <c r="K293">
        <v>2346.6</v>
      </c>
      <c r="L293" t="s">
        <v>644</v>
      </c>
      <c r="M293" s="1">
        <v>44681</v>
      </c>
      <c r="N293" s="1">
        <v>44961</v>
      </c>
      <c r="O293" s="1"/>
      <c r="P293" s="1"/>
    </row>
    <row r="294" spans="1:24" hidden="1" x14ac:dyDescent="0.25">
      <c r="A294" t="s">
        <v>381</v>
      </c>
      <c r="B294">
        <v>3007</v>
      </c>
      <c r="C294" t="s">
        <v>382</v>
      </c>
      <c r="D294" t="s">
        <v>383</v>
      </c>
      <c r="E294" t="s">
        <v>31</v>
      </c>
      <c r="F294" t="s">
        <v>384</v>
      </c>
      <c r="G294" t="s">
        <v>385</v>
      </c>
      <c r="H294">
        <v>43.16</v>
      </c>
      <c r="I294" t="s">
        <v>32</v>
      </c>
      <c r="J294">
        <v>2</v>
      </c>
      <c r="K294">
        <v>86.32</v>
      </c>
      <c r="L294" t="s">
        <v>386</v>
      </c>
      <c r="M294" s="1">
        <v>44984</v>
      </c>
      <c r="N294" s="1">
        <v>45206</v>
      </c>
      <c r="O294" s="1"/>
      <c r="P294" s="1"/>
    </row>
    <row r="295" spans="1:24" x14ac:dyDescent="0.25">
      <c r="A295" t="s">
        <v>2942</v>
      </c>
      <c r="B295">
        <v>2428</v>
      </c>
      <c r="C295" t="s">
        <v>2943</v>
      </c>
      <c r="D295" t="s">
        <v>2944</v>
      </c>
      <c r="E295" t="s">
        <v>13</v>
      </c>
      <c r="F295" t="s">
        <v>68</v>
      </c>
      <c r="G295" t="s">
        <v>2945</v>
      </c>
      <c r="H295">
        <v>882.5</v>
      </c>
      <c r="I295" t="s">
        <v>32</v>
      </c>
      <c r="J295">
        <v>19</v>
      </c>
      <c r="K295">
        <v>16767.5</v>
      </c>
      <c r="L295" t="s">
        <v>2946</v>
      </c>
      <c r="M295" s="9">
        <v>44390</v>
      </c>
      <c r="N295" s="9">
        <f t="shared" ref="N295:N304" si="142">M295+15</f>
        <v>44405</v>
      </c>
      <c r="O295" s="1" t="str">
        <f t="shared" ref="O295:O304" si="143">IF(J295&gt;15, "large order", "small order")</f>
        <v>large order</v>
      </c>
      <c r="P295">
        <f t="shared" ref="P295:P304" si="144">YEAR(M295)</f>
        <v>2021</v>
      </c>
      <c r="Q295" t="str">
        <f t="shared" ref="Q295:Q304" si="145">IF(AND(J295&gt;10, P295=2024), "recent transaction", "old transaction")</f>
        <v>old transaction</v>
      </c>
      <c r="R295" t="str">
        <f t="shared" ref="R295:R304" si="146">IF(OR(J295&gt;15, O295="small order"), "valid", "invalid")</f>
        <v>valid</v>
      </c>
      <c r="S295" t="str">
        <f t="shared" ref="S295:S304" si="147">IF(NOT(P295&lt;2024), "pending", "paid")</f>
        <v>paid</v>
      </c>
      <c r="T295" t="str">
        <f t="shared" ref="T295:T304" si="148">IF(AND(J295&gt;15, OR(Q295="old transaction", Q295="recent transaction")), "high priority order")</f>
        <v>high priority order</v>
      </c>
      <c r="U295" t="str">
        <f t="shared" ref="U295:U304" si="149">CONCATENATE(A295, " ", B295)</f>
        <v>Jason Yates 2428</v>
      </c>
      <c r="V295" t="str">
        <f t="shared" ref="V295:V304" si="150">RIGHT(A295,5)</f>
        <v>Yates</v>
      </c>
      <c r="W295" t="str">
        <f t="shared" ref="W295:W304" si="151">LEFT(A295, 5)</f>
        <v>Jason</v>
      </c>
      <c r="X295">
        <f t="shared" ref="X295:X304" si="152">DATEDIF(M295, N295, "d")</f>
        <v>15</v>
      </c>
    </row>
    <row r="296" spans="1:24" x14ac:dyDescent="0.25">
      <c r="A296" t="s">
        <v>3036</v>
      </c>
      <c r="B296">
        <v>5867</v>
      </c>
      <c r="C296" t="s">
        <v>3037</v>
      </c>
      <c r="D296" t="s">
        <v>3038</v>
      </c>
      <c r="E296" t="s">
        <v>13</v>
      </c>
      <c r="F296" t="s">
        <v>1768</v>
      </c>
      <c r="G296" t="s">
        <v>3039</v>
      </c>
      <c r="H296">
        <v>399.96</v>
      </c>
      <c r="I296" t="s">
        <v>32</v>
      </c>
      <c r="J296">
        <v>19</v>
      </c>
      <c r="K296">
        <v>7599.24</v>
      </c>
      <c r="L296" t="s">
        <v>3040</v>
      </c>
      <c r="M296" s="9">
        <v>44290</v>
      </c>
      <c r="N296" s="9">
        <f t="shared" si="142"/>
        <v>44305</v>
      </c>
      <c r="O296" s="1" t="str">
        <f t="shared" si="143"/>
        <v>large order</v>
      </c>
      <c r="P296">
        <f t="shared" si="144"/>
        <v>2021</v>
      </c>
      <c r="Q296" t="str">
        <f t="shared" si="145"/>
        <v>old transaction</v>
      </c>
      <c r="R296" t="str">
        <f t="shared" si="146"/>
        <v>valid</v>
      </c>
      <c r="S296" t="str">
        <f t="shared" si="147"/>
        <v>paid</v>
      </c>
      <c r="T296" t="str">
        <f t="shared" si="148"/>
        <v>high priority order</v>
      </c>
      <c r="U296" t="str">
        <f t="shared" si="149"/>
        <v>Donald Murray 5867</v>
      </c>
      <c r="V296" t="str">
        <f t="shared" si="150"/>
        <v>urray</v>
      </c>
      <c r="W296" t="str">
        <f t="shared" si="151"/>
        <v>Donal</v>
      </c>
      <c r="X296">
        <f t="shared" si="152"/>
        <v>15</v>
      </c>
    </row>
    <row r="297" spans="1:24" x14ac:dyDescent="0.25">
      <c r="A297" t="s">
        <v>3167</v>
      </c>
      <c r="B297">
        <v>4813</v>
      </c>
      <c r="C297" t="s">
        <v>3168</v>
      </c>
      <c r="D297" t="s">
        <v>3169</v>
      </c>
      <c r="E297" t="s">
        <v>13</v>
      </c>
      <c r="F297" t="s">
        <v>2726</v>
      </c>
      <c r="G297" t="s">
        <v>3170</v>
      </c>
      <c r="H297">
        <v>477.82</v>
      </c>
      <c r="I297" t="s">
        <v>32</v>
      </c>
      <c r="J297">
        <v>19</v>
      </c>
      <c r="K297">
        <v>9078.58</v>
      </c>
      <c r="L297" t="s">
        <v>3171</v>
      </c>
      <c r="M297" s="9">
        <v>43965</v>
      </c>
      <c r="N297" s="9">
        <f t="shared" si="142"/>
        <v>43980</v>
      </c>
      <c r="O297" s="1" t="str">
        <f t="shared" si="143"/>
        <v>large order</v>
      </c>
      <c r="P297">
        <f t="shared" si="144"/>
        <v>2020</v>
      </c>
      <c r="Q297" t="str">
        <f t="shared" si="145"/>
        <v>old transaction</v>
      </c>
      <c r="R297" t="str">
        <f t="shared" si="146"/>
        <v>valid</v>
      </c>
      <c r="S297" t="str">
        <f t="shared" si="147"/>
        <v>paid</v>
      </c>
      <c r="T297" t="str">
        <f t="shared" si="148"/>
        <v>high priority order</v>
      </c>
      <c r="U297" t="str">
        <f t="shared" si="149"/>
        <v>Gabrielle Melendez 4813</v>
      </c>
      <c r="V297" t="str">
        <f t="shared" si="150"/>
        <v>endez</v>
      </c>
      <c r="W297" t="str">
        <f t="shared" si="151"/>
        <v>Gabri</v>
      </c>
      <c r="X297">
        <f t="shared" si="152"/>
        <v>15</v>
      </c>
    </row>
    <row r="298" spans="1:24" x14ac:dyDescent="0.25">
      <c r="A298" t="s">
        <v>527</v>
      </c>
      <c r="B298">
        <v>6229</v>
      </c>
      <c r="C298" t="s">
        <v>528</v>
      </c>
      <c r="D298" t="s">
        <v>529</v>
      </c>
      <c r="E298" t="s">
        <v>13</v>
      </c>
      <c r="F298" t="s">
        <v>530</v>
      </c>
      <c r="G298" t="s">
        <v>531</v>
      </c>
      <c r="H298">
        <v>966.13</v>
      </c>
      <c r="I298" t="s">
        <v>32</v>
      </c>
      <c r="J298">
        <v>18</v>
      </c>
      <c r="K298">
        <v>17390.34</v>
      </c>
      <c r="L298" t="s">
        <v>532</v>
      </c>
      <c r="M298" s="9">
        <v>45185</v>
      </c>
      <c r="N298" s="9">
        <f t="shared" si="142"/>
        <v>45200</v>
      </c>
      <c r="O298" s="1" t="str">
        <f t="shared" si="143"/>
        <v>large order</v>
      </c>
      <c r="P298">
        <f t="shared" si="144"/>
        <v>2023</v>
      </c>
      <c r="Q298" t="str">
        <f t="shared" si="145"/>
        <v>old transaction</v>
      </c>
      <c r="R298" t="str">
        <f t="shared" si="146"/>
        <v>valid</v>
      </c>
      <c r="S298" t="str">
        <f t="shared" si="147"/>
        <v>paid</v>
      </c>
      <c r="T298" t="str">
        <f t="shared" si="148"/>
        <v>high priority order</v>
      </c>
      <c r="U298" t="str">
        <f t="shared" si="149"/>
        <v>Amy Wilson 6229</v>
      </c>
      <c r="V298" t="str">
        <f t="shared" si="150"/>
        <v>ilson</v>
      </c>
      <c r="W298" t="str">
        <f t="shared" si="151"/>
        <v>Amy W</v>
      </c>
      <c r="X298">
        <f t="shared" si="152"/>
        <v>15</v>
      </c>
    </row>
    <row r="299" spans="1:24" x14ac:dyDescent="0.25">
      <c r="A299" t="s">
        <v>2188</v>
      </c>
      <c r="B299">
        <v>5618</v>
      </c>
      <c r="C299" t="s">
        <v>2189</v>
      </c>
      <c r="D299" t="s">
        <v>2190</v>
      </c>
      <c r="E299" t="s">
        <v>13</v>
      </c>
      <c r="F299" t="s">
        <v>824</v>
      </c>
      <c r="G299" t="s">
        <v>2191</v>
      </c>
      <c r="H299">
        <v>419.82</v>
      </c>
      <c r="I299" t="s">
        <v>32</v>
      </c>
      <c r="J299">
        <v>18</v>
      </c>
      <c r="K299">
        <v>7556.76</v>
      </c>
      <c r="L299" t="s">
        <v>2192</v>
      </c>
      <c r="M299" s="9">
        <v>44783</v>
      </c>
      <c r="N299" s="9">
        <f t="shared" si="142"/>
        <v>44798</v>
      </c>
      <c r="O299" s="1" t="str">
        <f t="shared" si="143"/>
        <v>large order</v>
      </c>
      <c r="P299">
        <f t="shared" si="144"/>
        <v>2022</v>
      </c>
      <c r="Q299" t="str">
        <f t="shared" si="145"/>
        <v>old transaction</v>
      </c>
      <c r="R299" t="str">
        <f t="shared" si="146"/>
        <v>valid</v>
      </c>
      <c r="S299" t="str">
        <f t="shared" si="147"/>
        <v>paid</v>
      </c>
      <c r="T299" t="str">
        <f t="shared" si="148"/>
        <v>high priority order</v>
      </c>
      <c r="U299" t="str">
        <f t="shared" si="149"/>
        <v>Danielle Newman 5618</v>
      </c>
      <c r="V299" t="str">
        <f t="shared" si="150"/>
        <v>ewman</v>
      </c>
      <c r="W299" t="str">
        <f t="shared" si="151"/>
        <v>Danie</v>
      </c>
      <c r="X299">
        <f t="shared" si="152"/>
        <v>15</v>
      </c>
    </row>
    <row r="300" spans="1:24" x14ac:dyDescent="0.25">
      <c r="A300" t="s">
        <v>3232</v>
      </c>
      <c r="B300">
        <v>4588</v>
      </c>
      <c r="C300" t="s">
        <v>3233</v>
      </c>
      <c r="D300" t="s">
        <v>3234</v>
      </c>
      <c r="E300" t="s">
        <v>13</v>
      </c>
      <c r="F300" t="s">
        <v>1802</v>
      </c>
      <c r="G300" t="s">
        <v>3235</v>
      </c>
      <c r="H300">
        <v>536.20000000000005</v>
      </c>
      <c r="I300" t="s">
        <v>32</v>
      </c>
      <c r="J300">
        <v>16</v>
      </c>
      <c r="K300">
        <v>8579.2000000000007</v>
      </c>
      <c r="L300" t="s">
        <v>3236</v>
      </c>
      <c r="M300" s="9">
        <v>45234</v>
      </c>
      <c r="N300" s="9">
        <f t="shared" si="142"/>
        <v>45249</v>
      </c>
      <c r="O300" s="1" t="str">
        <f t="shared" si="143"/>
        <v>large order</v>
      </c>
      <c r="P300">
        <f t="shared" si="144"/>
        <v>2023</v>
      </c>
      <c r="Q300" t="str">
        <f t="shared" si="145"/>
        <v>old transaction</v>
      </c>
      <c r="R300" t="str">
        <f t="shared" si="146"/>
        <v>valid</v>
      </c>
      <c r="S300" t="str">
        <f t="shared" si="147"/>
        <v>paid</v>
      </c>
      <c r="T300" t="str">
        <f t="shared" si="148"/>
        <v>high priority order</v>
      </c>
      <c r="U300" t="str">
        <f t="shared" si="149"/>
        <v>Mark Fernandez 4588</v>
      </c>
      <c r="V300" t="str">
        <f t="shared" si="150"/>
        <v>andez</v>
      </c>
      <c r="W300" t="str">
        <f t="shared" si="151"/>
        <v xml:space="preserve">Mark </v>
      </c>
      <c r="X300">
        <f t="shared" si="152"/>
        <v>15</v>
      </c>
    </row>
    <row r="301" spans="1:24" x14ac:dyDescent="0.25">
      <c r="A301" t="s">
        <v>2140</v>
      </c>
      <c r="B301">
        <v>1341</v>
      </c>
      <c r="C301" t="s">
        <v>2141</v>
      </c>
      <c r="D301" t="s">
        <v>2142</v>
      </c>
      <c r="E301" t="s">
        <v>13</v>
      </c>
      <c r="F301" t="s">
        <v>520</v>
      </c>
      <c r="G301" t="s">
        <v>2143</v>
      </c>
      <c r="H301">
        <v>241.33</v>
      </c>
      <c r="I301" t="s">
        <v>32</v>
      </c>
      <c r="J301">
        <v>15</v>
      </c>
      <c r="K301">
        <v>3619.95</v>
      </c>
      <c r="L301" t="s">
        <v>2144</v>
      </c>
      <c r="M301" s="9">
        <v>44066</v>
      </c>
      <c r="N301" s="9">
        <f t="shared" si="142"/>
        <v>44081</v>
      </c>
      <c r="O301" s="1" t="str">
        <f t="shared" si="143"/>
        <v>small order</v>
      </c>
      <c r="P301">
        <f t="shared" si="144"/>
        <v>2020</v>
      </c>
      <c r="Q301" t="str">
        <f t="shared" si="145"/>
        <v>old transaction</v>
      </c>
      <c r="R301" t="str">
        <f t="shared" si="146"/>
        <v>valid</v>
      </c>
      <c r="S301" t="str">
        <f t="shared" si="147"/>
        <v>paid</v>
      </c>
      <c r="T301" t="b">
        <f t="shared" si="148"/>
        <v>0</v>
      </c>
      <c r="U301" t="str">
        <f t="shared" si="149"/>
        <v>Brad Martinez 1341</v>
      </c>
      <c r="V301" t="str">
        <f t="shared" si="150"/>
        <v>tinez</v>
      </c>
      <c r="W301" t="str">
        <f t="shared" si="151"/>
        <v xml:space="preserve">Brad </v>
      </c>
      <c r="X301">
        <f t="shared" si="152"/>
        <v>15</v>
      </c>
    </row>
    <row r="302" spans="1:24" x14ac:dyDescent="0.25">
      <c r="A302" t="s">
        <v>2476</v>
      </c>
      <c r="B302">
        <v>1763</v>
      </c>
      <c r="C302" t="s">
        <v>2477</v>
      </c>
      <c r="D302" t="s">
        <v>2478</v>
      </c>
      <c r="E302" t="s">
        <v>13</v>
      </c>
      <c r="F302" t="s">
        <v>1448</v>
      </c>
      <c r="G302" t="s">
        <v>2479</v>
      </c>
      <c r="H302">
        <v>552.96</v>
      </c>
      <c r="I302" t="s">
        <v>32</v>
      </c>
      <c r="J302">
        <v>13</v>
      </c>
      <c r="K302">
        <v>7188.48</v>
      </c>
      <c r="L302" t="s">
        <v>2480</v>
      </c>
      <c r="M302" s="9">
        <v>44939</v>
      </c>
      <c r="N302" s="9">
        <f t="shared" si="142"/>
        <v>44954</v>
      </c>
      <c r="O302" s="1" t="str">
        <f t="shared" si="143"/>
        <v>small order</v>
      </c>
      <c r="P302">
        <f t="shared" si="144"/>
        <v>2023</v>
      </c>
      <c r="Q302" t="str">
        <f t="shared" si="145"/>
        <v>old transaction</v>
      </c>
      <c r="R302" t="str">
        <f t="shared" si="146"/>
        <v>valid</v>
      </c>
      <c r="S302" t="str">
        <f t="shared" si="147"/>
        <v>paid</v>
      </c>
      <c r="T302" t="b">
        <f t="shared" si="148"/>
        <v>0</v>
      </c>
      <c r="U302" t="str">
        <f t="shared" si="149"/>
        <v>Lauren Allen 1763</v>
      </c>
      <c r="V302" t="str">
        <f t="shared" si="150"/>
        <v>Allen</v>
      </c>
      <c r="W302" t="str">
        <f t="shared" si="151"/>
        <v>Laure</v>
      </c>
      <c r="X302">
        <f t="shared" si="152"/>
        <v>15</v>
      </c>
    </row>
    <row r="303" spans="1:24" x14ac:dyDescent="0.25">
      <c r="A303" t="s">
        <v>2773</v>
      </c>
      <c r="B303">
        <v>6375</v>
      </c>
      <c r="C303" t="s">
        <v>2774</v>
      </c>
      <c r="D303" t="s">
        <v>2775</v>
      </c>
      <c r="E303" t="s">
        <v>13</v>
      </c>
      <c r="F303" t="s">
        <v>1474</v>
      </c>
      <c r="G303" t="s">
        <v>2776</v>
      </c>
      <c r="H303">
        <v>918.26</v>
      </c>
      <c r="I303" t="s">
        <v>32</v>
      </c>
      <c r="J303">
        <v>13</v>
      </c>
      <c r="K303">
        <v>11937.38</v>
      </c>
      <c r="L303" t="s">
        <v>2777</v>
      </c>
      <c r="M303" s="9">
        <v>44200</v>
      </c>
      <c r="N303" s="9">
        <f t="shared" si="142"/>
        <v>44215</v>
      </c>
      <c r="O303" s="1" t="str">
        <f t="shared" si="143"/>
        <v>small order</v>
      </c>
      <c r="P303">
        <f t="shared" si="144"/>
        <v>2021</v>
      </c>
      <c r="Q303" t="str">
        <f t="shared" si="145"/>
        <v>old transaction</v>
      </c>
      <c r="R303" t="str">
        <f t="shared" si="146"/>
        <v>valid</v>
      </c>
      <c r="S303" t="str">
        <f t="shared" si="147"/>
        <v>paid</v>
      </c>
      <c r="T303" t="b">
        <f t="shared" si="148"/>
        <v>0</v>
      </c>
      <c r="U303" t="str">
        <f t="shared" si="149"/>
        <v>Anthony Murphy 6375</v>
      </c>
      <c r="V303" t="str">
        <f t="shared" si="150"/>
        <v>urphy</v>
      </c>
      <c r="W303" t="str">
        <f t="shared" si="151"/>
        <v>Antho</v>
      </c>
      <c r="X303">
        <f t="shared" si="152"/>
        <v>15</v>
      </c>
    </row>
    <row r="304" spans="1:24" x14ac:dyDescent="0.25">
      <c r="A304" t="s">
        <v>3194</v>
      </c>
      <c r="B304">
        <v>6148</v>
      </c>
      <c r="C304" t="s">
        <v>3195</v>
      </c>
      <c r="D304" t="s">
        <v>3196</v>
      </c>
      <c r="E304" t="s">
        <v>13</v>
      </c>
      <c r="F304" t="s">
        <v>1768</v>
      </c>
      <c r="G304" t="s">
        <v>3197</v>
      </c>
      <c r="H304">
        <v>569.11</v>
      </c>
      <c r="I304" t="s">
        <v>32</v>
      </c>
      <c r="J304">
        <v>12</v>
      </c>
      <c r="K304">
        <v>6829.32</v>
      </c>
      <c r="L304" t="s">
        <v>3198</v>
      </c>
      <c r="M304" s="9">
        <v>44686</v>
      </c>
      <c r="N304" s="9">
        <f t="shared" si="142"/>
        <v>44701</v>
      </c>
      <c r="O304" s="1" t="str">
        <f t="shared" si="143"/>
        <v>small order</v>
      </c>
      <c r="P304">
        <f t="shared" si="144"/>
        <v>2022</v>
      </c>
      <c r="Q304" t="str">
        <f t="shared" si="145"/>
        <v>old transaction</v>
      </c>
      <c r="R304" t="str">
        <f t="shared" si="146"/>
        <v>valid</v>
      </c>
      <c r="S304" t="str">
        <f t="shared" si="147"/>
        <v>paid</v>
      </c>
      <c r="T304" t="b">
        <f t="shared" si="148"/>
        <v>0</v>
      </c>
      <c r="U304" t="str">
        <f t="shared" si="149"/>
        <v>Steven Barrera 6148</v>
      </c>
      <c r="V304" t="str">
        <f t="shared" si="150"/>
        <v>rrera</v>
      </c>
      <c r="W304" t="str">
        <f t="shared" si="151"/>
        <v>Steve</v>
      </c>
      <c r="X304">
        <f t="shared" si="152"/>
        <v>15</v>
      </c>
    </row>
    <row r="305" spans="1:24" hidden="1" x14ac:dyDescent="0.25">
      <c r="A305" t="s">
        <v>1882</v>
      </c>
      <c r="B305">
        <v>1934</v>
      </c>
      <c r="C305" t="s">
        <v>1883</v>
      </c>
      <c r="D305" t="s">
        <v>1884</v>
      </c>
      <c r="E305" t="s">
        <v>13</v>
      </c>
      <c r="F305" t="s">
        <v>1885</v>
      </c>
      <c r="G305" t="s">
        <v>1886</v>
      </c>
      <c r="H305">
        <v>587.75</v>
      </c>
      <c r="I305" t="s">
        <v>32</v>
      </c>
      <c r="J305">
        <v>9</v>
      </c>
      <c r="K305">
        <v>5289.75</v>
      </c>
      <c r="L305" t="s">
        <v>1887</v>
      </c>
      <c r="M305" s="1">
        <v>44834</v>
      </c>
      <c r="N305" s="1">
        <v>44237</v>
      </c>
      <c r="O305" s="1"/>
      <c r="P305" s="1"/>
    </row>
    <row r="306" spans="1:24" hidden="1" x14ac:dyDescent="0.25">
      <c r="A306" t="s">
        <v>2504</v>
      </c>
      <c r="B306">
        <v>1594</v>
      </c>
      <c r="C306" t="s">
        <v>2505</v>
      </c>
      <c r="D306" t="s">
        <v>2506</v>
      </c>
      <c r="E306" t="s">
        <v>13</v>
      </c>
      <c r="F306" t="s">
        <v>2507</v>
      </c>
      <c r="G306" t="s">
        <v>2508</v>
      </c>
      <c r="H306">
        <v>292.01</v>
      </c>
      <c r="I306" t="s">
        <v>32</v>
      </c>
      <c r="J306">
        <v>9</v>
      </c>
      <c r="K306">
        <v>2628.09</v>
      </c>
      <c r="L306" t="s">
        <v>2509</v>
      </c>
      <c r="M306" s="1">
        <v>45233</v>
      </c>
      <c r="N306" t="s">
        <v>607</v>
      </c>
    </row>
    <row r="307" spans="1:24" hidden="1" x14ac:dyDescent="0.25">
      <c r="A307" t="s">
        <v>436</v>
      </c>
      <c r="B307">
        <v>5578</v>
      </c>
      <c r="C307" t="s">
        <v>437</v>
      </c>
      <c r="D307" t="s">
        <v>438</v>
      </c>
      <c r="E307" t="s">
        <v>13</v>
      </c>
      <c r="F307" t="s">
        <v>439</v>
      </c>
      <c r="G307" t="s">
        <v>440</v>
      </c>
      <c r="H307">
        <v>601.16999999999996</v>
      </c>
      <c r="I307" t="s">
        <v>32</v>
      </c>
      <c r="J307">
        <v>6</v>
      </c>
      <c r="K307">
        <v>3607.02</v>
      </c>
      <c r="L307" t="s">
        <v>441</v>
      </c>
      <c r="M307" s="1">
        <v>44552</v>
      </c>
      <c r="N307" s="1">
        <v>45451</v>
      </c>
      <c r="O307" s="1"/>
      <c r="P307" s="1"/>
    </row>
    <row r="308" spans="1:24" hidden="1" x14ac:dyDescent="0.25">
      <c r="A308" t="s">
        <v>2812</v>
      </c>
      <c r="B308">
        <v>7102</v>
      </c>
      <c r="C308" t="s">
        <v>2813</v>
      </c>
      <c r="D308" t="s">
        <v>2814</v>
      </c>
      <c r="E308" t="s">
        <v>13</v>
      </c>
      <c r="F308" t="s">
        <v>1502</v>
      </c>
      <c r="G308" t="s">
        <v>2815</v>
      </c>
      <c r="H308">
        <v>18.309999999999999</v>
      </c>
      <c r="I308" t="s">
        <v>32</v>
      </c>
      <c r="J308">
        <v>6</v>
      </c>
      <c r="K308">
        <v>109.86</v>
      </c>
      <c r="L308" t="s">
        <v>2816</v>
      </c>
      <c r="M308" s="1">
        <v>44232</v>
      </c>
      <c r="N308" s="1">
        <v>44782</v>
      </c>
      <c r="O308" s="1"/>
      <c r="P308" s="1"/>
    </row>
    <row r="309" spans="1:24" hidden="1" x14ac:dyDescent="0.25">
      <c r="A309" t="s">
        <v>1298</v>
      </c>
      <c r="B309">
        <v>3866</v>
      </c>
      <c r="C309" t="s">
        <v>1299</v>
      </c>
      <c r="D309" t="s">
        <v>1300</v>
      </c>
      <c r="E309" t="s">
        <v>13</v>
      </c>
      <c r="F309" t="s">
        <v>1301</v>
      </c>
      <c r="G309" t="s">
        <v>1302</v>
      </c>
      <c r="H309">
        <v>611.92999999999995</v>
      </c>
      <c r="I309" t="s">
        <v>32</v>
      </c>
      <c r="J309">
        <v>5</v>
      </c>
      <c r="K309">
        <v>3059.65</v>
      </c>
      <c r="L309" t="s">
        <v>1303</v>
      </c>
      <c r="M309" s="1">
        <v>45089</v>
      </c>
      <c r="N309" s="1">
        <v>45160</v>
      </c>
      <c r="O309" s="1"/>
      <c r="P309" s="1"/>
    </row>
    <row r="310" spans="1:24" hidden="1" x14ac:dyDescent="0.25">
      <c r="A310" t="s">
        <v>2681</v>
      </c>
      <c r="B310">
        <v>9115</v>
      </c>
      <c r="C310" t="s">
        <v>2682</v>
      </c>
      <c r="D310" t="s">
        <v>2683</v>
      </c>
      <c r="E310" t="s">
        <v>13</v>
      </c>
      <c r="F310" t="s">
        <v>1958</v>
      </c>
      <c r="G310" t="s">
        <v>2684</v>
      </c>
      <c r="H310">
        <v>974.07</v>
      </c>
      <c r="I310" t="s">
        <v>32</v>
      </c>
      <c r="J310">
        <v>4</v>
      </c>
      <c r="K310">
        <v>3896.28</v>
      </c>
      <c r="L310" t="s">
        <v>2685</v>
      </c>
      <c r="M310" s="1">
        <v>43868</v>
      </c>
      <c r="N310" t="s">
        <v>607</v>
      </c>
    </row>
    <row r="311" spans="1:24" hidden="1" x14ac:dyDescent="0.25">
      <c r="A311" t="s">
        <v>577</v>
      </c>
      <c r="B311">
        <v>3491</v>
      </c>
      <c r="C311" t="s">
        <v>578</v>
      </c>
      <c r="D311" t="s">
        <v>579</v>
      </c>
      <c r="E311" t="s">
        <v>13</v>
      </c>
      <c r="F311" t="s">
        <v>580</v>
      </c>
      <c r="G311" t="s">
        <v>581</v>
      </c>
      <c r="H311">
        <v>743.16</v>
      </c>
      <c r="I311" t="s">
        <v>32</v>
      </c>
      <c r="J311">
        <v>3</v>
      </c>
      <c r="K311">
        <v>2229.48</v>
      </c>
      <c r="L311" t="s">
        <v>582</v>
      </c>
      <c r="M311" s="1">
        <v>44502</v>
      </c>
      <c r="N311" s="1">
        <v>44964</v>
      </c>
      <c r="O311" s="1"/>
      <c r="P311" s="1"/>
    </row>
    <row r="312" spans="1:24" hidden="1" x14ac:dyDescent="0.25">
      <c r="A312" t="s">
        <v>2291</v>
      </c>
      <c r="B312">
        <v>1429</v>
      </c>
      <c r="C312" t="s">
        <v>2292</v>
      </c>
      <c r="D312" t="s">
        <v>2293</v>
      </c>
      <c r="E312" t="s">
        <v>13</v>
      </c>
      <c r="F312" t="s">
        <v>807</v>
      </c>
      <c r="G312" t="s">
        <v>2294</v>
      </c>
      <c r="H312">
        <v>214.48</v>
      </c>
      <c r="I312" t="s">
        <v>32</v>
      </c>
      <c r="J312">
        <v>3</v>
      </c>
      <c r="K312">
        <v>643.44000000000005</v>
      </c>
      <c r="L312" t="s">
        <v>2295</v>
      </c>
      <c r="M312" s="1">
        <v>43942</v>
      </c>
      <c r="N312" t="s">
        <v>607</v>
      </c>
    </row>
    <row r="313" spans="1:24" hidden="1" x14ac:dyDescent="0.25">
      <c r="A313" t="s">
        <v>1971</v>
      </c>
      <c r="B313">
        <v>1449</v>
      </c>
      <c r="C313" t="s">
        <v>1972</v>
      </c>
      <c r="D313" t="s">
        <v>1973</v>
      </c>
      <c r="E313" t="s">
        <v>13</v>
      </c>
      <c r="F313" t="s">
        <v>1812</v>
      </c>
      <c r="G313" t="s">
        <v>1974</v>
      </c>
      <c r="H313">
        <v>93.73</v>
      </c>
      <c r="I313" t="s">
        <v>32</v>
      </c>
      <c r="J313">
        <v>2</v>
      </c>
      <c r="K313">
        <v>187.46</v>
      </c>
      <c r="L313" t="s">
        <v>1975</v>
      </c>
      <c r="M313" s="1">
        <v>45407</v>
      </c>
      <c r="N313" s="1">
        <v>44958</v>
      </c>
      <c r="O313" s="1"/>
      <c r="P313" s="1"/>
    </row>
    <row r="314" spans="1:24" hidden="1" x14ac:dyDescent="0.25">
      <c r="A314" t="s">
        <v>2243</v>
      </c>
      <c r="B314">
        <v>8829</v>
      </c>
      <c r="C314" t="s">
        <v>2244</v>
      </c>
      <c r="D314" t="s">
        <v>2245</v>
      </c>
      <c r="E314" t="s">
        <v>13</v>
      </c>
      <c r="F314" t="s">
        <v>614</v>
      </c>
      <c r="G314" t="s">
        <v>2246</v>
      </c>
      <c r="H314">
        <v>97.75</v>
      </c>
      <c r="I314" t="s">
        <v>32</v>
      </c>
      <c r="J314">
        <v>2</v>
      </c>
      <c r="K314">
        <v>195.5</v>
      </c>
      <c r="L314" t="s">
        <v>2247</v>
      </c>
      <c r="M314" s="1">
        <v>44059</v>
      </c>
      <c r="N314" s="1">
        <v>45273</v>
      </c>
      <c r="O314" s="1"/>
      <c r="P314" s="1"/>
    </row>
    <row r="315" spans="1:24" hidden="1" x14ac:dyDescent="0.25">
      <c r="A315" t="s">
        <v>77</v>
      </c>
      <c r="B315">
        <v>7924</v>
      </c>
      <c r="C315" t="s">
        <v>78</v>
      </c>
      <c r="D315" t="s">
        <v>79</v>
      </c>
      <c r="E315" t="s">
        <v>13</v>
      </c>
      <c r="F315" t="s">
        <v>80</v>
      </c>
      <c r="G315" t="s">
        <v>81</v>
      </c>
      <c r="H315">
        <v>169.48</v>
      </c>
      <c r="I315" t="s">
        <v>32</v>
      </c>
      <c r="J315">
        <v>1</v>
      </c>
      <c r="K315">
        <v>169.48</v>
      </c>
      <c r="L315" t="s">
        <v>82</v>
      </c>
      <c r="M315" s="1">
        <v>44859</v>
      </c>
      <c r="N315" s="1">
        <v>44442</v>
      </c>
      <c r="O315" s="1"/>
      <c r="P315" s="1"/>
    </row>
    <row r="316" spans="1:24" x14ac:dyDescent="0.25">
      <c r="A316" t="s">
        <v>83</v>
      </c>
      <c r="B316">
        <v>3822</v>
      </c>
      <c r="C316" t="s">
        <v>84</v>
      </c>
      <c r="D316" t="s">
        <v>85</v>
      </c>
      <c r="E316" t="s">
        <v>18</v>
      </c>
      <c r="F316" t="s">
        <v>4</v>
      </c>
      <c r="G316" t="s">
        <v>86</v>
      </c>
      <c r="H316">
        <v>891.61</v>
      </c>
      <c r="I316" t="s">
        <v>32</v>
      </c>
      <c r="J316">
        <v>20</v>
      </c>
      <c r="K316">
        <v>17832.2</v>
      </c>
      <c r="L316" t="s">
        <v>87</v>
      </c>
      <c r="M316" s="9">
        <v>44796</v>
      </c>
      <c r="N316" s="9">
        <f t="shared" ref="N316:N327" si="153">M316+5</f>
        <v>44801</v>
      </c>
      <c r="O316" s="1" t="str">
        <f t="shared" ref="O316:O327" si="154">IF(J316&gt;15, "large order", "small order")</f>
        <v>large order</v>
      </c>
      <c r="P316">
        <f t="shared" ref="P316:P327" si="155">YEAR(M316)</f>
        <v>2022</v>
      </c>
      <c r="Q316" t="str">
        <f t="shared" ref="Q316:Q327" si="156">IF(AND(J316&gt;10, P316=2024), "recent transaction", "old transaction")</f>
        <v>old transaction</v>
      </c>
      <c r="R316" t="str">
        <f t="shared" ref="R316:R327" si="157">IF(OR(J316&gt;15, O316="small order"), "valid", "invalid")</f>
        <v>valid</v>
      </c>
      <c r="S316" t="str">
        <f t="shared" ref="S316:S327" si="158">IF(NOT(P316&lt;2024), "pending", "paid")</f>
        <v>paid</v>
      </c>
      <c r="T316" t="str">
        <f t="shared" ref="T316:T327" si="159">IF(AND(J316&gt;15, OR(Q316="old transaction", Q316="recent transaction")), "high priority order")</f>
        <v>high priority order</v>
      </c>
      <c r="U316" t="str">
        <f t="shared" ref="U316:U327" si="160">CONCATENATE(A316, " ", B316)</f>
        <v>Kathy Fuller 3822</v>
      </c>
      <c r="V316" t="str">
        <f t="shared" ref="V316:V327" si="161">RIGHT(A316,5)</f>
        <v>uller</v>
      </c>
      <c r="W316" t="str">
        <f t="shared" ref="W316:W327" si="162">LEFT(A316, 5)</f>
        <v>Kathy</v>
      </c>
      <c r="X316">
        <f t="shared" ref="X316:X327" si="163">DATEDIF(M316, N316, "d")</f>
        <v>5</v>
      </c>
    </row>
    <row r="317" spans="1:24" x14ac:dyDescent="0.25">
      <c r="A317" t="s">
        <v>3138</v>
      </c>
      <c r="B317">
        <v>6260</v>
      </c>
      <c r="C317" t="s">
        <v>3139</v>
      </c>
      <c r="D317" t="s">
        <v>3140</v>
      </c>
      <c r="E317" t="s">
        <v>18</v>
      </c>
      <c r="F317" t="s">
        <v>3141</v>
      </c>
      <c r="G317" t="s">
        <v>3142</v>
      </c>
      <c r="H317">
        <v>179.38</v>
      </c>
      <c r="I317" t="s">
        <v>32</v>
      </c>
      <c r="J317">
        <v>20</v>
      </c>
      <c r="K317">
        <v>3587.6</v>
      </c>
      <c r="L317" t="s">
        <v>3143</v>
      </c>
      <c r="M317" s="9">
        <v>43840</v>
      </c>
      <c r="N317" s="9">
        <f t="shared" si="153"/>
        <v>43845</v>
      </c>
      <c r="O317" s="1" t="str">
        <f t="shared" si="154"/>
        <v>large order</v>
      </c>
      <c r="P317">
        <f t="shared" si="155"/>
        <v>2020</v>
      </c>
      <c r="Q317" t="str">
        <f t="shared" si="156"/>
        <v>old transaction</v>
      </c>
      <c r="R317" t="str">
        <f t="shared" si="157"/>
        <v>valid</v>
      </c>
      <c r="S317" t="str">
        <f t="shared" si="158"/>
        <v>paid</v>
      </c>
      <c r="T317" t="str">
        <f t="shared" si="159"/>
        <v>high priority order</v>
      </c>
      <c r="U317" t="str">
        <f t="shared" si="160"/>
        <v>David Brown 6260</v>
      </c>
      <c r="V317" t="str">
        <f t="shared" si="161"/>
        <v>Brown</v>
      </c>
      <c r="W317" t="str">
        <f t="shared" si="162"/>
        <v>David</v>
      </c>
      <c r="X317">
        <f t="shared" si="163"/>
        <v>5</v>
      </c>
    </row>
    <row r="318" spans="1:24" x14ac:dyDescent="0.25">
      <c r="A318" t="s">
        <v>2254</v>
      </c>
      <c r="B318">
        <v>7810</v>
      </c>
      <c r="C318" t="s">
        <v>2255</v>
      </c>
      <c r="D318" t="s">
        <v>2256</v>
      </c>
      <c r="E318" t="s">
        <v>18</v>
      </c>
      <c r="F318" t="s">
        <v>2257</v>
      </c>
      <c r="G318" t="s">
        <v>2258</v>
      </c>
      <c r="H318">
        <v>61.32</v>
      </c>
      <c r="I318" t="s">
        <v>32</v>
      </c>
      <c r="J318">
        <v>18</v>
      </c>
      <c r="K318">
        <v>1103.76</v>
      </c>
      <c r="L318" t="s">
        <v>2259</v>
      </c>
      <c r="M318" s="9">
        <v>44843</v>
      </c>
      <c r="N318" s="9">
        <f t="shared" si="153"/>
        <v>44848</v>
      </c>
      <c r="O318" s="1" t="str">
        <f t="shared" si="154"/>
        <v>large order</v>
      </c>
      <c r="P318">
        <f t="shared" si="155"/>
        <v>2022</v>
      </c>
      <c r="Q318" t="str">
        <f t="shared" si="156"/>
        <v>old transaction</v>
      </c>
      <c r="R318" t="str">
        <f t="shared" si="157"/>
        <v>valid</v>
      </c>
      <c r="S318" t="str">
        <f t="shared" si="158"/>
        <v>paid</v>
      </c>
      <c r="T318" t="str">
        <f t="shared" si="159"/>
        <v>high priority order</v>
      </c>
      <c r="U318" t="str">
        <f t="shared" si="160"/>
        <v>Patrick Smith 7810</v>
      </c>
      <c r="V318" t="str">
        <f t="shared" si="161"/>
        <v>Smith</v>
      </c>
      <c r="W318" t="str">
        <f t="shared" si="162"/>
        <v>Patri</v>
      </c>
      <c r="X318">
        <f t="shared" si="163"/>
        <v>5</v>
      </c>
    </row>
    <row r="319" spans="1:24" x14ac:dyDescent="0.25">
      <c r="A319" t="s">
        <v>2265</v>
      </c>
      <c r="B319">
        <v>1647</v>
      </c>
      <c r="C319" t="s">
        <v>2266</v>
      </c>
      <c r="D319" t="s">
        <v>2267</v>
      </c>
      <c r="E319" t="s">
        <v>18</v>
      </c>
      <c r="F319" t="s">
        <v>976</v>
      </c>
      <c r="G319" t="s">
        <v>2268</v>
      </c>
      <c r="H319">
        <v>466.38</v>
      </c>
      <c r="I319" t="s">
        <v>32</v>
      </c>
      <c r="J319">
        <v>18</v>
      </c>
      <c r="K319">
        <v>8394.84</v>
      </c>
      <c r="L319" t="s">
        <v>2269</v>
      </c>
      <c r="M319" s="9">
        <v>43930</v>
      </c>
      <c r="N319" s="9">
        <f t="shared" si="153"/>
        <v>43935</v>
      </c>
      <c r="O319" s="1" t="str">
        <f t="shared" si="154"/>
        <v>large order</v>
      </c>
      <c r="P319">
        <f t="shared" si="155"/>
        <v>2020</v>
      </c>
      <c r="Q319" t="str">
        <f t="shared" si="156"/>
        <v>old transaction</v>
      </c>
      <c r="R319" t="str">
        <f t="shared" si="157"/>
        <v>valid</v>
      </c>
      <c r="S319" t="str">
        <f t="shared" si="158"/>
        <v>paid</v>
      </c>
      <c r="T319" t="str">
        <f t="shared" si="159"/>
        <v>high priority order</v>
      </c>
      <c r="U319" t="str">
        <f t="shared" si="160"/>
        <v>Seth Kelly 1647</v>
      </c>
      <c r="V319" t="str">
        <f t="shared" si="161"/>
        <v>Kelly</v>
      </c>
      <c r="W319" t="str">
        <f t="shared" si="162"/>
        <v xml:space="preserve">Seth </v>
      </c>
      <c r="X319">
        <f t="shared" si="163"/>
        <v>5</v>
      </c>
    </row>
    <row r="320" spans="1:24" x14ac:dyDescent="0.25">
      <c r="A320" t="s">
        <v>2712</v>
      </c>
      <c r="B320">
        <v>7439</v>
      </c>
      <c r="C320" t="s">
        <v>2713</v>
      </c>
      <c r="D320" t="s">
        <v>2714</v>
      </c>
      <c r="E320" t="s">
        <v>18</v>
      </c>
      <c r="F320" t="s">
        <v>1616</v>
      </c>
      <c r="G320" t="s">
        <v>2715</v>
      </c>
      <c r="H320">
        <v>231.48</v>
      </c>
      <c r="I320" t="s">
        <v>32</v>
      </c>
      <c r="J320">
        <v>18</v>
      </c>
      <c r="K320">
        <v>4166.6400000000003</v>
      </c>
      <c r="L320" t="s">
        <v>2716</v>
      </c>
      <c r="M320" s="9">
        <v>44835</v>
      </c>
      <c r="N320" s="9">
        <f t="shared" si="153"/>
        <v>44840</v>
      </c>
      <c r="O320" s="1" t="str">
        <f t="shared" si="154"/>
        <v>large order</v>
      </c>
      <c r="P320">
        <f t="shared" si="155"/>
        <v>2022</v>
      </c>
      <c r="Q320" t="str">
        <f t="shared" si="156"/>
        <v>old transaction</v>
      </c>
      <c r="R320" t="str">
        <f t="shared" si="157"/>
        <v>valid</v>
      </c>
      <c r="S320" t="str">
        <f t="shared" si="158"/>
        <v>paid</v>
      </c>
      <c r="T320" t="str">
        <f t="shared" si="159"/>
        <v>high priority order</v>
      </c>
      <c r="U320" t="str">
        <f t="shared" si="160"/>
        <v>Christine Martin 7439</v>
      </c>
      <c r="V320" t="str">
        <f t="shared" si="161"/>
        <v>artin</v>
      </c>
      <c r="W320" t="str">
        <f t="shared" si="162"/>
        <v>Chris</v>
      </c>
      <c r="X320">
        <f t="shared" si="163"/>
        <v>5</v>
      </c>
    </row>
    <row r="321" spans="1:24" x14ac:dyDescent="0.25">
      <c r="A321" t="s">
        <v>1083</v>
      </c>
      <c r="B321">
        <v>5539</v>
      </c>
      <c r="C321" t="s">
        <v>1084</v>
      </c>
      <c r="D321" t="s">
        <v>1085</v>
      </c>
      <c r="E321" t="s">
        <v>18</v>
      </c>
      <c r="F321" t="s">
        <v>1086</v>
      </c>
      <c r="G321" t="s">
        <v>1087</v>
      </c>
      <c r="H321">
        <v>622.64</v>
      </c>
      <c r="I321" t="s">
        <v>32</v>
      </c>
      <c r="J321">
        <v>15</v>
      </c>
      <c r="K321">
        <v>9339.6</v>
      </c>
      <c r="L321" t="s">
        <v>1088</v>
      </c>
      <c r="M321" s="9">
        <v>44520</v>
      </c>
      <c r="N321" s="9">
        <f t="shared" si="153"/>
        <v>44525</v>
      </c>
      <c r="O321" s="1" t="str">
        <f t="shared" si="154"/>
        <v>small order</v>
      </c>
      <c r="P321">
        <f t="shared" si="155"/>
        <v>2021</v>
      </c>
      <c r="Q321" t="str">
        <f t="shared" si="156"/>
        <v>old transaction</v>
      </c>
      <c r="R321" t="str">
        <f t="shared" si="157"/>
        <v>valid</v>
      </c>
      <c r="S321" t="str">
        <f t="shared" si="158"/>
        <v>paid</v>
      </c>
      <c r="T321" t="b">
        <f t="shared" si="159"/>
        <v>0</v>
      </c>
      <c r="U321" t="str">
        <f t="shared" si="160"/>
        <v>Hannah Davenport PhD 5539</v>
      </c>
      <c r="V321" t="str">
        <f t="shared" si="161"/>
        <v>t PhD</v>
      </c>
      <c r="W321" t="str">
        <f t="shared" si="162"/>
        <v>Hanna</v>
      </c>
      <c r="X321">
        <f t="shared" si="163"/>
        <v>5</v>
      </c>
    </row>
    <row r="322" spans="1:24" x14ac:dyDescent="0.25">
      <c r="A322" t="s">
        <v>490</v>
      </c>
      <c r="B322">
        <v>4988</v>
      </c>
      <c r="C322" t="s">
        <v>491</v>
      </c>
      <c r="D322" t="s">
        <v>492</v>
      </c>
      <c r="E322" t="s">
        <v>18</v>
      </c>
      <c r="F322" t="s">
        <v>493</v>
      </c>
      <c r="G322" t="s">
        <v>494</v>
      </c>
      <c r="H322">
        <v>390.71</v>
      </c>
      <c r="I322" t="s">
        <v>32</v>
      </c>
      <c r="J322">
        <v>14</v>
      </c>
      <c r="K322">
        <v>5469.94</v>
      </c>
      <c r="L322" t="s">
        <v>495</v>
      </c>
      <c r="M322" s="9">
        <v>44048</v>
      </c>
      <c r="N322" s="9">
        <f t="shared" si="153"/>
        <v>44053</v>
      </c>
      <c r="O322" s="1" t="str">
        <f t="shared" si="154"/>
        <v>small order</v>
      </c>
      <c r="P322">
        <f t="shared" si="155"/>
        <v>2020</v>
      </c>
      <c r="Q322" t="str">
        <f t="shared" si="156"/>
        <v>old transaction</v>
      </c>
      <c r="R322" t="str">
        <f t="shared" si="157"/>
        <v>valid</v>
      </c>
      <c r="S322" t="str">
        <f t="shared" si="158"/>
        <v>paid</v>
      </c>
      <c r="T322" t="b">
        <f t="shared" si="159"/>
        <v>0</v>
      </c>
      <c r="U322" t="str">
        <f t="shared" si="160"/>
        <v>Mrs. Jamie Hale 4988</v>
      </c>
      <c r="V322" t="str">
        <f t="shared" si="161"/>
        <v xml:space="preserve"> Hale</v>
      </c>
      <c r="W322" t="str">
        <f t="shared" si="162"/>
        <v xml:space="preserve">Mrs. </v>
      </c>
      <c r="X322">
        <f t="shared" si="163"/>
        <v>5</v>
      </c>
    </row>
    <row r="323" spans="1:24" x14ac:dyDescent="0.25">
      <c r="A323" t="s">
        <v>1439</v>
      </c>
      <c r="B323">
        <v>4716</v>
      </c>
      <c r="C323" t="s">
        <v>1440</v>
      </c>
      <c r="D323" t="s">
        <v>1441</v>
      </c>
      <c r="E323" t="s">
        <v>18</v>
      </c>
      <c r="F323" t="s">
        <v>1442</v>
      </c>
      <c r="G323" t="s">
        <v>1443</v>
      </c>
      <c r="H323">
        <v>448.07</v>
      </c>
      <c r="I323" t="s">
        <v>32</v>
      </c>
      <c r="J323">
        <v>14</v>
      </c>
      <c r="K323">
        <v>6272.98</v>
      </c>
      <c r="L323" t="s">
        <v>1444</v>
      </c>
      <c r="M323" s="9">
        <v>44913</v>
      </c>
      <c r="N323" s="9">
        <f t="shared" si="153"/>
        <v>44918</v>
      </c>
      <c r="O323" s="1" t="str">
        <f t="shared" si="154"/>
        <v>small order</v>
      </c>
      <c r="P323">
        <f t="shared" si="155"/>
        <v>2022</v>
      </c>
      <c r="Q323" t="str">
        <f t="shared" si="156"/>
        <v>old transaction</v>
      </c>
      <c r="R323" t="str">
        <f t="shared" si="157"/>
        <v>valid</v>
      </c>
      <c r="S323" t="str">
        <f t="shared" si="158"/>
        <v>paid</v>
      </c>
      <c r="T323" t="b">
        <f t="shared" si="159"/>
        <v>0</v>
      </c>
      <c r="U323" t="str">
        <f t="shared" si="160"/>
        <v>Cynthia Martin 4716</v>
      </c>
      <c r="V323" t="str">
        <f t="shared" si="161"/>
        <v>artin</v>
      </c>
      <c r="W323" t="str">
        <f t="shared" si="162"/>
        <v>Cynth</v>
      </c>
      <c r="X323">
        <f t="shared" si="163"/>
        <v>5</v>
      </c>
    </row>
    <row r="324" spans="1:24" x14ac:dyDescent="0.25">
      <c r="A324" t="s">
        <v>342</v>
      </c>
      <c r="B324">
        <v>9195</v>
      </c>
      <c r="C324" t="s">
        <v>343</v>
      </c>
      <c r="D324" t="s">
        <v>344</v>
      </c>
      <c r="E324" t="s">
        <v>18</v>
      </c>
      <c r="F324" t="s">
        <v>345</v>
      </c>
      <c r="G324" t="s">
        <v>346</v>
      </c>
      <c r="H324">
        <v>81.66</v>
      </c>
      <c r="I324" t="s">
        <v>32</v>
      </c>
      <c r="J324">
        <v>13</v>
      </c>
      <c r="K324">
        <v>1061.58</v>
      </c>
      <c r="L324" t="s">
        <v>347</v>
      </c>
      <c r="M324" s="9">
        <v>45109</v>
      </c>
      <c r="N324" s="9">
        <f t="shared" si="153"/>
        <v>45114</v>
      </c>
      <c r="O324" s="1" t="str">
        <f t="shared" si="154"/>
        <v>small order</v>
      </c>
      <c r="P324">
        <f t="shared" si="155"/>
        <v>2023</v>
      </c>
      <c r="Q324" t="str">
        <f t="shared" si="156"/>
        <v>old transaction</v>
      </c>
      <c r="R324" t="str">
        <f t="shared" si="157"/>
        <v>valid</v>
      </c>
      <c r="S324" t="str">
        <f t="shared" si="158"/>
        <v>paid</v>
      </c>
      <c r="T324" t="b">
        <f t="shared" si="159"/>
        <v>0</v>
      </c>
      <c r="U324" t="str">
        <f t="shared" si="160"/>
        <v>Stanley Schmitt 9195</v>
      </c>
      <c r="V324" t="str">
        <f t="shared" si="161"/>
        <v>hmitt</v>
      </c>
      <c r="W324" t="str">
        <f t="shared" si="162"/>
        <v>Stanl</v>
      </c>
      <c r="X324">
        <f t="shared" si="163"/>
        <v>5</v>
      </c>
    </row>
    <row r="325" spans="1:24" x14ac:dyDescent="0.25">
      <c r="A325" t="s">
        <v>367</v>
      </c>
      <c r="B325">
        <v>2771</v>
      </c>
      <c r="C325" t="s">
        <v>368</v>
      </c>
      <c r="D325" t="s">
        <v>369</v>
      </c>
      <c r="E325" t="s">
        <v>18</v>
      </c>
      <c r="F325" t="s">
        <v>169</v>
      </c>
      <c r="G325" t="s">
        <v>370</v>
      </c>
      <c r="H325">
        <v>340.36</v>
      </c>
      <c r="I325" t="s">
        <v>32</v>
      </c>
      <c r="J325">
        <v>13</v>
      </c>
      <c r="K325">
        <v>4424.68</v>
      </c>
      <c r="L325" t="s">
        <v>371</v>
      </c>
      <c r="M325" s="9">
        <v>44073</v>
      </c>
      <c r="N325" s="9">
        <f t="shared" si="153"/>
        <v>44078</v>
      </c>
      <c r="O325" s="1" t="str">
        <f t="shared" si="154"/>
        <v>small order</v>
      </c>
      <c r="P325">
        <f t="shared" si="155"/>
        <v>2020</v>
      </c>
      <c r="Q325" t="str">
        <f t="shared" si="156"/>
        <v>old transaction</v>
      </c>
      <c r="R325" t="str">
        <f t="shared" si="157"/>
        <v>valid</v>
      </c>
      <c r="S325" t="str">
        <f t="shared" si="158"/>
        <v>paid</v>
      </c>
      <c r="T325" t="b">
        <f t="shared" si="159"/>
        <v>0</v>
      </c>
      <c r="U325" t="str">
        <f t="shared" si="160"/>
        <v>William Armstrong 2771</v>
      </c>
      <c r="V325" t="str">
        <f t="shared" si="161"/>
        <v>trong</v>
      </c>
      <c r="W325" t="str">
        <f t="shared" si="162"/>
        <v>Willi</v>
      </c>
      <c r="X325">
        <f t="shared" si="163"/>
        <v>5</v>
      </c>
    </row>
    <row r="326" spans="1:24" x14ac:dyDescent="0.25">
      <c r="A326" t="s">
        <v>256</v>
      </c>
      <c r="B326">
        <v>6644</v>
      </c>
      <c r="C326" t="s">
        <v>257</v>
      </c>
      <c r="D326" t="s">
        <v>258</v>
      </c>
      <c r="E326" t="s">
        <v>18</v>
      </c>
      <c r="F326" t="s">
        <v>259</v>
      </c>
      <c r="G326" t="s">
        <v>260</v>
      </c>
      <c r="H326">
        <v>232.81</v>
      </c>
      <c r="I326" t="s">
        <v>32</v>
      </c>
      <c r="J326">
        <v>12</v>
      </c>
      <c r="K326">
        <v>2793.72</v>
      </c>
      <c r="L326" t="s">
        <v>261</v>
      </c>
      <c r="M326" s="9">
        <v>44246</v>
      </c>
      <c r="N326" s="9">
        <f t="shared" si="153"/>
        <v>44251</v>
      </c>
      <c r="O326" s="1" t="str">
        <f t="shared" si="154"/>
        <v>small order</v>
      </c>
      <c r="P326">
        <f t="shared" si="155"/>
        <v>2021</v>
      </c>
      <c r="Q326" t="str">
        <f t="shared" si="156"/>
        <v>old transaction</v>
      </c>
      <c r="R326" t="str">
        <f t="shared" si="157"/>
        <v>valid</v>
      </c>
      <c r="S326" t="str">
        <f t="shared" si="158"/>
        <v>paid</v>
      </c>
      <c r="T326" t="b">
        <f t="shared" si="159"/>
        <v>0</v>
      </c>
      <c r="U326" t="str">
        <f t="shared" si="160"/>
        <v>Andrew Mercer 6644</v>
      </c>
      <c r="V326" t="str">
        <f t="shared" si="161"/>
        <v>ercer</v>
      </c>
      <c r="W326" t="str">
        <f t="shared" si="162"/>
        <v>Andre</v>
      </c>
      <c r="X326">
        <f t="shared" si="163"/>
        <v>5</v>
      </c>
    </row>
    <row r="327" spans="1:24" x14ac:dyDescent="0.25">
      <c r="A327" t="s">
        <v>514</v>
      </c>
      <c r="B327">
        <v>3030</v>
      </c>
      <c r="C327" t="s">
        <v>515</v>
      </c>
      <c r="D327" t="s">
        <v>516</v>
      </c>
      <c r="E327" t="s">
        <v>18</v>
      </c>
      <c r="F327" t="s">
        <v>517</v>
      </c>
      <c r="G327" t="s">
        <v>518</v>
      </c>
      <c r="H327">
        <v>294.69</v>
      </c>
      <c r="I327" t="s">
        <v>32</v>
      </c>
      <c r="J327">
        <v>11</v>
      </c>
      <c r="K327">
        <v>3241.59</v>
      </c>
      <c r="L327" t="s">
        <v>519</v>
      </c>
      <c r="M327" s="9">
        <v>45347</v>
      </c>
      <c r="N327" s="9">
        <f t="shared" si="153"/>
        <v>45352</v>
      </c>
      <c r="O327" s="1" t="str">
        <f t="shared" si="154"/>
        <v>small order</v>
      </c>
      <c r="P327">
        <f t="shared" si="155"/>
        <v>2024</v>
      </c>
      <c r="Q327" t="str">
        <f t="shared" si="156"/>
        <v>recent transaction</v>
      </c>
      <c r="R327" t="str">
        <f t="shared" si="157"/>
        <v>valid</v>
      </c>
      <c r="S327" t="str">
        <f t="shared" si="158"/>
        <v>pending</v>
      </c>
      <c r="T327" t="b">
        <f t="shared" si="159"/>
        <v>0</v>
      </c>
      <c r="U327" t="str">
        <f t="shared" si="160"/>
        <v>Holly Carter 3030</v>
      </c>
      <c r="V327" t="str">
        <f t="shared" si="161"/>
        <v>arter</v>
      </c>
      <c r="W327" t="str">
        <f t="shared" si="162"/>
        <v>Holly</v>
      </c>
      <c r="X327">
        <f t="shared" si="163"/>
        <v>5</v>
      </c>
    </row>
    <row r="328" spans="1:24" hidden="1" x14ac:dyDescent="0.25">
      <c r="A328" t="s">
        <v>477</v>
      </c>
      <c r="B328">
        <v>2184</v>
      </c>
      <c r="C328" t="s">
        <v>478</v>
      </c>
      <c r="D328" t="s">
        <v>479</v>
      </c>
      <c r="E328" t="s">
        <v>18</v>
      </c>
      <c r="F328" t="s">
        <v>480</v>
      </c>
      <c r="G328" t="s">
        <v>481</v>
      </c>
      <c r="H328">
        <v>519.65</v>
      </c>
      <c r="I328" t="s">
        <v>32</v>
      </c>
      <c r="J328">
        <v>10</v>
      </c>
      <c r="K328">
        <v>5196.5</v>
      </c>
      <c r="L328" t="s">
        <v>482</v>
      </c>
      <c r="M328" s="1">
        <v>44980</v>
      </c>
      <c r="N328" s="1">
        <v>43938</v>
      </c>
      <c r="O328" s="1"/>
      <c r="P328" s="1"/>
    </row>
    <row r="329" spans="1:24" hidden="1" x14ac:dyDescent="0.25">
      <c r="A329" t="s">
        <v>1137</v>
      </c>
      <c r="B329">
        <v>8217</v>
      </c>
      <c r="C329" t="s">
        <v>1138</v>
      </c>
      <c r="D329" t="s">
        <v>1139</v>
      </c>
      <c r="E329" t="s">
        <v>18</v>
      </c>
      <c r="F329" t="s">
        <v>1140</v>
      </c>
      <c r="G329" t="s">
        <v>1141</v>
      </c>
      <c r="H329">
        <v>514.9</v>
      </c>
      <c r="I329" t="s">
        <v>32</v>
      </c>
      <c r="J329">
        <v>9</v>
      </c>
      <c r="K329">
        <v>4634.1000000000004</v>
      </c>
      <c r="L329" t="s">
        <v>1142</v>
      </c>
      <c r="M329" s="1">
        <v>44301</v>
      </c>
      <c r="N329" s="1">
        <v>44123</v>
      </c>
      <c r="O329" s="1"/>
      <c r="P329" s="1"/>
    </row>
    <row r="330" spans="1:24" hidden="1" x14ac:dyDescent="0.25">
      <c r="A330" t="s">
        <v>410</v>
      </c>
      <c r="B330">
        <v>1941</v>
      </c>
      <c r="C330" t="s">
        <v>2618</v>
      </c>
      <c r="D330" t="s">
        <v>2619</v>
      </c>
      <c r="E330" t="s">
        <v>18</v>
      </c>
      <c r="F330" t="s">
        <v>2620</v>
      </c>
      <c r="G330" t="s">
        <v>2621</v>
      </c>
      <c r="H330">
        <v>543.22</v>
      </c>
      <c r="I330" t="s">
        <v>32</v>
      </c>
      <c r="J330">
        <v>9</v>
      </c>
      <c r="K330">
        <v>4888.9799999999996</v>
      </c>
      <c r="L330" t="s">
        <v>2622</v>
      </c>
      <c r="M330" s="1">
        <v>44155</v>
      </c>
      <c r="N330" s="1">
        <v>45163</v>
      </c>
      <c r="O330" s="1"/>
      <c r="P330" s="1"/>
    </row>
    <row r="331" spans="1:24" hidden="1" x14ac:dyDescent="0.25">
      <c r="A331" t="s">
        <v>1762</v>
      </c>
      <c r="B331">
        <v>5765</v>
      </c>
      <c r="C331" t="s">
        <v>1763</v>
      </c>
      <c r="D331" t="s">
        <v>1764</v>
      </c>
      <c r="E331" t="s">
        <v>18</v>
      </c>
      <c r="F331" t="s">
        <v>1765</v>
      </c>
      <c r="G331" t="s">
        <v>1766</v>
      </c>
      <c r="H331">
        <v>108.07</v>
      </c>
      <c r="I331" t="s">
        <v>32</v>
      </c>
      <c r="J331">
        <v>7</v>
      </c>
      <c r="K331">
        <v>756.49</v>
      </c>
      <c r="L331" t="s">
        <v>1767</v>
      </c>
      <c r="M331" s="1">
        <v>44564</v>
      </c>
      <c r="N331" s="1">
        <v>44765</v>
      </c>
      <c r="O331" s="1"/>
      <c r="P331" s="1"/>
    </row>
    <row r="332" spans="1:24" hidden="1" x14ac:dyDescent="0.25">
      <c r="A332" t="s">
        <v>2936</v>
      </c>
      <c r="B332">
        <v>7371</v>
      </c>
      <c r="C332" t="s">
        <v>3145</v>
      </c>
      <c r="D332" t="s">
        <v>3146</v>
      </c>
      <c r="E332" t="s">
        <v>18</v>
      </c>
      <c r="F332" t="s">
        <v>3147</v>
      </c>
      <c r="G332" t="s">
        <v>3148</v>
      </c>
      <c r="H332">
        <v>266.24</v>
      </c>
      <c r="I332" t="s">
        <v>32</v>
      </c>
      <c r="J332">
        <v>6</v>
      </c>
      <c r="K332">
        <v>1597.44</v>
      </c>
      <c r="L332" t="s">
        <v>3149</v>
      </c>
      <c r="M332" s="1">
        <v>45535</v>
      </c>
      <c r="N332" s="1">
        <v>44731</v>
      </c>
      <c r="O332" s="1"/>
      <c r="P332" s="1"/>
    </row>
    <row r="333" spans="1:24" hidden="1" x14ac:dyDescent="0.25">
      <c r="A333" t="s">
        <v>3161</v>
      </c>
      <c r="B333">
        <v>6400</v>
      </c>
      <c r="C333" t="s">
        <v>3162</v>
      </c>
      <c r="D333" t="s">
        <v>3163</v>
      </c>
      <c r="E333" t="s">
        <v>18</v>
      </c>
      <c r="F333" t="s">
        <v>3164</v>
      </c>
      <c r="G333" t="s">
        <v>3165</v>
      </c>
      <c r="H333">
        <v>846.04</v>
      </c>
      <c r="I333" t="s">
        <v>32</v>
      </c>
      <c r="J333">
        <v>5</v>
      </c>
      <c r="K333">
        <v>4230.2</v>
      </c>
      <c r="L333" t="s">
        <v>3166</v>
      </c>
      <c r="M333" s="1">
        <v>45192</v>
      </c>
      <c r="N333" s="1">
        <v>44145</v>
      </c>
      <c r="O333" s="1"/>
      <c r="P333" s="1"/>
    </row>
    <row r="334" spans="1:24" hidden="1" x14ac:dyDescent="0.25">
      <c r="A334" t="s">
        <v>65</v>
      </c>
      <c r="B334">
        <v>2824</v>
      </c>
      <c r="C334" t="s">
        <v>66</v>
      </c>
      <c r="D334" t="s">
        <v>67</v>
      </c>
      <c r="E334" t="s">
        <v>18</v>
      </c>
      <c r="F334" t="s">
        <v>68</v>
      </c>
      <c r="G334" t="s">
        <v>69</v>
      </c>
      <c r="H334">
        <v>537.27</v>
      </c>
      <c r="I334" t="s">
        <v>32</v>
      </c>
      <c r="J334">
        <v>3</v>
      </c>
      <c r="K334">
        <v>1611.81</v>
      </c>
      <c r="L334" t="s">
        <v>70</v>
      </c>
      <c r="M334" s="1">
        <v>45134</v>
      </c>
      <c r="N334" s="1">
        <v>43953</v>
      </c>
      <c r="O334" s="1"/>
      <c r="P334" s="1"/>
    </row>
    <row r="335" spans="1:24" hidden="1" x14ac:dyDescent="0.25">
      <c r="A335" t="s">
        <v>2232</v>
      </c>
      <c r="B335">
        <v>2042</v>
      </c>
      <c r="C335" t="s">
        <v>2233</v>
      </c>
      <c r="D335" t="s">
        <v>2234</v>
      </c>
      <c r="E335" t="s">
        <v>18</v>
      </c>
      <c r="F335" t="s">
        <v>68</v>
      </c>
      <c r="G335" t="s">
        <v>2235</v>
      </c>
      <c r="H335">
        <v>391.35</v>
      </c>
      <c r="I335" t="s">
        <v>32</v>
      </c>
      <c r="J335">
        <v>3</v>
      </c>
      <c r="K335">
        <v>1174.05</v>
      </c>
      <c r="L335" t="s">
        <v>2236</v>
      </c>
      <c r="M335" s="1">
        <v>43868</v>
      </c>
      <c r="N335" s="1">
        <v>45150</v>
      </c>
      <c r="O335" s="1"/>
      <c r="P335" s="1"/>
    </row>
    <row r="336" spans="1:24" hidden="1" x14ac:dyDescent="0.25">
      <c r="A336" t="s">
        <v>2248</v>
      </c>
      <c r="B336">
        <v>9469</v>
      </c>
      <c r="C336" t="s">
        <v>2249</v>
      </c>
      <c r="D336" t="s">
        <v>2250</v>
      </c>
      <c r="E336" t="s">
        <v>18</v>
      </c>
      <c r="F336" t="s">
        <v>2251</v>
      </c>
      <c r="G336" t="s">
        <v>2252</v>
      </c>
      <c r="H336">
        <v>308.77999999999997</v>
      </c>
      <c r="I336" t="s">
        <v>32</v>
      </c>
      <c r="J336">
        <v>3</v>
      </c>
      <c r="K336">
        <v>926.34</v>
      </c>
      <c r="L336" t="s">
        <v>2253</v>
      </c>
      <c r="M336" s="1">
        <v>45252</v>
      </c>
      <c r="N336" s="1">
        <v>44594</v>
      </c>
      <c r="O336" s="1"/>
      <c r="P336" s="1"/>
    </row>
    <row r="337" spans="1:24" x14ac:dyDescent="0.25">
      <c r="A337" t="s">
        <v>1965</v>
      </c>
      <c r="B337">
        <v>7589</v>
      </c>
      <c r="C337" t="s">
        <v>1966</v>
      </c>
      <c r="D337" t="s">
        <v>1967</v>
      </c>
      <c r="E337" t="s">
        <v>26</v>
      </c>
      <c r="F337" t="s">
        <v>1968</v>
      </c>
      <c r="G337" t="s">
        <v>1969</v>
      </c>
      <c r="H337">
        <v>68.83</v>
      </c>
      <c r="I337" t="s">
        <v>21</v>
      </c>
      <c r="J337">
        <v>16</v>
      </c>
      <c r="K337">
        <v>1101.28</v>
      </c>
      <c r="L337" t="s">
        <v>1970</v>
      </c>
      <c r="M337" s="9">
        <v>44392</v>
      </c>
      <c r="N337" s="9">
        <f t="shared" ref="N337:N344" si="164">M337+5</f>
        <v>44397</v>
      </c>
      <c r="O337" s="1" t="str">
        <f t="shared" ref="O337:O344" si="165">IF(J337&gt;15, "large order", "small order")</f>
        <v>large order</v>
      </c>
      <c r="P337">
        <f t="shared" ref="P337:P344" si="166">YEAR(M337)</f>
        <v>2021</v>
      </c>
      <c r="Q337" t="str">
        <f t="shared" ref="Q337:Q344" si="167">IF(AND(J337&gt;10, P337=2024), "recent transaction", "old transaction")</f>
        <v>old transaction</v>
      </c>
      <c r="R337" t="str">
        <f t="shared" ref="R337:R344" si="168">IF(OR(J337&gt;15, O337="small order"), "valid", "invalid")</f>
        <v>valid</v>
      </c>
      <c r="S337" t="str">
        <f t="shared" ref="S337:S344" si="169">IF(NOT(P337&lt;2024), "pending", "paid")</f>
        <v>paid</v>
      </c>
      <c r="T337" t="str">
        <f t="shared" ref="T337:T344" si="170">IF(AND(J337&gt;15, OR(Q337="old transaction", Q337="recent transaction")), "high priority order")</f>
        <v>high priority order</v>
      </c>
      <c r="U337" t="str">
        <f t="shared" ref="U337:U344" si="171">CONCATENATE(A337, " ", B337)</f>
        <v>Joan Silva 7589</v>
      </c>
      <c r="V337" t="str">
        <f t="shared" ref="V337:V344" si="172">RIGHT(A337,5)</f>
        <v>Silva</v>
      </c>
      <c r="W337" t="str">
        <f t="shared" ref="W337:W344" si="173">LEFT(A337, 5)</f>
        <v xml:space="preserve">Joan </v>
      </c>
      <c r="X337">
        <f t="shared" ref="X337:X344" si="174">DATEDIF(M337, N337, "d")</f>
        <v>5</v>
      </c>
    </row>
    <row r="338" spans="1:24" x14ac:dyDescent="0.25">
      <c r="A338" t="s">
        <v>268</v>
      </c>
      <c r="B338">
        <v>5804</v>
      </c>
      <c r="C338" t="s">
        <v>269</v>
      </c>
      <c r="D338" t="s">
        <v>270</v>
      </c>
      <c r="E338" t="s">
        <v>26</v>
      </c>
      <c r="F338" t="s">
        <v>271</v>
      </c>
      <c r="G338" t="s">
        <v>272</v>
      </c>
      <c r="H338">
        <v>683.79</v>
      </c>
      <c r="I338" t="s">
        <v>21</v>
      </c>
      <c r="J338">
        <v>15</v>
      </c>
      <c r="K338">
        <v>10256.85</v>
      </c>
      <c r="L338" t="s">
        <v>273</v>
      </c>
      <c r="M338" s="9">
        <v>44665</v>
      </c>
      <c r="N338" s="9">
        <f t="shared" si="164"/>
        <v>44670</v>
      </c>
      <c r="O338" s="1" t="str">
        <f t="shared" si="165"/>
        <v>small order</v>
      </c>
      <c r="P338">
        <f t="shared" si="166"/>
        <v>2022</v>
      </c>
      <c r="Q338" t="str">
        <f t="shared" si="167"/>
        <v>old transaction</v>
      </c>
      <c r="R338" t="str">
        <f t="shared" si="168"/>
        <v>valid</v>
      </c>
      <c r="S338" t="str">
        <f t="shared" si="169"/>
        <v>paid</v>
      </c>
      <c r="T338" t="b">
        <f t="shared" si="170"/>
        <v>0</v>
      </c>
      <c r="U338" t="str">
        <f t="shared" si="171"/>
        <v>Michael Johnson 5804</v>
      </c>
      <c r="V338" t="str">
        <f t="shared" si="172"/>
        <v>hnson</v>
      </c>
      <c r="W338" t="str">
        <f t="shared" si="173"/>
        <v>Micha</v>
      </c>
      <c r="X338">
        <f t="shared" si="174"/>
        <v>5</v>
      </c>
    </row>
    <row r="339" spans="1:24" x14ac:dyDescent="0.25">
      <c r="A339" t="s">
        <v>336</v>
      </c>
      <c r="B339">
        <v>6456</v>
      </c>
      <c r="C339" t="s">
        <v>337</v>
      </c>
      <c r="D339" t="s">
        <v>338</v>
      </c>
      <c r="E339" t="s">
        <v>26</v>
      </c>
      <c r="F339" t="s">
        <v>339</v>
      </c>
      <c r="G339" t="s">
        <v>340</v>
      </c>
      <c r="H339">
        <v>986.65</v>
      </c>
      <c r="I339" t="s">
        <v>21</v>
      </c>
      <c r="J339">
        <v>12</v>
      </c>
      <c r="K339">
        <v>11839.8</v>
      </c>
      <c r="L339" t="s">
        <v>341</v>
      </c>
      <c r="M339" s="9">
        <v>45522</v>
      </c>
      <c r="N339" s="9">
        <f t="shared" si="164"/>
        <v>45527</v>
      </c>
      <c r="O339" s="1" t="str">
        <f t="shared" si="165"/>
        <v>small order</v>
      </c>
      <c r="P339">
        <f t="shared" si="166"/>
        <v>2024</v>
      </c>
      <c r="Q339" t="str">
        <f t="shared" si="167"/>
        <v>recent transaction</v>
      </c>
      <c r="R339" t="str">
        <f t="shared" si="168"/>
        <v>valid</v>
      </c>
      <c r="S339" t="str">
        <f t="shared" si="169"/>
        <v>pending</v>
      </c>
      <c r="T339" t="b">
        <f t="shared" si="170"/>
        <v>0</v>
      </c>
      <c r="U339" t="str">
        <f t="shared" si="171"/>
        <v>Alexandra Bush 6456</v>
      </c>
      <c r="V339" t="str">
        <f t="shared" si="172"/>
        <v xml:space="preserve"> Bush</v>
      </c>
      <c r="W339" t="str">
        <f t="shared" si="173"/>
        <v>Alexa</v>
      </c>
      <c r="X339">
        <f t="shared" si="174"/>
        <v>5</v>
      </c>
    </row>
    <row r="340" spans="1:24" x14ac:dyDescent="0.25">
      <c r="A340" t="s">
        <v>930</v>
      </c>
      <c r="B340">
        <v>2102</v>
      </c>
      <c r="C340" t="s">
        <v>931</v>
      </c>
      <c r="D340" t="s">
        <v>932</v>
      </c>
      <c r="E340" t="s">
        <v>26</v>
      </c>
      <c r="F340" t="s">
        <v>591</v>
      </c>
      <c r="G340" t="s">
        <v>933</v>
      </c>
      <c r="H340">
        <v>173</v>
      </c>
      <c r="I340" t="s">
        <v>21</v>
      </c>
      <c r="J340">
        <v>12</v>
      </c>
      <c r="K340">
        <v>2076</v>
      </c>
      <c r="L340" t="s">
        <v>934</v>
      </c>
      <c r="M340" s="9">
        <v>44465</v>
      </c>
      <c r="N340" s="9">
        <f t="shared" si="164"/>
        <v>44470</v>
      </c>
      <c r="O340" s="1" t="str">
        <f t="shared" si="165"/>
        <v>small order</v>
      </c>
      <c r="P340">
        <f t="shared" si="166"/>
        <v>2021</v>
      </c>
      <c r="Q340" t="str">
        <f t="shared" si="167"/>
        <v>old transaction</v>
      </c>
      <c r="R340" t="str">
        <f t="shared" si="168"/>
        <v>valid</v>
      </c>
      <c r="S340" t="str">
        <f t="shared" si="169"/>
        <v>paid</v>
      </c>
      <c r="T340" t="b">
        <f t="shared" si="170"/>
        <v>0</v>
      </c>
      <c r="U340" t="str">
        <f t="shared" si="171"/>
        <v>Jennifer Warren 2102</v>
      </c>
      <c r="V340" t="str">
        <f t="shared" si="172"/>
        <v>arren</v>
      </c>
      <c r="W340" t="str">
        <f t="shared" si="173"/>
        <v>Jenni</v>
      </c>
      <c r="X340">
        <f t="shared" si="174"/>
        <v>5</v>
      </c>
    </row>
    <row r="341" spans="1:24" x14ac:dyDescent="0.25">
      <c r="A341" t="s">
        <v>1037</v>
      </c>
      <c r="B341">
        <v>3006</v>
      </c>
      <c r="C341" t="s">
        <v>1038</v>
      </c>
      <c r="D341" t="s">
        <v>1039</v>
      </c>
      <c r="E341" t="s">
        <v>26</v>
      </c>
      <c r="F341" t="s">
        <v>1040</v>
      </c>
      <c r="G341" t="s">
        <v>1041</v>
      </c>
      <c r="H341">
        <v>832.15</v>
      </c>
      <c r="I341" t="s">
        <v>21</v>
      </c>
      <c r="J341">
        <v>12</v>
      </c>
      <c r="K341">
        <v>9985.7999999999993</v>
      </c>
      <c r="L341" t="s">
        <v>1042</v>
      </c>
      <c r="M341" s="9">
        <v>44344</v>
      </c>
      <c r="N341" s="9">
        <f t="shared" si="164"/>
        <v>44349</v>
      </c>
      <c r="O341" s="1" t="str">
        <f t="shared" si="165"/>
        <v>small order</v>
      </c>
      <c r="P341">
        <f t="shared" si="166"/>
        <v>2021</v>
      </c>
      <c r="Q341" t="str">
        <f t="shared" si="167"/>
        <v>old transaction</v>
      </c>
      <c r="R341" t="str">
        <f t="shared" si="168"/>
        <v>valid</v>
      </c>
      <c r="S341" t="str">
        <f t="shared" si="169"/>
        <v>paid</v>
      </c>
      <c r="T341" t="b">
        <f t="shared" si="170"/>
        <v>0</v>
      </c>
      <c r="U341" t="str">
        <f t="shared" si="171"/>
        <v>Todd Shields 3006</v>
      </c>
      <c r="V341" t="str">
        <f t="shared" si="172"/>
        <v>ields</v>
      </c>
      <c r="W341" t="str">
        <f t="shared" si="173"/>
        <v xml:space="preserve">Todd </v>
      </c>
      <c r="X341">
        <f t="shared" si="174"/>
        <v>5</v>
      </c>
    </row>
    <row r="342" spans="1:24" x14ac:dyDescent="0.25">
      <c r="A342" t="s">
        <v>1125</v>
      </c>
      <c r="B342">
        <v>5452</v>
      </c>
      <c r="C342" t="s">
        <v>1126</v>
      </c>
      <c r="D342" t="s">
        <v>1127</v>
      </c>
      <c r="E342" t="s">
        <v>26</v>
      </c>
      <c r="F342" t="s">
        <v>1128</v>
      </c>
      <c r="G342" t="s">
        <v>1129</v>
      </c>
      <c r="H342">
        <v>848.82</v>
      </c>
      <c r="I342" t="s">
        <v>21</v>
      </c>
      <c r="J342">
        <v>11</v>
      </c>
      <c r="K342">
        <v>9337.02</v>
      </c>
      <c r="L342" t="s">
        <v>1130</v>
      </c>
      <c r="M342" s="9">
        <v>44513</v>
      </c>
      <c r="N342" s="9">
        <f t="shared" si="164"/>
        <v>44518</v>
      </c>
      <c r="O342" s="1" t="str">
        <f t="shared" si="165"/>
        <v>small order</v>
      </c>
      <c r="P342">
        <f t="shared" si="166"/>
        <v>2021</v>
      </c>
      <c r="Q342" t="str">
        <f t="shared" si="167"/>
        <v>old transaction</v>
      </c>
      <c r="R342" t="str">
        <f t="shared" si="168"/>
        <v>valid</v>
      </c>
      <c r="S342" t="str">
        <f t="shared" si="169"/>
        <v>paid</v>
      </c>
      <c r="T342" t="b">
        <f t="shared" si="170"/>
        <v>0</v>
      </c>
      <c r="U342" t="str">
        <f t="shared" si="171"/>
        <v>Kristin Esparza 5452</v>
      </c>
      <c r="V342" t="str">
        <f t="shared" si="172"/>
        <v>parza</v>
      </c>
      <c r="W342" t="str">
        <f t="shared" si="173"/>
        <v>Krist</v>
      </c>
      <c r="X342">
        <f t="shared" si="174"/>
        <v>5</v>
      </c>
    </row>
    <row r="343" spans="1:24" x14ac:dyDescent="0.25">
      <c r="A343" t="s">
        <v>1960</v>
      </c>
      <c r="B343">
        <v>8389</v>
      </c>
      <c r="C343" t="s">
        <v>1961</v>
      </c>
      <c r="D343" t="s">
        <v>1962</v>
      </c>
      <c r="E343" t="s">
        <v>26</v>
      </c>
      <c r="F343" t="s">
        <v>361</v>
      </c>
      <c r="G343" t="s">
        <v>1963</v>
      </c>
      <c r="H343">
        <v>489.34</v>
      </c>
      <c r="I343" t="s">
        <v>21</v>
      </c>
      <c r="J343">
        <v>11</v>
      </c>
      <c r="K343">
        <v>5382.74</v>
      </c>
      <c r="L343" t="s">
        <v>1964</v>
      </c>
      <c r="M343" s="9">
        <v>44721</v>
      </c>
      <c r="N343" s="9">
        <f t="shared" si="164"/>
        <v>44726</v>
      </c>
      <c r="O343" s="1" t="str">
        <f t="shared" si="165"/>
        <v>small order</v>
      </c>
      <c r="P343">
        <f t="shared" si="166"/>
        <v>2022</v>
      </c>
      <c r="Q343" t="str">
        <f t="shared" si="167"/>
        <v>old transaction</v>
      </c>
      <c r="R343" t="str">
        <f t="shared" si="168"/>
        <v>valid</v>
      </c>
      <c r="S343" t="str">
        <f t="shared" si="169"/>
        <v>paid</v>
      </c>
      <c r="T343" t="b">
        <f t="shared" si="170"/>
        <v>0</v>
      </c>
      <c r="U343" t="str">
        <f t="shared" si="171"/>
        <v>Wayne Hardin 8389</v>
      </c>
      <c r="V343" t="str">
        <f t="shared" si="172"/>
        <v>ardin</v>
      </c>
      <c r="W343" t="str">
        <f t="shared" si="173"/>
        <v>Wayne</v>
      </c>
      <c r="X343">
        <f t="shared" si="174"/>
        <v>5</v>
      </c>
    </row>
    <row r="344" spans="1:24" x14ac:dyDescent="0.25">
      <c r="A344" t="s">
        <v>2746</v>
      </c>
      <c r="B344">
        <v>5810</v>
      </c>
      <c r="C344" t="s">
        <v>2747</v>
      </c>
      <c r="D344" t="s">
        <v>2748</v>
      </c>
      <c r="E344" t="s">
        <v>26</v>
      </c>
      <c r="F344" t="s">
        <v>2749</v>
      </c>
      <c r="G344" t="s">
        <v>2750</v>
      </c>
      <c r="H344">
        <v>11.58</v>
      </c>
      <c r="I344" t="s">
        <v>21</v>
      </c>
      <c r="J344">
        <v>11</v>
      </c>
      <c r="K344">
        <v>127.38</v>
      </c>
      <c r="L344" t="s">
        <v>2751</v>
      </c>
      <c r="M344" s="9">
        <v>45339</v>
      </c>
      <c r="N344" s="9">
        <f t="shared" si="164"/>
        <v>45344</v>
      </c>
      <c r="O344" s="1" t="str">
        <f t="shared" si="165"/>
        <v>small order</v>
      </c>
      <c r="P344">
        <f t="shared" si="166"/>
        <v>2024</v>
      </c>
      <c r="Q344" t="str">
        <f t="shared" si="167"/>
        <v>recent transaction</v>
      </c>
      <c r="R344" t="str">
        <f t="shared" si="168"/>
        <v>valid</v>
      </c>
      <c r="S344" t="str">
        <f t="shared" si="169"/>
        <v>pending</v>
      </c>
      <c r="T344" t="b">
        <f t="shared" si="170"/>
        <v>0</v>
      </c>
      <c r="U344" t="str">
        <f t="shared" si="171"/>
        <v>Stephen Marshall 5810</v>
      </c>
      <c r="V344" t="str">
        <f t="shared" si="172"/>
        <v>shall</v>
      </c>
      <c r="W344" t="str">
        <f t="shared" si="173"/>
        <v>Steph</v>
      </c>
      <c r="X344">
        <f t="shared" si="174"/>
        <v>5</v>
      </c>
    </row>
    <row r="345" spans="1:24" hidden="1" x14ac:dyDescent="0.25">
      <c r="A345" t="s">
        <v>1496</v>
      </c>
      <c r="B345">
        <v>8287</v>
      </c>
      <c r="C345" t="s">
        <v>1497</v>
      </c>
      <c r="D345" t="s">
        <v>1498</v>
      </c>
      <c r="E345" t="s">
        <v>26</v>
      </c>
      <c r="F345" t="s">
        <v>1499</v>
      </c>
      <c r="G345" t="s">
        <v>1500</v>
      </c>
      <c r="H345">
        <v>717.96</v>
      </c>
      <c r="I345" t="s">
        <v>21</v>
      </c>
      <c r="J345">
        <v>10</v>
      </c>
      <c r="K345">
        <v>7179.6</v>
      </c>
      <c r="L345" t="s">
        <v>1501</v>
      </c>
      <c r="M345" s="1">
        <v>44363</v>
      </c>
      <c r="N345" s="1">
        <v>44076</v>
      </c>
      <c r="O345" s="1"/>
      <c r="P345" s="1"/>
    </row>
    <row r="346" spans="1:24" hidden="1" x14ac:dyDescent="0.25">
      <c r="A346" t="s">
        <v>1345</v>
      </c>
      <c r="B346">
        <v>9204</v>
      </c>
      <c r="C346" t="s">
        <v>1346</v>
      </c>
      <c r="D346" t="s">
        <v>1347</v>
      </c>
      <c r="E346" t="s">
        <v>26</v>
      </c>
      <c r="F346" t="s">
        <v>426</v>
      </c>
      <c r="G346" t="s">
        <v>1348</v>
      </c>
      <c r="H346">
        <v>903.35</v>
      </c>
      <c r="I346" t="s">
        <v>21</v>
      </c>
      <c r="J346">
        <v>9</v>
      </c>
      <c r="K346">
        <v>8130.15</v>
      </c>
      <c r="L346" t="s">
        <v>1349</v>
      </c>
      <c r="M346" s="1">
        <v>44216</v>
      </c>
      <c r="N346" s="1">
        <v>43935</v>
      </c>
      <c r="O346" s="1"/>
      <c r="P346" s="1"/>
    </row>
    <row r="347" spans="1:24" hidden="1" x14ac:dyDescent="0.25">
      <c r="A347" t="s">
        <v>1048</v>
      </c>
      <c r="B347">
        <v>2933</v>
      </c>
      <c r="C347" t="s">
        <v>1049</v>
      </c>
      <c r="D347" t="s">
        <v>1050</v>
      </c>
      <c r="E347" t="s">
        <v>26</v>
      </c>
      <c r="F347" t="s">
        <v>1051</v>
      </c>
      <c r="G347" t="s">
        <v>1052</v>
      </c>
      <c r="H347">
        <v>980.08</v>
      </c>
      <c r="I347" t="s">
        <v>21</v>
      </c>
      <c r="J347">
        <v>8</v>
      </c>
      <c r="K347">
        <v>7840.64</v>
      </c>
      <c r="L347" t="s">
        <v>1053</v>
      </c>
      <c r="M347" s="1">
        <v>44173</v>
      </c>
      <c r="N347" s="1">
        <v>45443</v>
      </c>
      <c r="O347" s="1"/>
      <c r="P347" s="1"/>
    </row>
    <row r="348" spans="1:24" hidden="1" x14ac:dyDescent="0.25">
      <c r="A348" t="s">
        <v>2538</v>
      </c>
      <c r="B348">
        <v>9915</v>
      </c>
      <c r="C348" t="s">
        <v>2539</v>
      </c>
      <c r="D348" t="s">
        <v>2540</v>
      </c>
      <c r="E348" t="s">
        <v>26</v>
      </c>
      <c r="F348" t="s">
        <v>2541</v>
      </c>
      <c r="G348" t="s">
        <v>2542</v>
      </c>
      <c r="H348">
        <v>832.05</v>
      </c>
      <c r="I348" t="s">
        <v>21</v>
      </c>
      <c r="J348">
        <v>8</v>
      </c>
      <c r="K348">
        <v>6656.4</v>
      </c>
      <c r="L348" t="s">
        <v>2543</v>
      </c>
      <c r="M348" s="1">
        <v>43996</v>
      </c>
      <c r="N348" s="1">
        <v>45186</v>
      </c>
      <c r="O348" s="1"/>
      <c r="P348" s="1"/>
    </row>
    <row r="349" spans="1:24" hidden="1" x14ac:dyDescent="0.25">
      <c r="A349" t="s">
        <v>3052</v>
      </c>
      <c r="B349">
        <v>7515</v>
      </c>
      <c r="C349" t="s">
        <v>3053</v>
      </c>
      <c r="D349" t="s">
        <v>3054</v>
      </c>
      <c r="E349" t="s">
        <v>26</v>
      </c>
      <c r="F349" t="s">
        <v>3055</v>
      </c>
      <c r="G349" t="s">
        <v>3056</v>
      </c>
      <c r="H349">
        <v>201.62</v>
      </c>
      <c r="I349" t="s">
        <v>21</v>
      </c>
      <c r="J349">
        <v>8</v>
      </c>
      <c r="K349">
        <v>1612.96</v>
      </c>
      <c r="L349" t="s">
        <v>3057</v>
      </c>
      <c r="M349" s="1">
        <v>44475</v>
      </c>
      <c r="N349" s="1">
        <v>44500</v>
      </c>
      <c r="O349" s="1"/>
      <c r="P349" s="1"/>
    </row>
    <row r="350" spans="1:24" hidden="1" x14ac:dyDescent="0.25">
      <c r="A350" t="s">
        <v>1268</v>
      </c>
      <c r="B350">
        <v>3593</v>
      </c>
      <c r="C350" t="s">
        <v>1269</v>
      </c>
      <c r="D350" t="s">
        <v>1270</v>
      </c>
      <c r="E350" t="s">
        <v>26</v>
      </c>
      <c r="F350" t="s">
        <v>211</v>
      </c>
      <c r="G350" t="s">
        <v>1271</v>
      </c>
      <c r="H350">
        <v>584.94000000000005</v>
      </c>
      <c r="I350" t="s">
        <v>21</v>
      </c>
      <c r="J350">
        <v>7</v>
      </c>
      <c r="K350">
        <v>4094.58</v>
      </c>
      <c r="L350" t="s">
        <v>1272</v>
      </c>
      <c r="M350" s="1">
        <v>44503</v>
      </c>
      <c r="N350" s="1">
        <v>45342</v>
      </c>
      <c r="O350" s="1"/>
      <c r="P350" s="1"/>
    </row>
    <row r="351" spans="1:24" hidden="1" x14ac:dyDescent="0.25">
      <c r="A351" t="s">
        <v>2145</v>
      </c>
      <c r="B351">
        <v>3707</v>
      </c>
      <c r="C351" t="s">
        <v>2146</v>
      </c>
      <c r="D351" t="s">
        <v>2147</v>
      </c>
      <c r="E351" t="s">
        <v>26</v>
      </c>
      <c r="F351" t="s">
        <v>2148</v>
      </c>
      <c r="G351" t="s">
        <v>2149</v>
      </c>
      <c r="H351">
        <v>904.61</v>
      </c>
      <c r="I351" t="s">
        <v>21</v>
      </c>
      <c r="J351">
        <v>7</v>
      </c>
      <c r="K351">
        <v>6332.27</v>
      </c>
      <c r="L351" t="s">
        <v>2150</v>
      </c>
      <c r="M351" s="1">
        <v>44100</v>
      </c>
      <c r="N351" s="1">
        <v>45538</v>
      </c>
      <c r="O351" s="1"/>
      <c r="P351" s="1"/>
    </row>
    <row r="352" spans="1:24" hidden="1" x14ac:dyDescent="0.25">
      <c r="A352" t="s">
        <v>1405</v>
      </c>
      <c r="B352">
        <v>1601</v>
      </c>
      <c r="C352" t="s">
        <v>1406</v>
      </c>
      <c r="D352" t="s">
        <v>1407</v>
      </c>
      <c r="E352" t="s">
        <v>26</v>
      </c>
      <c r="F352" t="s">
        <v>1408</v>
      </c>
      <c r="G352" t="s">
        <v>1409</v>
      </c>
      <c r="H352">
        <v>647.97</v>
      </c>
      <c r="I352" t="s">
        <v>21</v>
      </c>
      <c r="J352">
        <v>6</v>
      </c>
      <c r="K352">
        <v>3887.82</v>
      </c>
      <c r="L352" t="s">
        <v>1410</v>
      </c>
      <c r="M352" s="1">
        <v>44392</v>
      </c>
      <c r="N352" s="1">
        <v>45469</v>
      </c>
      <c r="O352" s="1"/>
      <c r="P352" s="1"/>
    </row>
    <row r="353" spans="1:24" hidden="1" x14ac:dyDescent="0.25">
      <c r="A353" t="s">
        <v>1674</v>
      </c>
      <c r="B353">
        <v>5866</v>
      </c>
      <c r="C353" t="s">
        <v>1675</v>
      </c>
      <c r="D353" t="s">
        <v>1676</v>
      </c>
      <c r="E353" t="s">
        <v>26</v>
      </c>
      <c r="F353" t="s">
        <v>1677</v>
      </c>
      <c r="G353" t="s">
        <v>1678</v>
      </c>
      <c r="H353">
        <v>310.60000000000002</v>
      </c>
      <c r="I353" t="s">
        <v>21</v>
      </c>
      <c r="J353">
        <v>6</v>
      </c>
      <c r="K353">
        <v>1863.6</v>
      </c>
      <c r="L353" t="s">
        <v>1679</v>
      </c>
      <c r="M353" s="1">
        <v>45472</v>
      </c>
      <c r="N353" s="1">
        <v>45410</v>
      </c>
      <c r="O353" s="1"/>
      <c r="P353" s="1"/>
    </row>
    <row r="354" spans="1:24" hidden="1" x14ac:dyDescent="0.25">
      <c r="A354" t="s">
        <v>2112</v>
      </c>
      <c r="B354">
        <v>5443</v>
      </c>
      <c r="C354" t="s">
        <v>2113</v>
      </c>
      <c r="D354" t="s">
        <v>2114</v>
      </c>
      <c r="E354" t="s">
        <v>26</v>
      </c>
      <c r="F354" t="s">
        <v>799</v>
      </c>
      <c r="G354" t="s">
        <v>2115</v>
      </c>
      <c r="H354">
        <v>613.04</v>
      </c>
      <c r="I354" t="s">
        <v>21</v>
      </c>
      <c r="J354">
        <v>6</v>
      </c>
      <c r="K354">
        <v>3678.24</v>
      </c>
      <c r="L354" t="s">
        <v>2116</v>
      </c>
      <c r="M354" s="1">
        <v>44170</v>
      </c>
      <c r="N354" s="1">
        <v>45152</v>
      </c>
      <c r="O354" s="1"/>
      <c r="P354" s="1"/>
    </row>
    <row r="355" spans="1:24" hidden="1" x14ac:dyDescent="0.25">
      <c r="A355" t="s">
        <v>538</v>
      </c>
      <c r="B355">
        <v>4098</v>
      </c>
      <c r="C355" t="s">
        <v>539</v>
      </c>
      <c r="D355" t="s">
        <v>540</v>
      </c>
      <c r="E355" t="s">
        <v>26</v>
      </c>
      <c r="F355" t="s">
        <v>541</v>
      </c>
      <c r="G355" t="s">
        <v>542</v>
      </c>
      <c r="H355">
        <v>709.73</v>
      </c>
      <c r="I355" t="s">
        <v>21</v>
      </c>
      <c r="J355">
        <v>5</v>
      </c>
      <c r="K355">
        <v>3548.65</v>
      </c>
      <c r="L355" t="s">
        <v>543</v>
      </c>
      <c r="M355" s="1">
        <v>44870</v>
      </c>
      <c r="N355" s="1">
        <v>45133</v>
      </c>
      <c r="O355" s="1"/>
      <c r="P355" s="1"/>
    </row>
    <row r="356" spans="1:24" hidden="1" x14ac:dyDescent="0.25">
      <c r="A356" t="s">
        <v>633</v>
      </c>
      <c r="B356">
        <v>6974</v>
      </c>
      <c r="C356" t="s">
        <v>634</v>
      </c>
      <c r="D356" t="s">
        <v>635</v>
      </c>
      <c r="E356" t="s">
        <v>26</v>
      </c>
      <c r="F356" t="s">
        <v>636</v>
      </c>
      <c r="G356" t="s">
        <v>637</v>
      </c>
      <c r="H356">
        <v>48</v>
      </c>
      <c r="I356" t="s">
        <v>21</v>
      </c>
      <c r="J356">
        <v>5</v>
      </c>
      <c r="K356">
        <v>240</v>
      </c>
      <c r="L356" t="s">
        <v>638</v>
      </c>
      <c r="M356" s="1">
        <v>44690</v>
      </c>
      <c r="N356" s="1">
        <v>44078</v>
      </c>
      <c r="O356" s="1"/>
      <c r="P356" s="1"/>
    </row>
    <row r="357" spans="1:24" hidden="1" x14ac:dyDescent="0.25">
      <c r="A357" t="s">
        <v>2379</v>
      </c>
      <c r="B357">
        <v>3522</v>
      </c>
      <c r="C357" t="s">
        <v>2380</v>
      </c>
      <c r="D357" t="s">
        <v>2381</v>
      </c>
      <c r="E357" t="s">
        <v>26</v>
      </c>
      <c r="F357" t="s">
        <v>655</v>
      </c>
      <c r="G357" t="s">
        <v>2382</v>
      </c>
      <c r="H357">
        <v>214.27</v>
      </c>
      <c r="I357" t="s">
        <v>21</v>
      </c>
      <c r="J357">
        <v>5</v>
      </c>
      <c r="K357">
        <v>1071.3499999999999</v>
      </c>
      <c r="L357" t="s">
        <v>2383</v>
      </c>
      <c r="M357" s="1">
        <v>45355</v>
      </c>
      <c r="N357" s="1">
        <v>45161</v>
      </c>
      <c r="O357" s="1"/>
      <c r="P357" s="1"/>
    </row>
    <row r="358" spans="1:24" hidden="1" x14ac:dyDescent="0.25">
      <c r="A358" t="s">
        <v>937</v>
      </c>
      <c r="B358">
        <v>4874</v>
      </c>
      <c r="C358" t="s">
        <v>938</v>
      </c>
      <c r="D358" t="s">
        <v>939</v>
      </c>
      <c r="E358" t="s">
        <v>26</v>
      </c>
      <c r="F358" t="s">
        <v>13</v>
      </c>
      <c r="G358" t="s">
        <v>940</v>
      </c>
      <c r="H358">
        <v>103.91</v>
      </c>
      <c r="I358" t="s">
        <v>21</v>
      </c>
      <c r="J358">
        <v>4</v>
      </c>
      <c r="K358">
        <v>415.64</v>
      </c>
      <c r="L358" t="s">
        <v>941</v>
      </c>
      <c r="M358" s="1">
        <v>44071</v>
      </c>
      <c r="N358" s="1">
        <v>45029</v>
      </c>
      <c r="O358" s="1"/>
      <c r="P358" s="1"/>
    </row>
    <row r="359" spans="1:24" hidden="1" x14ac:dyDescent="0.25">
      <c r="A359" t="s">
        <v>1769</v>
      </c>
      <c r="B359">
        <v>8749</v>
      </c>
      <c r="C359" t="s">
        <v>1770</v>
      </c>
      <c r="D359" t="s">
        <v>1771</v>
      </c>
      <c r="E359" t="s">
        <v>26</v>
      </c>
      <c r="F359" t="s">
        <v>1772</v>
      </c>
      <c r="G359" t="s">
        <v>1773</v>
      </c>
      <c r="H359">
        <v>462.63</v>
      </c>
      <c r="I359" t="s">
        <v>21</v>
      </c>
      <c r="J359">
        <v>4</v>
      </c>
      <c r="K359">
        <v>1850.52</v>
      </c>
      <c r="L359" t="s">
        <v>1774</v>
      </c>
      <c r="M359" s="1">
        <v>44582</v>
      </c>
      <c r="N359" s="1">
        <v>44594</v>
      </c>
      <c r="O359" s="1"/>
      <c r="P359" s="1"/>
    </row>
    <row r="360" spans="1:24" hidden="1" x14ac:dyDescent="0.25">
      <c r="A360" t="s">
        <v>3117</v>
      </c>
      <c r="B360">
        <v>2248</v>
      </c>
      <c r="C360" t="s">
        <v>3118</v>
      </c>
      <c r="D360" t="s">
        <v>3119</v>
      </c>
      <c r="E360" t="s">
        <v>26</v>
      </c>
      <c r="F360" t="s">
        <v>3120</v>
      </c>
      <c r="G360" t="s">
        <v>3121</v>
      </c>
      <c r="H360">
        <v>59.8</v>
      </c>
      <c r="I360" t="s">
        <v>21</v>
      </c>
      <c r="J360">
        <v>3</v>
      </c>
      <c r="K360">
        <v>179.4</v>
      </c>
      <c r="L360" t="s">
        <v>3122</v>
      </c>
      <c r="M360" s="1">
        <v>44694</v>
      </c>
      <c r="N360" s="1">
        <v>44189</v>
      </c>
      <c r="O360" s="1"/>
      <c r="P360" s="1"/>
    </row>
    <row r="361" spans="1:24" hidden="1" x14ac:dyDescent="0.25">
      <c r="A361" t="s">
        <v>723</v>
      </c>
      <c r="B361">
        <v>5290</v>
      </c>
      <c r="C361" t="s">
        <v>724</v>
      </c>
      <c r="D361" t="s">
        <v>725</v>
      </c>
      <c r="E361" t="s">
        <v>26</v>
      </c>
      <c r="F361" t="s">
        <v>726</v>
      </c>
      <c r="G361" t="s">
        <v>727</v>
      </c>
      <c r="H361">
        <v>481.49</v>
      </c>
      <c r="I361" t="s">
        <v>21</v>
      </c>
      <c r="J361">
        <v>1</v>
      </c>
      <c r="K361">
        <v>481.49</v>
      </c>
      <c r="L361" t="s">
        <v>728</v>
      </c>
      <c r="M361" s="1">
        <v>45399</v>
      </c>
      <c r="N361" s="1">
        <v>44329</v>
      </c>
      <c r="O361" s="1"/>
      <c r="P361" s="1"/>
    </row>
    <row r="362" spans="1:24" x14ac:dyDescent="0.25">
      <c r="A362" t="s">
        <v>1429</v>
      </c>
      <c r="B362">
        <v>9164</v>
      </c>
      <c r="C362" t="s">
        <v>1430</v>
      </c>
      <c r="D362" t="s">
        <v>1431</v>
      </c>
      <c r="E362" t="s">
        <v>106</v>
      </c>
      <c r="F362" t="s">
        <v>484</v>
      </c>
      <c r="G362" t="s">
        <v>1432</v>
      </c>
      <c r="H362">
        <v>277.83999999999997</v>
      </c>
      <c r="I362" t="s">
        <v>21</v>
      </c>
      <c r="J362">
        <v>20</v>
      </c>
      <c r="K362">
        <v>5556.8</v>
      </c>
      <c r="L362" t="s">
        <v>1433</v>
      </c>
      <c r="M362" s="9">
        <v>45277</v>
      </c>
      <c r="N362" s="9">
        <f t="shared" ref="N362:N374" si="175">M362+5</f>
        <v>45282</v>
      </c>
      <c r="O362" s="1" t="str">
        <f t="shared" ref="O362:O374" si="176">IF(J362&gt;15, "large order", "small order")</f>
        <v>large order</v>
      </c>
      <c r="P362">
        <f t="shared" ref="P362:P374" si="177">YEAR(M362)</f>
        <v>2023</v>
      </c>
      <c r="Q362" t="str">
        <f t="shared" ref="Q362:Q374" si="178">IF(AND(J362&gt;10, P362=2024), "recent transaction", "old transaction")</f>
        <v>old transaction</v>
      </c>
      <c r="R362" t="str">
        <f t="shared" ref="R362:R374" si="179">IF(OR(J362&gt;15, O362="small order"), "valid", "invalid")</f>
        <v>valid</v>
      </c>
      <c r="S362" t="str">
        <f t="shared" ref="S362:S374" si="180">IF(NOT(P362&lt;2024), "pending", "paid")</f>
        <v>paid</v>
      </c>
      <c r="T362" t="str">
        <f t="shared" ref="T362:T374" si="181">IF(AND(J362&gt;15, OR(Q362="old transaction", Q362="recent transaction")), "high priority order")</f>
        <v>high priority order</v>
      </c>
      <c r="U362" t="str">
        <f t="shared" ref="U362:U374" si="182">CONCATENATE(A362, " ", B362)</f>
        <v>Christopher Norman 9164</v>
      </c>
      <c r="V362" t="str">
        <f t="shared" ref="V362:V374" si="183">RIGHT(A362,5)</f>
        <v>orman</v>
      </c>
      <c r="W362" t="str">
        <f t="shared" ref="W362:W374" si="184">LEFT(A362, 5)</f>
        <v>Chris</v>
      </c>
      <c r="X362">
        <f t="shared" ref="X362:X374" si="185">DATEDIF(M362, N362, "d")</f>
        <v>5</v>
      </c>
    </row>
    <row r="363" spans="1:24" x14ac:dyDescent="0.25">
      <c r="A363" t="s">
        <v>1060</v>
      </c>
      <c r="B363">
        <v>5868</v>
      </c>
      <c r="C363" t="s">
        <v>1061</v>
      </c>
      <c r="D363" t="s">
        <v>1062</v>
      </c>
      <c r="E363" t="s">
        <v>106</v>
      </c>
      <c r="F363" t="s">
        <v>31</v>
      </c>
      <c r="G363" t="s">
        <v>1063</v>
      </c>
      <c r="H363">
        <v>150.91</v>
      </c>
      <c r="I363" t="s">
        <v>21</v>
      </c>
      <c r="J363">
        <v>19</v>
      </c>
      <c r="K363">
        <v>2867.29</v>
      </c>
      <c r="L363" t="s">
        <v>1064</v>
      </c>
      <c r="M363" s="9">
        <v>44666</v>
      </c>
      <c r="N363" s="9">
        <f t="shared" si="175"/>
        <v>44671</v>
      </c>
      <c r="O363" s="1" t="str">
        <f t="shared" si="176"/>
        <v>large order</v>
      </c>
      <c r="P363">
        <f t="shared" si="177"/>
        <v>2022</v>
      </c>
      <c r="Q363" t="str">
        <f t="shared" si="178"/>
        <v>old transaction</v>
      </c>
      <c r="R363" t="str">
        <f t="shared" si="179"/>
        <v>valid</v>
      </c>
      <c r="S363" t="str">
        <f t="shared" si="180"/>
        <v>paid</v>
      </c>
      <c r="T363" t="str">
        <f t="shared" si="181"/>
        <v>high priority order</v>
      </c>
      <c r="U363" t="str">
        <f t="shared" si="182"/>
        <v>Christopher Watkins 5868</v>
      </c>
      <c r="V363" t="str">
        <f t="shared" si="183"/>
        <v>tkins</v>
      </c>
      <c r="W363" t="str">
        <f t="shared" si="184"/>
        <v>Chris</v>
      </c>
      <c r="X363">
        <f t="shared" si="185"/>
        <v>5</v>
      </c>
    </row>
    <row r="364" spans="1:24" x14ac:dyDescent="0.25">
      <c r="A364" t="s">
        <v>1640</v>
      </c>
      <c r="B364">
        <v>4290</v>
      </c>
      <c r="C364" t="s">
        <v>1641</v>
      </c>
      <c r="D364" t="s">
        <v>1642</v>
      </c>
      <c r="E364" t="s">
        <v>106</v>
      </c>
      <c r="F364" t="s">
        <v>1643</v>
      </c>
      <c r="G364" t="s">
        <v>1644</v>
      </c>
      <c r="H364">
        <v>800.83</v>
      </c>
      <c r="I364" t="s">
        <v>21</v>
      </c>
      <c r="J364">
        <v>18</v>
      </c>
      <c r="K364">
        <v>14414.94</v>
      </c>
      <c r="L364" t="s">
        <v>1645</v>
      </c>
      <c r="M364" s="9">
        <v>44179</v>
      </c>
      <c r="N364" s="9">
        <f t="shared" si="175"/>
        <v>44184</v>
      </c>
      <c r="O364" s="1" t="str">
        <f t="shared" si="176"/>
        <v>large order</v>
      </c>
      <c r="P364">
        <f t="shared" si="177"/>
        <v>2020</v>
      </c>
      <c r="Q364" t="str">
        <f t="shared" si="178"/>
        <v>old transaction</v>
      </c>
      <c r="R364" t="str">
        <f t="shared" si="179"/>
        <v>valid</v>
      </c>
      <c r="S364" t="str">
        <f t="shared" si="180"/>
        <v>paid</v>
      </c>
      <c r="T364" t="str">
        <f t="shared" si="181"/>
        <v>high priority order</v>
      </c>
      <c r="U364" t="str">
        <f t="shared" si="182"/>
        <v>Sabrina Moyer 4290</v>
      </c>
      <c r="V364" t="str">
        <f t="shared" si="183"/>
        <v>Moyer</v>
      </c>
      <c r="W364" t="str">
        <f t="shared" si="184"/>
        <v>Sabri</v>
      </c>
      <c r="X364">
        <f t="shared" si="185"/>
        <v>5</v>
      </c>
    </row>
    <row r="365" spans="1:24" x14ac:dyDescent="0.25">
      <c r="A365" t="s">
        <v>2183</v>
      </c>
      <c r="B365">
        <v>7777</v>
      </c>
      <c r="C365" t="s">
        <v>2184</v>
      </c>
      <c r="D365" t="s">
        <v>2185</v>
      </c>
      <c r="E365" t="s">
        <v>106</v>
      </c>
      <c r="F365" t="s">
        <v>1051</v>
      </c>
      <c r="G365" t="s">
        <v>2186</v>
      </c>
      <c r="H365">
        <v>397.31</v>
      </c>
      <c r="I365" t="s">
        <v>21</v>
      </c>
      <c r="J365">
        <v>18</v>
      </c>
      <c r="K365">
        <v>7151.58</v>
      </c>
      <c r="L365" t="s">
        <v>2187</v>
      </c>
      <c r="M365" s="9">
        <v>44669</v>
      </c>
      <c r="N365" s="9">
        <f t="shared" si="175"/>
        <v>44674</v>
      </c>
      <c r="O365" s="1" t="str">
        <f t="shared" si="176"/>
        <v>large order</v>
      </c>
      <c r="P365">
        <f t="shared" si="177"/>
        <v>2022</v>
      </c>
      <c r="Q365" t="str">
        <f t="shared" si="178"/>
        <v>old transaction</v>
      </c>
      <c r="R365" t="str">
        <f t="shared" si="179"/>
        <v>valid</v>
      </c>
      <c r="S365" t="str">
        <f t="shared" si="180"/>
        <v>paid</v>
      </c>
      <c r="T365" t="str">
        <f t="shared" si="181"/>
        <v>high priority order</v>
      </c>
      <c r="U365" t="str">
        <f t="shared" si="182"/>
        <v>Mr. Joshua Cooper 7777</v>
      </c>
      <c r="V365" t="str">
        <f t="shared" si="183"/>
        <v>ooper</v>
      </c>
      <c r="W365" t="str">
        <f t="shared" si="184"/>
        <v>Mr. J</v>
      </c>
      <c r="X365">
        <f t="shared" si="185"/>
        <v>5</v>
      </c>
    </row>
    <row r="366" spans="1:24" x14ac:dyDescent="0.25">
      <c r="A366" t="s">
        <v>3258</v>
      </c>
      <c r="B366">
        <v>2069</v>
      </c>
      <c r="C366" t="s">
        <v>3259</v>
      </c>
      <c r="D366" t="s">
        <v>3260</v>
      </c>
      <c r="E366" t="s">
        <v>106</v>
      </c>
      <c r="F366" t="s">
        <v>870</v>
      </c>
      <c r="G366" t="s">
        <v>3261</v>
      </c>
      <c r="H366">
        <v>443.6</v>
      </c>
      <c r="I366" t="s">
        <v>21</v>
      </c>
      <c r="J366">
        <v>18</v>
      </c>
      <c r="K366">
        <v>7984.8</v>
      </c>
      <c r="L366" t="s">
        <v>3262</v>
      </c>
      <c r="M366" s="9">
        <v>44740</v>
      </c>
      <c r="N366" s="9">
        <f t="shared" si="175"/>
        <v>44745</v>
      </c>
      <c r="O366" s="1" t="str">
        <f t="shared" si="176"/>
        <v>large order</v>
      </c>
      <c r="P366">
        <f t="shared" si="177"/>
        <v>2022</v>
      </c>
      <c r="Q366" t="str">
        <f t="shared" si="178"/>
        <v>old transaction</v>
      </c>
      <c r="R366" t="str">
        <f t="shared" si="179"/>
        <v>valid</v>
      </c>
      <c r="S366" t="str">
        <f t="shared" si="180"/>
        <v>paid</v>
      </c>
      <c r="T366" t="str">
        <f t="shared" si="181"/>
        <v>high priority order</v>
      </c>
      <c r="U366" t="str">
        <f t="shared" si="182"/>
        <v>April Nunez 2069</v>
      </c>
      <c r="V366" t="str">
        <f t="shared" si="183"/>
        <v>Nunez</v>
      </c>
      <c r="W366" t="str">
        <f t="shared" si="184"/>
        <v>April</v>
      </c>
      <c r="X366">
        <f t="shared" si="185"/>
        <v>5</v>
      </c>
    </row>
    <row r="367" spans="1:24" x14ac:dyDescent="0.25">
      <c r="A367" t="s">
        <v>1262</v>
      </c>
      <c r="B367">
        <v>8174</v>
      </c>
      <c r="C367" t="s">
        <v>1263</v>
      </c>
      <c r="D367" t="s">
        <v>1264</v>
      </c>
      <c r="E367" t="s">
        <v>106</v>
      </c>
      <c r="F367" t="s">
        <v>1265</v>
      </c>
      <c r="G367" t="s">
        <v>1266</v>
      </c>
      <c r="H367">
        <v>767.97</v>
      </c>
      <c r="I367" t="s">
        <v>21</v>
      </c>
      <c r="J367">
        <v>16</v>
      </c>
      <c r="K367">
        <v>12287.52</v>
      </c>
      <c r="L367" t="s">
        <v>1267</v>
      </c>
      <c r="M367" s="9">
        <v>44949</v>
      </c>
      <c r="N367" s="9">
        <f t="shared" si="175"/>
        <v>44954</v>
      </c>
      <c r="O367" s="1" t="str">
        <f t="shared" si="176"/>
        <v>large order</v>
      </c>
      <c r="P367">
        <f t="shared" si="177"/>
        <v>2023</v>
      </c>
      <c r="Q367" t="str">
        <f t="shared" si="178"/>
        <v>old transaction</v>
      </c>
      <c r="R367" t="str">
        <f t="shared" si="179"/>
        <v>valid</v>
      </c>
      <c r="S367" t="str">
        <f t="shared" si="180"/>
        <v>paid</v>
      </c>
      <c r="T367" t="str">
        <f t="shared" si="181"/>
        <v>high priority order</v>
      </c>
      <c r="U367" t="str">
        <f t="shared" si="182"/>
        <v>Joe Cochran 8174</v>
      </c>
      <c r="V367" t="str">
        <f t="shared" si="183"/>
        <v>chran</v>
      </c>
      <c r="W367" t="str">
        <f t="shared" si="184"/>
        <v>Joe C</v>
      </c>
      <c r="X367">
        <f t="shared" si="185"/>
        <v>5</v>
      </c>
    </row>
    <row r="368" spans="1:24" x14ac:dyDescent="0.25">
      <c r="A368" t="s">
        <v>1725</v>
      </c>
      <c r="B368">
        <v>6486</v>
      </c>
      <c r="C368" t="s">
        <v>1726</v>
      </c>
      <c r="D368" t="s">
        <v>1727</v>
      </c>
      <c r="E368" t="s">
        <v>106</v>
      </c>
      <c r="F368" t="s">
        <v>1728</v>
      </c>
      <c r="G368" t="s">
        <v>1729</v>
      </c>
      <c r="H368">
        <v>656.02</v>
      </c>
      <c r="I368" t="s">
        <v>21</v>
      </c>
      <c r="J368">
        <v>16</v>
      </c>
      <c r="K368">
        <v>10496.32</v>
      </c>
      <c r="L368" t="s">
        <v>1730</v>
      </c>
      <c r="M368" s="9">
        <v>45151</v>
      </c>
      <c r="N368" s="9">
        <f t="shared" si="175"/>
        <v>45156</v>
      </c>
      <c r="O368" s="1" t="str">
        <f t="shared" si="176"/>
        <v>large order</v>
      </c>
      <c r="P368">
        <f t="shared" si="177"/>
        <v>2023</v>
      </c>
      <c r="Q368" t="str">
        <f t="shared" si="178"/>
        <v>old transaction</v>
      </c>
      <c r="R368" t="str">
        <f t="shared" si="179"/>
        <v>valid</v>
      </c>
      <c r="S368" t="str">
        <f t="shared" si="180"/>
        <v>paid</v>
      </c>
      <c r="T368" t="str">
        <f t="shared" si="181"/>
        <v>high priority order</v>
      </c>
      <c r="U368" t="str">
        <f t="shared" si="182"/>
        <v>Jesus Davis 6486</v>
      </c>
      <c r="V368" t="str">
        <f t="shared" si="183"/>
        <v>Davis</v>
      </c>
      <c r="W368" t="str">
        <f t="shared" si="184"/>
        <v>Jesus</v>
      </c>
      <c r="X368">
        <f t="shared" si="185"/>
        <v>5</v>
      </c>
    </row>
    <row r="369" spans="1:24" x14ac:dyDescent="0.25">
      <c r="A369" t="s">
        <v>1316</v>
      </c>
      <c r="B369">
        <v>9023</v>
      </c>
      <c r="C369" t="s">
        <v>1317</v>
      </c>
      <c r="D369" t="s">
        <v>1318</v>
      </c>
      <c r="E369" t="s">
        <v>106</v>
      </c>
      <c r="F369" t="s">
        <v>1319</v>
      </c>
      <c r="G369" t="s">
        <v>1320</v>
      </c>
      <c r="H369">
        <v>315.17</v>
      </c>
      <c r="I369" t="s">
        <v>21</v>
      </c>
      <c r="J369">
        <v>15</v>
      </c>
      <c r="K369">
        <v>4727.55</v>
      </c>
      <c r="L369" t="s">
        <v>1321</v>
      </c>
      <c r="M369" s="9">
        <v>43886</v>
      </c>
      <c r="N369" s="9">
        <f t="shared" si="175"/>
        <v>43891</v>
      </c>
      <c r="O369" s="1" t="str">
        <f t="shared" si="176"/>
        <v>small order</v>
      </c>
      <c r="P369">
        <f t="shared" si="177"/>
        <v>2020</v>
      </c>
      <c r="Q369" t="str">
        <f t="shared" si="178"/>
        <v>old transaction</v>
      </c>
      <c r="R369" t="str">
        <f t="shared" si="179"/>
        <v>valid</v>
      </c>
      <c r="S369" t="str">
        <f t="shared" si="180"/>
        <v>paid</v>
      </c>
      <c r="T369" t="b">
        <f t="shared" si="181"/>
        <v>0</v>
      </c>
      <c r="U369" t="str">
        <f t="shared" si="182"/>
        <v>Michael Gordon 9023</v>
      </c>
      <c r="V369" t="str">
        <f t="shared" si="183"/>
        <v>ordon</v>
      </c>
      <c r="W369" t="str">
        <f t="shared" si="184"/>
        <v>Micha</v>
      </c>
      <c r="X369">
        <f t="shared" si="185"/>
        <v>5</v>
      </c>
    </row>
    <row r="370" spans="1:24" x14ac:dyDescent="0.25">
      <c r="A370" t="s">
        <v>2571</v>
      </c>
      <c r="B370">
        <v>9059</v>
      </c>
      <c r="C370" t="s">
        <v>2572</v>
      </c>
      <c r="D370" t="s">
        <v>2573</v>
      </c>
      <c r="E370" t="s">
        <v>106</v>
      </c>
      <c r="F370" t="s">
        <v>2574</v>
      </c>
      <c r="G370" t="s">
        <v>2575</v>
      </c>
      <c r="H370">
        <v>112.41</v>
      </c>
      <c r="I370" t="s">
        <v>21</v>
      </c>
      <c r="J370">
        <v>15</v>
      </c>
      <c r="K370">
        <v>1686.15</v>
      </c>
      <c r="L370" t="s">
        <v>2576</v>
      </c>
      <c r="M370" s="9">
        <v>43851</v>
      </c>
      <c r="N370" s="9">
        <f t="shared" si="175"/>
        <v>43856</v>
      </c>
      <c r="O370" s="1" t="str">
        <f t="shared" si="176"/>
        <v>small order</v>
      </c>
      <c r="P370">
        <f t="shared" si="177"/>
        <v>2020</v>
      </c>
      <c r="Q370" t="str">
        <f t="shared" si="178"/>
        <v>old transaction</v>
      </c>
      <c r="R370" t="str">
        <f t="shared" si="179"/>
        <v>valid</v>
      </c>
      <c r="S370" t="str">
        <f t="shared" si="180"/>
        <v>paid</v>
      </c>
      <c r="T370" t="b">
        <f t="shared" si="181"/>
        <v>0</v>
      </c>
      <c r="U370" t="str">
        <f t="shared" si="182"/>
        <v>Aaron Garrett 9059</v>
      </c>
      <c r="V370" t="str">
        <f t="shared" si="183"/>
        <v>rrett</v>
      </c>
      <c r="W370" t="str">
        <f t="shared" si="184"/>
        <v>Aaron</v>
      </c>
      <c r="X370">
        <f t="shared" si="185"/>
        <v>5</v>
      </c>
    </row>
    <row r="371" spans="1:24" x14ac:dyDescent="0.25">
      <c r="A371" t="s">
        <v>1043</v>
      </c>
      <c r="B371">
        <v>2442</v>
      </c>
      <c r="C371" t="s">
        <v>1044</v>
      </c>
      <c r="D371" t="s">
        <v>1045</v>
      </c>
      <c r="E371" t="s">
        <v>106</v>
      </c>
      <c r="F371" t="s">
        <v>758</v>
      </c>
      <c r="G371" t="s">
        <v>1046</v>
      </c>
      <c r="H371">
        <v>342.62</v>
      </c>
      <c r="I371" t="s">
        <v>21</v>
      </c>
      <c r="J371">
        <v>13</v>
      </c>
      <c r="K371">
        <v>4454.0600000000004</v>
      </c>
      <c r="L371" t="s">
        <v>1047</v>
      </c>
      <c r="M371" s="9">
        <v>44815</v>
      </c>
      <c r="N371" s="9">
        <f t="shared" si="175"/>
        <v>44820</v>
      </c>
      <c r="O371" s="1" t="str">
        <f t="shared" si="176"/>
        <v>small order</v>
      </c>
      <c r="P371">
        <f t="shared" si="177"/>
        <v>2022</v>
      </c>
      <c r="Q371" t="str">
        <f t="shared" si="178"/>
        <v>old transaction</v>
      </c>
      <c r="R371" t="str">
        <f t="shared" si="179"/>
        <v>valid</v>
      </c>
      <c r="S371" t="str">
        <f t="shared" si="180"/>
        <v>paid</v>
      </c>
      <c r="T371" t="b">
        <f t="shared" si="181"/>
        <v>0</v>
      </c>
      <c r="U371" t="str">
        <f t="shared" si="182"/>
        <v>Jason Davis 2442</v>
      </c>
      <c r="V371" t="str">
        <f t="shared" si="183"/>
        <v>Davis</v>
      </c>
      <c r="W371" t="str">
        <f t="shared" si="184"/>
        <v>Jason</v>
      </c>
      <c r="X371">
        <f t="shared" si="185"/>
        <v>5</v>
      </c>
    </row>
    <row r="372" spans="1:24" x14ac:dyDescent="0.25">
      <c r="A372" t="s">
        <v>316</v>
      </c>
      <c r="B372">
        <v>7245</v>
      </c>
      <c r="C372" t="s">
        <v>317</v>
      </c>
      <c r="D372" t="s">
        <v>318</v>
      </c>
      <c r="E372" t="s">
        <v>106</v>
      </c>
      <c r="F372" t="s">
        <v>319</v>
      </c>
      <c r="G372" t="s">
        <v>320</v>
      </c>
      <c r="H372">
        <v>27.12</v>
      </c>
      <c r="I372" t="s">
        <v>21</v>
      </c>
      <c r="J372">
        <v>12</v>
      </c>
      <c r="K372">
        <v>325.44</v>
      </c>
      <c r="L372" t="s">
        <v>321</v>
      </c>
      <c r="M372" s="9">
        <v>45208</v>
      </c>
      <c r="N372" s="9">
        <f t="shared" si="175"/>
        <v>45213</v>
      </c>
      <c r="O372" s="1" t="str">
        <f t="shared" si="176"/>
        <v>small order</v>
      </c>
      <c r="P372">
        <f t="shared" si="177"/>
        <v>2023</v>
      </c>
      <c r="Q372" t="str">
        <f t="shared" si="178"/>
        <v>old transaction</v>
      </c>
      <c r="R372" t="str">
        <f t="shared" si="179"/>
        <v>valid</v>
      </c>
      <c r="S372" t="str">
        <f t="shared" si="180"/>
        <v>paid</v>
      </c>
      <c r="T372" t="b">
        <f t="shared" si="181"/>
        <v>0</v>
      </c>
      <c r="U372" t="str">
        <f t="shared" si="182"/>
        <v>Victoria Bennett 7245</v>
      </c>
      <c r="V372" t="str">
        <f t="shared" si="183"/>
        <v>nnett</v>
      </c>
      <c r="W372" t="str">
        <f t="shared" si="184"/>
        <v>Victo</v>
      </c>
      <c r="X372">
        <f t="shared" si="185"/>
        <v>5</v>
      </c>
    </row>
    <row r="373" spans="1:24" x14ac:dyDescent="0.25">
      <c r="A373" t="s">
        <v>2082</v>
      </c>
      <c r="B373">
        <v>3954</v>
      </c>
      <c r="C373" t="s">
        <v>2083</v>
      </c>
      <c r="D373" t="s">
        <v>2084</v>
      </c>
      <c r="E373" t="s">
        <v>106</v>
      </c>
      <c r="F373" t="s">
        <v>2085</v>
      </c>
      <c r="G373" t="s">
        <v>2086</v>
      </c>
      <c r="H373">
        <v>712.55</v>
      </c>
      <c r="I373" t="s">
        <v>21</v>
      </c>
      <c r="J373">
        <v>11</v>
      </c>
      <c r="K373">
        <v>7838.05</v>
      </c>
      <c r="L373" t="s">
        <v>2087</v>
      </c>
      <c r="M373" s="9">
        <v>45284</v>
      </c>
      <c r="N373" s="9">
        <f t="shared" si="175"/>
        <v>45289</v>
      </c>
      <c r="O373" s="1" t="str">
        <f t="shared" si="176"/>
        <v>small order</v>
      </c>
      <c r="P373">
        <f t="shared" si="177"/>
        <v>2023</v>
      </c>
      <c r="Q373" t="str">
        <f t="shared" si="178"/>
        <v>old transaction</v>
      </c>
      <c r="R373" t="str">
        <f t="shared" si="179"/>
        <v>valid</v>
      </c>
      <c r="S373" t="str">
        <f t="shared" si="180"/>
        <v>paid</v>
      </c>
      <c r="T373" t="b">
        <f t="shared" si="181"/>
        <v>0</v>
      </c>
      <c r="U373" t="str">
        <f t="shared" si="182"/>
        <v>David Padilla PhD 3954</v>
      </c>
      <c r="V373" t="str">
        <f t="shared" si="183"/>
        <v>a PhD</v>
      </c>
      <c r="W373" t="str">
        <f t="shared" si="184"/>
        <v>David</v>
      </c>
      <c r="X373">
        <f t="shared" si="185"/>
        <v>5</v>
      </c>
    </row>
    <row r="374" spans="1:24" x14ac:dyDescent="0.25">
      <c r="A374" t="s">
        <v>2931</v>
      </c>
      <c r="B374">
        <v>5018</v>
      </c>
      <c r="C374" t="s">
        <v>2932</v>
      </c>
      <c r="D374" t="s">
        <v>2933</v>
      </c>
      <c r="E374" t="s">
        <v>106</v>
      </c>
      <c r="F374" t="s">
        <v>120</v>
      </c>
      <c r="G374" t="s">
        <v>2934</v>
      </c>
      <c r="H374">
        <v>802.35</v>
      </c>
      <c r="I374" t="s">
        <v>21</v>
      </c>
      <c r="J374">
        <v>11</v>
      </c>
      <c r="K374">
        <v>8825.85</v>
      </c>
      <c r="L374" t="s">
        <v>2935</v>
      </c>
      <c r="M374" s="9">
        <v>44108</v>
      </c>
      <c r="N374" s="9">
        <f t="shared" si="175"/>
        <v>44113</v>
      </c>
      <c r="O374" s="1" t="str">
        <f t="shared" si="176"/>
        <v>small order</v>
      </c>
      <c r="P374">
        <f t="shared" si="177"/>
        <v>2020</v>
      </c>
      <c r="Q374" t="str">
        <f t="shared" si="178"/>
        <v>old transaction</v>
      </c>
      <c r="R374" t="str">
        <f t="shared" si="179"/>
        <v>valid</v>
      </c>
      <c r="S374" t="str">
        <f t="shared" si="180"/>
        <v>paid</v>
      </c>
      <c r="T374" t="b">
        <f t="shared" si="181"/>
        <v>0</v>
      </c>
      <c r="U374" t="str">
        <f t="shared" si="182"/>
        <v>Nicole Kirk 5018</v>
      </c>
      <c r="V374" t="str">
        <f t="shared" si="183"/>
        <v xml:space="preserve"> Kirk</v>
      </c>
      <c r="W374" t="str">
        <f t="shared" si="184"/>
        <v>Nicol</v>
      </c>
      <c r="X374">
        <f t="shared" si="185"/>
        <v>5</v>
      </c>
    </row>
    <row r="375" spans="1:24" hidden="1" x14ac:dyDescent="0.25">
      <c r="A375" t="s">
        <v>867</v>
      </c>
      <c r="B375">
        <v>7599</v>
      </c>
      <c r="C375" t="s">
        <v>868</v>
      </c>
      <c r="D375" t="s">
        <v>869</v>
      </c>
      <c r="E375" t="s">
        <v>106</v>
      </c>
      <c r="F375" t="s">
        <v>870</v>
      </c>
      <c r="G375" t="s">
        <v>871</v>
      </c>
      <c r="H375">
        <v>34.950000000000003</v>
      </c>
      <c r="I375" t="s">
        <v>21</v>
      </c>
      <c r="J375">
        <v>7</v>
      </c>
      <c r="K375">
        <v>244.65</v>
      </c>
      <c r="L375" t="s">
        <v>872</v>
      </c>
      <c r="M375" s="1">
        <v>43966</v>
      </c>
      <c r="N375" s="1">
        <v>45502</v>
      </c>
      <c r="O375" s="1"/>
      <c r="P375" s="1"/>
    </row>
    <row r="376" spans="1:24" hidden="1" x14ac:dyDescent="0.25">
      <c r="A376" t="s">
        <v>2117</v>
      </c>
      <c r="B376">
        <v>6475</v>
      </c>
      <c r="C376" t="s">
        <v>2118</v>
      </c>
      <c r="D376" t="s">
        <v>2119</v>
      </c>
      <c r="E376" t="s">
        <v>106</v>
      </c>
      <c r="F376" t="s">
        <v>2120</v>
      </c>
      <c r="G376" t="s">
        <v>2121</v>
      </c>
      <c r="H376">
        <v>168.09</v>
      </c>
      <c r="I376" t="s">
        <v>21</v>
      </c>
      <c r="J376">
        <v>5</v>
      </c>
      <c r="K376">
        <v>840.45</v>
      </c>
      <c r="L376" t="s">
        <v>2122</v>
      </c>
      <c r="M376" s="1">
        <v>45359</v>
      </c>
      <c r="N376" s="1">
        <v>44310</v>
      </c>
      <c r="O376" s="1"/>
      <c r="P376" s="1"/>
    </row>
    <row r="377" spans="1:24" hidden="1" x14ac:dyDescent="0.25">
      <c r="A377" t="s">
        <v>1775</v>
      </c>
      <c r="B377">
        <v>5073</v>
      </c>
      <c r="C377" t="s">
        <v>1776</v>
      </c>
      <c r="D377" t="s">
        <v>1777</v>
      </c>
      <c r="E377" t="s">
        <v>106</v>
      </c>
      <c r="F377" t="s">
        <v>1236</v>
      </c>
      <c r="G377" t="s">
        <v>1778</v>
      </c>
      <c r="H377">
        <v>706.4</v>
      </c>
      <c r="I377" t="s">
        <v>21</v>
      </c>
      <c r="J377">
        <v>4</v>
      </c>
      <c r="K377">
        <v>2825.6</v>
      </c>
      <c r="L377" t="s">
        <v>1779</v>
      </c>
      <c r="M377" s="1">
        <v>43965</v>
      </c>
      <c r="N377" t="s">
        <v>607</v>
      </c>
    </row>
    <row r="378" spans="1:24" x14ac:dyDescent="0.25">
      <c r="A378" t="s">
        <v>330</v>
      </c>
      <c r="B378">
        <v>3283</v>
      </c>
      <c r="C378" t="s">
        <v>331</v>
      </c>
      <c r="D378" t="s">
        <v>332</v>
      </c>
      <c r="E378" t="s">
        <v>31</v>
      </c>
      <c r="F378" t="s">
        <v>333</v>
      </c>
      <c r="G378" t="s">
        <v>334</v>
      </c>
      <c r="H378">
        <v>361.86</v>
      </c>
      <c r="I378" t="s">
        <v>21</v>
      </c>
      <c r="J378">
        <v>20</v>
      </c>
      <c r="K378">
        <v>7237.2</v>
      </c>
      <c r="L378" t="s">
        <v>335</v>
      </c>
      <c r="M378" s="9">
        <v>44825</v>
      </c>
      <c r="N378" s="9">
        <f t="shared" ref="N378:N386" si="186">M378+5</f>
        <v>44830</v>
      </c>
      <c r="O378" s="1" t="str">
        <f t="shared" ref="O378:O386" si="187">IF(J378&gt;15, "large order", "small order")</f>
        <v>large order</v>
      </c>
      <c r="P378">
        <f t="shared" ref="P378:P386" si="188">YEAR(M378)</f>
        <v>2022</v>
      </c>
      <c r="Q378" t="str">
        <f t="shared" ref="Q378:Q386" si="189">IF(AND(J378&gt;10, P378=2024), "recent transaction", "old transaction")</f>
        <v>old transaction</v>
      </c>
      <c r="R378" t="str">
        <f t="shared" ref="R378:R386" si="190">IF(OR(J378&gt;15, O378="small order"), "valid", "invalid")</f>
        <v>valid</v>
      </c>
      <c r="S378" t="str">
        <f t="shared" ref="S378:S386" si="191">IF(NOT(P378&lt;2024), "pending", "paid")</f>
        <v>paid</v>
      </c>
      <c r="T378" t="str">
        <f t="shared" ref="T378:T386" si="192">IF(AND(J378&gt;15, OR(Q378="old transaction", Q378="recent transaction")), "high priority order")</f>
        <v>high priority order</v>
      </c>
      <c r="U378" t="str">
        <f t="shared" ref="U378:U386" si="193">CONCATENATE(A378, " ", B378)</f>
        <v>Natalie Welch 3283</v>
      </c>
      <c r="V378" t="str">
        <f t="shared" ref="V378:V386" si="194">RIGHT(A378,5)</f>
        <v>Welch</v>
      </c>
      <c r="W378" t="str">
        <f t="shared" ref="W378:W386" si="195">LEFT(A378, 5)</f>
        <v>Natal</v>
      </c>
      <c r="X378">
        <f t="shared" ref="X378:X386" si="196">DATEDIF(M378, N378, "d")</f>
        <v>5</v>
      </c>
    </row>
    <row r="379" spans="1:24" x14ac:dyDescent="0.25">
      <c r="A379" t="s">
        <v>3091</v>
      </c>
      <c r="B379">
        <v>4594</v>
      </c>
      <c r="C379" t="s">
        <v>3092</v>
      </c>
      <c r="D379" t="s">
        <v>3093</v>
      </c>
      <c r="E379" t="s">
        <v>31</v>
      </c>
      <c r="F379" t="s">
        <v>49</v>
      </c>
      <c r="G379" t="s">
        <v>3094</v>
      </c>
      <c r="H379">
        <v>381.18</v>
      </c>
      <c r="I379" t="s">
        <v>21</v>
      </c>
      <c r="J379">
        <v>19</v>
      </c>
      <c r="K379">
        <v>7242.42</v>
      </c>
      <c r="L379" t="s">
        <v>3095</v>
      </c>
      <c r="M379" s="9">
        <v>44634</v>
      </c>
      <c r="N379" s="9">
        <f t="shared" si="186"/>
        <v>44639</v>
      </c>
      <c r="O379" s="1" t="str">
        <f t="shared" si="187"/>
        <v>large order</v>
      </c>
      <c r="P379">
        <f t="shared" si="188"/>
        <v>2022</v>
      </c>
      <c r="Q379" t="str">
        <f t="shared" si="189"/>
        <v>old transaction</v>
      </c>
      <c r="R379" t="str">
        <f t="shared" si="190"/>
        <v>valid</v>
      </c>
      <c r="S379" t="str">
        <f t="shared" si="191"/>
        <v>paid</v>
      </c>
      <c r="T379" t="str">
        <f t="shared" si="192"/>
        <v>high priority order</v>
      </c>
      <c r="U379" t="str">
        <f t="shared" si="193"/>
        <v>Samuel Scott 4594</v>
      </c>
      <c r="V379" t="str">
        <f t="shared" si="194"/>
        <v>Scott</v>
      </c>
      <c r="W379" t="str">
        <f t="shared" si="195"/>
        <v>Samue</v>
      </c>
      <c r="X379">
        <f t="shared" si="196"/>
        <v>5</v>
      </c>
    </row>
    <row r="380" spans="1:24" x14ac:dyDescent="0.25">
      <c r="A380" t="s">
        <v>3355</v>
      </c>
      <c r="B380">
        <v>7901</v>
      </c>
      <c r="C380" t="s">
        <v>3356</v>
      </c>
      <c r="D380" t="s">
        <v>3357</v>
      </c>
      <c r="E380" t="s">
        <v>31</v>
      </c>
      <c r="F380" t="s">
        <v>372</v>
      </c>
      <c r="G380" t="s">
        <v>3358</v>
      </c>
      <c r="H380">
        <v>293.67</v>
      </c>
      <c r="I380" t="s">
        <v>21</v>
      </c>
      <c r="J380">
        <v>19</v>
      </c>
      <c r="K380">
        <v>5579.73</v>
      </c>
      <c r="L380" t="s">
        <v>3359</v>
      </c>
      <c r="M380" s="9">
        <v>43966</v>
      </c>
      <c r="N380" s="9">
        <f t="shared" si="186"/>
        <v>43971</v>
      </c>
      <c r="O380" s="1" t="str">
        <f t="shared" si="187"/>
        <v>large order</v>
      </c>
      <c r="P380">
        <f t="shared" si="188"/>
        <v>2020</v>
      </c>
      <c r="Q380" t="str">
        <f t="shared" si="189"/>
        <v>old transaction</v>
      </c>
      <c r="R380" t="str">
        <f t="shared" si="190"/>
        <v>valid</v>
      </c>
      <c r="S380" t="str">
        <f t="shared" si="191"/>
        <v>paid</v>
      </c>
      <c r="T380" t="str">
        <f t="shared" si="192"/>
        <v>high priority order</v>
      </c>
      <c r="U380" t="str">
        <f t="shared" si="193"/>
        <v>David Richardson 7901</v>
      </c>
      <c r="V380" t="str">
        <f t="shared" si="194"/>
        <v>rdson</v>
      </c>
      <c r="W380" t="str">
        <f t="shared" si="195"/>
        <v>David</v>
      </c>
      <c r="X380">
        <f t="shared" si="196"/>
        <v>5</v>
      </c>
    </row>
    <row r="381" spans="1:24" x14ac:dyDescent="0.25">
      <c r="A381" t="s">
        <v>1592</v>
      </c>
      <c r="B381">
        <v>4724</v>
      </c>
      <c r="C381" t="s">
        <v>1593</v>
      </c>
      <c r="D381" t="s">
        <v>1594</v>
      </c>
      <c r="E381" t="s">
        <v>31</v>
      </c>
      <c r="F381" t="s">
        <v>1595</v>
      </c>
      <c r="G381" t="s">
        <v>1596</v>
      </c>
      <c r="H381">
        <v>871.88</v>
      </c>
      <c r="I381" t="s">
        <v>21</v>
      </c>
      <c r="J381">
        <v>17</v>
      </c>
      <c r="K381">
        <v>14821.96</v>
      </c>
      <c r="L381" t="s">
        <v>1597</v>
      </c>
      <c r="M381" s="9">
        <v>44367</v>
      </c>
      <c r="N381" s="9">
        <f t="shared" si="186"/>
        <v>44372</v>
      </c>
      <c r="O381" s="1" t="str">
        <f t="shared" si="187"/>
        <v>large order</v>
      </c>
      <c r="P381">
        <f t="shared" si="188"/>
        <v>2021</v>
      </c>
      <c r="Q381" t="str">
        <f t="shared" si="189"/>
        <v>old transaction</v>
      </c>
      <c r="R381" t="str">
        <f t="shared" si="190"/>
        <v>valid</v>
      </c>
      <c r="S381" t="str">
        <f t="shared" si="191"/>
        <v>paid</v>
      </c>
      <c r="T381" t="str">
        <f t="shared" si="192"/>
        <v>high priority order</v>
      </c>
      <c r="U381" t="str">
        <f t="shared" si="193"/>
        <v>Dr. Lisa Green DDS 4724</v>
      </c>
      <c r="V381" t="str">
        <f t="shared" si="194"/>
        <v>n DDS</v>
      </c>
      <c r="W381" t="str">
        <f t="shared" si="195"/>
        <v>Dr. L</v>
      </c>
      <c r="X381">
        <f t="shared" si="196"/>
        <v>5</v>
      </c>
    </row>
    <row r="382" spans="1:24" x14ac:dyDescent="0.25">
      <c r="A382" t="s">
        <v>3064</v>
      </c>
      <c r="B382">
        <v>8226</v>
      </c>
      <c r="C382" t="s">
        <v>3065</v>
      </c>
      <c r="D382" t="s">
        <v>3066</v>
      </c>
      <c r="E382" t="s">
        <v>31</v>
      </c>
      <c r="F382" t="s">
        <v>2749</v>
      </c>
      <c r="G382" t="s">
        <v>3067</v>
      </c>
      <c r="H382">
        <v>312.16000000000003</v>
      </c>
      <c r="I382" t="s">
        <v>21</v>
      </c>
      <c r="J382">
        <v>17</v>
      </c>
      <c r="K382">
        <v>5306.72</v>
      </c>
      <c r="L382" t="s">
        <v>3068</v>
      </c>
      <c r="M382" s="9">
        <v>45455</v>
      </c>
      <c r="N382" s="9">
        <f t="shared" si="186"/>
        <v>45460</v>
      </c>
      <c r="O382" s="1" t="str">
        <f t="shared" si="187"/>
        <v>large order</v>
      </c>
      <c r="P382">
        <f t="shared" si="188"/>
        <v>2024</v>
      </c>
      <c r="Q382" t="str">
        <f t="shared" si="189"/>
        <v>recent transaction</v>
      </c>
      <c r="R382" t="str">
        <f t="shared" si="190"/>
        <v>valid</v>
      </c>
      <c r="S382" t="str">
        <f t="shared" si="191"/>
        <v>pending</v>
      </c>
      <c r="T382" t="str">
        <f t="shared" si="192"/>
        <v>high priority order</v>
      </c>
      <c r="U382" t="str">
        <f t="shared" si="193"/>
        <v>Samantha Crawford 8226</v>
      </c>
      <c r="V382" t="str">
        <f t="shared" si="194"/>
        <v>wford</v>
      </c>
      <c r="W382" t="str">
        <f t="shared" si="195"/>
        <v>Saman</v>
      </c>
      <c r="X382">
        <f t="shared" si="196"/>
        <v>5</v>
      </c>
    </row>
    <row r="383" spans="1:24" x14ac:dyDescent="0.25">
      <c r="A383" t="s">
        <v>1934</v>
      </c>
      <c r="B383">
        <v>8461</v>
      </c>
      <c r="C383" t="s">
        <v>1935</v>
      </c>
      <c r="D383" t="s">
        <v>1936</v>
      </c>
      <c r="E383" t="s">
        <v>31</v>
      </c>
      <c r="F383" t="s">
        <v>1937</v>
      </c>
      <c r="G383" t="s">
        <v>1938</v>
      </c>
      <c r="H383">
        <v>345.94</v>
      </c>
      <c r="I383" t="s">
        <v>21</v>
      </c>
      <c r="J383">
        <v>16</v>
      </c>
      <c r="K383">
        <v>5535.04</v>
      </c>
      <c r="L383" t="s">
        <v>1939</v>
      </c>
      <c r="M383" s="9">
        <v>44868</v>
      </c>
      <c r="N383" s="9">
        <f t="shared" si="186"/>
        <v>44873</v>
      </c>
      <c r="O383" s="1" t="str">
        <f t="shared" si="187"/>
        <v>large order</v>
      </c>
      <c r="P383">
        <f t="shared" si="188"/>
        <v>2022</v>
      </c>
      <c r="Q383" t="str">
        <f t="shared" si="189"/>
        <v>old transaction</v>
      </c>
      <c r="R383" t="str">
        <f t="shared" si="190"/>
        <v>valid</v>
      </c>
      <c r="S383" t="str">
        <f t="shared" si="191"/>
        <v>paid</v>
      </c>
      <c r="T383" t="str">
        <f t="shared" si="192"/>
        <v>high priority order</v>
      </c>
      <c r="U383" t="str">
        <f t="shared" si="193"/>
        <v>Danielle Weber 8461</v>
      </c>
      <c r="V383" t="str">
        <f t="shared" si="194"/>
        <v>Weber</v>
      </c>
      <c r="W383" t="str">
        <f t="shared" si="195"/>
        <v>Danie</v>
      </c>
      <c r="X383">
        <f t="shared" si="196"/>
        <v>5</v>
      </c>
    </row>
    <row r="384" spans="1:24" x14ac:dyDescent="0.25">
      <c r="A384" t="s">
        <v>2402</v>
      </c>
      <c r="B384">
        <v>8297</v>
      </c>
      <c r="C384" t="s">
        <v>2403</v>
      </c>
      <c r="D384" t="s">
        <v>2404</v>
      </c>
      <c r="E384" t="s">
        <v>31</v>
      </c>
      <c r="F384" t="s">
        <v>1495</v>
      </c>
      <c r="G384" t="s">
        <v>2405</v>
      </c>
      <c r="H384">
        <v>672.29</v>
      </c>
      <c r="I384" t="s">
        <v>21</v>
      </c>
      <c r="J384">
        <v>14</v>
      </c>
      <c r="K384">
        <v>9412.06</v>
      </c>
      <c r="L384" t="s">
        <v>2406</v>
      </c>
      <c r="M384" s="9">
        <v>44716</v>
      </c>
      <c r="N384" s="9">
        <f t="shared" si="186"/>
        <v>44721</v>
      </c>
      <c r="O384" s="1" t="str">
        <f t="shared" si="187"/>
        <v>small order</v>
      </c>
      <c r="P384">
        <f t="shared" si="188"/>
        <v>2022</v>
      </c>
      <c r="Q384" t="str">
        <f t="shared" si="189"/>
        <v>old transaction</v>
      </c>
      <c r="R384" t="str">
        <f t="shared" si="190"/>
        <v>valid</v>
      </c>
      <c r="S384" t="str">
        <f t="shared" si="191"/>
        <v>paid</v>
      </c>
      <c r="T384" t="b">
        <f t="shared" si="192"/>
        <v>0</v>
      </c>
      <c r="U384" t="str">
        <f t="shared" si="193"/>
        <v>Elizabeth Barrera 8297</v>
      </c>
      <c r="V384" t="str">
        <f t="shared" si="194"/>
        <v>rrera</v>
      </c>
      <c r="W384" t="str">
        <f t="shared" si="195"/>
        <v>Eliza</v>
      </c>
      <c r="X384">
        <f t="shared" si="196"/>
        <v>5</v>
      </c>
    </row>
    <row r="385" spans="1:24" x14ac:dyDescent="0.25">
      <c r="A385" t="s">
        <v>2348</v>
      </c>
      <c r="B385">
        <v>9888</v>
      </c>
      <c r="C385" t="s">
        <v>2349</v>
      </c>
      <c r="D385" t="s">
        <v>2350</v>
      </c>
      <c r="E385" t="s">
        <v>31</v>
      </c>
      <c r="F385" t="s">
        <v>1888</v>
      </c>
      <c r="G385" t="s">
        <v>2351</v>
      </c>
      <c r="H385">
        <v>364.98</v>
      </c>
      <c r="I385" t="s">
        <v>21</v>
      </c>
      <c r="J385">
        <v>13</v>
      </c>
      <c r="K385">
        <v>4744.74</v>
      </c>
      <c r="L385" t="s">
        <v>2352</v>
      </c>
      <c r="M385" s="9">
        <v>45520</v>
      </c>
      <c r="N385" s="9">
        <f t="shared" si="186"/>
        <v>45525</v>
      </c>
      <c r="O385" s="1" t="str">
        <f t="shared" si="187"/>
        <v>small order</v>
      </c>
      <c r="P385">
        <f t="shared" si="188"/>
        <v>2024</v>
      </c>
      <c r="Q385" t="str">
        <f t="shared" si="189"/>
        <v>recent transaction</v>
      </c>
      <c r="R385" t="str">
        <f t="shared" si="190"/>
        <v>valid</v>
      </c>
      <c r="S385" t="str">
        <f t="shared" si="191"/>
        <v>pending</v>
      </c>
      <c r="T385" t="b">
        <f t="shared" si="192"/>
        <v>0</v>
      </c>
      <c r="U385" t="str">
        <f t="shared" si="193"/>
        <v>Heather Best 9888</v>
      </c>
      <c r="V385" t="str">
        <f t="shared" si="194"/>
        <v xml:space="preserve"> Best</v>
      </c>
      <c r="W385" t="str">
        <f t="shared" si="195"/>
        <v>Heath</v>
      </c>
      <c r="X385">
        <f t="shared" si="196"/>
        <v>5</v>
      </c>
    </row>
    <row r="386" spans="1:24" x14ac:dyDescent="0.25">
      <c r="A386" t="s">
        <v>3328</v>
      </c>
      <c r="B386">
        <v>4971</v>
      </c>
      <c r="C386" t="s">
        <v>3329</v>
      </c>
      <c r="D386" t="s">
        <v>3330</v>
      </c>
      <c r="E386" t="s">
        <v>31</v>
      </c>
      <c r="F386" t="s">
        <v>758</v>
      </c>
      <c r="G386" t="s">
        <v>3331</v>
      </c>
      <c r="H386">
        <v>837.15</v>
      </c>
      <c r="I386" t="s">
        <v>21</v>
      </c>
      <c r="J386">
        <v>11</v>
      </c>
      <c r="K386">
        <v>9208.65</v>
      </c>
      <c r="L386" t="s">
        <v>3332</v>
      </c>
      <c r="M386" s="9">
        <v>45041</v>
      </c>
      <c r="N386" s="9">
        <f t="shared" si="186"/>
        <v>45046</v>
      </c>
      <c r="O386" s="1" t="str">
        <f t="shared" si="187"/>
        <v>small order</v>
      </c>
      <c r="P386">
        <f t="shared" si="188"/>
        <v>2023</v>
      </c>
      <c r="Q386" t="str">
        <f t="shared" si="189"/>
        <v>old transaction</v>
      </c>
      <c r="R386" t="str">
        <f t="shared" si="190"/>
        <v>valid</v>
      </c>
      <c r="S386" t="str">
        <f t="shared" si="191"/>
        <v>paid</v>
      </c>
      <c r="T386" t="b">
        <f t="shared" si="192"/>
        <v>0</v>
      </c>
      <c r="U386" t="str">
        <f t="shared" si="193"/>
        <v>Nicholas Sanders MD 4971</v>
      </c>
      <c r="V386" t="str">
        <f t="shared" si="194"/>
        <v>rs MD</v>
      </c>
      <c r="W386" t="str">
        <f t="shared" si="195"/>
        <v>Nicho</v>
      </c>
      <c r="X386">
        <f t="shared" si="196"/>
        <v>5</v>
      </c>
    </row>
    <row r="387" spans="1:24" hidden="1" x14ac:dyDescent="0.25">
      <c r="A387" t="s">
        <v>133</v>
      </c>
      <c r="B387">
        <v>7455</v>
      </c>
      <c r="C387" t="s">
        <v>134</v>
      </c>
      <c r="D387" t="s">
        <v>135</v>
      </c>
      <c r="E387" t="s">
        <v>31</v>
      </c>
      <c r="F387" t="s">
        <v>136</v>
      </c>
      <c r="G387" t="s">
        <v>137</v>
      </c>
      <c r="H387">
        <v>591.66999999999996</v>
      </c>
      <c r="I387" t="s">
        <v>21</v>
      </c>
      <c r="J387">
        <v>10</v>
      </c>
      <c r="K387">
        <v>5916.7</v>
      </c>
      <c r="L387" t="s">
        <v>138</v>
      </c>
      <c r="M387" s="1">
        <v>45365</v>
      </c>
      <c r="N387" s="1">
        <v>44142</v>
      </c>
      <c r="O387" s="1"/>
      <c r="P387" s="1"/>
    </row>
    <row r="388" spans="1:24" hidden="1" x14ac:dyDescent="0.25">
      <c r="A388" t="s">
        <v>1854</v>
      </c>
      <c r="B388">
        <v>7202</v>
      </c>
      <c r="C388" t="s">
        <v>1855</v>
      </c>
      <c r="D388" t="s">
        <v>1856</v>
      </c>
      <c r="E388" t="s">
        <v>31</v>
      </c>
      <c r="F388" t="s">
        <v>1857</v>
      </c>
      <c r="G388" t="s">
        <v>1858</v>
      </c>
      <c r="H388">
        <v>106.97</v>
      </c>
      <c r="I388" t="s">
        <v>21</v>
      </c>
      <c r="J388">
        <v>10</v>
      </c>
      <c r="K388">
        <v>1069.7</v>
      </c>
      <c r="L388" t="s">
        <v>1859</v>
      </c>
      <c r="M388" s="1">
        <v>44460</v>
      </c>
      <c r="N388" s="1">
        <v>45024</v>
      </c>
      <c r="O388" s="1"/>
      <c r="P388" s="1"/>
    </row>
    <row r="389" spans="1:24" hidden="1" x14ac:dyDescent="0.25">
      <c r="A389" t="s">
        <v>2936</v>
      </c>
      <c r="B389">
        <v>5870</v>
      </c>
      <c r="C389" t="s">
        <v>2937</v>
      </c>
      <c r="D389" t="s">
        <v>2938</v>
      </c>
      <c r="E389" t="s">
        <v>31</v>
      </c>
      <c r="F389" t="s">
        <v>2939</v>
      </c>
      <c r="G389" t="s">
        <v>2940</v>
      </c>
      <c r="H389">
        <v>193.95</v>
      </c>
      <c r="I389" t="s">
        <v>21</v>
      </c>
      <c r="J389">
        <v>10</v>
      </c>
      <c r="K389">
        <v>1939.5</v>
      </c>
      <c r="L389" t="s">
        <v>2941</v>
      </c>
      <c r="M389" s="1">
        <v>43984</v>
      </c>
      <c r="N389" s="1">
        <v>44049</v>
      </c>
      <c r="O389" s="1"/>
      <c r="P389" s="1"/>
    </row>
    <row r="390" spans="1:24" hidden="1" x14ac:dyDescent="0.25">
      <c r="A390" t="s">
        <v>373</v>
      </c>
      <c r="B390">
        <v>7988</v>
      </c>
      <c r="C390" t="s">
        <v>374</v>
      </c>
      <c r="D390" t="s">
        <v>375</v>
      </c>
      <c r="E390" t="s">
        <v>31</v>
      </c>
      <c r="F390" t="s">
        <v>376</v>
      </c>
      <c r="G390" t="s">
        <v>377</v>
      </c>
      <c r="H390">
        <v>454.82</v>
      </c>
      <c r="I390" t="s">
        <v>21</v>
      </c>
      <c r="J390">
        <v>8</v>
      </c>
      <c r="K390">
        <v>3638.56</v>
      </c>
      <c r="L390" t="s">
        <v>378</v>
      </c>
      <c r="M390" s="1">
        <v>45267</v>
      </c>
      <c r="N390" s="1">
        <v>44393</v>
      </c>
      <c r="O390" s="1"/>
      <c r="P390" s="1"/>
    </row>
    <row r="391" spans="1:24" hidden="1" x14ac:dyDescent="0.25">
      <c r="A391" t="s">
        <v>991</v>
      </c>
      <c r="B391">
        <v>4615</v>
      </c>
      <c r="C391" t="s">
        <v>992</v>
      </c>
      <c r="D391" t="s">
        <v>993</v>
      </c>
      <c r="E391" t="s">
        <v>31</v>
      </c>
      <c r="F391" t="s">
        <v>994</v>
      </c>
      <c r="G391" t="s">
        <v>995</v>
      </c>
      <c r="H391">
        <v>660.01</v>
      </c>
      <c r="I391" t="s">
        <v>21</v>
      </c>
      <c r="J391">
        <v>8</v>
      </c>
      <c r="K391">
        <v>5280.08</v>
      </c>
      <c r="L391" t="s">
        <v>996</v>
      </c>
      <c r="M391" s="1">
        <v>43931</v>
      </c>
      <c r="N391" s="1">
        <v>45235</v>
      </c>
      <c r="O391" s="1"/>
      <c r="P391" s="1"/>
    </row>
    <row r="392" spans="1:24" hidden="1" x14ac:dyDescent="0.25">
      <c r="A392" t="s">
        <v>1598</v>
      </c>
      <c r="B392">
        <v>8920</v>
      </c>
      <c r="C392" t="s">
        <v>1599</v>
      </c>
      <c r="D392" t="s">
        <v>1600</v>
      </c>
      <c r="E392" t="s">
        <v>31</v>
      </c>
      <c r="F392" t="s">
        <v>1601</v>
      </c>
      <c r="G392" t="s">
        <v>1602</v>
      </c>
      <c r="H392">
        <v>969.76</v>
      </c>
      <c r="I392" t="s">
        <v>21</v>
      </c>
      <c r="J392">
        <v>8</v>
      </c>
      <c r="K392">
        <v>7758.08</v>
      </c>
      <c r="L392" t="s">
        <v>1603</v>
      </c>
      <c r="M392" s="1">
        <v>43840</v>
      </c>
      <c r="N392" s="1">
        <v>44653</v>
      </c>
      <c r="O392" s="1"/>
      <c r="P392" s="1"/>
    </row>
    <row r="393" spans="1:24" hidden="1" x14ac:dyDescent="0.25">
      <c r="A393" t="s">
        <v>821</v>
      </c>
      <c r="B393">
        <v>9738</v>
      </c>
      <c r="C393" t="s">
        <v>822</v>
      </c>
      <c r="D393" t="s">
        <v>823</v>
      </c>
      <c r="E393" t="s">
        <v>31</v>
      </c>
      <c r="F393" t="s">
        <v>824</v>
      </c>
      <c r="G393" t="s">
        <v>825</v>
      </c>
      <c r="H393">
        <v>769.89</v>
      </c>
      <c r="I393" t="s">
        <v>21</v>
      </c>
      <c r="J393">
        <v>7</v>
      </c>
      <c r="K393">
        <v>5389.23</v>
      </c>
      <c r="L393" t="s">
        <v>826</v>
      </c>
      <c r="M393" s="1">
        <v>44573</v>
      </c>
      <c r="N393" s="1">
        <v>45470</v>
      </c>
      <c r="O393" s="1"/>
      <c r="P393" s="1"/>
    </row>
    <row r="394" spans="1:24" hidden="1" x14ac:dyDescent="0.25">
      <c r="A394" t="s">
        <v>1866</v>
      </c>
      <c r="B394">
        <v>7999</v>
      </c>
      <c r="C394" t="s">
        <v>1867</v>
      </c>
      <c r="D394" t="s">
        <v>1868</v>
      </c>
      <c r="E394" t="s">
        <v>31</v>
      </c>
      <c r="F394" t="s">
        <v>451</v>
      </c>
      <c r="G394" t="s">
        <v>1869</v>
      </c>
      <c r="H394">
        <v>933.73</v>
      </c>
      <c r="I394" t="s">
        <v>21</v>
      </c>
      <c r="J394">
        <v>7</v>
      </c>
      <c r="K394">
        <v>6536.11</v>
      </c>
      <c r="L394" t="s">
        <v>1870</v>
      </c>
      <c r="M394" s="1">
        <v>45528</v>
      </c>
      <c r="N394" s="1">
        <v>45285</v>
      </c>
      <c r="O394" s="1"/>
      <c r="P394" s="1"/>
    </row>
    <row r="395" spans="1:24" hidden="1" x14ac:dyDescent="0.25">
      <c r="A395" t="s">
        <v>717</v>
      </c>
      <c r="B395">
        <v>7495</v>
      </c>
      <c r="C395" t="s">
        <v>718</v>
      </c>
      <c r="D395" t="s">
        <v>719</v>
      </c>
      <c r="E395" t="s">
        <v>31</v>
      </c>
      <c r="F395" t="s">
        <v>720</v>
      </c>
      <c r="G395" t="s">
        <v>721</v>
      </c>
      <c r="H395">
        <v>329.42</v>
      </c>
      <c r="I395" t="s">
        <v>21</v>
      </c>
      <c r="J395">
        <v>6</v>
      </c>
      <c r="K395">
        <v>1976.52</v>
      </c>
      <c r="L395" t="s">
        <v>722</v>
      </c>
      <c r="M395" s="1">
        <v>44792</v>
      </c>
      <c r="N395" s="1">
        <v>44735</v>
      </c>
      <c r="O395" s="1"/>
      <c r="P395" s="1"/>
    </row>
    <row r="396" spans="1:24" hidden="1" x14ac:dyDescent="0.25">
      <c r="A396" t="s">
        <v>761</v>
      </c>
      <c r="B396">
        <v>1022</v>
      </c>
      <c r="C396" t="s">
        <v>762</v>
      </c>
      <c r="D396" t="s">
        <v>763</v>
      </c>
      <c r="E396" t="s">
        <v>31</v>
      </c>
      <c r="F396" t="s">
        <v>130</v>
      </c>
      <c r="G396" t="s">
        <v>764</v>
      </c>
      <c r="H396">
        <v>178.24</v>
      </c>
      <c r="I396" t="s">
        <v>21</v>
      </c>
      <c r="J396">
        <v>6</v>
      </c>
      <c r="K396">
        <v>1069.44</v>
      </c>
      <c r="L396" t="s">
        <v>765</v>
      </c>
      <c r="M396" s="1">
        <v>44765</v>
      </c>
      <c r="N396" s="1">
        <v>44950</v>
      </c>
      <c r="O396" s="1"/>
      <c r="P396" s="1"/>
    </row>
    <row r="397" spans="1:24" hidden="1" x14ac:dyDescent="0.25">
      <c r="A397" t="s">
        <v>790</v>
      </c>
      <c r="B397">
        <v>2307</v>
      </c>
      <c r="C397" t="s">
        <v>791</v>
      </c>
      <c r="D397" t="s">
        <v>792</v>
      </c>
      <c r="E397" t="s">
        <v>31</v>
      </c>
      <c r="F397" t="s">
        <v>793</v>
      </c>
      <c r="G397" t="s">
        <v>794</v>
      </c>
      <c r="H397">
        <v>169.38</v>
      </c>
      <c r="I397" t="s">
        <v>21</v>
      </c>
      <c r="J397">
        <v>6</v>
      </c>
      <c r="K397">
        <v>1016.28</v>
      </c>
      <c r="L397" t="s">
        <v>795</v>
      </c>
      <c r="M397" s="1">
        <v>44550</v>
      </c>
      <c r="N397" s="1">
        <v>44218</v>
      </c>
      <c r="O397" s="1"/>
      <c r="P397" s="1"/>
    </row>
    <row r="398" spans="1:24" hidden="1" x14ac:dyDescent="0.25">
      <c r="A398" t="s">
        <v>429</v>
      </c>
      <c r="B398">
        <v>1359</v>
      </c>
      <c r="C398" t="s">
        <v>430</v>
      </c>
      <c r="D398" t="s">
        <v>431</v>
      </c>
      <c r="E398" t="s">
        <v>31</v>
      </c>
      <c r="F398" t="s">
        <v>432</v>
      </c>
      <c r="G398" t="s">
        <v>433</v>
      </c>
      <c r="H398">
        <v>684.05</v>
      </c>
      <c r="I398" t="s">
        <v>21</v>
      </c>
      <c r="J398">
        <v>5</v>
      </c>
      <c r="K398">
        <v>3420.25</v>
      </c>
      <c r="L398" t="s">
        <v>434</v>
      </c>
      <c r="M398" s="1">
        <v>44566</v>
      </c>
      <c r="N398" s="1">
        <v>44064</v>
      </c>
      <c r="O398" s="1"/>
      <c r="P398" s="1"/>
    </row>
    <row r="399" spans="1:24" hidden="1" x14ac:dyDescent="0.25">
      <c r="A399" t="s">
        <v>1803</v>
      </c>
      <c r="B399">
        <v>7841</v>
      </c>
      <c r="C399" t="s">
        <v>1804</v>
      </c>
      <c r="D399" t="s">
        <v>1805</v>
      </c>
      <c r="E399" t="s">
        <v>31</v>
      </c>
      <c r="F399" t="s">
        <v>1806</v>
      </c>
      <c r="G399" t="s">
        <v>1807</v>
      </c>
      <c r="H399">
        <v>912.15</v>
      </c>
      <c r="I399" t="s">
        <v>21</v>
      </c>
      <c r="J399">
        <v>5</v>
      </c>
      <c r="K399">
        <v>4560.75</v>
      </c>
      <c r="L399" t="s">
        <v>1808</v>
      </c>
      <c r="M399" s="1">
        <v>43935</v>
      </c>
      <c r="N399" t="s">
        <v>607</v>
      </c>
    </row>
    <row r="400" spans="1:24" hidden="1" x14ac:dyDescent="0.25">
      <c r="A400" t="s">
        <v>2532</v>
      </c>
      <c r="B400">
        <v>6401</v>
      </c>
      <c r="C400" t="s">
        <v>2533</v>
      </c>
      <c r="D400" t="s">
        <v>2534</v>
      </c>
      <c r="E400" t="s">
        <v>31</v>
      </c>
      <c r="F400" t="s">
        <v>2535</v>
      </c>
      <c r="G400" t="s">
        <v>2536</v>
      </c>
      <c r="H400">
        <v>961.66</v>
      </c>
      <c r="I400" t="s">
        <v>21</v>
      </c>
      <c r="J400">
        <v>5</v>
      </c>
      <c r="K400">
        <v>4808.3</v>
      </c>
      <c r="L400" t="s">
        <v>2537</v>
      </c>
      <c r="M400" s="1">
        <v>44237</v>
      </c>
      <c r="N400" s="1">
        <v>44048</v>
      </c>
      <c r="O400" s="1"/>
      <c r="P400" s="1"/>
    </row>
    <row r="401" spans="1:24" hidden="1" x14ac:dyDescent="0.25">
      <c r="A401" t="s">
        <v>2607</v>
      </c>
      <c r="B401">
        <v>1151</v>
      </c>
      <c r="C401" t="s">
        <v>2608</v>
      </c>
      <c r="D401" t="s">
        <v>2609</v>
      </c>
      <c r="E401" t="s">
        <v>31</v>
      </c>
      <c r="F401" t="s">
        <v>904</v>
      </c>
      <c r="G401" t="s">
        <v>2610</v>
      </c>
      <c r="H401">
        <v>283.12</v>
      </c>
      <c r="I401" t="s">
        <v>21</v>
      </c>
      <c r="J401">
        <v>5</v>
      </c>
      <c r="K401">
        <v>1415.6</v>
      </c>
      <c r="L401" t="s">
        <v>2611</v>
      </c>
      <c r="M401" s="1">
        <v>45034</v>
      </c>
      <c r="N401" s="1">
        <v>43895</v>
      </c>
      <c r="O401" s="1"/>
      <c r="P401" s="1"/>
    </row>
    <row r="402" spans="1:24" hidden="1" x14ac:dyDescent="0.25">
      <c r="A402" t="s">
        <v>195</v>
      </c>
      <c r="B402">
        <v>8943</v>
      </c>
      <c r="C402" t="s">
        <v>196</v>
      </c>
      <c r="D402" t="s">
        <v>197</v>
      </c>
      <c r="E402" t="s">
        <v>31</v>
      </c>
      <c r="F402" t="s">
        <v>198</v>
      </c>
      <c r="G402" t="s">
        <v>199</v>
      </c>
      <c r="H402">
        <v>918.45</v>
      </c>
      <c r="I402" t="s">
        <v>21</v>
      </c>
      <c r="J402">
        <v>4</v>
      </c>
      <c r="K402">
        <v>3673.8</v>
      </c>
      <c r="L402" t="s">
        <v>200</v>
      </c>
      <c r="M402" s="1">
        <v>45091</v>
      </c>
      <c r="N402" s="1">
        <v>43943</v>
      </c>
      <c r="O402" s="1"/>
      <c r="P402" s="1"/>
    </row>
    <row r="403" spans="1:24" hidden="1" x14ac:dyDescent="0.25">
      <c r="A403" t="s">
        <v>571</v>
      </c>
      <c r="B403">
        <v>2347</v>
      </c>
      <c r="C403" t="s">
        <v>572</v>
      </c>
      <c r="D403" t="s">
        <v>573</v>
      </c>
      <c r="E403" t="s">
        <v>31</v>
      </c>
      <c r="F403" t="s">
        <v>574</v>
      </c>
      <c r="G403" t="s">
        <v>575</v>
      </c>
      <c r="H403">
        <v>515.48</v>
      </c>
      <c r="I403" t="s">
        <v>21</v>
      </c>
      <c r="J403">
        <v>4</v>
      </c>
      <c r="K403">
        <v>2061.92</v>
      </c>
      <c r="L403" t="s">
        <v>576</v>
      </c>
      <c r="M403" s="1">
        <v>44201</v>
      </c>
      <c r="N403" s="1">
        <v>45521</v>
      </c>
      <c r="O403" s="1"/>
      <c r="P403" s="1"/>
    </row>
    <row r="404" spans="1:24" hidden="1" x14ac:dyDescent="0.25">
      <c r="A404" t="s">
        <v>2152</v>
      </c>
      <c r="B404">
        <v>1701</v>
      </c>
      <c r="C404" t="s">
        <v>2153</v>
      </c>
      <c r="D404" t="s">
        <v>2154</v>
      </c>
      <c r="E404" t="s">
        <v>31</v>
      </c>
      <c r="F404" t="s">
        <v>691</v>
      </c>
      <c r="G404" t="s">
        <v>2155</v>
      </c>
      <c r="H404">
        <v>934.79</v>
      </c>
      <c r="I404" t="s">
        <v>21</v>
      </c>
      <c r="J404">
        <v>4</v>
      </c>
      <c r="K404">
        <v>3739.16</v>
      </c>
      <c r="L404" t="s">
        <v>2156</v>
      </c>
      <c r="M404" s="1">
        <v>45024</v>
      </c>
      <c r="N404" s="1">
        <v>44145</v>
      </c>
      <c r="O404" s="1"/>
      <c r="P404" s="1"/>
    </row>
    <row r="405" spans="1:24" hidden="1" x14ac:dyDescent="0.25">
      <c r="A405" t="s">
        <v>183</v>
      </c>
      <c r="B405">
        <v>7311</v>
      </c>
      <c r="C405" t="s">
        <v>184</v>
      </c>
      <c r="D405" t="s">
        <v>185</v>
      </c>
      <c r="E405" t="s">
        <v>31</v>
      </c>
      <c r="F405" t="s">
        <v>186</v>
      </c>
      <c r="G405" t="s">
        <v>187</v>
      </c>
      <c r="H405">
        <v>714.22</v>
      </c>
      <c r="I405" t="s">
        <v>21</v>
      </c>
      <c r="J405">
        <v>2</v>
      </c>
      <c r="K405">
        <v>1428.44</v>
      </c>
      <c r="L405" t="s">
        <v>188</v>
      </c>
      <c r="M405" s="1">
        <v>43898</v>
      </c>
      <c r="N405" s="1">
        <v>44965</v>
      </c>
      <c r="O405" s="1"/>
      <c r="P405" s="1"/>
    </row>
    <row r="406" spans="1:24" hidden="1" x14ac:dyDescent="0.25">
      <c r="A406" t="s">
        <v>2275</v>
      </c>
      <c r="B406">
        <v>1078</v>
      </c>
      <c r="C406" t="s">
        <v>2276</v>
      </c>
      <c r="D406" t="s">
        <v>2277</v>
      </c>
      <c r="E406" t="s">
        <v>31</v>
      </c>
      <c r="F406" t="s">
        <v>295</v>
      </c>
      <c r="G406" t="s">
        <v>2278</v>
      </c>
      <c r="H406">
        <v>761.36</v>
      </c>
      <c r="I406" t="s">
        <v>21</v>
      </c>
      <c r="J406">
        <v>2</v>
      </c>
      <c r="K406">
        <v>1522.72</v>
      </c>
      <c r="L406" t="s">
        <v>2279</v>
      </c>
      <c r="M406" s="1">
        <v>43851</v>
      </c>
      <c r="N406" s="1">
        <v>44852</v>
      </c>
      <c r="O406" s="1"/>
      <c r="P406" s="1"/>
    </row>
    <row r="407" spans="1:24" hidden="1" x14ac:dyDescent="0.25">
      <c r="A407" t="s">
        <v>980</v>
      </c>
      <c r="B407">
        <v>5685</v>
      </c>
      <c r="C407" t="s">
        <v>981</v>
      </c>
      <c r="D407" t="s">
        <v>982</v>
      </c>
      <c r="E407" t="s">
        <v>31</v>
      </c>
      <c r="F407" t="s">
        <v>983</v>
      </c>
      <c r="G407" t="s">
        <v>984</v>
      </c>
      <c r="H407">
        <v>605.22</v>
      </c>
      <c r="I407" t="s">
        <v>21</v>
      </c>
      <c r="J407">
        <v>1</v>
      </c>
      <c r="K407">
        <v>605.22</v>
      </c>
      <c r="L407" t="s">
        <v>985</v>
      </c>
      <c r="M407" s="1">
        <v>44127</v>
      </c>
      <c r="N407" s="1">
        <v>43854</v>
      </c>
      <c r="O407" s="1"/>
      <c r="P407" s="1"/>
    </row>
    <row r="408" spans="1:24" hidden="1" x14ac:dyDescent="0.25">
      <c r="A408" t="s">
        <v>2167</v>
      </c>
      <c r="B408">
        <v>4231</v>
      </c>
      <c r="C408" t="s">
        <v>2168</v>
      </c>
      <c r="D408" t="s">
        <v>2169</v>
      </c>
      <c r="E408" t="s">
        <v>31</v>
      </c>
      <c r="F408" t="s">
        <v>2151</v>
      </c>
      <c r="G408" t="s">
        <v>2170</v>
      </c>
      <c r="H408">
        <v>345.38</v>
      </c>
      <c r="I408" t="s">
        <v>21</v>
      </c>
      <c r="J408">
        <v>1</v>
      </c>
      <c r="K408">
        <v>345.38</v>
      </c>
      <c r="L408" t="s">
        <v>2171</v>
      </c>
      <c r="M408" s="1">
        <v>45347</v>
      </c>
      <c r="N408" s="1">
        <v>44093</v>
      </c>
      <c r="O408" s="1"/>
      <c r="P408" s="1"/>
    </row>
    <row r="409" spans="1:24" x14ac:dyDescent="0.25">
      <c r="A409" t="s">
        <v>220</v>
      </c>
      <c r="B409">
        <v>8517</v>
      </c>
      <c r="C409" t="s">
        <v>221</v>
      </c>
      <c r="D409" t="s">
        <v>222</v>
      </c>
      <c r="E409" t="s">
        <v>13</v>
      </c>
      <c r="F409" t="s">
        <v>223</v>
      </c>
      <c r="G409" t="s">
        <v>224</v>
      </c>
      <c r="H409">
        <v>397.43</v>
      </c>
      <c r="I409" t="s">
        <v>21</v>
      </c>
      <c r="J409">
        <v>20</v>
      </c>
      <c r="K409">
        <v>7948.6</v>
      </c>
      <c r="L409" t="s">
        <v>225</v>
      </c>
      <c r="M409" s="9">
        <v>45402</v>
      </c>
      <c r="N409" s="9">
        <f t="shared" ref="N409:N419" si="197">M409+5</f>
        <v>45407</v>
      </c>
      <c r="O409" s="1" t="str">
        <f t="shared" ref="O409:O419" si="198">IF(J409&gt;15, "large order", "small order")</f>
        <v>large order</v>
      </c>
      <c r="P409">
        <f t="shared" ref="P409:P419" si="199">YEAR(M409)</f>
        <v>2024</v>
      </c>
      <c r="Q409" t="str">
        <f t="shared" ref="Q409:Q419" si="200">IF(AND(J409&gt;10, P409=2024), "recent transaction", "old transaction")</f>
        <v>recent transaction</v>
      </c>
      <c r="R409" t="str">
        <f t="shared" ref="R409:R419" si="201">IF(OR(J409&gt;15, O409="small order"), "valid", "invalid")</f>
        <v>valid</v>
      </c>
      <c r="S409" t="str">
        <f t="shared" ref="S409:S419" si="202">IF(NOT(P409&lt;2024), "pending", "paid")</f>
        <v>pending</v>
      </c>
      <c r="T409" t="str">
        <f t="shared" ref="T409:T419" si="203">IF(AND(J409&gt;15, OR(Q409="old transaction", Q409="recent transaction")), "high priority order")</f>
        <v>high priority order</v>
      </c>
      <c r="U409" t="str">
        <f t="shared" ref="U409:U419" si="204">CONCATENATE(A409, " ", B409)</f>
        <v>Amy Kirby 8517</v>
      </c>
      <c r="V409" t="str">
        <f t="shared" ref="V409:V419" si="205">RIGHT(A409,5)</f>
        <v>Kirby</v>
      </c>
      <c r="W409" t="str">
        <f t="shared" ref="W409:W419" si="206">LEFT(A409, 5)</f>
        <v>Amy K</v>
      </c>
      <c r="X409">
        <f t="shared" ref="X409:X419" si="207">DATEDIF(M409, N409, "d")</f>
        <v>5</v>
      </c>
    </row>
    <row r="410" spans="1:24" x14ac:dyDescent="0.25">
      <c r="A410" t="s">
        <v>1652</v>
      </c>
      <c r="B410">
        <v>2539</v>
      </c>
      <c r="C410" t="s">
        <v>1653</v>
      </c>
      <c r="D410" t="s">
        <v>1654</v>
      </c>
      <c r="E410" t="s">
        <v>13</v>
      </c>
      <c r="F410" t="s">
        <v>1254</v>
      </c>
      <c r="G410" t="s">
        <v>1655</v>
      </c>
      <c r="H410">
        <v>458.58</v>
      </c>
      <c r="I410" t="s">
        <v>21</v>
      </c>
      <c r="J410">
        <v>20</v>
      </c>
      <c r="K410">
        <v>9171.6</v>
      </c>
      <c r="L410" t="s">
        <v>1656</v>
      </c>
      <c r="M410" s="9">
        <v>45303</v>
      </c>
      <c r="N410" s="9">
        <f t="shared" si="197"/>
        <v>45308</v>
      </c>
      <c r="O410" s="1" t="str">
        <f t="shared" si="198"/>
        <v>large order</v>
      </c>
      <c r="P410">
        <f t="shared" si="199"/>
        <v>2024</v>
      </c>
      <c r="Q410" t="str">
        <f t="shared" si="200"/>
        <v>recent transaction</v>
      </c>
      <c r="R410" t="str">
        <f t="shared" si="201"/>
        <v>valid</v>
      </c>
      <c r="S410" t="str">
        <f t="shared" si="202"/>
        <v>pending</v>
      </c>
      <c r="T410" t="str">
        <f t="shared" si="203"/>
        <v>high priority order</v>
      </c>
      <c r="U410" t="str">
        <f t="shared" si="204"/>
        <v>Karen Gallagher 2539</v>
      </c>
      <c r="V410" t="str">
        <f t="shared" si="205"/>
        <v>agher</v>
      </c>
      <c r="W410" t="str">
        <f t="shared" si="206"/>
        <v>Karen</v>
      </c>
      <c r="X410">
        <f t="shared" si="207"/>
        <v>5</v>
      </c>
    </row>
    <row r="411" spans="1:24" x14ac:dyDescent="0.25">
      <c r="A411" t="s">
        <v>1131</v>
      </c>
      <c r="B411">
        <v>6643</v>
      </c>
      <c r="C411" t="s">
        <v>1132</v>
      </c>
      <c r="D411" t="s">
        <v>1133</v>
      </c>
      <c r="E411" t="s">
        <v>13</v>
      </c>
      <c r="F411" t="s">
        <v>1134</v>
      </c>
      <c r="G411" t="s">
        <v>1135</v>
      </c>
      <c r="H411">
        <v>956.25</v>
      </c>
      <c r="I411" t="s">
        <v>21</v>
      </c>
      <c r="J411">
        <v>19</v>
      </c>
      <c r="K411">
        <v>18168.75</v>
      </c>
      <c r="L411" t="s">
        <v>1136</v>
      </c>
      <c r="M411" s="9">
        <v>45341</v>
      </c>
      <c r="N411" s="9">
        <f t="shared" si="197"/>
        <v>45346</v>
      </c>
      <c r="O411" s="1" t="str">
        <f t="shared" si="198"/>
        <v>large order</v>
      </c>
      <c r="P411">
        <f t="shared" si="199"/>
        <v>2024</v>
      </c>
      <c r="Q411" t="str">
        <f t="shared" si="200"/>
        <v>recent transaction</v>
      </c>
      <c r="R411" t="str">
        <f t="shared" si="201"/>
        <v>valid</v>
      </c>
      <c r="S411" t="str">
        <f t="shared" si="202"/>
        <v>pending</v>
      </c>
      <c r="T411" t="str">
        <f t="shared" si="203"/>
        <v>high priority order</v>
      </c>
      <c r="U411" t="str">
        <f t="shared" si="204"/>
        <v>Anthony Valentine 6643</v>
      </c>
      <c r="V411" t="str">
        <f t="shared" si="205"/>
        <v>ntine</v>
      </c>
      <c r="W411" t="str">
        <f t="shared" si="206"/>
        <v>Antho</v>
      </c>
      <c r="X411">
        <f t="shared" si="207"/>
        <v>5</v>
      </c>
    </row>
    <row r="412" spans="1:24" x14ac:dyDescent="0.25">
      <c r="A412" t="s">
        <v>1471</v>
      </c>
      <c r="B412">
        <v>7192</v>
      </c>
      <c r="C412" t="s">
        <v>1472</v>
      </c>
      <c r="D412" t="s">
        <v>1473</v>
      </c>
      <c r="E412" t="s">
        <v>13</v>
      </c>
      <c r="F412" t="s">
        <v>1474</v>
      </c>
      <c r="G412" t="s">
        <v>1475</v>
      </c>
      <c r="H412">
        <v>205.02</v>
      </c>
      <c r="I412" t="s">
        <v>21</v>
      </c>
      <c r="J412">
        <v>19</v>
      </c>
      <c r="K412">
        <v>3895.38</v>
      </c>
      <c r="L412" t="s">
        <v>1476</v>
      </c>
      <c r="M412" s="9">
        <v>45004</v>
      </c>
      <c r="N412" s="9">
        <f t="shared" si="197"/>
        <v>45009</v>
      </c>
      <c r="O412" s="1" t="str">
        <f t="shared" si="198"/>
        <v>large order</v>
      </c>
      <c r="P412">
        <f t="shared" si="199"/>
        <v>2023</v>
      </c>
      <c r="Q412" t="str">
        <f t="shared" si="200"/>
        <v>old transaction</v>
      </c>
      <c r="R412" t="str">
        <f t="shared" si="201"/>
        <v>valid</v>
      </c>
      <c r="S412" t="str">
        <f t="shared" si="202"/>
        <v>paid</v>
      </c>
      <c r="T412" t="str">
        <f t="shared" si="203"/>
        <v>high priority order</v>
      </c>
      <c r="U412" t="str">
        <f t="shared" si="204"/>
        <v>Arthur Chapman 7192</v>
      </c>
      <c r="V412" t="str">
        <f t="shared" si="205"/>
        <v>apman</v>
      </c>
      <c r="W412" t="str">
        <f t="shared" si="206"/>
        <v>Arthu</v>
      </c>
      <c r="X412">
        <f t="shared" si="207"/>
        <v>5</v>
      </c>
    </row>
    <row r="413" spans="1:24" x14ac:dyDescent="0.25">
      <c r="A413" t="s">
        <v>565</v>
      </c>
      <c r="B413">
        <v>7099</v>
      </c>
      <c r="C413" t="s">
        <v>566</v>
      </c>
      <c r="D413" t="s">
        <v>567</v>
      </c>
      <c r="E413" t="s">
        <v>13</v>
      </c>
      <c r="F413" t="s">
        <v>568</v>
      </c>
      <c r="G413" t="s">
        <v>569</v>
      </c>
      <c r="H413">
        <v>608.26</v>
      </c>
      <c r="I413" t="s">
        <v>21</v>
      </c>
      <c r="J413">
        <v>17</v>
      </c>
      <c r="K413">
        <v>10340.42</v>
      </c>
      <c r="L413" t="s">
        <v>570</v>
      </c>
      <c r="M413" s="9">
        <v>44149</v>
      </c>
      <c r="N413" s="9">
        <f t="shared" si="197"/>
        <v>44154</v>
      </c>
      <c r="O413" s="1" t="str">
        <f t="shared" si="198"/>
        <v>large order</v>
      </c>
      <c r="P413">
        <f t="shared" si="199"/>
        <v>2020</v>
      </c>
      <c r="Q413" t="str">
        <f t="shared" si="200"/>
        <v>old transaction</v>
      </c>
      <c r="R413" t="str">
        <f t="shared" si="201"/>
        <v>valid</v>
      </c>
      <c r="S413" t="str">
        <f t="shared" si="202"/>
        <v>paid</v>
      </c>
      <c r="T413" t="str">
        <f t="shared" si="203"/>
        <v>high priority order</v>
      </c>
      <c r="U413" t="str">
        <f t="shared" si="204"/>
        <v>Derek Chapman 7099</v>
      </c>
      <c r="V413" t="str">
        <f t="shared" si="205"/>
        <v>apman</v>
      </c>
      <c r="W413" t="str">
        <f t="shared" si="206"/>
        <v>Derek</v>
      </c>
      <c r="X413">
        <f t="shared" si="207"/>
        <v>5</v>
      </c>
    </row>
    <row r="414" spans="1:24" x14ac:dyDescent="0.25">
      <c r="A414" t="s">
        <v>949</v>
      </c>
      <c r="B414">
        <v>1893</v>
      </c>
      <c r="C414" t="s">
        <v>950</v>
      </c>
      <c r="D414" t="s">
        <v>951</v>
      </c>
      <c r="E414" t="s">
        <v>13</v>
      </c>
      <c r="F414" t="s">
        <v>952</v>
      </c>
      <c r="G414" t="s">
        <v>953</v>
      </c>
      <c r="H414">
        <v>101.79</v>
      </c>
      <c r="I414" t="s">
        <v>21</v>
      </c>
      <c r="J414">
        <v>17</v>
      </c>
      <c r="K414">
        <v>1730.43</v>
      </c>
      <c r="L414" t="s">
        <v>954</v>
      </c>
      <c r="M414" s="9">
        <v>43869</v>
      </c>
      <c r="N414" s="9">
        <f t="shared" si="197"/>
        <v>43874</v>
      </c>
      <c r="O414" s="1" t="str">
        <f t="shared" si="198"/>
        <v>large order</v>
      </c>
      <c r="P414">
        <f t="shared" si="199"/>
        <v>2020</v>
      </c>
      <c r="Q414" t="str">
        <f t="shared" si="200"/>
        <v>old transaction</v>
      </c>
      <c r="R414" t="str">
        <f t="shared" si="201"/>
        <v>valid</v>
      </c>
      <c r="S414" t="str">
        <f t="shared" si="202"/>
        <v>paid</v>
      </c>
      <c r="T414" t="str">
        <f t="shared" si="203"/>
        <v>high priority order</v>
      </c>
      <c r="U414" t="str">
        <f t="shared" si="204"/>
        <v>Bonnie Rivera 1893</v>
      </c>
      <c r="V414" t="str">
        <f t="shared" si="205"/>
        <v>ivera</v>
      </c>
      <c r="W414" t="str">
        <f t="shared" si="206"/>
        <v>Bonni</v>
      </c>
      <c r="X414">
        <f t="shared" si="207"/>
        <v>5</v>
      </c>
    </row>
    <row r="415" spans="1:24" x14ac:dyDescent="0.25">
      <c r="A415" t="s">
        <v>1877</v>
      </c>
      <c r="B415">
        <v>9145</v>
      </c>
      <c r="C415" t="s">
        <v>1878</v>
      </c>
      <c r="D415" t="s">
        <v>1879</v>
      </c>
      <c r="E415" t="s">
        <v>13</v>
      </c>
      <c r="F415" t="s">
        <v>1828</v>
      </c>
      <c r="G415" t="s">
        <v>1880</v>
      </c>
      <c r="H415">
        <v>305.88</v>
      </c>
      <c r="I415" t="s">
        <v>21</v>
      </c>
      <c r="J415">
        <v>16</v>
      </c>
      <c r="K415">
        <v>4894.08</v>
      </c>
      <c r="L415" t="s">
        <v>1881</v>
      </c>
      <c r="M415" s="9">
        <v>45485</v>
      </c>
      <c r="N415" s="9">
        <f t="shared" si="197"/>
        <v>45490</v>
      </c>
      <c r="O415" s="1" t="str">
        <f t="shared" si="198"/>
        <v>large order</v>
      </c>
      <c r="P415">
        <f t="shared" si="199"/>
        <v>2024</v>
      </c>
      <c r="Q415" t="str">
        <f t="shared" si="200"/>
        <v>recent transaction</v>
      </c>
      <c r="R415" t="str">
        <f t="shared" si="201"/>
        <v>valid</v>
      </c>
      <c r="S415" t="str">
        <f t="shared" si="202"/>
        <v>pending</v>
      </c>
      <c r="T415" t="str">
        <f t="shared" si="203"/>
        <v>high priority order</v>
      </c>
      <c r="U415" t="str">
        <f t="shared" si="204"/>
        <v>Crystal Harris 9145</v>
      </c>
      <c r="V415" t="str">
        <f t="shared" si="205"/>
        <v>arris</v>
      </c>
      <c r="W415" t="str">
        <f t="shared" si="206"/>
        <v>Cryst</v>
      </c>
      <c r="X415">
        <f t="shared" si="207"/>
        <v>5</v>
      </c>
    </row>
    <row r="416" spans="1:24" x14ac:dyDescent="0.25">
      <c r="A416" t="s">
        <v>2602</v>
      </c>
      <c r="B416">
        <v>9639</v>
      </c>
      <c r="C416" t="s">
        <v>2603</v>
      </c>
      <c r="D416" t="s">
        <v>2604</v>
      </c>
      <c r="E416" t="s">
        <v>13</v>
      </c>
      <c r="F416" t="s">
        <v>544</v>
      </c>
      <c r="G416" t="s">
        <v>2605</v>
      </c>
      <c r="H416">
        <v>563.04</v>
      </c>
      <c r="I416" t="s">
        <v>21</v>
      </c>
      <c r="J416">
        <v>15</v>
      </c>
      <c r="K416">
        <v>8445.6</v>
      </c>
      <c r="L416" t="s">
        <v>2606</v>
      </c>
      <c r="M416" s="9">
        <v>43849</v>
      </c>
      <c r="N416" s="9">
        <f t="shared" si="197"/>
        <v>43854</v>
      </c>
      <c r="O416" s="1" t="str">
        <f t="shared" si="198"/>
        <v>small order</v>
      </c>
      <c r="P416">
        <f t="shared" si="199"/>
        <v>2020</v>
      </c>
      <c r="Q416" t="str">
        <f t="shared" si="200"/>
        <v>old transaction</v>
      </c>
      <c r="R416" t="str">
        <f t="shared" si="201"/>
        <v>valid</v>
      </c>
      <c r="S416" t="str">
        <f t="shared" si="202"/>
        <v>paid</v>
      </c>
      <c r="T416" t="b">
        <f t="shared" si="203"/>
        <v>0</v>
      </c>
      <c r="U416" t="str">
        <f t="shared" si="204"/>
        <v>Jessica White 9639</v>
      </c>
      <c r="V416" t="str">
        <f t="shared" si="205"/>
        <v>White</v>
      </c>
      <c r="W416" t="str">
        <f t="shared" si="206"/>
        <v>Jessi</v>
      </c>
      <c r="X416">
        <f t="shared" si="207"/>
        <v>5</v>
      </c>
    </row>
    <row r="417" spans="1:24" x14ac:dyDescent="0.25">
      <c r="A417" t="s">
        <v>1581</v>
      </c>
      <c r="B417">
        <v>1075</v>
      </c>
      <c r="C417" t="s">
        <v>1582</v>
      </c>
      <c r="D417" t="s">
        <v>1583</v>
      </c>
      <c r="E417" t="s">
        <v>13</v>
      </c>
      <c r="F417" t="s">
        <v>1584</v>
      </c>
      <c r="G417" t="s">
        <v>1585</v>
      </c>
      <c r="H417">
        <v>635.61</v>
      </c>
      <c r="I417" t="s">
        <v>21</v>
      </c>
      <c r="J417">
        <v>14</v>
      </c>
      <c r="K417">
        <v>8898.5400000000009</v>
      </c>
      <c r="L417" t="s">
        <v>1586</v>
      </c>
      <c r="M417" s="9">
        <v>45039</v>
      </c>
      <c r="N417" s="9">
        <f t="shared" si="197"/>
        <v>45044</v>
      </c>
      <c r="O417" s="1" t="str">
        <f t="shared" si="198"/>
        <v>small order</v>
      </c>
      <c r="P417">
        <f t="shared" si="199"/>
        <v>2023</v>
      </c>
      <c r="Q417" t="str">
        <f t="shared" si="200"/>
        <v>old transaction</v>
      </c>
      <c r="R417" t="str">
        <f t="shared" si="201"/>
        <v>valid</v>
      </c>
      <c r="S417" t="str">
        <f t="shared" si="202"/>
        <v>paid</v>
      </c>
      <c r="T417" t="b">
        <f t="shared" si="203"/>
        <v>0</v>
      </c>
      <c r="U417" t="str">
        <f t="shared" si="204"/>
        <v>Mark Patrick 1075</v>
      </c>
      <c r="V417" t="str">
        <f t="shared" si="205"/>
        <v>trick</v>
      </c>
      <c r="W417" t="str">
        <f t="shared" si="206"/>
        <v xml:space="preserve">Mark </v>
      </c>
      <c r="X417">
        <f t="shared" si="207"/>
        <v>5</v>
      </c>
    </row>
    <row r="418" spans="1:24" x14ac:dyDescent="0.25">
      <c r="A418" t="s">
        <v>2846</v>
      </c>
      <c r="B418">
        <v>1993</v>
      </c>
      <c r="C418" t="s">
        <v>2847</v>
      </c>
      <c r="D418" t="s">
        <v>2848</v>
      </c>
      <c r="E418" t="s">
        <v>13</v>
      </c>
      <c r="F418" t="s">
        <v>253</v>
      </c>
      <c r="G418" t="s">
        <v>2849</v>
      </c>
      <c r="H418">
        <v>91.62</v>
      </c>
      <c r="I418" t="s">
        <v>21</v>
      </c>
      <c r="J418">
        <v>14</v>
      </c>
      <c r="K418">
        <v>1282.68</v>
      </c>
      <c r="L418" t="s">
        <v>2850</v>
      </c>
      <c r="M418" s="9">
        <v>44261</v>
      </c>
      <c r="N418" s="9">
        <f t="shared" si="197"/>
        <v>44266</v>
      </c>
      <c r="O418" s="1" t="str">
        <f t="shared" si="198"/>
        <v>small order</v>
      </c>
      <c r="P418">
        <f t="shared" si="199"/>
        <v>2021</v>
      </c>
      <c r="Q418" t="str">
        <f t="shared" si="200"/>
        <v>old transaction</v>
      </c>
      <c r="R418" t="str">
        <f t="shared" si="201"/>
        <v>valid</v>
      </c>
      <c r="S418" t="str">
        <f t="shared" si="202"/>
        <v>paid</v>
      </c>
      <c r="T418" t="b">
        <f t="shared" si="203"/>
        <v>0</v>
      </c>
      <c r="U418" t="str">
        <f t="shared" si="204"/>
        <v>Joshua Weaver 1993</v>
      </c>
      <c r="V418" t="str">
        <f t="shared" si="205"/>
        <v>eaver</v>
      </c>
      <c r="W418" t="str">
        <f t="shared" si="206"/>
        <v>Joshu</v>
      </c>
      <c r="X418">
        <f t="shared" si="207"/>
        <v>5</v>
      </c>
    </row>
    <row r="419" spans="1:24" x14ac:dyDescent="0.25">
      <c r="A419" t="s">
        <v>699</v>
      </c>
      <c r="B419">
        <v>6599</v>
      </c>
      <c r="C419" t="s">
        <v>700</v>
      </c>
      <c r="D419" t="s">
        <v>701</v>
      </c>
      <c r="E419" t="s">
        <v>13</v>
      </c>
      <c r="F419" t="s">
        <v>702</v>
      </c>
      <c r="G419" t="s">
        <v>703</v>
      </c>
      <c r="H419">
        <v>512.57000000000005</v>
      </c>
      <c r="I419" t="s">
        <v>21</v>
      </c>
      <c r="J419">
        <v>13</v>
      </c>
      <c r="K419">
        <v>6663.41</v>
      </c>
      <c r="L419" t="s">
        <v>704</v>
      </c>
      <c r="M419" s="9">
        <v>45308</v>
      </c>
      <c r="N419" s="9">
        <f t="shared" si="197"/>
        <v>45313</v>
      </c>
      <c r="O419" s="1" t="str">
        <f t="shared" si="198"/>
        <v>small order</v>
      </c>
      <c r="P419">
        <f t="shared" si="199"/>
        <v>2024</v>
      </c>
      <c r="Q419" t="str">
        <f t="shared" si="200"/>
        <v>recent transaction</v>
      </c>
      <c r="R419" t="str">
        <f t="shared" si="201"/>
        <v>valid</v>
      </c>
      <c r="S419" t="str">
        <f t="shared" si="202"/>
        <v>pending</v>
      </c>
      <c r="T419" t="b">
        <f t="shared" si="203"/>
        <v>0</v>
      </c>
      <c r="U419" t="str">
        <f t="shared" si="204"/>
        <v>Heather Golden 6599</v>
      </c>
      <c r="V419" t="str">
        <f t="shared" si="205"/>
        <v>olden</v>
      </c>
      <c r="W419" t="str">
        <f t="shared" si="206"/>
        <v>Heath</v>
      </c>
      <c r="X419">
        <f t="shared" si="207"/>
        <v>5</v>
      </c>
    </row>
    <row r="420" spans="1:24" hidden="1" x14ac:dyDescent="0.25">
      <c r="A420" t="s">
        <v>2869</v>
      </c>
      <c r="B420">
        <v>4800</v>
      </c>
      <c r="C420" t="s">
        <v>2870</v>
      </c>
      <c r="D420" t="s">
        <v>2871</v>
      </c>
      <c r="E420" t="s">
        <v>13</v>
      </c>
      <c r="F420" t="s">
        <v>1218</v>
      </c>
      <c r="G420" t="s">
        <v>2872</v>
      </c>
      <c r="H420">
        <v>663.87</v>
      </c>
      <c r="I420" t="s">
        <v>21</v>
      </c>
      <c r="J420">
        <v>10</v>
      </c>
      <c r="K420">
        <v>6638.7</v>
      </c>
      <c r="L420" t="s">
        <v>2873</v>
      </c>
      <c r="M420" s="1">
        <v>44609</v>
      </c>
      <c r="N420" s="1">
        <v>45286</v>
      </c>
      <c r="O420" s="1"/>
      <c r="P420" s="1"/>
    </row>
    <row r="421" spans="1:24" hidden="1" x14ac:dyDescent="0.25">
      <c r="A421" t="s">
        <v>280</v>
      </c>
      <c r="B421">
        <v>6069</v>
      </c>
      <c r="C421" t="s">
        <v>281</v>
      </c>
      <c r="D421" t="s">
        <v>282</v>
      </c>
      <c r="E421" t="s">
        <v>13</v>
      </c>
      <c r="F421" t="s">
        <v>283</v>
      </c>
      <c r="G421" t="s">
        <v>284</v>
      </c>
      <c r="H421">
        <v>96.18</v>
      </c>
      <c r="I421" t="s">
        <v>21</v>
      </c>
      <c r="J421">
        <v>9</v>
      </c>
      <c r="K421">
        <v>865.62</v>
      </c>
      <c r="L421" t="s">
        <v>285</v>
      </c>
      <c r="M421" s="1">
        <v>43877</v>
      </c>
      <c r="N421" s="1">
        <v>45443</v>
      </c>
      <c r="O421" s="1"/>
      <c r="P421" s="1"/>
    </row>
    <row r="422" spans="1:24" hidden="1" x14ac:dyDescent="0.25">
      <c r="A422" t="s">
        <v>3133</v>
      </c>
      <c r="B422">
        <v>4517</v>
      </c>
      <c r="C422" t="s">
        <v>3134</v>
      </c>
      <c r="D422" t="s">
        <v>3135</v>
      </c>
      <c r="E422" t="s">
        <v>13</v>
      </c>
      <c r="F422" t="s">
        <v>1851</v>
      </c>
      <c r="G422" t="s">
        <v>3136</v>
      </c>
      <c r="H422">
        <v>626.57000000000005</v>
      </c>
      <c r="I422" t="s">
        <v>21</v>
      </c>
      <c r="J422">
        <v>9</v>
      </c>
      <c r="K422">
        <v>5639.13</v>
      </c>
      <c r="L422" t="s">
        <v>3137</v>
      </c>
      <c r="M422" s="1">
        <v>44890</v>
      </c>
      <c r="N422" s="1">
        <v>44606</v>
      </c>
      <c r="O422" s="1"/>
      <c r="P422" s="1"/>
    </row>
    <row r="423" spans="1:24" hidden="1" x14ac:dyDescent="0.25">
      <c r="A423" t="s">
        <v>3150</v>
      </c>
      <c r="B423">
        <v>5408</v>
      </c>
      <c r="C423" t="s">
        <v>3151</v>
      </c>
      <c r="D423" t="s">
        <v>3152</v>
      </c>
      <c r="E423" t="s">
        <v>13</v>
      </c>
      <c r="F423" t="s">
        <v>207</v>
      </c>
      <c r="G423" t="s">
        <v>3153</v>
      </c>
      <c r="H423">
        <v>35.24</v>
      </c>
      <c r="I423" t="s">
        <v>21</v>
      </c>
      <c r="J423">
        <v>9</v>
      </c>
      <c r="K423">
        <v>317.16000000000003</v>
      </c>
      <c r="L423" t="s">
        <v>3154</v>
      </c>
      <c r="M423" s="1">
        <v>44095</v>
      </c>
      <c r="N423" s="1">
        <v>44197</v>
      </c>
      <c r="O423" s="1"/>
      <c r="P423" s="1"/>
    </row>
    <row r="424" spans="1:24" hidden="1" x14ac:dyDescent="0.25">
      <c r="A424" t="s">
        <v>2043</v>
      </c>
      <c r="B424">
        <v>1513</v>
      </c>
      <c r="C424" t="s">
        <v>2044</v>
      </c>
      <c r="D424" t="s">
        <v>2045</v>
      </c>
      <c r="E424" t="s">
        <v>13</v>
      </c>
      <c r="F424" t="s">
        <v>2046</v>
      </c>
      <c r="G424" t="s">
        <v>2047</v>
      </c>
      <c r="H424">
        <v>276.95999999999998</v>
      </c>
      <c r="I424" t="s">
        <v>21</v>
      </c>
      <c r="J424">
        <v>8</v>
      </c>
      <c r="K424">
        <v>2215.6799999999998</v>
      </c>
      <c r="L424" t="s">
        <v>2048</v>
      </c>
      <c r="M424" s="1">
        <v>45368</v>
      </c>
      <c r="N424" s="1">
        <v>44081</v>
      </c>
      <c r="O424" s="1"/>
      <c r="P424" s="1"/>
    </row>
    <row r="425" spans="1:24" hidden="1" x14ac:dyDescent="0.25">
      <c r="A425" t="s">
        <v>1528</v>
      </c>
      <c r="B425">
        <v>1795</v>
      </c>
      <c r="C425" t="s">
        <v>1529</v>
      </c>
      <c r="D425" t="s">
        <v>1530</v>
      </c>
      <c r="E425" t="s">
        <v>13</v>
      </c>
      <c r="F425" t="s">
        <v>1531</v>
      </c>
      <c r="G425" t="s">
        <v>1532</v>
      </c>
      <c r="H425">
        <v>389.74</v>
      </c>
      <c r="I425" t="s">
        <v>21</v>
      </c>
      <c r="J425">
        <v>7</v>
      </c>
      <c r="K425">
        <v>2728.18</v>
      </c>
      <c r="L425" t="s">
        <v>1533</v>
      </c>
      <c r="M425" s="1">
        <v>44347</v>
      </c>
      <c r="N425" s="1">
        <v>45210</v>
      </c>
      <c r="O425" s="1"/>
      <c r="P425" s="1"/>
    </row>
    <row r="426" spans="1:24" hidden="1" x14ac:dyDescent="0.25">
      <c r="A426" t="s">
        <v>2783</v>
      </c>
      <c r="B426">
        <v>3104</v>
      </c>
      <c r="C426" t="s">
        <v>2784</v>
      </c>
      <c r="D426" t="s">
        <v>2785</v>
      </c>
      <c r="E426" t="s">
        <v>13</v>
      </c>
      <c r="F426" t="s">
        <v>2786</v>
      </c>
      <c r="G426" t="s">
        <v>2787</v>
      </c>
      <c r="H426">
        <v>205</v>
      </c>
      <c r="I426" t="s">
        <v>21</v>
      </c>
      <c r="J426">
        <v>6</v>
      </c>
      <c r="K426">
        <v>1230</v>
      </c>
      <c r="L426" t="s">
        <v>2788</v>
      </c>
      <c r="M426" s="1">
        <v>43927</v>
      </c>
      <c r="N426" s="1">
        <v>44847</v>
      </c>
      <c r="O426" s="1"/>
      <c r="P426" s="1"/>
    </row>
    <row r="427" spans="1:24" hidden="1" x14ac:dyDescent="0.25">
      <c r="A427" t="s">
        <v>2985</v>
      </c>
      <c r="B427">
        <v>1671</v>
      </c>
      <c r="C427" t="s">
        <v>2986</v>
      </c>
      <c r="D427" t="s">
        <v>2987</v>
      </c>
      <c r="E427" t="s">
        <v>13</v>
      </c>
      <c r="F427" t="s">
        <v>2988</v>
      </c>
      <c r="G427" t="s">
        <v>2989</v>
      </c>
      <c r="H427">
        <v>142.85</v>
      </c>
      <c r="I427" t="s">
        <v>21</v>
      </c>
      <c r="J427">
        <v>6</v>
      </c>
      <c r="K427">
        <v>857.1</v>
      </c>
      <c r="L427" t="s">
        <v>2990</v>
      </c>
      <c r="M427" s="1">
        <v>44072</v>
      </c>
      <c r="N427" s="1">
        <v>43884</v>
      </c>
      <c r="O427" s="1"/>
      <c r="P427" s="1"/>
    </row>
    <row r="428" spans="1:24" hidden="1" x14ac:dyDescent="0.25">
      <c r="A428" t="s">
        <v>3220</v>
      </c>
      <c r="B428">
        <v>8676</v>
      </c>
      <c r="C428" t="s">
        <v>3221</v>
      </c>
      <c r="D428" t="s">
        <v>3222</v>
      </c>
      <c r="E428" t="s">
        <v>13</v>
      </c>
      <c r="F428" t="s">
        <v>3223</v>
      </c>
      <c r="G428" t="s">
        <v>3224</v>
      </c>
      <c r="H428">
        <v>326.52999999999997</v>
      </c>
      <c r="I428" t="s">
        <v>21</v>
      </c>
      <c r="J428">
        <v>6</v>
      </c>
      <c r="K428">
        <v>1959.18</v>
      </c>
      <c r="L428" t="s">
        <v>3225</v>
      </c>
      <c r="M428" s="1">
        <v>45111</v>
      </c>
      <c r="N428" s="1">
        <v>45269</v>
      </c>
      <c r="O428" s="1"/>
      <c r="P428" s="1"/>
    </row>
    <row r="429" spans="1:24" hidden="1" x14ac:dyDescent="0.25">
      <c r="A429" t="s">
        <v>973</v>
      </c>
      <c r="B429">
        <v>1792</v>
      </c>
      <c r="C429" t="s">
        <v>974</v>
      </c>
      <c r="D429" t="s">
        <v>975</v>
      </c>
      <c r="E429" t="s">
        <v>13</v>
      </c>
      <c r="F429" t="s">
        <v>976</v>
      </c>
      <c r="G429" t="s">
        <v>977</v>
      </c>
      <c r="H429">
        <v>643.53</v>
      </c>
      <c r="I429" t="s">
        <v>21</v>
      </c>
      <c r="J429">
        <v>4</v>
      </c>
      <c r="K429">
        <v>2574.12</v>
      </c>
      <c r="L429" t="s">
        <v>978</v>
      </c>
      <c r="M429" s="1">
        <v>45416</v>
      </c>
      <c r="N429" s="1">
        <v>43953</v>
      </c>
      <c r="O429" s="1"/>
      <c r="P429" s="1"/>
    </row>
    <row r="430" spans="1:24" hidden="1" x14ac:dyDescent="0.25">
      <c r="A430" t="s">
        <v>1215</v>
      </c>
      <c r="B430">
        <v>6413</v>
      </c>
      <c r="C430" t="s">
        <v>1216</v>
      </c>
      <c r="D430" t="s">
        <v>1217</v>
      </c>
      <c r="E430" t="s">
        <v>13</v>
      </c>
      <c r="F430" t="s">
        <v>1218</v>
      </c>
      <c r="G430" t="s">
        <v>1219</v>
      </c>
      <c r="H430">
        <v>22.88</v>
      </c>
      <c r="I430" t="s">
        <v>21</v>
      </c>
      <c r="J430">
        <v>4</v>
      </c>
      <c r="K430">
        <v>91.52</v>
      </c>
      <c r="L430" t="s">
        <v>1220</v>
      </c>
      <c r="M430" s="1">
        <v>44781</v>
      </c>
      <c r="N430" s="1">
        <v>45195</v>
      </c>
      <c r="O430" s="1"/>
      <c r="P430" s="1"/>
    </row>
    <row r="431" spans="1:24" hidden="1" x14ac:dyDescent="0.25">
      <c r="A431" t="s">
        <v>2947</v>
      </c>
      <c r="B431">
        <v>3492</v>
      </c>
      <c r="C431" t="s">
        <v>2948</v>
      </c>
      <c r="D431" t="s">
        <v>2949</v>
      </c>
      <c r="E431" t="s">
        <v>13</v>
      </c>
      <c r="F431" t="s">
        <v>2950</v>
      </c>
      <c r="G431" t="s">
        <v>2951</v>
      </c>
      <c r="H431">
        <v>536.91</v>
      </c>
      <c r="I431" t="s">
        <v>21</v>
      </c>
      <c r="J431">
        <v>2</v>
      </c>
      <c r="K431">
        <v>1073.82</v>
      </c>
      <c r="L431" t="s">
        <v>2952</v>
      </c>
      <c r="M431" s="1">
        <v>44659</v>
      </c>
      <c r="N431" s="1">
        <v>45133</v>
      </c>
      <c r="O431" s="1"/>
      <c r="P431" s="1"/>
    </row>
    <row r="432" spans="1:24" hidden="1" x14ac:dyDescent="0.25">
      <c r="A432" t="s">
        <v>170</v>
      </c>
      <c r="B432">
        <v>3832</v>
      </c>
      <c r="C432" t="s">
        <v>171</v>
      </c>
      <c r="D432" t="s">
        <v>172</v>
      </c>
      <c r="E432" t="s">
        <v>13</v>
      </c>
      <c r="F432" t="s">
        <v>173</v>
      </c>
      <c r="G432" t="s">
        <v>174</v>
      </c>
      <c r="H432">
        <v>864.17</v>
      </c>
      <c r="I432" t="s">
        <v>21</v>
      </c>
      <c r="J432">
        <v>1</v>
      </c>
      <c r="K432">
        <v>864.17</v>
      </c>
      <c r="L432" t="s">
        <v>175</v>
      </c>
      <c r="M432" s="1">
        <v>44652</v>
      </c>
      <c r="N432" s="1">
        <v>44725</v>
      </c>
      <c r="O432" s="1"/>
      <c r="P432" s="1"/>
    </row>
    <row r="433" spans="1:24" x14ac:dyDescent="0.25">
      <c r="A433" t="s">
        <v>896</v>
      </c>
      <c r="B433">
        <v>4704</v>
      </c>
      <c r="C433" t="s">
        <v>897</v>
      </c>
      <c r="D433" t="s">
        <v>898</v>
      </c>
      <c r="E433" t="s">
        <v>18</v>
      </c>
      <c r="F433" t="s">
        <v>598</v>
      </c>
      <c r="G433" t="s">
        <v>899</v>
      </c>
      <c r="H433">
        <v>827.21</v>
      </c>
      <c r="I433" t="s">
        <v>21</v>
      </c>
      <c r="J433">
        <v>20</v>
      </c>
      <c r="K433">
        <v>16544.2</v>
      </c>
      <c r="L433" t="s">
        <v>900</v>
      </c>
      <c r="M433" s="9">
        <v>45183</v>
      </c>
      <c r="N433" s="9">
        <f t="shared" ref="N433:N444" si="208">M433+5</f>
        <v>45188</v>
      </c>
      <c r="O433" s="1" t="str">
        <f t="shared" ref="O433:O444" si="209">IF(J433&gt;15, "large order", "small order")</f>
        <v>large order</v>
      </c>
      <c r="P433">
        <f t="shared" ref="P433:P444" si="210">YEAR(M433)</f>
        <v>2023</v>
      </c>
      <c r="Q433" t="str">
        <f t="shared" ref="Q433:Q444" si="211">IF(AND(J433&gt;10, P433=2024), "recent transaction", "old transaction")</f>
        <v>old transaction</v>
      </c>
      <c r="R433" t="str">
        <f t="shared" ref="R433:R444" si="212">IF(OR(J433&gt;15, O433="small order"), "valid", "invalid")</f>
        <v>valid</v>
      </c>
      <c r="S433" t="str">
        <f t="shared" ref="S433:S444" si="213">IF(NOT(P433&lt;2024), "pending", "paid")</f>
        <v>paid</v>
      </c>
      <c r="T433" t="str">
        <f t="shared" ref="T433:T444" si="214">IF(AND(J433&gt;15, OR(Q433="old transaction", Q433="recent transaction")), "high priority order")</f>
        <v>high priority order</v>
      </c>
      <c r="U433" t="str">
        <f t="shared" ref="U433:U444" si="215">CONCATENATE(A433, " ", B433)</f>
        <v>Mrs. Meghan Martinez 4704</v>
      </c>
      <c r="V433" t="str">
        <f t="shared" ref="V433:V444" si="216">RIGHT(A433,5)</f>
        <v>tinez</v>
      </c>
      <c r="W433" t="str">
        <f t="shared" ref="W433:W444" si="217">LEFT(A433, 5)</f>
        <v xml:space="preserve">Mrs. </v>
      </c>
      <c r="X433">
        <f t="shared" ref="X433:X444" si="218">DATEDIF(M433, N433, "d")</f>
        <v>5</v>
      </c>
    </row>
    <row r="434" spans="1:24" x14ac:dyDescent="0.25">
      <c r="A434" t="s">
        <v>2487</v>
      </c>
      <c r="B434">
        <v>6605</v>
      </c>
      <c r="C434" t="s">
        <v>2488</v>
      </c>
      <c r="D434" t="s">
        <v>2489</v>
      </c>
      <c r="E434" t="s">
        <v>18</v>
      </c>
      <c r="F434" t="s">
        <v>2490</v>
      </c>
      <c r="G434" t="s">
        <v>2491</v>
      </c>
      <c r="H434">
        <v>810.09</v>
      </c>
      <c r="I434" t="s">
        <v>21</v>
      </c>
      <c r="J434">
        <v>20</v>
      </c>
      <c r="K434">
        <v>16201.8</v>
      </c>
      <c r="L434" t="s">
        <v>2492</v>
      </c>
      <c r="M434" s="9">
        <v>44996</v>
      </c>
      <c r="N434" s="9">
        <f t="shared" si="208"/>
        <v>45001</v>
      </c>
      <c r="O434" s="1" t="str">
        <f t="shared" si="209"/>
        <v>large order</v>
      </c>
      <c r="P434">
        <f t="shared" si="210"/>
        <v>2023</v>
      </c>
      <c r="Q434" t="str">
        <f t="shared" si="211"/>
        <v>old transaction</v>
      </c>
      <c r="R434" t="str">
        <f t="shared" si="212"/>
        <v>valid</v>
      </c>
      <c r="S434" t="str">
        <f t="shared" si="213"/>
        <v>paid</v>
      </c>
      <c r="T434" t="str">
        <f t="shared" si="214"/>
        <v>high priority order</v>
      </c>
      <c r="U434" t="str">
        <f t="shared" si="215"/>
        <v>Stacey Thomas 6605</v>
      </c>
      <c r="V434" t="str">
        <f t="shared" si="216"/>
        <v>homas</v>
      </c>
      <c r="W434" t="str">
        <f t="shared" si="217"/>
        <v>Stace</v>
      </c>
      <c r="X434">
        <f t="shared" si="218"/>
        <v>5</v>
      </c>
    </row>
    <row r="435" spans="1:24" x14ac:dyDescent="0.25">
      <c r="A435" t="s">
        <v>2834</v>
      </c>
      <c r="B435">
        <v>5427</v>
      </c>
      <c r="C435" t="s">
        <v>2835</v>
      </c>
      <c r="D435" t="s">
        <v>2836</v>
      </c>
      <c r="E435" t="s">
        <v>18</v>
      </c>
      <c r="F435" t="s">
        <v>2837</v>
      </c>
      <c r="G435" t="s">
        <v>2838</v>
      </c>
      <c r="H435">
        <v>859.6</v>
      </c>
      <c r="I435" t="s">
        <v>21</v>
      </c>
      <c r="J435">
        <v>19</v>
      </c>
      <c r="K435">
        <v>16332.4</v>
      </c>
      <c r="L435" t="s">
        <v>2839</v>
      </c>
      <c r="M435" s="9">
        <v>43911</v>
      </c>
      <c r="N435" s="9">
        <f t="shared" si="208"/>
        <v>43916</v>
      </c>
      <c r="O435" s="1" t="str">
        <f t="shared" si="209"/>
        <v>large order</v>
      </c>
      <c r="P435">
        <f t="shared" si="210"/>
        <v>2020</v>
      </c>
      <c r="Q435" t="str">
        <f t="shared" si="211"/>
        <v>old transaction</v>
      </c>
      <c r="R435" t="str">
        <f t="shared" si="212"/>
        <v>valid</v>
      </c>
      <c r="S435" t="str">
        <f t="shared" si="213"/>
        <v>paid</v>
      </c>
      <c r="T435" t="str">
        <f t="shared" si="214"/>
        <v>high priority order</v>
      </c>
      <c r="U435" t="str">
        <f t="shared" si="215"/>
        <v>James Potts 5427</v>
      </c>
      <c r="V435" t="str">
        <f t="shared" si="216"/>
        <v>Potts</v>
      </c>
      <c r="W435" t="str">
        <f t="shared" si="217"/>
        <v>James</v>
      </c>
      <c r="X435">
        <f t="shared" si="218"/>
        <v>5</v>
      </c>
    </row>
    <row r="436" spans="1:24" x14ac:dyDescent="0.25">
      <c r="A436" t="s">
        <v>3008</v>
      </c>
      <c r="B436">
        <v>7000</v>
      </c>
      <c r="C436" t="s">
        <v>3009</v>
      </c>
      <c r="D436" t="s">
        <v>3010</v>
      </c>
      <c r="E436" t="s">
        <v>18</v>
      </c>
      <c r="F436" t="s">
        <v>3011</v>
      </c>
      <c r="G436" t="s">
        <v>3012</v>
      </c>
      <c r="H436">
        <v>748.8</v>
      </c>
      <c r="I436" t="s">
        <v>21</v>
      </c>
      <c r="J436">
        <v>19</v>
      </c>
      <c r="K436">
        <v>14227.2</v>
      </c>
      <c r="L436" t="s">
        <v>3013</v>
      </c>
      <c r="M436" s="9">
        <v>44888</v>
      </c>
      <c r="N436" s="9">
        <f t="shared" si="208"/>
        <v>44893</v>
      </c>
      <c r="O436" s="1" t="str">
        <f t="shared" si="209"/>
        <v>large order</v>
      </c>
      <c r="P436">
        <f t="shared" si="210"/>
        <v>2022</v>
      </c>
      <c r="Q436" t="str">
        <f t="shared" si="211"/>
        <v>old transaction</v>
      </c>
      <c r="R436" t="str">
        <f t="shared" si="212"/>
        <v>valid</v>
      </c>
      <c r="S436" t="str">
        <f t="shared" si="213"/>
        <v>paid</v>
      </c>
      <c r="T436" t="str">
        <f t="shared" si="214"/>
        <v>high priority order</v>
      </c>
      <c r="U436" t="str">
        <f t="shared" si="215"/>
        <v>Duane Nelson Jr. 7000</v>
      </c>
      <c r="V436" t="str">
        <f t="shared" si="216"/>
        <v>n Jr.</v>
      </c>
      <c r="W436" t="str">
        <f t="shared" si="217"/>
        <v>Duane</v>
      </c>
      <c r="X436">
        <f t="shared" si="218"/>
        <v>5</v>
      </c>
    </row>
    <row r="437" spans="1:24" x14ac:dyDescent="0.25">
      <c r="A437" t="s">
        <v>3107</v>
      </c>
      <c r="B437">
        <v>2774</v>
      </c>
      <c r="C437" t="s">
        <v>3108</v>
      </c>
      <c r="D437" t="s">
        <v>3109</v>
      </c>
      <c r="E437" t="s">
        <v>18</v>
      </c>
      <c r="F437" t="s">
        <v>1414</v>
      </c>
      <c r="G437" t="s">
        <v>3110</v>
      </c>
      <c r="H437">
        <v>150.54</v>
      </c>
      <c r="I437" t="s">
        <v>21</v>
      </c>
      <c r="J437">
        <v>19</v>
      </c>
      <c r="K437">
        <v>2860.26</v>
      </c>
      <c r="L437" t="s">
        <v>3111</v>
      </c>
      <c r="M437" s="9">
        <v>44724</v>
      </c>
      <c r="N437" s="9">
        <f t="shared" si="208"/>
        <v>44729</v>
      </c>
      <c r="O437" s="1" t="str">
        <f t="shared" si="209"/>
        <v>large order</v>
      </c>
      <c r="P437">
        <f t="shared" si="210"/>
        <v>2022</v>
      </c>
      <c r="Q437" t="str">
        <f t="shared" si="211"/>
        <v>old transaction</v>
      </c>
      <c r="R437" t="str">
        <f t="shared" si="212"/>
        <v>valid</v>
      </c>
      <c r="S437" t="str">
        <f t="shared" si="213"/>
        <v>paid</v>
      </c>
      <c r="T437" t="str">
        <f t="shared" si="214"/>
        <v>high priority order</v>
      </c>
      <c r="U437" t="str">
        <f t="shared" si="215"/>
        <v>Lisa Fox 2774</v>
      </c>
      <c r="V437" t="str">
        <f t="shared" si="216"/>
        <v>a Fox</v>
      </c>
      <c r="W437" t="str">
        <f t="shared" si="217"/>
        <v xml:space="preserve">Lisa </v>
      </c>
      <c r="X437">
        <f t="shared" si="218"/>
        <v>5</v>
      </c>
    </row>
    <row r="438" spans="1:24" x14ac:dyDescent="0.25">
      <c r="A438" t="s">
        <v>2880</v>
      </c>
      <c r="B438">
        <v>3723</v>
      </c>
      <c r="C438" t="s">
        <v>2881</v>
      </c>
      <c r="D438" t="s">
        <v>2882</v>
      </c>
      <c r="E438" t="s">
        <v>18</v>
      </c>
      <c r="F438" t="s">
        <v>2883</v>
      </c>
      <c r="G438" t="s">
        <v>2884</v>
      </c>
      <c r="H438">
        <v>387.41</v>
      </c>
      <c r="I438" t="s">
        <v>21</v>
      </c>
      <c r="J438">
        <v>18</v>
      </c>
      <c r="K438">
        <v>6973.38</v>
      </c>
      <c r="L438" t="s">
        <v>2885</v>
      </c>
      <c r="M438" s="9">
        <v>45398</v>
      </c>
      <c r="N438" s="9">
        <f t="shared" si="208"/>
        <v>45403</v>
      </c>
      <c r="O438" s="1" t="str">
        <f t="shared" si="209"/>
        <v>large order</v>
      </c>
      <c r="P438">
        <f t="shared" si="210"/>
        <v>2024</v>
      </c>
      <c r="Q438" t="str">
        <f t="shared" si="211"/>
        <v>recent transaction</v>
      </c>
      <c r="R438" t="str">
        <f t="shared" si="212"/>
        <v>valid</v>
      </c>
      <c r="S438" t="str">
        <f t="shared" si="213"/>
        <v>pending</v>
      </c>
      <c r="T438" t="str">
        <f t="shared" si="214"/>
        <v>high priority order</v>
      </c>
      <c r="U438" t="str">
        <f t="shared" si="215"/>
        <v>Erin Anderson 3723</v>
      </c>
      <c r="V438" t="str">
        <f t="shared" si="216"/>
        <v>erson</v>
      </c>
      <c r="W438" t="str">
        <f t="shared" si="217"/>
        <v xml:space="preserve">Erin </v>
      </c>
      <c r="X438">
        <f t="shared" si="218"/>
        <v>5</v>
      </c>
    </row>
    <row r="439" spans="1:24" x14ac:dyDescent="0.25">
      <c r="A439" t="s">
        <v>924</v>
      </c>
      <c r="B439">
        <v>8325</v>
      </c>
      <c r="C439" t="s">
        <v>925</v>
      </c>
      <c r="D439" t="s">
        <v>926</v>
      </c>
      <c r="E439" t="s">
        <v>18</v>
      </c>
      <c r="F439" t="s">
        <v>927</v>
      </c>
      <c r="G439" t="s">
        <v>928</v>
      </c>
      <c r="H439">
        <v>17.920000000000002</v>
      </c>
      <c r="I439" t="s">
        <v>21</v>
      </c>
      <c r="J439">
        <v>16</v>
      </c>
      <c r="K439">
        <v>286.72000000000003</v>
      </c>
      <c r="L439" t="s">
        <v>929</v>
      </c>
      <c r="M439" s="9">
        <v>45543</v>
      </c>
      <c r="N439" s="9">
        <f t="shared" si="208"/>
        <v>45548</v>
      </c>
      <c r="O439" s="1" t="str">
        <f t="shared" si="209"/>
        <v>large order</v>
      </c>
      <c r="P439">
        <f t="shared" si="210"/>
        <v>2024</v>
      </c>
      <c r="Q439" t="str">
        <f t="shared" si="211"/>
        <v>recent transaction</v>
      </c>
      <c r="R439" t="str">
        <f t="shared" si="212"/>
        <v>valid</v>
      </c>
      <c r="S439" t="str">
        <f t="shared" si="213"/>
        <v>pending</v>
      </c>
      <c r="T439" t="str">
        <f t="shared" si="214"/>
        <v>high priority order</v>
      </c>
      <c r="U439" t="str">
        <f t="shared" si="215"/>
        <v>Joshua Hicks 8325</v>
      </c>
      <c r="V439" t="str">
        <f t="shared" si="216"/>
        <v>Hicks</v>
      </c>
      <c r="W439" t="str">
        <f t="shared" si="217"/>
        <v>Joshu</v>
      </c>
      <c r="X439">
        <f t="shared" si="218"/>
        <v>5</v>
      </c>
    </row>
    <row r="440" spans="1:24" x14ac:dyDescent="0.25">
      <c r="A440" t="s">
        <v>1008</v>
      </c>
      <c r="B440">
        <v>6396</v>
      </c>
      <c r="C440" t="s">
        <v>1009</v>
      </c>
      <c r="D440" t="s">
        <v>1010</v>
      </c>
      <c r="E440" t="s">
        <v>18</v>
      </c>
      <c r="F440" t="s">
        <v>1011</v>
      </c>
      <c r="G440" t="s">
        <v>1012</v>
      </c>
      <c r="H440">
        <v>86.85</v>
      </c>
      <c r="I440" t="s">
        <v>21</v>
      </c>
      <c r="J440">
        <v>14</v>
      </c>
      <c r="K440">
        <v>1215.9000000000001</v>
      </c>
      <c r="L440" t="s">
        <v>1013</v>
      </c>
      <c r="M440" s="9">
        <v>44879</v>
      </c>
      <c r="N440" s="9">
        <f t="shared" si="208"/>
        <v>44884</v>
      </c>
      <c r="O440" s="1" t="str">
        <f t="shared" si="209"/>
        <v>small order</v>
      </c>
      <c r="P440">
        <f t="shared" si="210"/>
        <v>2022</v>
      </c>
      <c r="Q440" t="str">
        <f t="shared" si="211"/>
        <v>old transaction</v>
      </c>
      <c r="R440" t="str">
        <f t="shared" si="212"/>
        <v>valid</v>
      </c>
      <c r="S440" t="str">
        <f t="shared" si="213"/>
        <v>paid</v>
      </c>
      <c r="T440" t="b">
        <f t="shared" si="214"/>
        <v>0</v>
      </c>
      <c r="U440" t="str">
        <f t="shared" si="215"/>
        <v>Alan Thomas 6396</v>
      </c>
      <c r="V440" t="str">
        <f t="shared" si="216"/>
        <v>homas</v>
      </c>
      <c r="W440" t="str">
        <f t="shared" si="217"/>
        <v xml:space="preserve">Alan </v>
      </c>
      <c r="X440">
        <f t="shared" si="218"/>
        <v>5</v>
      </c>
    </row>
    <row r="441" spans="1:24" x14ac:dyDescent="0.25">
      <c r="A441" t="s">
        <v>1741</v>
      </c>
      <c r="B441">
        <v>1838</v>
      </c>
      <c r="C441" t="s">
        <v>1742</v>
      </c>
      <c r="D441" t="s">
        <v>1743</v>
      </c>
      <c r="E441" t="s">
        <v>18</v>
      </c>
      <c r="F441" t="s">
        <v>1124</v>
      </c>
      <c r="G441" t="s">
        <v>1744</v>
      </c>
      <c r="H441">
        <v>514.27</v>
      </c>
      <c r="I441" t="s">
        <v>21</v>
      </c>
      <c r="J441">
        <v>14</v>
      </c>
      <c r="K441">
        <v>7199.78</v>
      </c>
      <c r="L441" t="s">
        <v>1745</v>
      </c>
      <c r="M441" s="9">
        <v>45523</v>
      </c>
      <c r="N441" s="9">
        <f t="shared" si="208"/>
        <v>45528</v>
      </c>
      <c r="O441" s="1" t="str">
        <f t="shared" si="209"/>
        <v>small order</v>
      </c>
      <c r="P441">
        <f t="shared" si="210"/>
        <v>2024</v>
      </c>
      <c r="Q441" t="str">
        <f t="shared" si="211"/>
        <v>recent transaction</v>
      </c>
      <c r="R441" t="str">
        <f t="shared" si="212"/>
        <v>valid</v>
      </c>
      <c r="S441" t="str">
        <f t="shared" si="213"/>
        <v>pending</v>
      </c>
      <c r="T441" t="b">
        <f t="shared" si="214"/>
        <v>0</v>
      </c>
      <c r="U441" t="str">
        <f t="shared" si="215"/>
        <v>Ryan Schroeder 1838</v>
      </c>
      <c r="V441" t="str">
        <f t="shared" si="216"/>
        <v>oeder</v>
      </c>
      <c r="W441" t="str">
        <f t="shared" si="217"/>
        <v xml:space="preserve">Ryan </v>
      </c>
      <c r="X441">
        <f t="shared" si="218"/>
        <v>5</v>
      </c>
    </row>
    <row r="442" spans="1:24" x14ac:dyDescent="0.25">
      <c r="A442" t="s">
        <v>1388</v>
      </c>
      <c r="B442">
        <v>1299</v>
      </c>
      <c r="C442" t="s">
        <v>1389</v>
      </c>
      <c r="D442" t="s">
        <v>1390</v>
      </c>
      <c r="E442" t="s">
        <v>18</v>
      </c>
      <c r="F442" t="s">
        <v>746</v>
      </c>
      <c r="G442" t="s">
        <v>1391</v>
      </c>
      <c r="H442">
        <v>577.72</v>
      </c>
      <c r="I442" t="s">
        <v>21</v>
      </c>
      <c r="J442">
        <v>13</v>
      </c>
      <c r="K442">
        <v>7510.36</v>
      </c>
      <c r="L442" t="s">
        <v>1392</v>
      </c>
      <c r="M442" s="9">
        <v>45329</v>
      </c>
      <c r="N442" s="9">
        <f t="shared" si="208"/>
        <v>45334</v>
      </c>
      <c r="O442" s="1" t="str">
        <f t="shared" si="209"/>
        <v>small order</v>
      </c>
      <c r="P442">
        <f t="shared" si="210"/>
        <v>2024</v>
      </c>
      <c r="Q442" t="str">
        <f t="shared" si="211"/>
        <v>recent transaction</v>
      </c>
      <c r="R442" t="str">
        <f t="shared" si="212"/>
        <v>valid</v>
      </c>
      <c r="S442" t="str">
        <f t="shared" si="213"/>
        <v>pending</v>
      </c>
      <c r="T442" t="b">
        <f t="shared" si="214"/>
        <v>0</v>
      </c>
      <c r="U442" t="str">
        <f t="shared" si="215"/>
        <v>Laura Alexander 1299</v>
      </c>
      <c r="V442" t="str">
        <f t="shared" si="216"/>
        <v>ander</v>
      </c>
      <c r="W442" t="str">
        <f t="shared" si="217"/>
        <v>Laura</v>
      </c>
      <c r="X442">
        <f t="shared" si="218"/>
        <v>5</v>
      </c>
    </row>
    <row r="443" spans="1:24" x14ac:dyDescent="0.25">
      <c r="A443" t="s">
        <v>3058</v>
      </c>
      <c r="B443">
        <v>6191</v>
      </c>
      <c r="C443" t="s">
        <v>3059</v>
      </c>
      <c r="D443" t="s">
        <v>3060</v>
      </c>
      <c r="E443" t="s">
        <v>18</v>
      </c>
      <c r="F443" t="s">
        <v>3061</v>
      </c>
      <c r="G443" t="s">
        <v>3062</v>
      </c>
      <c r="H443">
        <v>674.8</v>
      </c>
      <c r="I443" t="s">
        <v>21</v>
      </c>
      <c r="J443">
        <v>13</v>
      </c>
      <c r="K443">
        <v>8772.4</v>
      </c>
      <c r="L443" t="s">
        <v>3063</v>
      </c>
      <c r="M443" s="9">
        <v>44516</v>
      </c>
      <c r="N443" s="9">
        <f t="shared" si="208"/>
        <v>44521</v>
      </c>
      <c r="O443" s="1" t="str">
        <f t="shared" si="209"/>
        <v>small order</v>
      </c>
      <c r="P443">
        <f t="shared" si="210"/>
        <v>2021</v>
      </c>
      <c r="Q443" t="str">
        <f t="shared" si="211"/>
        <v>old transaction</v>
      </c>
      <c r="R443" t="str">
        <f t="shared" si="212"/>
        <v>valid</v>
      </c>
      <c r="S443" t="str">
        <f t="shared" si="213"/>
        <v>paid</v>
      </c>
      <c r="T443" t="b">
        <f t="shared" si="214"/>
        <v>0</v>
      </c>
      <c r="U443" t="str">
        <f t="shared" si="215"/>
        <v>James Estes 6191</v>
      </c>
      <c r="V443" t="str">
        <f t="shared" si="216"/>
        <v>Estes</v>
      </c>
      <c r="W443" t="str">
        <f t="shared" si="217"/>
        <v>James</v>
      </c>
      <c r="X443">
        <f t="shared" si="218"/>
        <v>5</v>
      </c>
    </row>
    <row r="444" spans="1:24" x14ac:dyDescent="0.25">
      <c r="A444" t="s">
        <v>2226</v>
      </c>
      <c r="B444">
        <v>9519</v>
      </c>
      <c r="C444" t="s">
        <v>2227</v>
      </c>
      <c r="D444" t="s">
        <v>2228</v>
      </c>
      <c r="E444" t="s">
        <v>18</v>
      </c>
      <c r="F444" t="s">
        <v>2229</v>
      </c>
      <c r="G444" t="s">
        <v>2230</v>
      </c>
      <c r="H444">
        <v>563.25</v>
      </c>
      <c r="I444" t="s">
        <v>21</v>
      </c>
      <c r="J444">
        <v>12</v>
      </c>
      <c r="K444">
        <v>6759</v>
      </c>
      <c r="L444" t="s">
        <v>2231</v>
      </c>
      <c r="M444" s="9">
        <v>44113</v>
      </c>
      <c r="N444" s="9">
        <f t="shared" si="208"/>
        <v>44118</v>
      </c>
      <c r="O444" s="1" t="str">
        <f t="shared" si="209"/>
        <v>small order</v>
      </c>
      <c r="P444">
        <f t="shared" si="210"/>
        <v>2020</v>
      </c>
      <c r="Q444" t="str">
        <f t="shared" si="211"/>
        <v>old transaction</v>
      </c>
      <c r="R444" t="str">
        <f t="shared" si="212"/>
        <v>valid</v>
      </c>
      <c r="S444" t="str">
        <f t="shared" si="213"/>
        <v>paid</v>
      </c>
      <c r="T444" t="b">
        <f t="shared" si="214"/>
        <v>0</v>
      </c>
      <c r="U444" t="str">
        <f t="shared" si="215"/>
        <v>Michael Moore 9519</v>
      </c>
      <c r="V444" t="str">
        <f t="shared" si="216"/>
        <v>Moore</v>
      </c>
      <c r="W444" t="str">
        <f t="shared" si="217"/>
        <v>Micha</v>
      </c>
      <c r="X444">
        <f t="shared" si="218"/>
        <v>5</v>
      </c>
    </row>
    <row r="445" spans="1:24" hidden="1" x14ac:dyDescent="0.25">
      <c r="A445" t="s">
        <v>1634</v>
      </c>
      <c r="B445">
        <v>8427</v>
      </c>
      <c r="C445" t="s">
        <v>1635</v>
      </c>
      <c r="D445" t="s">
        <v>1636</v>
      </c>
      <c r="E445" t="s">
        <v>18</v>
      </c>
      <c r="F445" t="s">
        <v>1637</v>
      </c>
      <c r="G445" t="s">
        <v>1638</v>
      </c>
      <c r="H445">
        <v>855.26</v>
      </c>
      <c r="I445" t="s">
        <v>21</v>
      </c>
      <c r="J445">
        <v>9</v>
      </c>
      <c r="K445">
        <v>7697.34</v>
      </c>
      <c r="L445" t="s">
        <v>1639</v>
      </c>
      <c r="M445" s="1">
        <v>44804</v>
      </c>
      <c r="N445" s="1">
        <v>44731</v>
      </c>
      <c r="O445" s="1"/>
      <c r="P445" s="1"/>
    </row>
    <row r="446" spans="1:24" hidden="1" x14ac:dyDescent="0.25">
      <c r="A446" t="s">
        <v>15</v>
      </c>
      <c r="B446">
        <v>8827</v>
      </c>
      <c r="C446" s="4" t="s">
        <v>16</v>
      </c>
      <c r="D446" t="s">
        <v>17</v>
      </c>
      <c r="E446" t="s">
        <v>18</v>
      </c>
      <c r="F446" t="s">
        <v>19</v>
      </c>
      <c r="G446" t="s">
        <v>20</v>
      </c>
      <c r="H446">
        <v>264.36</v>
      </c>
      <c r="I446" t="s">
        <v>21</v>
      </c>
      <c r="J446">
        <v>7</v>
      </c>
      <c r="K446">
        <v>1850.52</v>
      </c>
      <c r="L446" t="s">
        <v>22</v>
      </c>
      <c r="M446" s="1">
        <v>43883</v>
      </c>
      <c r="N446" s="1">
        <v>44720</v>
      </c>
      <c r="O446" s="1"/>
      <c r="P446" s="1"/>
    </row>
    <row r="447" spans="1:24" hidden="1" x14ac:dyDescent="0.25">
      <c r="A447" t="s">
        <v>1292</v>
      </c>
      <c r="B447">
        <v>1580</v>
      </c>
      <c r="C447" t="s">
        <v>1293</v>
      </c>
      <c r="D447" t="s">
        <v>1294</v>
      </c>
      <c r="E447" t="s">
        <v>18</v>
      </c>
      <c r="F447" t="s">
        <v>1295</v>
      </c>
      <c r="G447" t="s">
        <v>1296</v>
      </c>
      <c r="H447">
        <v>48.51</v>
      </c>
      <c r="I447" t="s">
        <v>21</v>
      </c>
      <c r="J447">
        <v>7</v>
      </c>
      <c r="K447">
        <v>339.57</v>
      </c>
      <c r="L447" t="s">
        <v>1297</v>
      </c>
      <c r="M447" s="1">
        <v>45179</v>
      </c>
      <c r="N447" s="1">
        <v>44260</v>
      </c>
      <c r="O447" s="1"/>
      <c r="P447" s="1"/>
    </row>
    <row r="448" spans="1:24" hidden="1" x14ac:dyDescent="0.25">
      <c r="A448" t="s">
        <v>583</v>
      </c>
      <c r="B448">
        <v>8100</v>
      </c>
      <c r="C448" t="s">
        <v>584</v>
      </c>
      <c r="D448" t="s">
        <v>585</v>
      </c>
      <c r="E448" t="s">
        <v>18</v>
      </c>
      <c r="F448" t="s">
        <v>352</v>
      </c>
      <c r="G448" t="s">
        <v>586</v>
      </c>
      <c r="H448">
        <v>907.05</v>
      </c>
      <c r="I448" t="s">
        <v>21</v>
      </c>
      <c r="J448">
        <v>6</v>
      </c>
      <c r="K448">
        <v>5442.3</v>
      </c>
      <c r="L448" t="s">
        <v>587</v>
      </c>
      <c r="M448" s="1">
        <v>43892</v>
      </c>
      <c r="N448" s="1">
        <v>45462</v>
      </c>
      <c r="O448" s="1"/>
      <c r="P448" s="1"/>
    </row>
    <row r="449" spans="1:24" hidden="1" x14ac:dyDescent="0.25">
      <c r="A449" t="s">
        <v>349</v>
      </c>
      <c r="B449">
        <v>9624</v>
      </c>
      <c r="C449" t="s">
        <v>350</v>
      </c>
      <c r="D449" t="s">
        <v>351</v>
      </c>
      <c r="E449" t="s">
        <v>18</v>
      </c>
      <c r="F449" t="s">
        <v>352</v>
      </c>
      <c r="G449" t="s">
        <v>353</v>
      </c>
      <c r="H449">
        <v>556.84</v>
      </c>
      <c r="I449" t="s">
        <v>21</v>
      </c>
      <c r="J449">
        <v>4</v>
      </c>
      <c r="K449">
        <v>2227.36</v>
      </c>
      <c r="L449" t="s">
        <v>354</v>
      </c>
      <c r="M449" s="1">
        <v>45103</v>
      </c>
      <c r="N449" s="1">
        <v>45280</v>
      </c>
      <c r="O449" s="1"/>
      <c r="P449" s="1"/>
    </row>
    <row r="450" spans="1:24" hidden="1" x14ac:dyDescent="0.25">
      <c r="A450" t="s">
        <v>1144</v>
      </c>
      <c r="B450">
        <v>4441</v>
      </c>
      <c r="C450" t="s">
        <v>1145</v>
      </c>
      <c r="D450" t="s">
        <v>1146</v>
      </c>
      <c r="E450" t="s">
        <v>18</v>
      </c>
      <c r="F450" t="s">
        <v>1147</v>
      </c>
      <c r="G450" t="s">
        <v>1148</v>
      </c>
      <c r="H450">
        <v>897.78</v>
      </c>
      <c r="I450" t="s">
        <v>21</v>
      </c>
      <c r="J450">
        <v>4</v>
      </c>
      <c r="K450">
        <v>3591.12</v>
      </c>
      <c r="L450" t="s">
        <v>1149</v>
      </c>
      <c r="M450" s="1">
        <v>44740</v>
      </c>
      <c r="N450" s="1">
        <v>44131</v>
      </c>
      <c r="O450" s="1"/>
      <c r="P450" s="1"/>
    </row>
    <row r="451" spans="1:24" hidden="1" x14ac:dyDescent="0.25">
      <c r="A451" t="s">
        <v>466</v>
      </c>
      <c r="B451">
        <v>9343</v>
      </c>
      <c r="C451" t="s">
        <v>467</v>
      </c>
      <c r="D451" t="s">
        <v>468</v>
      </c>
      <c r="E451" t="s">
        <v>18</v>
      </c>
      <c r="F451" t="s">
        <v>469</v>
      </c>
      <c r="G451" t="s">
        <v>470</v>
      </c>
      <c r="H451">
        <v>129.62</v>
      </c>
      <c r="I451" t="s">
        <v>21</v>
      </c>
      <c r="J451">
        <v>3</v>
      </c>
      <c r="K451">
        <v>388.86</v>
      </c>
      <c r="L451" t="s">
        <v>471</v>
      </c>
      <c r="M451" s="1">
        <v>44515</v>
      </c>
      <c r="N451" s="1">
        <v>44623</v>
      </c>
      <c r="O451" s="1"/>
      <c r="P451" s="1"/>
    </row>
    <row r="452" spans="1:24" hidden="1" x14ac:dyDescent="0.25">
      <c r="A452" t="s">
        <v>997</v>
      </c>
      <c r="B452">
        <v>6044</v>
      </c>
      <c r="C452" t="s">
        <v>998</v>
      </c>
      <c r="D452" t="s">
        <v>999</v>
      </c>
      <c r="E452" t="s">
        <v>18</v>
      </c>
      <c r="F452" t="s">
        <v>1000</v>
      </c>
      <c r="G452" t="s">
        <v>1001</v>
      </c>
      <c r="H452">
        <v>892.95</v>
      </c>
      <c r="I452" t="s">
        <v>21</v>
      </c>
      <c r="J452">
        <v>2</v>
      </c>
      <c r="K452">
        <v>1785.9</v>
      </c>
      <c r="L452" t="s">
        <v>1002</v>
      </c>
      <c r="M452" s="1">
        <v>44664</v>
      </c>
      <c r="N452" s="1">
        <v>44486</v>
      </c>
      <c r="O452" s="1"/>
      <c r="P452" s="1"/>
    </row>
    <row r="453" spans="1:24" x14ac:dyDescent="0.25">
      <c r="A453" t="s">
        <v>1089</v>
      </c>
      <c r="B453">
        <v>1551</v>
      </c>
      <c r="C453" t="s">
        <v>1090</v>
      </c>
      <c r="D453" t="s">
        <v>1091</v>
      </c>
      <c r="E453" t="s">
        <v>26</v>
      </c>
      <c r="F453" t="s">
        <v>283</v>
      </c>
      <c r="G453" t="s">
        <v>1092</v>
      </c>
      <c r="H453">
        <v>33.409999999999997</v>
      </c>
      <c r="I453" t="s">
        <v>29</v>
      </c>
      <c r="J453">
        <v>20</v>
      </c>
      <c r="K453">
        <v>668.2</v>
      </c>
      <c r="L453" t="s">
        <v>1093</v>
      </c>
      <c r="M453" s="9">
        <v>44006</v>
      </c>
      <c r="N453" s="9">
        <f t="shared" ref="N453:N461" si="219">M453+5</f>
        <v>44011</v>
      </c>
      <c r="O453" s="1" t="str">
        <f t="shared" ref="O453:O461" si="220">IF(J453&gt;15, "large order", "small order")</f>
        <v>large order</v>
      </c>
      <c r="P453">
        <f t="shared" ref="P453:P461" si="221">YEAR(M453)</f>
        <v>2020</v>
      </c>
      <c r="Q453" t="str">
        <f t="shared" ref="Q453:Q461" si="222">IF(AND(J453&gt;10, P453=2024), "recent transaction", "old transaction")</f>
        <v>old transaction</v>
      </c>
      <c r="R453" t="str">
        <f t="shared" ref="R453:R461" si="223">IF(OR(J453&gt;15, O453="small order"), "valid", "invalid")</f>
        <v>valid</v>
      </c>
      <c r="S453" t="str">
        <f t="shared" ref="S453:S461" si="224">IF(NOT(P453&lt;2024), "pending", "paid")</f>
        <v>paid</v>
      </c>
      <c r="T453" t="str">
        <f t="shared" ref="T453:T461" si="225">IF(AND(J453&gt;15, OR(Q453="old transaction", Q453="recent transaction")), "high priority order")</f>
        <v>high priority order</v>
      </c>
      <c r="U453" t="str">
        <f t="shared" ref="U453:U461" si="226">CONCATENATE(A453, " ", B453)</f>
        <v>Matthew Smith 1551</v>
      </c>
      <c r="V453" t="str">
        <f t="shared" ref="V453:V461" si="227">RIGHT(A453,5)</f>
        <v>Smith</v>
      </c>
      <c r="W453" t="str">
        <f t="shared" ref="W453:W461" si="228">LEFT(A453, 5)</f>
        <v>Matth</v>
      </c>
      <c r="X453">
        <f t="shared" ref="X453:X461" si="229">DATEDIF(M453, N453, "d")</f>
        <v>5</v>
      </c>
    </row>
    <row r="454" spans="1:24" x14ac:dyDescent="0.25">
      <c r="A454" t="s">
        <v>2639</v>
      </c>
      <c r="B454">
        <v>9798</v>
      </c>
      <c r="C454" t="s">
        <v>2640</v>
      </c>
      <c r="D454" t="s">
        <v>2641</v>
      </c>
      <c r="E454" t="s">
        <v>26</v>
      </c>
      <c r="F454" t="s">
        <v>1509</v>
      </c>
      <c r="G454" t="s">
        <v>2642</v>
      </c>
      <c r="H454">
        <v>928.95</v>
      </c>
      <c r="I454" t="s">
        <v>29</v>
      </c>
      <c r="J454">
        <v>18</v>
      </c>
      <c r="K454">
        <v>16721.099999999999</v>
      </c>
      <c r="L454" t="s">
        <v>2643</v>
      </c>
      <c r="M454" s="9">
        <v>44060</v>
      </c>
      <c r="N454" s="9">
        <f t="shared" si="219"/>
        <v>44065</v>
      </c>
      <c r="O454" s="1" t="str">
        <f t="shared" si="220"/>
        <v>large order</v>
      </c>
      <c r="P454">
        <f t="shared" si="221"/>
        <v>2020</v>
      </c>
      <c r="Q454" t="str">
        <f t="shared" si="222"/>
        <v>old transaction</v>
      </c>
      <c r="R454" t="str">
        <f t="shared" si="223"/>
        <v>valid</v>
      </c>
      <c r="S454" t="str">
        <f t="shared" si="224"/>
        <v>paid</v>
      </c>
      <c r="T454" t="str">
        <f t="shared" si="225"/>
        <v>high priority order</v>
      </c>
      <c r="U454" t="str">
        <f t="shared" si="226"/>
        <v>Tammy Robinson 9798</v>
      </c>
      <c r="V454" t="str">
        <f t="shared" si="227"/>
        <v>inson</v>
      </c>
      <c r="W454" t="str">
        <f t="shared" si="228"/>
        <v>Tammy</v>
      </c>
      <c r="X454">
        <f t="shared" si="229"/>
        <v>5</v>
      </c>
    </row>
    <row r="455" spans="1:24" x14ac:dyDescent="0.25">
      <c r="A455" t="s">
        <v>1825</v>
      </c>
      <c r="B455">
        <v>3383</v>
      </c>
      <c r="C455" t="s">
        <v>1826</v>
      </c>
      <c r="D455" t="s">
        <v>1827</v>
      </c>
      <c r="E455" t="s">
        <v>26</v>
      </c>
      <c r="F455" t="s">
        <v>1828</v>
      </c>
      <c r="G455" t="s">
        <v>1829</v>
      </c>
      <c r="H455">
        <v>545.87</v>
      </c>
      <c r="I455" t="s">
        <v>29</v>
      </c>
      <c r="J455">
        <v>17</v>
      </c>
      <c r="K455">
        <v>9279.7900000000009</v>
      </c>
      <c r="L455" t="s">
        <v>1830</v>
      </c>
      <c r="M455" s="9">
        <v>44068</v>
      </c>
      <c r="N455" s="9">
        <f t="shared" si="219"/>
        <v>44073</v>
      </c>
      <c r="O455" s="1" t="str">
        <f t="shared" si="220"/>
        <v>large order</v>
      </c>
      <c r="P455">
        <f t="shared" si="221"/>
        <v>2020</v>
      </c>
      <c r="Q455" t="str">
        <f t="shared" si="222"/>
        <v>old transaction</v>
      </c>
      <c r="R455" t="str">
        <f t="shared" si="223"/>
        <v>valid</v>
      </c>
      <c r="S455" t="str">
        <f t="shared" si="224"/>
        <v>paid</v>
      </c>
      <c r="T455" t="str">
        <f t="shared" si="225"/>
        <v>high priority order</v>
      </c>
      <c r="U455" t="str">
        <f t="shared" si="226"/>
        <v>Mark Patterson 3383</v>
      </c>
      <c r="V455" t="str">
        <f t="shared" si="227"/>
        <v>erson</v>
      </c>
      <c r="W455" t="str">
        <f t="shared" si="228"/>
        <v xml:space="preserve">Mark </v>
      </c>
      <c r="X455">
        <f t="shared" si="229"/>
        <v>5</v>
      </c>
    </row>
    <row r="456" spans="1:24" x14ac:dyDescent="0.25">
      <c r="A456" t="s">
        <v>2717</v>
      </c>
      <c r="B456">
        <v>8546</v>
      </c>
      <c r="C456" t="s">
        <v>2718</v>
      </c>
      <c r="D456" t="s">
        <v>2719</v>
      </c>
      <c r="E456" t="s">
        <v>26</v>
      </c>
      <c r="F456" t="s">
        <v>2720</v>
      </c>
      <c r="G456" t="s">
        <v>2721</v>
      </c>
      <c r="H456">
        <v>405.11</v>
      </c>
      <c r="I456" t="s">
        <v>29</v>
      </c>
      <c r="J456">
        <v>17</v>
      </c>
      <c r="K456">
        <v>6886.87</v>
      </c>
      <c r="L456" t="s">
        <v>2722</v>
      </c>
      <c r="M456" s="9">
        <v>44902</v>
      </c>
      <c r="N456" s="9">
        <f t="shared" si="219"/>
        <v>44907</v>
      </c>
      <c r="O456" s="1" t="str">
        <f t="shared" si="220"/>
        <v>large order</v>
      </c>
      <c r="P456">
        <f t="shared" si="221"/>
        <v>2022</v>
      </c>
      <c r="Q456" t="str">
        <f t="shared" si="222"/>
        <v>old transaction</v>
      </c>
      <c r="R456" t="str">
        <f t="shared" si="223"/>
        <v>valid</v>
      </c>
      <c r="S456" t="str">
        <f t="shared" si="224"/>
        <v>paid</v>
      </c>
      <c r="T456" t="str">
        <f t="shared" si="225"/>
        <v>high priority order</v>
      </c>
      <c r="U456" t="str">
        <f t="shared" si="226"/>
        <v>Patrick Wright 8546</v>
      </c>
      <c r="V456" t="str">
        <f t="shared" si="227"/>
        <v>right</v>
      </c>
      <c r="W456" t="str">
        <f t="shared" si="228"/>
        <v>Patri</v>
      </c>
      <c r="X456">
        <f t="shared" si="229"/>
        <v>5</v>
      </c>
    </row>
    <row r="457" spans="1:24" x14ac:dyDescent="0.25">
      <c r="A457" t="s">
        <v>3237</v>
      </c>
      <c r="B457">
        <v>5540</v>
      </c>
      <c r="C457" t="s">
        <v>3238</v>
      </c>
      <c r="D457" t="s">
        <v>3239</v>
      </c>
      <c r="E457" t="s">
        <v>26</v>
      </c>
      <c r="F457" t="s">
        <v>262</v>
      </c>
      <c r="G457" t="s">
        <v>3240</v>
      </c>
      <c r="H457">
        <v>474.01</v>
      </c>
      <c r="I457" t="s">
        <v>29</v>
      </c>
      <c r="J457">
        <v>17</v>
      </c>
      <c r="K457">
        <v>8058.17</v>
      </c>
      <c r="L457" t="s">
        <v>3241</v>
      </c>
      <c r="M457" s="9">
        <v>45187</v>
      </c>
      <c r="N457" s="9">
        <f t="shared" si="219"/>
        <v>45192</v>
      </c>
      <c r="O457" s="1" t="str">
        <f t="shared" si="220"/>
        <v>large order</v>
      </c>
      <c r="P457">
        <f t="shared" si="221"/>
        <v>2023</v>
      </c>
      <c r="Q457" t="str">
        <f t="shared" si="222"/>
        <v>old transaction</v>
      </c>
      <c r="R457" t="str">
        <f t="shared" si="223"/>
        <v>valid</v>
      </c>
      <c r="S457" t="str">
        <f t="shared" si="224"/>
        <v>paid</v>
      </c>
      <c r="T457" t="str">
        <f t="shared" si="225"/>
        <v>high priority order</v>
      </c>
      <c r="U457" t="str">
        <f t="shared" si="226"/>
        <v>Kristen Schneider 5540</v>
      </c>
      <c r="V457" t="str">
        <f t="shared" si="227"/>
        <v>eider</v>
      </c>
      <c r="W457" t="str">
        <f t="shared" si="228"/>
        <v>Krist</v>
      </c>
      <c r="X457">
        <f t="shared" si="229"/>
        <v>5</v>
      </c>
    </row>
    <row r="458" spans="1:24" x14ac:dyDescent="0.25">
      <c r="A458" t="s">
        <v>2823</v>
      </c>
      <c r="B458">
        <v>6034</v>
      </c>
      <c r="C458" t="s">
        <v>2824</v>
      </c>
      <c r="D458" t="s">
        <v>2825</v>
      </c>
      <c r="E458" t="s">
        <v>26</v>
      </c>
      <c r="F458" t="s">
        <v>457</v>
      </c>
      <c r="G458" t="s">
        <v>2826</v>
      </c>
      <c r="H458">
        <v>471.86</v>
      </c>
      <c r="I458" t="s">
        <v>29</v>
      </c>
      <c r="J458">
        <v>16</v>
      </c>
      <c r="K458">
        <v>7549.76</v>
      </c>
      <c r="L458" t="s">
        <v>2827</v>
      </c>
      <c r="M458" s="9">
        <v>44160</v>
      </c>
      <c r="N458" s="9">
        <f t="shared" si="219"/>
        <v>44165</v>
      </c>
      <c r="O458" s="1" t="str">
        <f t="shared" si="220"/>
        <v>large order</v>
      </c>
      <c r="P458">
        <f t="shared" si="221"/>
        <v>2020</v>
      </c>
      <c r="Q458" t="str">
        <f t="shared" si="222"/>
        <v>old transaction</v>
      </c>
      <c r="R458" t="str">
        <f t="shared" si="223"/>
        <v>valid</v>
      </c>
      <c r="S458" t="str">
        <f t="shared" si="224"/>
        <v>paid</v>
      </c>
      <c r="T458" t="str">
        <f t="shared" si="225"/>
        <v>high priority order</v>
      </c>
      <c r="U458" t="str">
        <f t="shared" si="226"/>
        <v>Dana Clayton 6034</v>
      </c>
      <c r="V458" t="str">
        <f t="shared" si="227"/>
        <v>ayton</v>
      </c>
      <c r="W458" t="str">
        <f t="shared" si="228"/>
        <v xml:space="preserve">Dana </v>
      </c>
      <c r="X458">
        <f t="shared" si="229"/>
        <v>5</v>
      </c>
    </row>
    <row r="459" spans="1:24" x14ac:dyDescent="0.25">
      <c r="A459" t="s">
        <v>2909</v>
      </c>
      <c r="B459">
        <v>8068</v>
      </c>
      <c r="C459" t="s">
        <v>2910</v>
      </c>
      <c r="D459" t="s">
        <v>2911</v>
      </c>
      <c r="E459" t="s">
        <v>26</v>
      </c>
      <c r="F459" t="s">
        <v>241</v>
      </c>
      <c r="G459" t="s">
        <v>2912</v>
      </c>
      <c r="H459">
        <v>873.83</v>
      </c>
      <c r="I459" t="s">
        <v>29</v>
      </c>
      <c r="J459">
        <v>15</v>
      </c>
      <c r="K459">
        <v>13107.45</v>
      </c>
      <c r="L459" t="s">
        <v>2913</v>
      </c>
      <c r="M459" s="9">
        <v>44297</v>
      </c>
      <c r="N459" s="9">
        <f t="shared" si="219"/>
        <v>44302</v>
      </c>
      <c r="O459" s="1" t="str">
        <f t="shared" si="220"/>
        <v>small order</v>
      </c>
      <c r="P459">
        <f t="shared" si="221"/>
        <v>2021</v>
      </c>
      <c r="Q459" t="str">
        <f t="shared" si="222"/>
        <v>old transaction</v>
      </c>
      <c r="R459" t="str">
        <f t="shared" si="223"/>
        <v>valid</v>
      </c>
      <c r="S459" t="str">
        <f t="shared" si="224"/>
        <v>paid</v>
      </c>
      <c r="T459" t="b">
        <f t="shared" si="225"/>
        <v>0</v>
      </c>
      <c r="U459" t="str">
        <f t="shared" si="226"/>
        <v>Maria Morrison 8068</v>
      </c>
      <c r="V459" t="str">
        <f t="shared" si="227"/>
        <v>rison</v>
      </c>
      <c r="W459" t="str">
        <f t="shared" si="228"/>
        <v>Maria</v>
      </c>
      <c r="X459">
        <f t="shared" si="229"/>
        <v>5</v>
      </c>
    </row>
    <row r="460" spans="1:24" x14ac:dyDescent="0.25">
      <c r="A460" t="s">
        <v>208</v>
      </c>
      <c r="B460">
        <v>6526</v>
      </c>
      <c r="C460" t="s">
        <v>209</v>
      </c>
      <c r="D460" t="s">
        <v>210</v>
      </c>
      <c r="E460" t="s">
        <v>26</v>
      </c>
      <c r="F460" t="s">
        <v>211</v>
      </c>
      <c r="G460" t="s">
        <v>212</v>
      </c>
      <c r="H460">
        <v>692.08</v>
      </c>
      <c r="I460" t="s">
        <v>29</v>
      </c>
      <c r="J460">
        <v>12</v>
      </c>
      <c r="K460">
        <v>8304.9599999999991</v>
      </c>
      <c r="L460" t="s">
        <v>213</v>
      </c>
      <c r="M460" s="9">
        <v>45180</v>
      </c>
      <c r="N460" s="9">
        <f t="shared" si="219"/>
        <v>45185</v>
      </c>
      <c r="O460" s="1" t="str">
        <f t="shared" si="220"/>
        <v>small order</v>
      </c>
      <c r="P460">
        <f t="shared" si="221"/>
        <v>2023</v>
      </c>
      <c r="Q460" t="str">
        <f t="shared" si="222"/>
        <v>old transaction</v>
      </c>
      <c r="R460" t="str">
        <f t="shared" si="223"/>
        <v>valid</v>
      </c>
      <c r="S460" t="str">
        <f t="shared" si="224"/>
        <v>paid</v>
      </c>
      <c r="T460" t="b">
        <f t="shared" si="225"/>
        <v>0</v>
      </c>
      <c r="U460" t="str">
        <f t="shared" si="226"/>
        <v>Christopher Hahn PhD 6526</v>
      </c>
      <c r="V460" t="str">
        <f t="shared" si="227"/>
        <v>n PhD</v>
      </c>
      <c r="W460" t="str">
        <f t="shared" si="228"/>
        <v>Chris</v>
      </c>
      <c r="X460">
        <f t="shared" si="229"/>
        <v>5</v>
      </c>
    </row>
    <row r="461" spans="1:24" x14ac:dyDescent="0.25">
      <c r="A461" t="s">
        <v>1785</v>
      </c>
      <c r="B461">
        <v>9623</v>
      </c>
      <c r="C461" t="s">
        <v>1786</v>
      </c>
      <c r="D461" t="s">
        <v>1787</v>
      </c>
      <c r="E461" t="s">
        <v>26</v>
      </c>
      <c r="F461" t="s">
        <v>271</v>
      </c>
      <c r="G461" t="s">
        <v>1788</v>
      </c>
      <c r="H461">
        <v>886.43</v>
      </c>
      <c r="I461" t="s">
        <v>29</v>
      </c>
      <c r="J461">
        <v>11</v>
      </c>
      <c r="K461">
        <v>9750.73</v>
      </c>
      <c r="L461" t="s">
        <v>1789</v>
      </c>
      <c r="M461" s="9">
        <v>44869</v>
      </c>
      <c r="N461" s="9">
        <f t="shared" si="219"/>
        <v>44874</v>
      </c>
      <c r="O461" s="1" t="str">
        <f t="shared" si="220"/>
        <v>small order</v>
      </c>
      <c r="P461">
        <f t="shared" si="221"/>
        <v>2022</v>
      </c>
      <c r="Q461" t="str">
        <f t="shared" si="222"/>
        <v>old transaction</v>
      </c>
      <c r="R461" t="str">
        <f t="shared" si="223"/>
        <v>valid</v>
      </c>
      <c r="S461" t="str">
        <f t="shared" si="224"/>
        <v>paid</v>
      </c>
      <c r="T461" t="b">
        <f t="shared" si="225"/>
        <v>0</v>
      </c>
      <c r="U461" t="str">
        <f t="shared" si="226"/>
        <v>Kathryn Rodriguez 9623</v>
      </c>
      <c r="V461" t="str">
        <f t="shared" si="227"/>
        <v>iguez</v>
      </c>
      <c r="W461" t="str">
        <f t="shared" si="228"/>
        <v>Kathr</v>
      </c>
      <c r="X461">
        <f t="shared" si="229"/>
        <v>5</v>
      </c>
    </row>
    <row r="462" spans="1:24" hidden="1" x14ac:dyDescent="0.25">
      <c r="A462" t="s">
        <v>263</v>
      </c>
      <c r="B462">
        <v>2777</v>
      </c>
      <c r="C462" t="s">
        <v>264</v>
      </c>
      <c r="D462" t="s">
        <v>265</v>
      </c>
      <c r="E462" t="s">
        <v>26</v>
      </c>
      <c r="F462" t="s">
        <v>120</v>
      </c>
      <c r="G462" t="s">
        <v>266</v>
      </c>
      <c r="H462">
        <v>33.81</v>
      </c>
      <c r="I462" t="s">
        <v>29</v>
      </c>
      <c r="J462">
        <v>10</v>
      </c>
      <c r="K462">
        <v>338.1</v>
      </c>
      <c r="L462" t="s">
        <v>267</v>
      </c>
      <c r="M462" s="1">
        <v>45249</v>
      </c>
      <c r="N462" s="1">
        <v>44059</v>
      </c>
      <c r="O462" s="1"/>
      <c r="P462" s="1"/>
    </row>
    <row r="463" spans="1:24" hidden="1" x14ac:dyDescent="0.25">
      <c r="A463" t="s">
        <v>2038</v>
      </c>
      <c r="B463">
        <v>6965</v>
      </c>
      <c r="C463" t="s">
        <v>2039</v>
      </c>
      <c r="D463" t="s">
        <v>2040</v>
      </c>
      <c r="E463" t="s">
        <v>26</v>
      </c>
      <c r="F463" t="s">
        <v>1285</v>
      </c>
      <c r="G463" t="s">
        <v>2041</v>
      </c>
      <c r="H463">
        <v>531.46</v>
      </c>
      <c r="I463" t="s">
        <v>29</v>
      </c>
      <c r="J463">
        <v>10</v>
      </c>
      <c r="K463">
        <v>5314.6</v>
      </c>
      <c r="L463" t="s">
        <v>2042</v>
      </c>
      <c r="M463" s="1">
        <v>45213</v>
      </c>
      <c r="N463" s="1">
        <v>45355</v>
      </c>
      <c r="O463" s="1"/>
      <c r="P463" s="1"/>
    </row>
    <row r="464" spans="1:24" hidden="1" x14ac:dyDescent="0.25">
      <c r="A464" t="s">
        <v>834</v>
      </c>
      <c r="B464">
        <v>9901</v>
      </c>
      <c r="C464" t="s">
        <v>835</v>
      </c>
      <c r="D464" t="s">
        <v>836</v>
      </c>
      <c r="E464" t="s">
        <v>26</v>
      </c>
      <c r="F464" t="s">
        <v>395</v>
      </c>
      <c r="G464" t="s">
        <v>837</v>
      </c>
      <c r="H464">
        <v>842.62</v>
      </c>
      <c r="I464" t="s">
        <v>29</v>
      </c>
      <c r="J464">
        <v>9</v>
      </c>
      <c r="K464">
        <v>7583.58</v>
      </c>
      <c r="L464" t="s">
        <v>838</v>
      </c>
      <c r="M464" s="1">
        <v>45493</v>
      </c>
      <c r="N464" t="s">
        <v>607</v>
      </c>
    </row>
    <row r="465" spans="1:24" hidden="1" x14ac:dyDescent="0.25">
      <c r="A465" t="s">
        <v>1570</v>
      </c>
      <c r="B465">
        <v>4926</v>
      </c>
      <c r="C465" t="s">
        <v>1571</v>
      </c>
      <c r="D465" t="s">
        <v>1572</v>
      </c>
      <c r="E465" t="s">
        <v>26</v>
      </c>
      <c r="F465" t="s">
        <v>1573</v>
      </c>
      <c r="G465" t="s">
        <v>1574</v>
      </c>
      <c r="H465">
        <v>832.47</v>
      </c>
      <c r="I465" t="s">
        <v>29</v>
      </c>
      <c r="J465">
        <v>9</v>
      </c>
      <c r="K465">
        <v>7492.23</v>
      </c>
      <c r="L465" t="s">
        <v>1575</v>
      </c>
      <c r="M465" s="1">
        <v>44604</v>
      </c>
      <c r="N465" s="1">
        <v>45030</v>
      </c>
      <c r="O465" s="1"/>
      <c r="P465" s="1"/>
    </row>
    <row r="466" spans="1:24" hidden="1" x14ac:dyDescent="0.25">
      <c r="A466" t="s">
        <v>1871</v>
      </c>
      <c r="B466">
        <v>8618</v>
      </c>
      <c r="C466" t="s">
        <v>1872</v>
      </c>
      <c r="D466" t="s">
        <v>1873</v>
      </c>
      <c r="E466" t="s">
        <v>26</v>
      </c>
      <c r="F466" t="s">
        <v>1874</v>
      </c>
      <c r="G466" t="s">
        <v>1875</v>
      </c>
      <c r="H466">
        <v>356.87</v>
      </c>
      <c r="I466" t="s">
        <v>29</v>
      </c>
      <c r="J466">
        <v>9</v>
      </c>
      <c r="K466">
        <v>3211.83</v>
      </c>
      <c r="L466" t="s">
        <v>1876</v>
      </c>
      <c r="M466" s="1">
        <v>44502</v>
      </c>
      <c r="N466" s="1">
        <v>44982</v>
      </c>
      <c r="O466" s="1"/>
      <c r="P466" s="1"/>
    </row>
    <row r="467" spans="1:24" hidden="1" x14ac:dyDescent="0.25">
      <c r="A467" t="s">
        <v>2209</v>
      </c>
      <c r="B467">
        <v>9674</v>
      </c>
      <c r="C467" t="s">
        <v>2210</v>
      </c>
      <c r="D467" t="s">
        <v>2211</v>
      </c>
      <c r="E467" t="s">
        <v>26</v>
      </c>
      <c r="F467" t="s">
        <v>2212</v>
      </c>
      <c r="G467" t="s">
        <v>2213</v>
      </c>
      <c r="H467">
        <v>806.79</v>
      </c>
      <c r="I467" t="s">
        <v>29</v>
      </c>
      <c r="J467">
        <v>9</v>
      </c>
      <c r="K467">
        <v>7261.11</v>
      </c>
      <c r="L467" t="s">
        <v>2214</v>
      </c>
      <c r="M467" s="1">
        <v>44970</v>
      </c>
      <c r="N467" s="1">
        <v>45450</v>
      </c>
      <c r="O467" s="1"/>
      <c r="P467" s="1"/>
    </row>
    <row r="468" spans="1:24" hidden="1" x14ac:dyDescent="0.25">
      <c r="A468" t="s">
        <v>2396</v>
      </c>
      <c r="B468">
        <v>5977</v>
      </c>
      <c r="C468" t="s">
        <v>2397</v>
      </c>
      <c r="D468" t="s">
        <v>2398</v>
      </c>
      <c r="E468" t="s">
        <v>26</v>
      </c>
      <c r="F468" t="s">
        <v>2399</v>
      </c>
      <c r="G468" t="s">
        <v>2400</v>
      </c>
      <c r="H468">
        <v>442.9</v>
      </c>
      <c r="I468" t="s">
        <v>29</v>
      </c>
      <c r="J468">
        <v>9</v>
      </c>
      <c r="K468">
        <v>3986.1</v>
      </c>
      <c r="L468" t="s">
        <v>2401</v>
      </c>
      <c r="M468" s="1">
        <v>44136</v>
      </c>
      <c r="N468" s="1">
        <v>44038</v>
      </c>
      <c r="O468" s="1"/>
      <c r="P468" s="1"/>
    </row>
    <row r="469" spans="1:24" hidden="1" x14ac:dyDescent="0.25">
      <c r="A469" t="s">
        <v>2088</v>
      </c>
      <c r="B469">
        <v>3255</v>
      </c>
      <c r="C469" t="s">
        <v>2089</v>
      </c>
      <c r="D469" t="s">
        <v>2090</v>
      </c>
      <c r="E469" t="s">
        <v>26</v>
      </c>
      <c r="F469" t="s">
        <v>752</v>
      </c>
      <c r="G469" t="s">
        <v>2091</v>
      </c>
      <c r="H469">
        <v>594.12</v>
      </c>
      <c r="I469" t="s">
        <v>29</v>
      </c>
      <c r="J469">
        <v>7</v>
      </c>
      <c r="K469">
        <v>4158.84</v>
      </c>
      <c r="L469" t="s">
        <v>2092</v>
      </c>
      <c r="M469" s="1">
        <v>45169</v>
      </c>
      <c r="N469" s="1">
        <v>45309</v>
      </c>
      <c r="O469" s="1"/>
      <c r="P469" s="1"/>
    </row>
    <row r="470" spans="1:24" hidden="1" x14ac:dyDescent="0.25">
      <c r="A470" t="s">
        <v>1695</v>
      </c>
      <c r="B470">
        <v>9050</v>
      </c>
      <c r="C470" t="s">
        <v>1696</v>
      </c>
      <c r="D470" t="s">
        <v>1697</v>
      </c>
      <c r="E470" t="s">
        <v>26</v>
      </c>
      <c r="F470" t="s">
        <v>1698</v>
      </c>
      <c r="G470" t="s">
        <v>1699</v>
      </c>
      <c r="H470">
        <v>573.28</v>
      </c>
      <c r="I470" t="s">
        <v>29</v>
      </c>
      <c r="J470">
        <v>6</v>
      </c>
      <c r="K470">
        <v>3439.68</v>
      </c>
      <c r="L470" t="s">
        <v>1700</v>
      </c>
      <c r="M470" s="1">
        <v>44988</v>
      </c>
      <c r="N470" s="1">
        <v>44840</v>
      </c>
      <c r="O470" s="1"/>
      <c r="P470" s="1"/>
    </row>
    <row r="471" spans="1:24" hidden="1" x14ac:dyDescent="0.25">
      <c r="A471" t="s">
        <v>3350</v>
      </c>
      <c r="B471">
        <v>6633</v>
      </c>
      <c r="C471" t="s">
        <v>3351</v>
      </c>
      <c r="D471" t="s">
        <v>3352</v>
      </c>
      <c r="E471" t="s">
        <v>26</v>
      </c>
      <c r="F471" t="s">
        <v>2422</v>
      </c>
      <c r="G471" t="s">
        <v>3353</v>
      </c>
      <c r="H471">
        <v>423.04</v>
      </c>
      <c r="I471" t="s">
        <v>29</v>
      </c>
      <c r="J471">
        <v>6</v>
      </c>
      <c r="K471">
        <v>2538.2399999999998</v>
      </c>
      <c r="L471" t="s">
        <v>3354</v>
      </c>
      <c r="M471" s="1">
        <v>44403</v>
      </c>
      <c r="N471" s="1">
        <v>44497</v>
      </c>
      <c r="O471" s="1"/>
      <c r="P471" s="1"/>
    </row>
    <row r="472" spans="1:24" hidden="1" x14ac:dyDescent="0.25">
      <c r="A472" t="s">
        <v>2965</v>
      </c>
      <c r="B472">
        <v>9208</v>
      </c>
      <c r="C472" t="s">
        <v>2966</v>
      </c>
      <c r="D472" t="s">
        <v>2967</v>
      </c>
      <c r="E472" t="s">
        <v>26</v>
      </c>
      <c r="F472" t="s">
        <v>2574</v>
      </c>
      <c r="G472" t="s">
        <v>2968</v>
      </c>
      <c r="H472">
        <v>35.57</v>
      </c>
      <c r="I472" t="s">
        <v>29</v>
      </c>
      <c r="J472">
        <v>4</v>
      </c>
      <c r="K472">
        <v>142.28</v>
      </c>
      <c r="L472" t="s">
        <v>2969</v>
      </c>
      <c r="M472" s="1">
        <v>44637</v>
      </c>
      <c r="N472" s="1">
        <v>44432</v>
      </c>
      <c r="O472" s="1"/>
      <c r="P472" s="1"/>
    </row>
    <row r="473" spans="1:24" hidden="1" x14ac:dyDescent="0.25">
      <c r="A473" t="s">
        <v>839</v>
      </c>
      <c r="B473">
        <v>2381</v>
      </c>
      <c r="C473" t="s">
        <v>840</v>
      </c>
      <c r="D473" t="s">
        <v>841</v>
      </c>
      <c r="E473" t="s">
        <v>26</v>
      </c>
      <c r="F473" t="s">
        <v>295</v>
      </c>
      <c r="G473" t="s">
        <v>842</v>
      </c>
      <c r="H473">
        <v>761.85</v>
      </c>
      <c r="I473" t="s">
        <v>29</v>
      </c>
      <c r="J473">
        <v>3</v>
      </c>
      <c r="K473">
        <v>2285.5500000000002</v>
      </c>
      <c r="L473" t="s">
        <v>843</v>
      </c>
      <c r="M473" s="1">
        <v>43977</v>
      </c>
      <c r="N473" s="1">
        <v>44685</v>
      </c>
      <c r="O473" s="1"/>
      <c r="P473" s="1"/>
    </row>
    <row r="474" spans="1:24" hidden="1" x14ac:dyDescent="0.25">
      <c r="A474" t="s">
        <v>1461</v>
      </c>
      <c r="B474">
        <v>4710</v>
      </c>
      <c r="C474" t="s">
        <v>1462</v>
      </c>
      <c r="D474" t="s">
        <v>1463</v>
      </c>
      <c r="E474" t="s">
        <v>26</v>
      </c>
      <c r="F474" t="s">
        <v>379</v>
      </c>
      <c r="G474" t="s">
        <v>1464</v>
      </c>
      <c r="H474">
        <v>311.68</v>
      </c>
      <c r="I474" t="s">
        <v>29</v>
      </c>
      <c r="J474">
        <v>3</v>
      </c>
      <c r="K474">
        <v>935.04</v>
      </c>
      <c r="L474" t="s">
        <v>1465</v>
      </c>
      <c r="M474" s="1">
        <v>44093</v>
      </c>
      <c r="N474" s="1">
        <v>44499</v>
      </c>
      <c r="O474" s="1"/>
      <c r="P474" s="1"/>
    </row>
    <row r="475" spans="1:24" hidden="1" x14ac:dyDescent="0.25">
      <c r="A475" t="s">
        <v>2565</v>
      </c>
      <c r="B475">
        <v>9108</v>
      </c>
      <c r="C475" t="s">
        <v>2566</v>
      </c>
      <c r="D475" t="s">
        <v>2567</v>
      </c>
      <c r="E475" t="s">
        <v>26</v>
      </c>
      <c r="F475" t="s">
        <v>2568</v>
      </c>
      <c r="G475" t="s">
        <v>2569</v>
      </c>
      <c r="H475">
        <v>760.88</v>
      </c>
      <c r="I475" t="s">
        <v>29</v>
      </c>
      <c r="J475">
        <v>3</v>
      </c>
      <c r="K475">
        <v>2282.64</v>
      </c>
      <c r="L475" t="s">
        <v>2570</v>
      </c>
      <c r="M475" s="1">
        <v>45408</v>
      </c>
      <c r="N475" s="1">
        <v>44587</v>
      </c>
      <c r="O475" s="1"/>
      <c r="P475" s="1"/>
    </row>
    <row r="476" spans="1:24" hidden="1" x14ac:dyDescent="0.25">
      <c r="A476" t="s">
        <v>23</v>
      </c>
      <c r="B476">
        <v>7286</v>
      </c>
      <c r="C476" t="s">
        <v>24</v>
      </c>
      <c r="D476" t="s">
        <v>25</v>
      </c>
      <c r="E476" t="s">
        <v>26</v>
      </c>
      <c r="F476" t="s">
        <v>27</v>
      </c>
      <c r="G476" t="s">
        <v>28</v>
      </c>
      <c r="H476">
        <v>958.9</v>
      </c>
      <c r="I476" t="s">
        <v>29</v>
      </c>
      <c r="J476">
        <v>1</v>
      </c>
      <c r="K476">
        <v>958.9</v>
      </c>
      <c r="L476" t="s">
        <v>30</v>
      </c>
      <c r="M476" s="1">
        <v>45413</v>
      </c>
      <c r="N476" s="1">
        <v>44598</v>
      </c>
      <c r="O476" s="1"/>
      <c r="P476" s="1"/>
    </row>
    <row r="477" spans="1:24" hidden="1" x14ac:dyDescent="0.25">
      <c r="A477" t="s">
        <v>815</v>
      </c>
      <c r="B477">
        <v>5286</v>
      </c>
      <c r="C477" t="s">
        <v>816</v>
      </c>
      <c r="D477" t="s">
        <v>817</v>
      </c>
      <c r="E477" t="s">
        <v>26</v>
      </c>
      <c r="F477" t="s">
        <v>818</v>
      </c>
      <c r="G477" t="s">
        <v>819</v>
      </c>
      <c r="H477">
        <v>661.37</v>
      </c>
      <c r="I477" t="s">
        <v>29</v>
      </c>
      <c r="J477">
        <v>1</v>
      </c>
      <c r="K477">
        <v>661.37</v>
      </c>
      <c r="L477" t="s">
        <v>820</v>
      </c>
      <c r="M477" s="1">
        <v>44229</v>
      </c>
      <c r="N477" s="1">
        <v>44881</v>
      </c>
      <c r="O477" s="1"/>
      <c r="P477" s="1"/>
    </row>
    <row r="478" spans="1:24" hidden="1" x14ac:dyDescent="0.25">
      <c r="A478" t="s">
        <v>1434</v>
      </c>
      <c r="B478">
        <v>3886</v>
      </c>
      <c r="C478" t="s">
        <v>1435</v>
      </c>
      <c r="D478" t="s">
        <v>1436</v>
      </c>
      <c r="E478" t="s">
        <v>26</v>
      </c>
      <c r="F478" t="s">
        <v>348</v>
      </c>
      <c r="G478" t="s">
        <v>1437</v>
      </c>
      <c r="H478">
        <v>193.1</v>
      </c>
      <c r="I478" t="s">
        <v>29</v>
      </c>
      <c r="J478">
        <v>1</v>
      </c>
      <c r="K478">
        <v>193.1</v>
      </c>
      <c r="L478" t="s">
        <v>1438</v>
      </c>
      <c r="M478" s="1">
        <v>44299</v>
      </c>
      <c r="N478" s="1">
        <v>44478</v>
      </c>
      <c r="O478" s="1"/>
      <c r="P478" s="1"/>
    </row>
    <row r="479" spans="1:24" x14ac:dyDescent="0.25">
      <c r="A479" t="s">
        <v>664</v>
      </c>
      <c r="B479">
        <v>6790</v>
      </c>
      <c r="C479" t="s">
        <v>665</v>
      </c>
      <c r="D479" t="s">
        <v>666</v>
      </c>
      <c r="E479" t="s">
        <v>106</v>
      </c>
      <c r="F479" t="s">
        <v>667</v>
      </c>
      <c r="G479" t="s">
        <v>668</v>
      </c>
      <c r="H479">
        <v>438.3</v>
      </c>
      <c r="I479" t="s">
        <v>29</v>
      </c>
      <c r="J479">
        <v>20</v>
      </c>
      <c r="K479">
        <v>8766</v>
      </c>
      <c r="L479" t="s">
        <v>669</v>
      </c>
      <c r="M479" s="9">
        <v>44946</v>
      </c>
      <c r="N479" s="9">
        <f t="shared" ref="N479:N492" si="230">M479+5</f>
        <v>44951</v>
      </c>
      <c r="O479" s="1" t="str">
        <f t="shared" ref="O479:O492" si="231">IF(J479&gt;15, "large order", "small order")</f>
        <v>large order</v>
      </c>
      <c r="P479">
        <f t="shared" ref="P479:P492" si="232">YEAR(M479)</f>
        <v>2023</v>
      </c>
      <c r="Q479" t="str">
        <f t="shared" ref="Q479:Q492" si="233">IF(AND(J479&gt;10, P479=2024), "recent transaction", "old transaction")</f>
        <v>old transaction</v>
      </c>
      <c r="R479" t="str">
        <f t="shared" ref="R479:R492" si="234">IF(OR(J479&gt;15, O479="small order"), "valid", "invalid")</f>
        <v>valid</v>
      </c>
      <c r="S479" t="str">
        <f t="shared" ref="S479:S492" si="235">IF(NOT(P479&lt;2024), "pending", "paid")</f>
        <v>paid</v>
      </c>
      <c r="T479" t="str">
        <f t="shared" ref="T479:T492" si="236">IF(AND(J479&gt;15, OR(Q479="old transaction", Q479="recent transaction")), "high priority order")</f>
        <v>high priority order</v>
      </c>
      <c r="U479" t="str">
        <f t="shared" ref="U479:U492" si="237">CONCATENATE(A479, " ", B479)</f>
        <v>Sharon Martin 6790</v>
      </c>
      <c r="V479" t="str">
        <f t="shared" ref="V479:V492" si="238">RIGHT(A479,5)</f>
        <v>artin</v>
      </c>
      <c r="W479" t="str">
        <f t="shared" ref="W479:W492" si="239">LEFT(A479, 5)</f>
        <v>Sharo</v>
      </c>
      <c r="X479">
        <f t="shared" ref="X479:X492" si="240">DATEDIF(M479, N479, "d")</f>
        <v>5</v>
      </c>
    </row>
    <row r="480" spans="1:24" x14ac:dyDescent="0.25">
      <c r="A480" t="s">
        <v>1540</v>
      </c>
      <c r="B480">
        <v>9583</v>
      </c>
      <c r="C480" t="s">
        <v>1541</v>
      </c>
      <c r="D480" t="s">
        <v>1542</v>
      </c>
      <c r="E480" t="s">
        <v>106</v>
      </c>
      <c r="F480" t="s">
        <v>1543</v>
      </c>
      <c r="G480" t="s">
        <v>1544</v>
      </c>
      <c r="H480">
        <v>573.20000000000005</v>
      </c>
      <c r="I480" t="s">
        <v>29</v>
      </c>
      <c r="J480">
        <v>19</v>
      </c>
      <c r="K480">
        <v>10890.8</v>
      </c>
      <c r="L480" t="s">
        <v>1545</v>
      </c>
      <c r="M480" s="9">
        <v>45021</v>
      </c>
      <c r="N480" s="9">
        <f t="shared" si="230"/>
        <v>45026</v>
      </c>
      <c r="O480" s="1" t="str">
        <f t="shared" si="231"/>
        <v>large order</v>
      </c>
      <c r="P480">
        <f t="shared" si="232"/>
        <v>2023</v>
      </c>
      <c r="Q480" t="str">
        <f t="shared" si="233"/>
        <v>old transaction</v>
      </c>
      <c r="R480" t="str">
        <f t="shared" si="234"/>
        <v>valid</v>
      </c>
      <c r="S480" t="str">
        <f t="shared" si="235"/>
        <v>paid</v>
      </c>
      <c r="T480" t="str">
        <f t="shared" si="236"/>
        <v>high priority order</v>
      </c>
      <c r="U480" t="str">
        <f t="shared" si="237"/>
        <v>Jeff Hernandez 9583</v>
      </c>
      <c r="V480" t="str">
        <f t="shared" si="238"/>
        <v>andez</v>
      </c>
      <c r="W480" t="str">
        <f t="shared" si="239"/>
        <v xml:space="preserve">Jeff </v>
      </c>
      <c r="X480">
        <f t="shared" si="240"/>
        <v>5</v>
      </c>
    </row>
    <row r="481" spans="1:24" x14ac:dyDescent="0.25">
      <c r="A481" t="s">
        <v>1951</v>
      </c>
      <c r="B481">
        <v>4252</v>
      </c>
      <c r="C481" t="s">
        <v>1952</v>
      </c>
      <c r="D481" t="s">
        <v>1953</v>
      </c>
      <c r="E481" t="s">
        <v>106</v>
      </c>
      <c r="F481" t="s">
        <v>1954</v>
      </c>
      <c r="G481" t="s">
        <v>1955</v>
      </c>
      <c r="H481">
        <v>672.98</v>
      </c>
      <c r="I481" t="s">
        <v>29</v>
      </c>
      <c r="J481">
        <v>17</v>
      </c>
      <c r="K481">
        <v>11440.66</v>
      </c>
      <c r="L481" t="s">
        <v>1956</v>
      </c>
      <c r="M481" s="9">
        <v>45243</v>
      </c>
      <c r="N481" s="9">
        <f t="shared" si="230"/>
        <v>45248</v>
      </c>
      <c r="O481" s="1" t="str">
        <f t="shared" si="231"/>
        <v>large order</v>
      </c>
      <c r="P481">
        <f t="shared" si="232"/>
        <v>2023</v>
      </c>
      <c r="Q481" t="str">
        <f t="shared" si="233"/>
        <v>old transaction</v>
      </c>
      <c r="R481" t="str">
        <f t="shared" si="234"/>
        <v>valid</v>
      </c>
      <c r="S481" t="str">
        <f t="shared" si="235"/>
        <v>paid</v>
      </c>
      <c r="T481" t="str">
        <f t="shared" si="236"/>
        <v>high priority order</v>
      </c>
      <c r="U481" t="str">
        <f t="shared" si="237"/>
        <v>Cassie Flores 4252</v>
      </c>
      <c r="V481" t="str">
        <f t="shared" si="238"/>
        <v>lores</v>
      </c>
      <c r="W481" t="str">
        <f t="shared" si="239"/>
        <v>Cassi</v>
      </c>
      <c r="X481">
        <f t="shared" si="240"/>
        <v>5</v>
      </c>
    </row>
    <row r="482" spans="1:24" x14ac:dyDescent="0.25">
      <c r="A482" t="s">
        <v>879</v>
      </c>
      <c r="B482">
        <v>9101</v>
      </c>
      <c r="C482" t="s">
        <v>880</v>
      </c>
      <c r="D482" t="s">
        <v>881</v>
      </c>
      <c r="E482" t="s">
        <v>106</v>
      </c>
      <c r="F482" t="s">
        <v>882</v>
      </c>
      <c r="G482" t="s">
        <v>883</v>
      </c>
      <c r="H482">
        <v>521.64</v>
      </c>
      <c r="I482" t="s">
        <v>29</v>
      </c>
      <c r="J482">
        <v>15</v>
      </c>
      <c r="K482">
        <v>7824.6</v>
      </c>
      <c r="L482" t="s">
        <v>884</v>
      </c>
      <c r="M482" s="9">
        <v>44248</v>
      </c>
      <c r="N482" s="9">
        <f t="shared" si="230"/>
        <v>44253</v>
      </c>
      <c r="O482" s="1" t="str">
        <f t="shared" si="231"/>
        <v>small order</v>
      </c>
      <c r="P482">
        <f t="shared" si="232"/>
        <v>2021</v>
      </c>
      <c r="Q482" t="str">
        <f t="shared" si="233"/>
        <v>old transaction</v>
      </c>
      <c r="R482" t="str">
        <f t="shared" si="234"/>
        <v>valid</v>
      </c>
      <c r="S482" t="str">
        <f t="shared" si="235"/>
        <v>paid</v>
      </c>
      <c r="T482" t="b">
        <f t="shared" si="236"/>
        <v>0</v>
      </c>
      <c r="U482" t="str">
        <f t="shared" si="237"/>
        <v>Robert Navarro 9101</v>
      </c>
      <c r="V482" t="str">
        <f t="shared" si="238"/>
        <v>varro</v>
      </c>
      <c r="W482" t="str">
        <f t="shared" si="239"/>
        <v>Rober</v>
      </c>
      <c r="X482">
        <f t="shared" si="240"/>
        <v>5</v>
      </c>
    </row>
    <row r="483" spans="1:24" x14ac:dyDescent="0.25">
      <c r="A483" t="s">
        <v>1111</v>
      </c>
      <c r="B483">
        <v>8922</v>
      </c>
      <c r="C483" t="s">
        <v>1112</v>
      </c>
      <c r="D483" t="s">
        <v>1113</v>
      </c>
      <c r="E483" t="s">
        <v>106</v>
      </c>
      <c r="F483" t="s">
        <v>1114</v>
      </c>
      <c r="G483" t="s">
        <v>1115</v>
      </c>
      <c r="H483">
        <v>431.04</v>
      </c>
      <c r="I483" t="s">
        <v>29</v>
      </c>
      <c r="J483">
        <v>15</v>
      </c>
      <c r="K483">
        <v>6465.6</v>
      </c>
      <c r="L483" t="s">
        <v>1116</v>
      </c>
      <c r="M483" s="9">
        <v>44091</v>
      </c>
      <c r="N483" s="9">
        <f t="shared" si="230"/>
        <v>44096</v>
      </c>
      <c r="O483" s="1" t="str">
        <f t="shared" si="231"/>
        <v>small order</v>
      </c>
      <c r="P483">
        <f t="shared" si="232"/>
        <v>2020</v>
      </c>
      <c r="Q483" t="str">
        <f t="shared" si="233"/>
        <v>old transaction</v>
      </c>
      <c r="R483" t="str">
        <f t="shared" si="234"/>
        <v>valid</v>
      </c>
      <c r="S483" t="str">
        <f t="shared" si="235"/>
        <v>paid</v>
      </c>
      <c r="T483" t="b">
        <f t="shared" si="236"/>
        <v>0</v>
      </c>
      <c r="U483" t="str">
        <f t="shared" si="237"/>
        <v>Austin Green 8922</v>
      </c>
      <c r="V483" t="str">
        <f t="shared" si="238"/>
        <v>Green</v>
      </c>
      <c r="W483" t="str">
        <f t="shared" si="239"/>
        <v>Austi</v>
      </c>
      <c r="X483">
        <f t="shared" si="240"/>
        <v>5</v>
      </c>
    </row>
    <row r="484" spans="1:24" x14ac:dyDescent="0.25">
      <c r="A484" t="s">
        <v>2358</v>
      </c>
      <c r="B484">
        <v>2536</v>
      </c>
      <c r="C484" t="s">
        <v>2359</v>
      </c>
      <c r="D484" t="s">
        <v>2360</v>
      </c>
      <c r="E484" t="s">
        <v>106</v>
      </c>
      <c r="F484" t="s">
        <v>2361</v>
      </c>
      <c r="G484" t="s">
        <v>2362</v>
      </c>
      <c r="H484">
        <v>819.79</v>
      </c>
      <c r="I484" t="s">
        <v>29</v>
      </c>
      <c r="J484">
        <v>15</v>
      </c>
      <c r="K484">
        <v>12296.85</v>
      </c>
      <c r="L484" t="s">
        <v>2363</v>
      </c>
      <c r="M484" s="9">
        <v>45199</v>
      </c>
      <c r="N484" s="9">
        <f t="shared" si="230"/>
        <v>45204</v>
      </c>
      <c r="O484" s="1" t="str">
        <f t="shared" si="231"/>
        <v>small order</v>
      </c>
      <c r="P484">
        <f t="shared" si="232"/>
        <v>2023</v>
      </c>
      <c r="Q484" t="str">
        <f t="shared" si="233"/>
        <v>old transaction</v>
      </c>
      <c r="R484" t="str">
        <f t="shared" si="234"/>
        <v>valid</v>
      </c>
      <c r="S484" t="str">
        <f t="shared" si="235"/>
        <v>paid</v>
      </c>
      <c r="T484" t="b">
        <f t="shared" si="236"/>
        <v>0</v>
      </c>
      <c r="U484" t="str">
        <f t="shared" si="237"/>
        <v>Michael Olson 2536</v>
      </c>
      <c r="V484" t="str">
        <f t="shared" si="238"/>
        <v>Olson</v>
      </c>
      <c r="W484" t="str">
        <f t="shared" si="239"/>
        <v>Micha</v>
      </c>
      <c r="X484">
        <f t="shared" si="240"/>
        <v>5</v>
      </c>
    </row>
    <row r="485" spans="1:24" x14ac:dyDescent="0.25">
      <c r="A485" t="s">
        <v>2314</v>
      </c>
      <c r="B485">
        <v>5802</v>
      </c>
      <c r="C485" t="s">
        <v>2315</v>
      </c>
      <c r="D485" t="s">
        <v>2316</v>
      </c>
      <c r="E485" t="s">
        <v>106</v>
      </c>
      <c r="F485" t="s">
        <v>2317</v>
      </c>
      <c r="G485" t="s">
        <v>2318</v>
      </c>
      <c r="H485">
        <v>302.99</v>
      </c>
      <c r="I485" t="s">
        <v>29</v>
      </c>
      <c r="J485">
        <v>14</v>
      </c>
      <c r="K485">
        <v>4241.8599999999997</v>
      </c>
      <c r="L485" t="s">
        <v>2319</v>
      </c>
      <c r="M485" s="9">
        <v>44033</v>
      </c>
      <c r="N485" s="9">
        <f t="shared" si="230"/>
        <v>44038</v>
      </c>
      <c r="O485" s="1" t="str">
        <f t="shared" si="231"/>
        <v>small order</v>
      </c>
      <c r="P485">
        <f t="shared" si="232"/>
        <v>2020</v>
      </c>
      <c r="Q485" t="str">
        <f t="shared" si="233"/>
        <v>old transaction</v>
      </c>
      <c r="R485" t="str">
        <f t="shared" si="234"/>
        <v>valid</v>
      </c>
      <c r="S485" t="str">
        <f t="shared" si="235"/>
        <v>paid</v>
      </c>
      <c r="T485" t="b">
        <f t="shared" si="236"/>
        <v>0</v>
      </c>
      <c r="U485" t="str">
        <f t="shared" si="237"/>
        <v>Judy Robinson 5802</v>
      </c>
      <c r="V485" t="str">
        <f t="shared" si="238"/>
        <v>inson</v>
      </c>
      <c r="W485" t="str">
        <f t="shared" si="239"/>
        <v xml:space="preserve">Judy </v>
      </c>
      <c r="X485">
        <f t="shared" si="240"/>
        <v>5</v>
      </c>
    </row>
    <row r="486" spans="1:24" x14ac:dyDescent="0.25">
      <c r="A486" t="s">
        <v>1534</v>
      </c>
      <c r="B486">
        <v>3918</v>
      </c>
      <c r="C486" t="s">
        <v>1535</v>
      </c>
      <c r="D486" t="s">
        <v>1536</v>
      </c>
      <c r="E486" t="s">
        <v>106</v>
      </c>
      <c r="F486" t="s">
        <v>1537</v>
      </c>
      <c r="G486" t="s">
        <v>1538</v>
      </c>
      <c r="H486">
        <v>879.37</v>
      </c>
      <c r="I486" t="s">
        <v>29</v>
      </c>
      <c r="J486">
        <v>13</v>
      </c>
      <c r="K486">
        <v>11431.81</v>
      </c>
      <c r="L486" t="s">
        <v>1539</v>
      </c>
      <c r="M486" s="9">
        <v>44723</v>
      </c>
      <c r="N486" s="9">
        <f t="shared" si="230"/>
        <v>44728</v>
      </c>
      <c r="O486" s="1" t="str">
        <f t="shared" si="231"/>
        <v>small order</v>
      </c>
      <c r="P486">
        <f t="shared" si="232"/>
        <v>2022</v>
      </c>
      <c r="Q486" t="str">
        <f t="shared" si="233"/>
        <v>old transaction</v>
      </c>
      <c r="R486" t="str">
        <f t="shared" si="234"/>
        <v>valid</v>
      </c>
      <c r="S486" t="str">
        <f t="shared" si="235"/>
        <v>paid</v>
      </c>
      <c r="T486" t="b">
        <f t="shared" si="236"/>
        <v>0</v>
      </c>
      <c r="U486" t="str">
        <f t="shared" si="237"/>
        <v>Edward Benjamin 3918</v>
      </c>
      <c r="V486" t="str">
        <f t="shared" si="238"/>
        <v>jamin</v>
      </c>
      <c r="W486" t="str">
        <f t="shared" si="239"/>
        <v>Edwar</v>
      </c>
      <c r="X486">
        <f t="shared" si="240"/>
        <v>5</v>
      </c>
    </row>
    <row r="487" spans="1:24" x14ac:dyDescent="0.25">
      <c r="A487" t="s">
        <v>2691</v>
      </c>
      <c r="B487">
        <v>9068</v>
      </c>
      <c r="C487" t="s">
        <v>2692</v>
      </c>
      <c r="D487" t="s">
        <v>2693</v>
      </c>
      <c r="E487" t="s">
        <v>106</v>
      </c>
      <c r="F487" t="s">
        <v>1206</v>
      </c>
      <c r="G487" t="s">
        <v>2694</v>
      </c>
      <c r="H487">
        <v>543.55999999999995</v>
      </c>
      <c r="I487" t="s">
        <v>29</v>
      </c>
      <c r="J487">
        <v>13</v>
      </c>
      <c r="K487">
        <v>7066.28</v>
      </c>
      <c r="L487" t="s">
        <v>2695</v>
      </c>
      <c r="M487" s="9">
        <v>43834</v>
      </c>
      <c r="N487" s="9">
        <f t="shared" si="230"/>
        <v>43839</v>
      </c>
      <c r="O487" s="1" t="str">
        <f t="shared" si="231"/>
        <v>small order</v>
      </c>
      <c r="P487">
        <f t="shared" si="232"/>
        <v>2020</v>
      </c>
      <c r="Q487" t="str">
        <f t="shared" si="233"/>
        <v>old transaction</v>
      </c>
      <c r="R487" t="str">
        <f t="shared" si="234"/>
        <v>valid</v>
      </c>
      <c r="S487" t="str">
        <f t="shared" si="235"/>
        <v>paid</v>
      </c>
      <c r="T487" t="b">
        <f t="shared" si="236"/>
        <v>0</v>
      </c>
      <c r="U487" t="str">
        <f t="shared" si="237"/>
        <v>Penny Trujillo 9068</v>
      </c>
      <c r="V487" t="str">
        <f t="shared" si="238"/>
        <v>jillo</v>
      </c>
      <c r="W487" t="str">
        <f t="shared" si="239"/>
        <v>Penny</v>
      </c>
      <c r="X487">
        <f t="shared" si="240"/>
        <v>5</v>
      </c>
    </row>
    <row r="488" spans="1:24" x14ac:dyDescent="0.25">
      <c r="A488" t="s">
        <v>3308</v>
      </c>
      <c r="B488">
        <v>8164</v>
      </c>
      <c r="C488" t="s">
        <v>3309</v>
      </c>
      <c r="D488" t="s">
        <v>3310</v>
      </c>
      <c r="E488" t="s">
        <v>106</v>
      </c>
      <c r="F488" t="s">
        <v>1903</v>
      </c>
      <c r="G488" t="s">
        <v>3311</v>
      </c>
      <c r="H488">
        <v>955.39</v>
      </c>
      <c r="I488" t="s">
        <v>29</v>
      </c>
      <c r="J488">
        <v>13</v>
      </c>
      <c r="K488">
        <v>12420.07</v>
      </c>
      <c r="L488" t="s">
        <v>3312</v>
      </c>
      <c r="M488" s="9">
        <v>44967</v>
      </c>
      <c r="N488" s="9">
        <f t="shared" si="230"/>
        <v>44972</v>
      </c>
      <c r="O488" s="1" t="str">
        <f t="shared" si="231"/>
        <v>small order</v>
      </c>
      <c r="P488">
        <f t="shared" si="232"/>
        <v>2023</v>
      </c>
      <c r="Q488" t="str">
        <f t="shared" si="233"/>
        <v>old transaction</v>
      </c>
      <c r="R488" t="str">
        <f t="shared" si="234"/>
        <v>valid</v>
      </c>
      <c r="S488" t="str">
        <f t="shared" si="235"/>
        <v>paid</v>
      </c>
      <c r="T488" t="b">
        <f t="shared" si="236"/>
        <v>0</v>
      </c>
      <c r="U488" t="str">
        <f t="shared" si="237"/>
        <v>Charles Higgins 8164</v>
      </c>
      <c r="V488" t="str">
        <f t="shared" si="238"/>
        <v>ggins</v>
      </c>
      <c r="W488" t="str">
        <f t="shared" si="239"/>
        <v>Charl</v>
      </c>
      <c r="X488">
        <f t="shared" si="240"/>
        <v>5</v>
      </c>
    </row>
    <row r="489" spans="1:24" x14ac:dyDescent="0.25">
      <c r="A489" t="s">
        <v>355</v>
      </c>
      <c r="B489">
        <v>3168</v>
      </c>
      <c r="C489" t="s">
        <v>356</v>
      </c>
      <c r="D489" t="s">
        <v>357</v>
      </c>
      <c r="E489" t="s">
        <v>106</v>
      </c>
      <c r="F489" t="s">
        <v>358</v>
      </c>
      <c r="G489" t="s">
        <v>359</v>
      </c>
      <c r="H489">
        <v>255.81</v>
      </c>
      <c r="I489" t="s">
        <v>29</v>
      </c>
      <c r="J489">
        <v>12</v>
      </c>
      <c r="K489">
        <v>3069.72</v>
      </c>
      <c r="L489" t="s">
        <v>360</v>
      </c>
      <c r="M489" s="9">
        <v>45421</v>
      </c>
      <c r="N489" s="9">
        <f t="shared" si="230"/>
        <v>45426</v>
      </c>
      <c r="O489" s="1" t="str">
        <f t="shared" si="231"/>
        <v>small order</v>
      </c>
      <c r="P489">
        <f t="shared" si="232"/>
        <v>2024</v>
      </c>
      <c r="Q489" t="str">
        <f t="shared" si="233"/>
        <v>recent transaction</v>
      </c>
      <c r="R489" t="str">
        <f t="shared" si="234"/>
        <v>valid</v>
      </c>
      <c r="S489" t="str">
        <f t="shared" si="235"/>
        <v>pending</v>
      </c>
      <c r="T489" t="b">
        <f t="shared" si="236"/>
        <v>0</v>
      </c>
      <c r="U489" t="str">
        <f t="shared" si="237"/>
        <v>Jennifer Fisher 3168</v>
      </c>
      <c r="V489" t="str">
        <f t="shared" si="238"/>
        <v>isher</v>
      </c>
      <c r="W489" t="str">
        <f t="shared" si="239"/>
        <v>Jenni</v>
      </c>
      <c r="X489">
        <f t="shared" si="240"/>
        <v>5</v>
      </c>
    </row>
    <row r="490" spans="1:24" x14ac:dyDescent="0.25">
      <c r="A490" t="s">
        <v>608</v>
      </c>
      <c r="B490">
        <v>6952</v>
      </c>
      <c r="C490" t="s">
        <v>609</v>
      </c>
      <c r="D490" t="s">
        <v>610</v>
      </c>
      <c r="E490" t="s">
        <v>106</v>
      </c>
      <c r="F490" t="s">
        <v>611</v>
      </c>
      <c r="G490" t="s">
        <v>612</v>
      </c>
      <c r="H490">
        <v>740.99</v>
      </c>
      <c r="I490" t="s">
        <v>29</v>
      </c>
      <c r="J490">
        <v>12</v>
      </c>
      <c r="K490">
        <v>8891.8799999999992</v>
      </c>
      <c r="L490" t="s">
        <v>613</v>
      </c>
      <c r="M490" s="9">
        <v>44667</v>
      </c>
      <c r="N490" s="9">
        <f t="shared" si="230"/>
        <v>44672</v>
      </c>
      <c r="O490" s="1" t="str">
        <f t="shared" si="231"/>
        <v>small order</v>
      </c>
      <c r="P490">
        <f t="shared" si="232"/>
        <v>2022</v>
      </c>
      <c r="Q490" t="str">
        <f t="shared" si="233"/>
        <v>old transaction</v>
      </c>
      <c r="R490" t="str">
        <f t="shared" si="234"/>
        <v>valid</v>
      </c>
      <c r="S490" t="str">
        <f t="shared" si="235"/>
        <v>paid</v>
      </c>
      <c r="T490" t="b">
        <f t="shared" si="236"/>
        <v>0</v>
      </c>
      <c r="U490" t="str">
        <f t="shared" si="237"/>
        <v>Victor Woods 6952</v>
      </c>
      <c r="V490" t="str">
        <f t="shared" si="238"/>
        <v>Woods</v>
      </c>
      <c r="W490" t="str">
        <f t="shared" si="239"/>
        <v>Victo</v>
      </c>
      <c r="X490">
        <f t="shared" si="240"/>
        <v>5</v>
      </c>
    </row>
    <row r="491" spans="1:24" x14ac:dyDescent="0.25">
      <c r="A491" t="s">
        <v>1209</v>
      </c>
      <c r="B491">
        <v>7367</v>
      </c>
      <c r="C491" t="s">
        <v>1210</v>
      </c>
      <c r="D491" t="s">
        <v>1211</v>
      </c>
      <c r="E491" t="s">
        <v>106</v>
      </c>
      <c r="F491" t="s">
        <v>1212</v>
      </c>
      <c r="G491" t="s">
        <v>1213</v>
      </c>
      <c r="H491">
        <v>558.49</v>
      </c>
      <c r="I491" t="s">
        <v>29</v>
      </c>
      <c r="J491">
        <v>12</v>
      </c>
      <c r="K491">
        <v>6701.88</v>
      </c>
      <c r="L491" t="s">
        <v>1214</v>
      </c>
      <c r="M491" s="9">
        <v>44005</v>
      </c>
      <c r="N491" s="9">
        <f t="shared" si="230"/>
        <v>44010</v>
      </c>
      <c r="O491" s="1" t="str">
        <f t="shared" si="231"/>
        <v>small order</v>
      </c>
      <c r="P491">
        <f t="shared" si="232"/>
        <v>2020</v>
      </c>
      <c r="Q491" t="str">
        <f t="shared" si="233"/>
        <v>old transaction</v>
      </c>
      <c r="R491" t="str">
        <f t="shared" si="234"/>
        <v>valid</v>
      </c>
      <c r="S491" t="str">
        <f t="shared" si="235"/>
        <v>paid</v>
      </c>
      <c r="T491" t="b">
        <f t="shared" si="236"/>
        <v>0</v>
      </c>
      <c r="U491" t="str">
        <f t="shared" si="237"/>
        <v>Jenny Baker 7367</v>
      </c>
      <c r="V491" t="str">
        <f t="shared" si="238"/>
        <v>Baker</v>
      </c>
      <c r="W491" t="str">
        <f t="shared" si="239"/>
        <v>Jenny</v>
      </c>
      <c r="X491">
        <f t="shared" si="240"/>
        <v>5</v>
      </c>
    </row>
    <row r="492" spans="1:24" x14ac:dyDescent="0.25">
      <c r="A492" t="s">
        <v>1393</v>
      </c>
      <c r="B492">
        <v>9412</v>
      </c>
      <c r="C492" t="s">
        <v>1394</v>
      </c>
      <c r="D492" t="s">
        <v>1395</v>
      </c>
      <c r="E492" t="s">
        <v>106</v>
      </c>
      <c r="F492" t="s">
        <v>1396</v>
      </c>
      <c r="G492" t="s">
        <v>1397</v>
      </c>
      <c r="H492">
        <v>76.400000000000006</v>
      </c>
      <c r="I492" t="s">
        <v>29</v>
      </c>
      <c r="J492">
        <v>12</v>
      </c>
      <c r="K492">
        <v>916.8</v>
      </c>
      <c r="L492" t="s">
        <v>1398</v>
      </c>
      <c r="M492" s="9">
        <v>44703</v>
      </c>
      <c r="N492" s="9">
        <f t="shared" si="230"/>
        <v>44708</v>
      </c>
      <c r="O492" s="1" t="str">
        <f t="shared" si="231"/>
        <v>small order</v>
      </c>
      <c r="P492">
        <f t="shared" si="232"/>
        <v>2022</v>
      </c>
      <c r="Q492" t="str">
        <f t="shared" si="233"/>
        <v>old transaction</v>
      </c>
      <c r="R492" t="str">
        <f t="shared" si="234"/>
        <v>valid</v>
      </c>
      <c r="S492" t="str">
        <f t="shared" si="235"/>
        <v>paid</v>
      </c>
      <c r="T492" t="b">
        <f t="shared" si="236"/>
        <v>0</v>
      </c>
      <c r="U492" t="str">
        <f t="shared" si="237"/>
        <v>Jennifer Wagner 9412</v>
      </c>
      <c r="V492" t="str">
        <f t="shared" si="238"/>
        <v>agner</v>
      </c>
      <c r="W492" t="str">
        <f t="shared" si="239"/>
        <v>Jenni</v>
      </c>
      <c r="X492">
        <f t="shared" si="240"/>
        <v>5</v>
      </c>
    </row>
    <row r="493" spans="1:24" hidden="1" x14ac:dyDescent="0.25">
      <c r="A493" t="s">
        <v>163</v>
      </c>
      <c r="B493">
        <v>9225</v>
      </c>
      <c r="C493" t="s">
        <v>164</v>
      </c>
      <c r="D493" t="s">
        <v>165</v>
      </c>
      <c r="E493" t="s">
        <v>106</v>
      </c>
      <c r="F493" t="s">
        <v>166</v>
      </c>
      <c r="G493" t="s">
        <v>167</v>
      </c>
      <c r="H493">
        <v>225.7</v>
      </c>
      <c r="I493" t="s">
        <v>29</v>
      </c>
      <c r="J493">
        <v>10</v>
      </c>
      <c r="K493">
        <v>2257</v>
      </c>
      <c r="L493" t="s">
        <v>168</v>
      </c>
      <c r="M493" s="1">
        <v>44379</v>
      </c>
      <c r="N493" s="1">
        <v>44604</v>
      </c>
      <c r="O493" s="1"/>
      <c r="P493" s="1"/>
    </row>
    <row r="494" spans="1:24" hidden="1" x14ac:dyDescent="0.25">
      <c r="A494" t="s">
        <v>1003</v>
      </c>
      <c r="B494">
        <v>5041</v>
      </c>
      <c r="C494" t="s">
        <v>1004</v>
      </c>
      <c r="D494" t="s">
        <v>1005</v>
      </c>
      <c r="E494" t="s">
        <v>106</v>
      </c>
      <c r="F494" t="s">
        <v>598</v>
      </c>
      <c r="G494" t="s">
        <v>1006</v>
      </c>
      <c r="H494">
        <v>270.5</v>
      </c>
      <c r="I494" t="s">
        <v>29</v>
      </c>
      <c r="J494">
        <v>9</v>
      </c>
      <c r="K494">
        <v>2434.5</v>
      </c>
      <c r="L494" t="s">
        <v>1007</v>
      </c>
      <c r="M494" s="1">
        <v>44073</v>
      </c>
      <c r="N494" s="1">
        <v>45196</v>
      </c>
      <c r="O494" s="1"/>
      <c r="P494" s="1"/>
    </row>
    <row r="495" spans="1:24" hidden="1" x14ac:dyDescent="0.25">
      <c r="A495" t="s">
        <v>1251</v>
      </c>
      <c r="B495">
        <v>3783</v>
      </c>
      <c r="C495" t="s">
        <v>1252</v>
      </c>
      <c r="D495" t="s">
        <v>1253</v>
      </c>
      <c r="E495" t="s">
        <v>106</v>
      </c>
      <c r="F495" t="s">
        <v>1254</v>
      </c>
      <c r="G495" t="s">
        <v>1255</v>
      </c>
      <c r="H495">
        <v>109.02</v>
      </c>
      <c r="I495" t="s">
        <v>29</v>
      </c>
      <c r="J495">
        <v>7</v>
      </c>
      <c r="K495">
        <v>763.14</v>
      </c>
      <c r="L495" t="s">
        <v>1256</v>
      </c>
      <c r="M495" s="1">
        <v>44772</v>
      </c>
      <c r="N495" s="1">
        <v>44096</v>
      </c>
      <c r="O495" s="1"/>
      <c r="P495" s="1"/>
    </row>
    <row r="496" spans="1:24" hidden="1" x14ac:dyDescent="0.25">
      <c r="A496" t="s">
        <v>423</v>
      </c>
      <c r="B496">
        <v>5833</v>
      </c>
      <c r="C496" t="s">
        <v>424</v>
      </c>
      <c r="D496" t="s">
        <v>425</v>
      </c>
      <c r="E496" t="s">
        <v>106</v>
      </c>
      <c r="F496" t="s">
        <v>426</v>
      </c>
      <c r="G496" t="s">
        <v>427</v>
      </c>
      <c r="H496">
        <v>503.04</v>
      </c>
      <c r="I496" t="s">
        <v>29</v>
      </c>
      <c r="J496">
        <v>6</v>
      </c>
      <c r="K496">
        <v>3018.24</v>
      </c>
      <c r="L496" t="s">
        <v>428</v>
      </c>
      <c r="M496" s="1">
        <v>44359</v>
      </c>
      <c r="N496" s="1">
        <v>45324</v>
      </c>
      <c r="O496" s="1"/>
      <c r="P496" s="1"/>
    </row>
    <row r="497" spans="1:24" hidden="1" x14ac:dyDescent="0.25">
      <c r="A497" t="s">
        <v>1790</v>
      </c>
      <c r="B497">
        <v>7342</v>
      </c>
      <c r="C497" t="s">
        <v>1791</v>
      </c>
      <c r="D497" t="s">
        <v>1792</v>
      </c>
      <c r="E497" t="s">
        <v>106</v>
      </c>
      <c r="F497" t="s">
        <v>1793</v>
      </c>
      <c r="G497" t="s">
        <v>1794</v>
      </c>
      <c r="H497">
        <v>586.42999999999995</v>
      </c>
      <c r="I497" t="s">
        <v>29</v>
      </c>
      <c r="J497">
        <v>6</v>
      </c>
      <c r="K497">
        <v>3518.58</v>
      </c>
      <c r="L497" t="s">
        <v>1795</v>
      </c>
      <c r="M497" s="1">
        <v>45182</v>
      </c>
      <c r="N497" s="1">
        <v>43892</v>
      </c>
      <c r="O497" s="1"/>
      <c r="P497" s="1"/>
    </row>
    <row r="498" spans="1:24" hidden="1" x14ac:dyDescent="0.25">
      <c r="A498" t="s">
        <v>1701</v>
      </c>
      <c r="B498">
        <v>6514</v>
      </c>
      <c r="C498" t="s">
        <v>1702</v>
      </c>
      <c r="D498" t="s">
        <v>1703</v>
      </c>
      <c r="E498" t="s">
        <v>106</v>
      </c>
      <c r="F498" t="s">
        <v>1704</v>
      </c>
      <c r="G498" t="s">
        <v>1705</v>
      </c>
      <c r="H498">
        <v>355.46</v>
      </c>
      <c r="I498" t="s">
        <v>29</v>
      </c>
      <c r="J498">
        <v>4</v>
      </c>
      <c r="K498">
        <v>1421.84</v>
      </c>
      <c r="L498" t="s">
        <v>1706</v>
      </c>
      <c r="M498" s="1">
        <v>44067</v>
      </c>
      <c r="N498" s="1">
        <v>44204</v>
      </c>
      <c r="O498" s="1"/>
      <c r="P498" s="1"/>
    </row>
    <row r="499" spans="1:24" hidden="1" x14ac:dyDescent="0.25">
      <c r="A499" t="s">
        <v>2431</v>
      </c>
      <c r="B499">
        <v>7647</v>
      </c>
      <c r="C499" t="s">
        <v>2432</v>
      </c>
      <c r="D499" t="s">
        <v>2433</v>
      </c>
      <c r="E499" t="s">
        <v>106</v>
      </c>
      <c r="F499" t="s">
        <v>1874</v>
      </c>
      <c r="G499" t="s">
        <v>2434</v>
      </c>
      <c r="H499">
        <v>874.58</v>
      </c>
      <c r="I499" t="s">
        <v>29</v>
      </c>
      <c r="J499">
        <v>4</v>
      </c>
      <c r="K499">
        <v>3498.32</v>
      </c>
      <c r="L499" t="s">
        <v>2435</v>
      </c>
      <c r="M499" s="1">
        <v>44349</v>
      </c>
      <c r="N499" s="1">
        <v>44014</v>
      </c>
      <c r="O499" s="1"/>
      <c r="P499" s="1"/>
    </row>
    <row r="500" spans="1:24" hidden="1" x14ac:dyDescent="0.25">
      <c r="A500" t="s">
        <v>1168</v>
      </c>
      <c r="B500">
        <v>4664</v>
      </c>
      <c r="C500" t="s">
        <v>1169</v>
      </c>
      <c r="D500" t="s">
        <v>1170</v>
      </c>
      <c r="E500" t="s">
        <v>106</v>
      </c>
      <c r="F500" t="s">
        <v>1171</v>
      </c>
      <c r="G500" t="s">
        <v>1172</v>
      </c>
      <c r="H500">
        <v>340.8</v>
      </c>
      <c r="I500" t="s">
        <v>29</v>
      </c>
      <c r="J500">
        <v>3</v>
      </c>
      <c r="K500">
        <v>1022.4</v>
      </c>
      <c r="L500" t="s">
        <v>1173</v>
      </c>
      <c r="M500" s="1">
        <v>45139</v>
      </c>
      <c r="N500" s="1">
        <v>44267</v>
      </c>
      <c r="O500" s="1"/>
      <c r="P500" s="1"/>
    </row>
    <row r="501" spans="1:24" hidden="1" x14ac:dyDescent="0.25">
      <c r="A501" t="s">
        <v>1361</v>
      </c>
      <c r="B501">
        <v>7460</v>
      </c>
      <c r="C501" t="s">
        <v>1362</v>
      </c>
      <c r="D501" t="s">
        <v>1363</v>
      </c>
      <c r="E501" t="s">
        <v>106</v>
      </c>
      <c r="F501" t="s">
        <v>1364</v>
      </c>
      <c r="G501" t="s">
        <v>1365</v>
      </c>
      <c r="H501">
        <v>757.69</v>
      </c>
      <c r="I501" t="s">
        <v>29</v>
      </c>
      <c r="J501">
        <v>2</v>
      </c>
      <c r="K501">
        <v>1515.38</v>
      </c>
      <c r="L501" t="s">
        <v>1366</v>
      </c>
      <c r="M501" s="1">
        <v>44395</v>
      </c>
      <c r="N501" s="1">
        <v>44735</v>
      </c>
      <c r="O501" s="1"/>
      <c r="P501" s="1"/>
    </row>
    <row r="502" spans="1:24" hidden="1" x14ac:dyDescent="0.25">
      <c r="A502" t="s">
        <v>670</v>
      </c>
      <c r="B502">
        <v>6305</v>
      </c>
      <c r="C502" t="s">
        <v>671</v>
      </c>
      <c r="D502" t="s">
        <v>672</v>
      </c>
      <c r="E502" t="s">
        <v>106</v>
      </c>
      <c r="F502" t="s">
        <v>673</v>
      </c>
      <c r="G502" t="s">
        <v>674</v>
      </c>
      <c r="H502">
        <v>463.46</v>
      </c>
      <c r="I502" t="s">
        <v>29</v>
      </c>
      <c r="J502">
        <v>1</v>
      </c>
      <c r="K502">
        <v>463.46</v>
      </c>
      <c r="L502" t="s">
        <v>675</v>
      </c>
      <c r="M502" s="1">
        <v>43906</v>
      </c>
      <c r="N502" s="1">
        <v>45232</v>
      </c>
      <c r="O502" s="1"/>
      <c r="P502" s="1"/>
    </row>
    <row r="503" spans="1:24" x14ac:dyDescent="0.25">
      <c r="A503" t="s">
        <v>3069</v>
      </c>
      <c r="B503">
        <v>4443</v>
      </c>
      <c r="C503" t="s">
        <v>3070</v>
      </c>
      <c r="D503" t="s">
        <v>3071</v>
      </c>
      <c r="E503" t="s">
        <v>31</v>
      </c>
      <c r="F503" t="s">
        <v>3072</v>
      </c>
      <c r="G503" t="s">
        <v>3073</v>
      </c>
      <c r="H503">
        <v>753.02</v>
      </c>
      <c r="I503" t="s">
        <v>29</v>
      </c>
      <c r="J503">
        <v>20</v>
      </c>
      <c r="K503">
        <v>15060.4</v>
      </c>
      <c r="L503" t="s">
        <v>3074</v>
      </c>
      <c r="M503" s="9">
        <v>44927</v>
      </c>
      <c r="N503" s="9">
        <f t="shared" ref="N503:N515" si="241">M503+5</f>
        <v>44932</v>
      </c>
      <c r="O503" s="1" t="str">
        <f t="shared" ref="O503:O515" si="242">IF(J503&gt;15, "large order", "small order")</f>
        <v>large order</v>
      </c>
      <c r="P503">
        <f t="shared" ref="P503:P515" si="243">YEAR(M503)</f>
        <v>2023</v>
      </c>
      <c r="Q503" t="str">
        <f t="shared" ref="Q503:Q515" si="244">IF(AND(J503&gt;10, P503=2024), "recent transaction", "old transaction")</f>
        <v>old transaction</v>
      </c>
      <c r="R503" t="str">
        <f t="shared" ref="R503:R515" si="245">IF(OR(J503&gt;15, O503="small order"), "valid", "invalid")</f>
        <v>valid</v>
      </c>
      <c r="S503" t="str">
        <f t="shared" ref="S503:S515" si="246">IF(NOT(P503&lt;2024), "pending", "paid")</f>
        <v>paid</v>
      </c>
      <c r="T503" t="str">
        <f t="shared" ref="T503:T515" si="247">IF(AND(J503&gt;15, OR(Q503="old transaction", Q503="recent transaction")), "high priority order")</f>
        <v>high priority order</v>
      </c>
      <c r="U503" t="str">
        <f t="shared" ref="U503:U515" si="248">CONCATENATE(A503, " ", B503)</f>
        <v>Erik Cochran 4443</v>
      </c>
      <c r="V503" t="str">
        <f t="shared" ref="V503:V515" si="249">RIGHT(A503,5)</f>
        <v>chran</v>
      </c>
      <c r="W503" t="str">
        <f t="shared" ref="W503:W515" si="250">LEFT(A503, 5)</f>
        <v xml:space="preserve">Erik </v>
      </c>
      <c r="X503">
        <f t="shared" ref="X503:X515" si="251">DATEDIF(M503, N503, "d")</f>
        <v>5</v>
      </c>
    </row>
    <row r="504" spans="1:24" x14ac:dyDescent="0.25">
      <c r="A504" t="s">
        <v>107</v>
      </c>
      <c r="B504">
        <v>7267</v>
      </c>
      <c r="C504" t="s">
        <v>108</v>
      </c>
      <c r="D504" t="s">
        <v>109</v>
      </c>
      <c r="E504" t="s">
        <v>31</v>
      </c>
      <c r="F504" t="s">
        <v>110</v>
      </c>
      <c r="G504" t="s">
        <v>111</v>
      </c>
      <c r="H504">
        <v>805.63</v>
      </c>
      <c r="I504" t="s">
        <v>29</v>
      </c>
      <c r="J504">
        <v>16</v>
      </c>
      <c r="K504">
        <v>12890.08</v>
      </c>
      <c r="L504" t="s">
        <v>112</v>
      </c>
      <c r="M504" s="9">
        <v>44223</v>
      </c>
      <c r="N504" s="9">
        <f t="shared" si="241"/>
        <v>44228</v>
      </c>
      <c r="O504" s="1" t="str">
        <f t="shared" si="242"/>
        <v>large order</v>
      </c>
      <c r="P504">
        <f t="shared" si="243"/>
        <v>2021</v>
      </c>
      <c r="Q504" t="str">
        <f t="shared" si="244"/>
        <v>old transaction</v>
      </c>
      <c r="R504" t="str">
        <f t="shared" si="245"/>
        <v>valid</v>
      </c>
      <c r="S504" t="str">
        <f t="shared" si="246"/>
        <v>paid</v>
      </c>
      <c r="T504" t="str">
        <f t="shared" si="247"/>
        <v>high priority order</v>
      </c>
      <c r="U504" t="str">
        <f t="shared" si="248"/>
        <v>Mr. Anthony Frederick MD 7267</v>
      </c>
      <c r="V504" t="str">
        <f t="shared" si="249"/>
        <v>ck MD</v>
      </c>
      <c r="W504" t="str">
        <f t="shared" si="250"/>
        <v>Mr. A</v>
      </c>
      <c r="X504">
        <f t="shared" si="251"/>
        <v>5</v>
      </c>
    </row>
    <row r="505" spans="1:24" x14ac:dyDescent="0.25">
      <c r="A505" t="s">
        <v>1843</v>
      </c>
      <c r="B505">
        <v>8120</v>
      </c>
      <c r="C505" t="s">
        <v>1844</v>
      </c>
      <c r="D505" t="s">
        <v>1845</v>
      </c>
      <c r="E505" t="s">
        <v>31</v>
      </c>
      <c r="F505" t="s">
        <v>1273</v>
      </c>
      <c r="G505" t="s">
        <v>1846</v>
      </c>
      <c r="H505">
        <v>506.13</v>
      </c>
      <c r="I505" t="s">
        <v>29</v>
      </c>
      <c r="J505">
        <v>16</v>
      </c>
      <c r="K505">
        <v>8098.08</v>
      </c>
      <c r="L505" t="s">
        <v>1847</v>
      </c>
      <c r="M505" s="9">
        <v>44253</v>
      </c>
      <c r="N505" s="9">
        <f t="shared" si="241"/>
        <v>44258</v>
      </c>
      <c r="O505" s="1" t="str">
        <f t="shared" si="242"/>
        <v>large order</v>
      </c>
      <c r="P505">
        <f t="shared" si="243"/>
        <v>2021</v>
      </c>
      <c r="Q505" t="str">
        <f t="shared" si="244"/>
        <v>old transaction</v>
      </c>
      <c r="R505" t="str">
        <f t="shared" si="245"/>
        <v>valid</v>
      </c>
      <c r="S505" t="str">
        <f t="shared" si="246"/>
        <v>paid</v>
      </c>
      <c r="T505" t="str">
        <f t="shared" si="247"/>
        <v>high priority order</v>
      </c>
      <c r="U505" t="str">
        <f t="shared" si="248"/>
        <v>Michael Hendricks 8120</v>
      </c>
      <c r="V505" t="str">
        <f t="shared" si="249"/>
        <v>ricks</v>
      </c>
      <c r="W505" t="str">
        <f t="shared" si="250"/>
        <v>Micha</v>
      </c>
      <c r="X505">
        <f t="shared" si="251"/>
        <v>5</v>
      </c>
    </row>
    <row r="506" spans="1:24" x14ac:dyDescent="0.25">
      <c r="A506" t="s">
        <v>1894</v>
      </c>
      <c r="B506">
        <v>9521</v>
      </c>
      <c r="C506" t="s">
        <v>1895</v>
      </c>
      <c r="D506" t="s">
        <v>1896</v>
      </c>
      <c r="E506" t="s">
        <v>31</v>
      </c>
      <c r="F506" t="s">
        <v>1897</v>
      </c>
      <c r="G506" t="s">
        <v>1898</v>
      </c>
      <c r="H506">
        <v>744.07</v>
      </c>
      <c r="I506" t="s">
        <v>29</v>
      </c>
      <c r="J506">
        <v>16</v>
      </c>
      <c r="K506">
        <v>11905.12</v>
      </c>
      <c r="L506" t="s">
        <v>1899</v>
      </c>
      <c r="M506" s="9">
        <v>43859</v>
      </c>
      <c r="N506" s="9">
        <f t="shared" si="241"/>
        <v>43864</v>
      </c>
      <c r="O506" s="1" t="str">
        <f t="shared" si="242"/>
        <v>large order</v>
      </c>
      <c r="P506">
        <f t="shared" si="243"/>
        <v>2020</v>
      </c>
      <c r="Q506" t="str">
        <f t="shared" si="244"/>
        <v>old transaction</v>
      </c>
      <c r="R506" t="str">
        <f t="shared" si="245"/>
        <v>valid</v>
      </c>
      <c r="S506" t="str">
        <f t="shared" si="246"/>
        <v>paid</v>
      </c>
      <c r="T506" t="str">
        <f t="shared" si="247"/>
        <v>high priority order</v>
      </c>
      <c r="U506" t="str">
        <f t="shared" si="248"/>
        <v>Maurice Meyer 9521</v>
      </c>
      <c r="V506" t="str">
        <f t="shared" si="249"/>
        <v>Meyer</v>
      </c>
      <c r="W506" t="str">
        <f t="shared" si="250"/>
        <v>Mauri</v>
      </c>
      <c r="X506">
        <f t="shared" si="251"/>
        <v>5</v>
      </c>
    </row>
    <row r="507" spans="1:24" x14ac:dyDescent="0.25">
      <c r="A507" t="s">
        <v>2676</v>
      </c>
      <c r="B507">
        <v>5948</v>
      </c>
      <c r="C507" t="s">
        <v>2677</v>
      </c>
      <c r="D507" t="s">
        <v>2678</v>
      </c>
      <c r="E507" t="s">
        <v>31</v>
      </c>
      <c r="F507" t="s">
        <v>395</v>
      </c>
      <c r="G507" t="s">
        <v>2679</v>
      </c>
      <c r="H507">
        <v>60.79</v>
      </c>
      <c r="I507" t="s">
        <v>29</v>
      </c>
      <c r="J507">
        <v>15</v>
      </c>
      <c r="K507">
        <v>911.85</v>
      </c>
      <c r="L507" t="s">
        <v>2680</v>
      </c>
      <c r="M507" s="9">
        <v>44077</v>
      </c>
      <c r="N507" s="9">
        <f t="shared" si="241"/>
        <v>44082</v>
      </c>
      <c r="O507" s="1" t="str">
        <f t="shared" si="242"/>
        <v>small order</v>
      </c>
      <c r="P507">
        <f t="shared" si="243"/>
        <v>2020</v>
      </c>
      <c r="Q507" t="str">
        <f t="shared" si="244"/>
        <v>old transaction</v>
      </c>
      <c r="R507" t="str">
        <f t="shared" si="245"/>
        <v>valid</v>
      </c>
      <c r="S507" t="str">
        <f t="shared" si="246"/>
        <v>paid</v>
      </c>
      <c r="T507" t="b">
        <f t="shared" si="247"/>
        <v>0</v>
      </c>
      <c r="U507" t="str">
        <f t="shared" si="248"/>
        <v>Ronald Price 5948</v>
      </c>
      <c r="V507" t="str">
        <f t="shared" si="249"/>
        <v>Price</v>
      </c>
      <c r="W507" t="str">
        <f t="shared" si="250"/>
        <v>Ronal</v>
      </c>
      <c r="X507">
        <f t="shared" si="251"/>
        <v>5</v>
      </c>
    </row>
    <row r="508" spans="1:24" x14ac:dyDescent="0.25">
      <c r="A508" t="s">
        <v>189</v>
      </c>
      <c r="B508">
        <v>7522</v>
      </c>
      <c r="C508" t="s">
        <v>190</v>
      </c>
      <c r="D508" t="s">
        <v>191</v>
      </c>
      <c r="E508" t="s">
        <v>31</v>
      </c>
      <c r="F508" t="s">
        <v>192</v>
      </c>
      <c r="G508" t="s">
        <v>193</v>
      </c>
      <c r="H508">
        <v>265.25</v>
      </c>
      <c r="I508" t="s">
        <v>29</v>
      </c>
      <c r="J508">
        <v>14</v>
      </c>
      <c r="K508">
        <v>3713.5</v>
      </c>
      <c r="L508" t="s">
        <v>194</v>
      </c>
      <c r="M508" s="9">
        <v>45517</v>
      </c>
      <c r="N508" s="9">
        <f t="shared" si="241"/>
        <v>45522</v>
      </c>
      <c r="O508" s="1" t="str">
        <f t="shared" si="242"/>
        <v>small order</v>
      </c>
      <c r="P508">
        <f t="shared" si="243"/>
        <v>2024</v>
      </c>
      <c r="Q508" t="str">
        <f t="shared" si="244"/>
        <v>recent transaction</v>
      </c>
      <c r="R508" t="str">
        <f t="shared" si="245"/>
        <v>valid</v>
      </c>
      <c r="S508" t="str">
        <f t="shared" si="246"/>
        <v>pending</v>
      </c>
      <c r="T508" t="b">
        <f t="shared" si="247"/>
        <v>0</v>
      </c>
      <c r="U508" t="str">
        <f t="shared" si="248"/>
        <v>Lauren Hernandez 7522</v>
      </c>
      <c r="V508" t="str">
        <f t="shared" si="249"/>
        <v>andez</v>
      </c>
      <c r="W508" t="str">
        <f t="shared" si="250"/>
        <v>Laure</v>
      </c>
      <c r="X508">
        <f t="shared" si="251"/>
        <v>5</v>
      </c>
    </row>
    <row r="509" spans="1:24" x14ac:dyDescent="0.25">
      <c r="A509" t="s">
        <v>1946</v>
      </c>
      <c r="B509">
        <v>2272</v>
      </c>
      <c r="C509" t="s">
        <v>1947</v>
      </c>
      <c r="D509" t="s">
        <v>1948</v>
      </c>
      <c r="E509" t="s">
        <v>31</v>
      </c>
      <c r="F509" t="s">
        <v>1124</v>
      </c>
      <c r="G509" t="s">
        <v>1949</v>
      </c>
      <c r="H509">
        <v>480.92</v>
      </c>
      <c r="I509" t="s">
        <v>29</v>
      </c>
      <c r="J509">
        <v>14</v>
      </c>
      <c r="K509">
        <v>6732.88</v>
      </c>
      <c r="L509" t="s">
        <v>1950</v>
      </c>
      <c r="M509" s="9">
        <v>44452</v>
      </c>
      <c r="N509" s="9">
        <f t="shared" si="241"/>
        <v>44457</v>
      </c>
      <c r="O509" s="1" t="str">
        <f t="shared" si="242"/>
        <v>small order</v>
      </c>
      <c r="P509">
        <f t="shared" si="243"/>
        <v>2021</v>
      </c>
      <c r="Q509" t="str">
        <f t="shared" si="244"/>
        <v>old transaction</v>
      </c>
      <c r="R509" t="str">
        <f t="shared" si="245"/>
        <v>valid</v>
      </c>
      <c r="S509" t="str">
        <f t="shared" si="246"/>
        <v>paid</v>
      </c>
      <c r="T509" t="b">
        <f t="shared" si="247"/>
        <v>0</v>
      </c>
      <c r="U509" t="str">
        <f t="shared" si="248"/>
        <v>Tracy Garner II 2272</v>
      </c>
      <c r="V509" t="str">
        <f t="shared" si="249"/>
        <v>er II</v>
      </c>
      <c r="W509" t="str">
        <f t="shared" si="250"/>
        <v>Tracy</v>
      </c>
      <c r="X509">
        <f t="shared" si="251"/>
        <v>5</v>
      </c>
    </row>
    <row r="510" spans="1:24" x14ac:dyDescent="0.25">
      <c r="A510" t="s">
        <v>3280</v>
      </c>
      <c r="B510">
        <v>8485</v>
      </c>
      <c r="C510" t="s">
        <v>3281</v>
      </c>
      <c r="D510" t="s">
        <v>3282</v>
      </c>
      <c r="E510" t="s">
        <v>31</v>
      </c>
      <c r="F510" t="s">
        <v>483</v>
      </c>
      <c r="G510" t="s">
        <v>3283</v>
      </c>
      <c r="H510">
        <v>25.05</v>
      </c>
      <c r="I510" t="s">
        <v>29</v>
      </c>
      <c r="J510">
        <v>14</v>
      </c>
      <c r="K510">
        <v>350.7</v>
      </c>
      <c r="L510" t="s">
        <v>3284</v>
      </c>
      <c r="M510" s="9">
        <v>45098</v>
      </c>
      <c r="N510" s="9">
        <f t="shared" si="241"/>
        <v>45103</v>
      </c>
      <c r="O510" s="1" t="str">
        <f t="shared" si="242"/>
        <v>small order</v>
      </c>
      <c r="P510">
        <f t="shared" si="243"/>
        <v>2023</v>
      </c>
      <c r="Q510" t="str">
        <f t="shared" si="244"/>
        <v>old transaction</v>
      </c>
      <c r="R510" t="str">
        <f t="shared" si="245"/>
        <v>valid</v>
      </c>
      <c r="S510" t="str">
        <f t="shared" si="246"/>
        <v>paid</v>
      </c>
      <c r="T510" t="b">
        <f t="shared" si="247"/>
        <v>0</v>
      </c>
      <c r="U510" t="str">
        <f t="shared" si="248"/>
        <v>Mr. Eric Smith 8485</v>
      </c>
      <c r="V510" t="str">
        <f t="shared" si="249"/>
        <v>Smith</v>
      </c>
      <c r="W510" t="str">
        <f t="shared" si="250"/>
        <v>Mr. E</v>
      </c>
      <c r="X510">
        <f t="shared" si="251"/>
        <v>5</v>
      </c>
    </row>
    <row r="511" spans="1:24" x14ac:dyDescent="0.25">
      <c r="A511" t="s">
        <v>873</v>
      </c>
      <c r="B511">
        <v>1325</v>
      </c>
      <c r="C511" t="s">
        <v>874</v>
      </c>
      <c r="D511" t="s">
        <v>875</v>
      </c>
      <c r="E511" t="s">
        <v>31</v>
      </c>
      <c r="F511" t="s">
        <v>876</v>
      </c>
      <c r="G511" t="s">
        <v>877</v>
      </c>
      <c r="H511">
        <v>439</v>
      </c>
      <c r="I511" t="s">
        <v>29</v>
      </c>
      <c r="J511">
        <v>12</v>
      </c>
      <c r="K511">
        <v>5268</v>
      </c>
      <c r="L511" t="s">
        <v>878</v>
      </c>
      <c r="M511" s="9">
        <v>45178</v>
      </c>
      <c r="N511" s="9">
        <f t="shared" si="241"/>
        <v>45183</v>
      </c>
      <c r="O511" s="1" t="str">
        <f t="shared" si="242"/>
        <v>small order</v>
      </c>
      <c r="P511">
        <f t="shared" si="243"/>
        <v>2023</v>
      </c>
      <c r="Q511" t="str">
        <f t="shared" si="244"/>
        <v>old transaction</v>
      </c>
      <c r="R511" t="str">
        <f t="shared" si="245"/>
        <v>valid</v>
      </c>
      <c r="S511" t="str">
        <f t="shared" si="246"/>
        <v>paid</v>
      </c>
      <c r="T511" t="b">
        <f t="shared" si="247"/>
        <v>0</v>
      </c>
      <c r="U511" t="str">
        <f t="shared" si="248"/>
        <v>Ariel Church 1325</v>
      </c>
      <c r="V511" t="str">
        <f t="shared" si="249"/>
        <v>hurch</v>
      </c>
      <c r="W511" t="str">
        <f t="shared" si="250"/>
        <v>Ariel</v>
      </c>
      <c r="X511">
        <f t="shared" si="251"/>
        <v>5</v>
      </c>
    </row>
    <row r="512" spans="1:24" x14ac:dyDescent="0.25">
      <c r="A512" t="s">
        <v>3075</v>
      </c>
      <c r="B512">
        <v>7911</v>
      </c>
      <c r="C512" t="s">
        <v>3076</v>
      </c>
      <c r="D512" t="s">
        <v>3077</v>
      </c>
      <c r="E512" t="s">
        <v>31</v>
      </c>
      <c r="F512" t="s">
        <v>2024</v>
      </c>
      <c r="G512" t="s">
        <v>3078</v>
      </c>
      <c r="H512">
        <v>168.6</v>
      </c>
      <c r="I512" t="s">
        <v>29</v>
      </c>
      <c r="J512">
        <v>12</v>
      </c>
      <c r="K512">
        <v>2023.2</v>
      </c>
      <c r="L512" t="s">
        <v>3079</v>
      </c>
      <c r="M512" s="9">
        <v>44326</v>
      </c>
      <c r="N512" s="9">
        <f t="shared" si="241"/>
        <v>44331</v>
      </c>
      <c r="O512" s="1" t="str">
        <f t="shared" si="242"/>
        <v>small order</v>
      </c>
      <c r="P512">
        <f t="shared" si="243"/>
        <v>2021</v>
      </c>
      <c r="Q512" t="str">
        <f t="shared" si="244"/>
        <v>old transaction</v>
      </c>
      <c r="R512" t="str">
        <f t="shared" si="245"/>
        <v>valid</v>
      </c>
      <c r="S512" t="str">
        <f t="shared" si="246"/>
        <v>paid</v>
      </c>
      <c r="T512" t="b">
        <f t="shared" si="247"/>
        <v>0</v>
      </c>
      <c r="U512" t="str">
        <f t="shared" si="248"/>
        <v>Jessica Pineda 7911</v>
      </c>
      <c r="V512" t="str">
        <f t="shared" si="249"/>
        <v>ineda</v>
      </c>
      <c r="W512" t="str">
        <f t="shared" si="250"/>
        <v>Jessi</v>
      </c>
      <c r="X512">
        <f t="shared" si="251"/>
        <v>5</v>
      </c>
    </row>
    <row r="513" spans="1:24" x14ac:dyDescent="0.25">
      <c r="A513" t="s">
        <v>1923</v>
      </c>
      <c r="B513">
        <v>6279</v>
      </c>
      <c r="C513" t="s">
        <v>1924</v>
      </c>
      <c r="D513" t="s">
        <v>1925</v>
      </c>
      <c r="E513" t="s">
        <v>31</v>
      </c>
      <c r="F513" t="s">
        <v>1926</v>
      </c>
      <c r="G513" t="s">
        <v>1927</v>
      </c>
      <c r="H513">
        <v>909.27</v>
      </c>
      <c r="I513" t="s">
        <v>29</v>
      </c>
      <c r="J513">
        <v>11</v>
      </c>
      <c r="K513">
        <v>10001.969999999999</v>
      </c>
      <c r="L513" t="s">
        <v>1928</v>
      </c>
      <c r="M513" s="9">
        <v>44501</v>
      </c>
      <c r="N513" s="9">
        <f t="shared" si="241"/>
        <v>44506</v>
      </c>
      <c r="O513" s="1" t="str">
        <f t="shared" si="242"/>
        <v>small order</v>
      </c>
      <c r="P513">
        <f t="shared" si="243"/>
        <v>2021</v>
      </c>
      <c r="Q513" t="str">
        <f t="shared" si="244"/>
        <v>old transaction</v>
      </c>
      <c r="R513" t="str">
        <f t="shared" si="245"/>
        <v>valid</v>
      </c>
      <c r="S513" t="str">
        <f t="shared" si="246"/>
        <v>paid</v>
      </c>
      <c r="T513" t="b">
        <f t="shared" si="247"/>
        <v>0</v>
      </c>
      <c r="U513" t="str">
        <f t="shared" si="248"/>
        <v>Stephanie Wilson 6279</v>
      </c>
      <c r="V513" t="str">
        <f t="shared" si="249"/>
        <v>ilson</v>
      </c>
      <c r="W513" t="str">
        <f t="shared" si="250"/>
        <v>Steph</v>
      </c>
      <c r="X513">
        <f t="shared" si="251"/>
        <v>5</v>
      </c>
    </row>
    <row r="514" spans="1:24" x14ac:dyDescent="0.25">
      <c r="A514" t="s">
        <v>2493</v>
      </c>
      <c r="B514">
        <v>8044</v>
      </c>
      <c r="C514" t="s">
        <v>2494</v>
      </c>
      <c r="D514" t="s">
        <v>2495</v>
      </c>
      <c r="E514" t="s">
        <v>31</v>
      </c>
      <c r="F514" t="s">
        <v>2496</v>
      </c>
      <c r="G514" t="s">
        <v>2497</v>
      </c>
      <c r="H514">
        <v>74.98</v>
      </c>
      <c r="I514" t="s">
        <v>29</v>
      </c>
      <c r="J514">
        <v>11</v>
      </c>
      <c r="K514">
        <v>824.78</v>
      </c>
      <c r="L514" t="s">
        <v>2498</v>
      </c>
      <c r="M514" s="9">
        <v>45408</v>
      </c>
      <c r="N514" s="9">
        <f t="shared" si="241"/>
        <v>45413</v>
      </c>
      <c r="O514" s="1" t="str">
        <f t="shared" si="242"/>
        <v>small order</v>
      </c>
      <c r="P514">
        <f t="shared" si="243"/>
        <v>2024</v>
      </c>
      <c r="Q514" t="str">
        <f t="shared" si="244"/>
        <v>recent transaction</v>
      </c>
      <c r="R514" t="str">
        <f t="shared" si="245"/>
        <v>valid</v>
      </c>
      <c r="S514" t="str">
        <f t="shared" si="246"/>
        <v>pending</v>
      </c>
      <c r="T514" t="b">
        <f t="shared" si="247"/>
        <v>0</v>
      </c>
      <c r="U514" t="str">
        <f t="shared" si="248"/>
        <v>Brianna Thompson 8044</v>
      </c>
      <c r="V514" t="str">
        <f t="shared" si="249"/>
        <v>mpson</v>
      </c>
      <c r="W514" t="str">
        <f t="shared" si="250"/>
        <v>Brian</v>
      </c>
      <c r="X514">
        <f t="shared" si="251"/>
        <v>5</v>
      </c>
    </row>
    <row r="515" spans="1:24" x14ac:dyDescent="0.25">
      <c r="A515" t="s">
        <v>2696</v>
      </c>
      <c r="B515">
        <v>7209</v>
      </c>
      <c r="C515" t="s">
        <v>2697</v>
      </c>
      <c r="D515" t="s">
        <v>2698</v>
      </c>
      <c r="E515" t="s">
        <v>31</v>
      </c>
      <c r="F515" t="s">
        <v>445</v>
      </c>
      <c r="G515" t="s">
        <v>2699</v>
      </c>
      <c r="H515">
        <v>127.57</v>
      </c>
      <c r="I515" t="s">
        <v>29</v>
      </c>
      <c r="J515">
        <v>11</v>
      </c>
      <c r="K515">
        <v>1403.27</v>
      </c>
      <c r="L515" t="s">
        <v>2700</v>
      </c>
      <c r="M515" s="9">
        <v>44993</v>
      </c>
      <c r="N515" s="9">
        <f t="shared" si="241"/>
        <v>44998</v>
      </c>
      <c r="O515" s="1" t="str">
        <f t="shared" si="242"/>
        <v>small order</v>
      </c>
      <c r="P515">
        <f t="shared" si="243"/>
        <v>2023</v>
      </c>
      <c r="Q515" t="str">
        <f t="shared" si="244"/>
        <v>old transaction</v>
      </c>
      <c r="R515" t="str">
        <f t="shared" si="245"/>
        <v>valid</v>
      </c>
      <c r="S515" t="str">
        <f t="shared" si="246"/>
        <v>paid</v>
      </c>
      <c r="T515" t="b">
        <f t="shared" si="247"/>
        <v>0</v>
      </c>
      <c r="U515" t="str">
        <f t="shared" si="248"/>
        <v>Sarah Lambert 7209</v>
      </c>
      <c r="V515" t="str">
        <f t="shared" si="249"/>
        <v>mbert</v>
      </c>
      <c r="W515" t="str">
        <f t="shared" si="250"/>
        <v>Sarah</v>
      </c>
      <c r="X515">
        <f t="shared" si="251"/>
        <v>5</v>
      </c>
    </row>
    <row r="516" spans="1:24" hidden="1" x14ac:dyDescent="0.25">
      <c r="A516" t="s">
        <v>1423</v>
      </c>
      <c r="B516">
        <v>7946</v>
      </c>
      <c r="C516" t="s">
        <v>1424</v>
      </c>
      <c r="D516" t="s">
        <v>1425</v>
      </c>
      <c r="E516" t="s">
        <v>31</v>
      </c>
      <c r="F516" t="s">
        <v>1426</v>
      </c>
      <c r="G516" t="s">
        <v>1427</v>
      </c>
      <c r="H516">
        <v>14.94</v>
      </c>
      <c r="I516" t="s">
        <v>29</v>
      </c>
      <c r="J516">
        <v>10</v>
      </c>
      <c r="K516">
        <v>149.4</v>
      </c>
      <c r="L516" t="s">
        <v>1428</v>
      </c>
      <c r="M516" s="1">
        <v>44829</v>
      </c>
      <c r="N516" s="1">
        <v>44368</v>
      </c>
      <c r="O516" s="1"/>
      <c r="P516" s="1"/>
    </row>
    <row r="517" spans="1:24" hidden="1" x14ac:dyDescent="0.25">
      <c r="A517" t="s">
        <v>2296</v>
      </c>
      <c r="B517">
        <v>7088</v>
      </c>
      <c r="C517" t="s">
        <v>2297</v>
      </c>
      <c r="D517" t="s">
        <v>2298</v>
      </c>
      <c r="E517" t="s">
        <v>31</v>
      </c>
      <c r="F517" t="s">
        <v>2299</v>
      </c>
      <c r="G517" t="s">
        <v>2300</v>
      </c>
      <c r="H517">
        <v>28.79</v>
      </c>
      <c r="I517" t="s">
        <v>29</v>
      </c>
      <c r="J517">
        <v>10</v>
      </c>
      <c r="K517">
        <v>287.89999999999998</v>
      </c>
      <c r="L517" t="s">
        <v>2301</v>
      </c>
      <c r="M517" s="1">
        <v>45284</v>
      </c>
      <c r="N517" s="1">
        <v>45106</v>
      </c>
      <c r="O517" s="1"/>
      <c r="P517" s="1"/>
    </row>
    <row r="518" spans="1:24" hidden="1" x14ac:dyDescent="0.25">
      <c r="A518" t="s">
        <v>460</v>
      </c>
      <c r="B518">
        <v>5177</v>
      </c>
      <c r="C518" t="s">
        <v>461</v>
      </c>
      <c r="D518" t="s">
        <v>462</v>
      </c>
      <c r="E518" t="s">
        <v>31</v>
      </c>
      <c r="F518" t="s">
        <v>463</v>
      </c>
      <c r="G518" t="s">
        <v>464</v>
      </c>
      <c r="H518">
        <v>188.29</v>
      </c>
      <c r="I518" t="s">
        <v>29</v>
      </c>
      <c r="J518">
        <v>9</v>
      </c>
      <c r="K518">
        <v>1694.61</v>
      </c>
      <c r="L518" t="s">
        <v>465</v>
      </c>
      <c r="M518" s="1">
        <v>45520</v>
      </c>
      <c r="N518" s="1">
        <v>44745</v>
      </c>
      <c r="O518" s="1"/>
      <c r="P518" s="1"/>
    </row>
    <row r="519" spans="1:24" hidden="1" x14ac:dyDescent="0.25">
      <c r="A519" t="s">
        <v>1451</v>
      </c>
      <c r="B519">
        <v>1965</v>
      </c>
      <c r="C519" t="s">
        <v>1452</v>
      </c>
      <c r="D519" t="s">
        <v>1453</v>
      </c>
      <c r="E519" t="s">
        <v>31</v>
      </c>
      <c r="F519" t="s">
        <v>376</v>
      </c>
      <c r="G519" t="s">
        <v>1454</v>
      </c>
      <c r="H519">
        <v>952.27</v>
      </c>
      <c r="I519" t="s">
        <v>29</v>
      </c>
      <c r="J519">
        <v>9</v>
      </c>
      <c r="K519">
        <v>8570.43</v>
      </c>
      <c r="L519" t="s">
        <v>1455</v>
      </c>
      <c r="M519" s="1">
        <v>45197</v>
      </c>
      <c r="N519" s="1">
        <v>44001</v>
      </c>
      <c r="O519" s="1"/>
      <c r="P519" s="1"/>
    </row>
    <row r="520" spans="1:24" hidden="1" x14ac:dyDescent="0.25">
      <c r="A520" t="s">
        <v>2898</v>
      </c>
      <c r="B520">
        <v>2176</v>
      </c>
      <c r="C520" t="s">
        <v>2899</v>
      </c>
      <c r="D520" t="s">
        <v>2900</v>
      </c>
      <c r="E520" t="s">
        <v>31</v>
      </c>
      <c r="F520" t="s">
        <v>1000</v>
      </c>
      <c r="G520" t="s">
        <v>2901</v>
      </c>
      <c r="H520">
        <v>849.13</v>
      </c>
      <c r="I520" t="s">
        <v>29</v>
      </c>
      <c r="J520">
        <v>9</v>
      </c>
      <c r="K520">
        <v>7642.17</v>
      </c>
      <c r="L520" t="s">
        <v>2902</v>
      </c>
      <c r="M520" s="1">
        <v>44316</v>
      </c>
      <c r="N520" s="1">
        <v>45023</v>
      </c>
      <c r="O520" s="1"/>
      <c r="P520" s="1"/>
    </row>
    <row r="521" spans="1:24" hidden="1" x14ac:dyDescent="0.25">
      <c r="A521" t="s">
        <v>521</v>
      </c>
      <c r="B521">
        <v>5713</v>
      </c>
      <c r="C521" t="s">
        <v>522</v>
      </c>
      <c r="D521" t="s">
        <v>523</v>
      </c>
      <c r="E521" t="s">
        <v>31</v>
      </c>
      <c r="F521" t="s">
        <v>524</v>
      </c>
      <c r="G521" t="s">
        <v>525</v>
      </c>
      <c r="H521">
        <v>328.63</v>
      </c>
      <c r="I521" t="s">
        <v>29</v>
      </c>
      <c r="J521">
        <v>8</v>
      </c>
      <c r="K521">
        <v>2629.04</v>
      </c>
      <c r="L521" t="s">
        <v>526</v>
      </c>
      <c r="M521" s="1">
        <v>45480</v>
      </c>
      <c r="N521" s="1">
        <v>43871</v>
      </c>
      <c r="O521" s="1"/>
      <c r="P521" s="1"/>
    </row>
    <row r="522" spans="1:24" hidden="1" x14ac:dyDescent="0.25">
      <c r="A522" t="s">
        <v>2597</v>
      </c>
      <c r="B522">
        <v>4886</v>
      </c>
      <c r="C522" t="s">
        <v>2598</v>
      </c>
      <c r="D522" t="s">
        <v>2599</v>
      </c>
      <c r="E522" t="s">
        <v>31</v>
      </c>
      <c r="F522" t="s">
        <v>333</v>
      </c>
      <c r="G522" t="s">
        <v>2600</v>
      </c>
      <c r="H522">
        <v>568.19000000000005</v>
      </c>
      <c r="I522" t="s">
        <v>29</v>
      </c>
      <c r="J522">
        <v>8</v>
      </c>
      <c r="K522">
        <v>4545.5200000000004</v>
      </c>
      <c r="L522" t="s">
        <v>2601</v>
      </c>
      <c r="M522" s="1">
        <v>44295</v>
      </c>
      <c r="N522" s="1">
        <v>44333</v>
      </c>
      <c r="O522" s="1"/>
      <c r="P522" s="1"/>
    </row>
    <row r="523" spans="1:24" hidden="1" x14ac:dyDescent="0.25">
      <c r="A523" t="s">
        <v>1576</v>
      </c>
      <c r="B523">
        <v>9981</v>
      </c>
      <c r="C523" t="s">
        <v>1577</v>
      </c>
      <c r="D523" t="s">
        <v>1578</v>
      </c>
      <c r="E523" t="s">
        <v>31</v>
      </c>
      <c r="F523" t="s">
        <v>611</v>
      </c>
      <c r="G523" t="s">
        <v>1579</v>
      </c>
      <c r="H523">
        <v>452.86</v>
      </c>
      <c r="I523" t="s">
        <v>29</v>
      </c>
      <c r="J523">
        <v>7</v>
      </c>
      <c r="K523">
        <v>3170.02</v>
      </c>
      <c r="L523" t="s">
        <v>1580</v>
      </c>
      <c r="M523" s="1">
        <v>45084</v>
      </c>
      <c r="N523" s="1">
        <v>44210</v>
      </c>
      <c r="O523" s="1"/>
      <c r="P523" s="1"/>
    </row>
    <row r="524" spans="1:24" hidden="1" x14ac:dyDescent="0.25">
      <c r="A524" t="s">
        <v>472</v>
      </c>
      <c r="B524">
        <v>1433</v>
      </c>
      <c r="C524" t="s">
        <v>473</v>
      </c>
      <c r="D524" t="s">
        <v>474</v>
      </c>
      <c r="E524" t="s">
        <v>31</v>
      </c>
      <c r="F524" t="s">
        <v>55</v>
      </c>
      <c r="G524" t="s">
        <v>475</v>
      </c>
      <c r="H524">
        <v>618.94000000000005</v>
      </c>
      <c r="I524" t="s">
        <v>29</v>
      </c>
      <c r="J524">
        <v>5</v>
      </c>
      <c r="K524">
        <v>3094.7</v>
      </c>
      <c r="L524" t="s">
        <v>476</v>
      </c>
      <c r="M524" s="1">
        <v>44513</v>
      </c>
      <c r="N524" s="1">
        <v>44829</v>
      </c>
      <c r="O524" s="1"/>
      <c r="P524" s="1"/>
    </row>
    <row r="525" spans="1:24" hidden="1" x14ac:dyDescent="0.25">
      <c r="A525" t="s">
        <v>1328</v>
      </c>
      <c r="B525">
        <v>2717</v>
      </c>
      <c r="C525" t="s">
        <v>1329</v>
      </c>
      <c r="D525" t="s">
        <v>1330</v>
      </c>
      <c r="E525" t="s">
        <v>31</v>
      </c>
      <c r="F525" t="s">
        <v>1040</v>
      </c>
      <c r="G525" t="s">
        <v>1331</v>
      </c>
      <c r="H525">
        <v>892.35</v>
      </c>
      <c r="I525" t="s">
        <v>29</v>
      </c>
      <c r="J525">
        <v>4</v>
      </c>
      <c r="K525">
        <v>3569.4</v>
      </c>
      <c r="L525" t="s">
        <v>1332</v>
      </c>
      <c r="M525" s="1">
        <v>44855</v>
      </c>
      <c r="N525" s="1">
        <v>45119</v>
      </c>
      <c r="O525" s="1"/>
      <c r="P525" s="1"/>
    </row>
    <row r="526" spans="1:24" hidden="1" x14ac:dyDescent="0.25">
      <c r="A526" t="s">
        <v>1564</v>
      </c>
      <c r="B526">
        <v>5676</v>
      </c>
      <c r="C526" t="s">
        <v>1565</v>
      </c>
      <c r="D526" t="s">
        <v>1566</v>
      </c>
      <c r="E526" t="s">
        <v>31</v>
      </c>
      <c r="F526" t="s">
        <v>1567</v>
      </c>
      <c r="G526" t="s">
        <v>1568</v>
      </c>
      <c r="H526">
        <v>271.43</v>
      </c>
      <c r="I526" t="s">
        <v>29</v>
      </c>
      <c r="J526">
        <v>2</v>
      </c>
      <c r="K526">
        <v>542.86</v>
      </c>
      <c r="L526" t="s">
        <v>1569</v>
      </c>
      <c r="M526" s="1">
        <v>45543</v>
      </c>
      <c r="N526" s="1">
        <v>44316</v>
      </c>
      <c r="O526" s="1"/>
      <c r="P526" s="1"/>
    </row>
    <row r="527" spans="1:24" hidden="1" x14ac:dyDescent="0.25">
      <c r="A527" t="s">
        <v>2448</v>
      </c>
      <c r="B527">
        <v>6766</v>
      </c>
      <c r="C527" t="s">
        <v>2449</v>
      </c>
      <c r="D527" t="s">
        <v>2450</v>
      </c>
      <c r="E527" t="s">
        <v>31</v>
      </c>
      <c r="F527" t="s">
        <v>1812</v>
      </c>
      <c r="G527" t="s">
        <v>2451</v>
      </c>
      <c r="H527">
        <v>130.53</v>
      </c>
      <c r="I527" t="s">
        <v>29</v>
      </c>
      <c r="J527">
        <v>2</v>
      </c>
      <c r="K527">
        <v>261.06</v>
      </c>
      <c r="L527" t="s">
        <v>2452</v>
      </c>
      <c r="M527" s="1">
        <v>44051</v>
      </c>
      <c r="N527" s="1">
        <v>44560</v>
      </c>
      <c r="O527" s="1"/>
      <c r="P527" s="1"/>
    </row>
    <row r="528" spans="1:24" hidden="1" x14ac:dyDescent="0.25">
      <c r="A528" t="s">
        <v>1367</v>
      </c>
      <c r="B528">
        <v>2521</v>
      </c>
      <c r="C528" t="s">
        <v>1368</v>
      </c>
      <c r="D528" t="s">
        <v>1369</v>
      </c>
      <c r="E528" t="s">
        <v>31</v>
      </c>
      <c r="F528" t="s">
        <v>1370</v>
      </c>
      <c r="G528" t="s">
        <v>1371</v>
      </c>
      <c r="H528">
        <v>419.8</v>
      </c>
      <c r="I528" t="s">
        <v>29</v>
      </c>
      <c r="J528">
        <v>1</v>
      </c>
      <c r="K528">
        <v>419.8</v>
      </c>
      <c r="L528" t="s">
        <v>1372</v>
      </c>
      <c r="M528" s="1">
        <v>45046</v>
      </c>
      <c r="N528" s="1">
        <v>44787</v>
      </c>
      <c r="O528" s="1"/>
      <c r="P528" s="1"/>
    </row>
    <row r="529" spans="1:24" hidden="1" x14ac:dyDescent="0.25">
      <c r="A529" t="s">
        <v>2107</v>
      </c>
      <c r="B529">
        <v>7555</v>
      </c>
      <c r="C529" t="s">
        <v>2108</v>
      </c>
      <c r="D529" t="s">
        <v>2109</v>
      </c>
      <c r="E529" t="s">
        <v>31</v>
      </c>
      <c r="F529" t="s">
        <v>1620</v>
      </c>
      <c r="G529" t="s">
        <v>2110</v>
      </c>
      <c r="H529">
        <v>75.95</v>
      </c>
      <c r="I529" t="s">
        <v>29</v>
      </c>
      <c r="J529">
        <v>1</v>
      </c>
      <c r="K529">
        <v>75.95</v>
      </c>
      <c r="L529" t="s">
        <v>2111</v>
      </c>
      <c r="M529" s="1">
        <v>45470</v>
      </c>
      <c r="N529" s="1">
        <v>44802</v>
      </c>
      <c r="O529" s="1"/>
      <c r="P529" s="1"/>
    </row>
    <row r="530" spans="1:24" x14ac:dyDescent="0.25">
      <c r="A530" t="s">
        <v>88</v>
      </c>
      <c r="B530">
        <v>1058</v>
      </c>
      <c r="C530" t="s">
        <v>89</v>
      </c>
      <c r="D530" t="s">
        <v>90</v>
      </c>
      <c r="E530" t="s">
        <v>13</v>
      </c>
      <c r="F530" t="s">
        <v>91</v>
      </c>
      <c r="G530" t="s">
        <v>92</v>
      </c>
      <c r="H530">
        <v>184.67</v>
      </c>
      <c r="I530" t="s">
        <v>29</v>
      </c>
      <c r="J530">
        <v>20</v>
      </c>
      <c r="K530">
        <v>3693.4</v>
      </c>
      <c r="L530" t="s">
        <v>93</v>
      </c>
      <c r="M530" s="9">
        <v>43994</v>
      </c>
      <c r="N530" s="9">
        <f t="shared" ref="N530:N541" si="252">M530+5</f>
        <v>43999</v>
      </c>
      <c r="O530" s="1" t="str">
        <f t="shared" ref="O530:O541" si="253">IF(J530&gt;15, "large order", "small order")</f>
        <v>large order</v>
      </c>
      <c r="P530">
        <f t="shared" ref="P530:P541" si="254">YEAR(M530)</f>
        <v>2020</v>
      </c>
      <c r="Q530" t="str">
        <f t="shared" ref="Q530:Q541" si="255">IF(AND(J530&gt;10, P530=2024), "recent transaction", "old transaction")</f>
        <v>old transaction</v>
      </c>
      <c r="R530" t="str">
        <f t="shared" ref="R530:R541" si="256">IF(OR(J530&gt;15, O530="small order"), "valid", "invalid")</f>
        <v>valid</v>
      </c>
      <c r="S530" t="str">
        <f t="shared" ref="S530:S541" si="257">IF(NOT(P530&lt;2024), "pending", "paid")</f>
        <v>paid</v>
      </c>
      <c r="T530" t="str">
        <f t="shared" ref="T530:T541" si="258">IF(AND(J530&gt;15, OR(Q530="old transaction", Q530="recent transaction")), "high priority order")</f>
        <v>high priority order</v>
      </c>
      <c r="U530" t="str">
        <f t="shared" ref="U530:U541" si="259">CONCATENATE(A530, " ", B530)</f>
        <v>Thomas Lane 1058</v>
      </c>
      <c r="V530" t="str">
        <f t="shared" ref="V530:V541" si="260">RIGHT(A530,5)</f>
        <v xml:space="preserve"> Lane</v>
      </c>
      <c r="W530" t="str">
        <f t="shared" ref="W530:W541" si="261">LEFT(A530, 5)</f>
        <v>Thoma</v>
      </c>
      <c r="X530">
        <f t="shared" ref="X530:X541" si="262">DATEDIF(M530, N530, "d")</f>
        <v>5</v>
      </c>
    </row>
    <row r="531" spans="1:24" x14ac:dyDescent="0.25">
      <c r="A531" t="s">
        <v>2260</v>
      </c>
      <c r="B531">
        <v>7728</v>
      </c>
      <c r="C531" t="s">
        <v>2261</v>
      </c>
      <c r="D531" t="s">
        <v>2262</v>
      </c>
      <c r="E531" t="s">
        <v>13</v>
      </c>
      <c r="F531" t="s">
        <v>2085</v>
      </c>
      <c r="G531" t="s">
        <v>2263</v>
      </c>
      <c r="H531">
        <v>760.36</v>
      </c>
      <c r="I531" t="s">
        <v>29</v>
      </c>
      <c r="J531">
        <v>20</v>
      </c>
      <c r="K531">
        <v>15207.2</v>
      </c>
      <c r="L531" t="s">
        <v>2264</v>
      </c>
      <c r="M531" s="9">
        <v>45418</v>
      </c>
      <c r="N531" s="9">
        <f t="shared" si="252"/>
        <v>45423</v>
      </c>
      <c r="O531" s="1" t="str">
        <f t="shared" si="253"/>
        <v>large order</v>
      </c>
      <c r="P531">
        <f t="shared" si="254"/>
        <v>2024</v>
      </c>
      <c r="Q531" t="str">
        <f t="shared" si="255"/>
        <v>recent transaction</v>
      </c>
      <c r="R531" t="str">
        <f t="shared" si="256"/>
        <v>valid</v>
      </c>
      <c r="S531" t="str">
        <f t="shared" si="257"/>
        <v>pending</v>
      </c>
      <c r="T531" t="str">
        <f t="shared" si="258"/>
        <v>high priority order</v>
      </c>
      <c r="U531" t="str">
        <f t="shared" si="259"/>
        <v>Jill Shelton 7728</v>
      </c>
      <c r="V531" t="str">
        <f t="shared" si="260"/>
        <v>elton</v>
      </c>
      <c r="W531" t="str">
        <f t="shared" si="261"/>
        <v xml:space="preserve">Jill </v>
      </c>
      <c r="X531">
        <f t="shared" si="262"/>
        <v>5</v>
      </c>
    </row>
    <row r="532" spans="1:24" x14ac:dyDescent="0.25">
      <c r="A532" t="s">
        <v>274</v>
      </c>
      <c r="B532">
        <v>4250</v>
      </c>
      <c r="C532" t="s">
        <v>275</v>
      </c>
      <c r="D532" t="s">
        <v>276</v>
      </c>
      <c r="E532" t="s">
        <v>13</v>
      </c>
      <c r="F532" t="s">
        <v>277</v>
      </c>
      <c r="G532" t="s">
        <v>278</v>
      </c>
      <c r="H532">
        <v>561.24</v>
      </c>
      <c r="I532" t="s">
        <v>29</v>
      </c>
      <c r="J532">
        <v>19</v>
      </c>
      <c r="K532">
        <v>10663.56</v>
      </c>
      <c r="L532" t="s">
        <v>279</v>
      </c>
      <c r="M532" s="9">
        <v>44260</v>
      </c>
      <c r="N532" s="9">
        <f t="shared" si="252"/>
        <v>44265</v>
      </c>
      <c r="O532" s="1" t="str">
        <f t="shared" si="253"/>
        <v>large order</v>
      </c>
      <c r="P532">
        <f t="shared" si="254"/>
        <v>2021</v>
      </c>
      <c r="Q532" t="str">
        <f t="shared" si="255"/>
        <v>old transaction</v>
      </c>
      <c r="R532" t="str">
        <f t="shared" si="256"/>
        <v>valid</v>
      </c>
      <c r="S532" t="str">
        <f t="shared" si="257"/>
        <v>paid</v>
      </c>
      <c r="T532" t="str">
        <f t="shared" si="258"/>
        <v>high priority order</v>
      </c>
      <c r="U532" t="str">
        <f t="shared" si="259"/>
        <v>Tammy Anderson 4250</v>
      </c>
      <c r="V532" t="str">
        <f t="shared" si="260"/>
        <v>erson</v>
      </c>
      <c r="W532" t="str">
        <f t="shared" si="261"/>
        <v>Tammy</v>
      </c>
      <c r="X532">
        <f t="shared" si="262"/>
        <v>5</v>
      </c>
    </row>
    <row r="533" spans="1:24" x14ac:dyDescent="0.25">
      <c r="A533" t="s">
        <v>772</v>
      </c>
      <c r="B533">
        <v>9382</v>
      </c>
      <c r="C533" t="s">
        <v>773</v>
      </c>
      <c r="D533" t="s">
        <v>774</v>
      </c>
      <c r="E533" t="s">
        <v>13</v>
      </c>
      <c r="F533" t="s">
        <v>775</v>
      </c>
      <c r="G533" t="s">
        <v>776</v>
      </c>
      <c r="H533">
        <v>931.29</v>
      </c>
      <c r="I533" t="s">
        <v>29</v>
      </c>
      <c r="J533">
        <v>19</v>
      </c>
      <c r="K533">
        <v>17694.509999999998</v>
      </c>
      <c r="L533" t="s">
        <v>777</v>
      </c>
      <c r="M533" s="9">
        <v>44788</v>
      </c>
      <c r="N533" s="9">
        <f t="shared" si="252"/>
        <v>44793</v>
      </c>
      <c r="O533" s="1" t="str">
        <f t="shared" si="253"/>
        <v>large order</v>
      </c>
      <c r="P533">
        <f t="shared" si="254"/>
        <v>2022</v>
      </c>
      <c r="Q533" t="str">
        <f t="shared" si="255"/>
        <v>old transaction</v>
      </c>
      <c r="R533" t="str">
        <f t="shared" si="256"/>
        <v>valid</v>
      </c>
      <c r="S533" t="str">
        <f t="shared" si="257"/>
        <v>paid</v>
      </c>
      <c r="T533" t="str">
        <f t="shared" si="258"/>
        <v>high priority order</v>
      </c>
      <c r="U533" t="str">
        <f t="shared" si="259"/>
        <v>Wayne Baker DDS 9382</v>
      </c>
      <c r="V533" t="str">
        <f t="shared" si="260"/>
        <v>r DDS</v>
      </c>
      <c r="W533" t="str">
        <f t="shared" si="261"/>
        <v>Wayne</v>
      </c>
      <c r="X533">
        <f t="shared" si="262"/>
        <v>5</v>
      </c>
    </row>
    <row r="534" spans="1:24" x14ac:dyDescent="0.25">
      <c r="A534" t="s">
        <v>2342</v>
      </c>
      <c r="B534">
        <v>6495</v>
      </c>
      <c r="C534" t="s">
        <v>2343</v>
      </c>
      <c r="D534" t="s">
        <v>2344</v>
      </c>
      <c r="E534" t="s">
        <v>13</v>
      </c>
      <c r="F534" t="s">
        <v>2345</v>
      </c>
      <c r="G534" t="s">
        <v>2346</v>
      </c>
      <c r="H534">
        <v>804.78</v>
      </c>
      <c r="I534" t="s">
        <v>29</v>
      </c>
      <c r="J534">
        <v>18</v>
      </c>
      <c r="K534">
        <v>14486.04</v>
      </c>
      <c r="L534" t="s">
        <v>2347</v>
      </c>
      <c r="M534" s="9">
        <v>44100</v>
      </c>
      <c r="N534" s="9">
        <f t="shared" si="252"/>
        <v>44105</v>
      </c>
      <c r="O534" s="1" t="str">
        <f t="shared" si="253"/>
        <v>large order</v>
      </c>
      <c r="P534">
        <f t="shared" si="254"/>
        <v>2020</v>
      </c>
      <c r="Q534" t="str">
        <f t="shared" si="255"/>
        <v>old transaction</v>
      </c>
      <c r="R534" t="str">
        <f t="shared" si="256"/>
        <v>valid</v>
      </c>
      <c r="S534" t="str">
        <f t="shared" si="257"/>
        <v>paid</v>
      </c>
      <c r="T534" t="str">
        <f t="shared" si="258"/>
        <v>high priority order</v>
      </c>
      <c r="U534" t="str">
        <f t="shared" si="259"/>
        <v>Robert Mccoy 6495</v>
      </c>
      <c r="V534" t="str">
        <f t="shared" si="260"/>
        <v>Mccoy</v>
      </c>
      <c r="W534" t="str">
        <f t="shared" si="261"/>
        <v>Rober</v>
      </c>
      <c r="X534">
        <f t="shared" si="262"/>
        <v>5</v>
      </c>
    </row>
    <row r="535" spans="1:24" x14ac:dyDescent="0.25">
      <c r="A535" t="s">
        <v>46</v>
      </c>
      <c r="B535">
        <v>9190</v>
      </c>
      <c r="C535" t="s">
        <v>47</v>
      </c>
      <c r="D535" t="s">
        <v>48</v>
      </c>
      <c r="E535" t="s">
        <v>13</v>
      </c>
      <c r="F535" t="s">
        <v>49</v>
      </c>
      <c r="G535" t="s">
        <v>50</v>
      </c>
      <c r="H535">
        <v>372.63</v>
      </c>
      <c r="I535" t="s">
        <v>29</v>
      </c>
      <c r="J535">
        <v>17</v>
      </c>
      <c r="K535">
        <v>6334.71</v>
      </c>
      <c r="L535" t="s">
        <v>51</v>
      </c>
      <c r="M535" s="9">
        <v>43941</v>
      </c>
      <c r="N535" s="9">
        <f t="shared" si="252"/>
        <v>43946</v>
      </c>
      <c r="O535" s="1" t="str">
        <f t="shared" si="253"/>
        <v>large order</v>
      </c>
      <c r="P535">
        <f t="shared" si="254"/>
        <v>2020</v>
      </c>
      <c r="Q535" t="str">
        <f t="shared" si="255"/>
        <v>old transaction</v>
      </c>
      <c r="R535" t="str">
        <f t="shared" si="256"/>
        <v>valid</v>
      </c>
      <c r="S535" t="str">
        <f t="shared" si="257"/>
        <v>paid</v>
      </c>
      <c r="T535" t="str">
        <f t="shared" si="258"/>
        <v>high priority order</v>
      </c>
      <c r="U535" t="str">
        <f t="shared" si="259"/>
        <v>Sarah Francis 9190</v>
      </c>
      <c r="V535" t="str">
        <f t="shared" si="260"/>
        <v>ancis</v>
      </c>
      <c r="W535" t="str">
        <f t="shared" si="261"/>
        <v>Sarah</v>
      </c>
      <c r="X535">
        <f t="shared" si="262"/>
        <v>5</v>
      </c>
    </row>
    <row r="536" spans="1:24" x14ac:dyDescent="0.25">
      <c r="A536" t="s">
        <v>1906</v>
      </c>
      <c r="B536">
        <v>2672</v>
      </c>
      <c r="C536" t="s">
        <v>1907</v>
      </c>
      <c r="D536" t="s">
        <v>1908</v>
      </c>
      <c r="E536" t="s">
        <v>13</v>
      </c>
      <c r="F536" t="s">
        <v>1909</v>
      </c>
      <c r="G536" t="s">
        <v>1910</v>
      </c>
      <c r="H536">
        <v>62.95</v>
      </c>
      <c r="I536" t="s">
        <v>29</v>
      </c>
      <c r="J536">
        <v>17</v>
      </c>
      <c r="K536">
        <v>1070.1500000000001</v>
      </c>
      <c r="L536" t="s">
        <v>1911</v>
      </c>
      <c r="M536" s="9">
        <v>45223</v>
      </c>
      <c r="N536" s="9">
        <f t="shared" si="252"/>
        <v>45228</v>
      </c>
      <c r="O536" s="1" t="str">
        <f t="shared" si="253"/>
        <v>large order</v>
      </c>
      <c r="P536">
        <f t="shared" si="254"/>
        <v>2023</v>
      </c>
      <c r="Q536" t="str">
        <f t="shared" si="255"/>
        <v>old transaction</v>
      </c>
      <c r="R536" t="str">
        <f t="shared" si="256"/>
        <v>valid</v>
      </c>
      <c r="S536" t="str">
        <f t="shared" si="257"/>
        <v>paid</v>
      </c>
      <c r="T536" t="str">
        <f t="shared" si="258"/>
        <v>high priority order</v>
      </c>
      <c r="U536" t="str">
        <f t="shared" si="259"/>
        <v>Bethany Foley 2672</v>
      </c>
      <c r="V536" t="str">
        <f t="shared" si="260"/>
        <v>Foley</v>
      </c>
      <c r="W536" t="str">
        <f t="shared" si="261"/>
        <v>Betha</v>
      </c>
      <c r="X536">
        <f t="shared" si="262"/>
        <v>5</v>
      </c>
    </row>
    <row r="537" spans="1:24" x14ac:dyDescent="0.25">
      <c r="A537" t="s">
        <v>2577</v>
      </c>
      <c r="B537">
        <v>8805</v>
      </c>
      <c r="C537" t="s">
        <v>2578</v>
      </c>
      <c r="D537" t="s">
        <v>2579</v>
      </c>
      <c r="E537" t="s">
        <v>13</v>
      </c>
      <c r="F537" t="s">
        <v>2201</v>
      </c>
      <c r="G537" t="s">
        <v>2580</v>
      </c>
      <c r="H537">
        <v>917.26</v>
      </c>
      <c r="I537" t="s">
        <v>29</v>
      </c>
      <c r="J537">
        <v>17</v>
      </c>
      <c r="K537">
        <v>15593.42</v>
      </c>
      <c r="L537" t="s">
        <v>2581</v>
      </c>
      <c r="M537" s="9">
        <v>44327</v>
      </c>
      <c r="N537" s="9">
        <f t="shared" si="252"/>
        <v>44332</v>
      </c>
      <c r="O537" s="1" t="str">
        <f t="shared" si="253"/>
        <v>large order</v>
      </c>
      <c r="P537">
        <f t="shared" si="254"/>
        <v>2021</v>
      </c>
      <c r="Q537" t="str">
        <f t="shared" si="255"/>
        <v>old transaction</v>
      </c>
      <c r="R537" t="str">
        <f t="shared" si="256"/>
        <v>valid</v>
      </c>
      <c r="S537" t="str">
        <f t="shared" si="257"/>
        <v>paid</v>
      </c>
      <c r="T537" t="str">
        <f t="shared" si="258"/>
        <v>high priority order</v>
      </c>
      <c r="U537" t="str">
        <f t="shared" si="259"/>
        <v>John Nunez 8805</v>
      </c>
      <c r="V537" t="str">
        <f t="shared" si="260"/>
        <v>Nunez</v>
      </c>
      <c r="W537" t="str">
        <f t="shared" si="261"/>
        <v xml:space="preserve">John </v>
      </c>
      <c r="X537">
        <f t="shared" si="262"/>
        <v>5</v>
      </c>
    </row>
    <row r="538" spans="1:24" x14ac:dyDescent="0.25">
      <c r="A538" t="s">
        <v>2325</v>
      </c>
      <c r="B538">
        <v>3974</v>
      </c>
      <c r="C538" t="s">
        <v>2326</v>
      </c>
      <c r="D538" t="s">
        <v>2327</v>
      </c>
      <c r="E538" t="s">
        <v>13</v>
      </c>
      <c r="F538" t="s">
        <v>2328</v>
      </c>
      <c r="G538" t="s">
        <v>2329</v>
      </c>
      <c r="H538">
        <v>654.04</v>
      </c>
      <c r="I538" t="s">
        <v>29</v>
      </c>
      <c r="J538">
        <v>16</v>
      </c>
      <c r="K538">
        <v>10464.64</v>
      </c>
      <c r="L538" t="s">
        <v>2330</v>
      </c>
      <c r="M538" s="9">
        <v>44258</v>
      </c>
      <c r="N538" s="9">
        <f t="shared" si="252"/>
        <v>44263</v>
      </c>
      <c r="O538" s="1" t="str">
        <f t="shared" si="253"/>
        <v>large order</v>
      </c>
      <c r="P538">
        <f t="shared" si="254"/>
        <v>2021</v>
      </c>
      <c r="Q538" t="str">
        <f t="shared" si="255"/>
        <v>old transaction</v>
      </c>
      <c r="R538" t="str">
        <f t="shared" si="256"/>
        <v>valid</v>
      </c>
      <c r="S538" t="str">
        <f t="shared" si="257"/>
        <v>paid</v>
      </c>
      <c r="T538" t="str">
        <f t="shared" si="258"/>
        <v>high priority order</v>
      </c>
      <c r="U538" t="str">
        <f t="shared" si="259"/>
        <v>Tina Alvarado 3974</v>
      </c>
      <c r="V538" t="str">
        <f t="shared" si="260"/>
        <v>arado</v>
      </c>
      <c r="W538" t="str">
        <f t="shared" si="261"/>
        <v xml:space="preserve">Tina </v>
      </c>
      <c r="X538">
        <f t="shared" si="262"/>
        <v>5</v>
      </c>
    </row>
    <row r="539" spans="1:24" x14ac:dyDescent="0.25">
      <c r="A539" t="s">
        <v>2740</v>
      </c>
      <c r="B539">
        <v>4109</v>
      </c>
      <c r="C539" t="s">
        <v>2741</v>
      </c>
      <c r="D539" t="s">
        <v>2742</v>
      </c>
      <c r="E539" t="s">
        <v>13</v>
      </c>
      <c r="F539" t="s">
        <v>2743</v>
      </c>
      <c r="G539" t="s">
        <v>2744</v>
      </c>
      <c r="H539">
        <v>749.98</v>
      </c>
      <c r="I539" t="s">
        <v>29</v>
      </c>
      <c r="J539">
        <v>16</v>
      </c>
      <c r="K539">
        <v>11999.68</v>
      </c>
      <c r="L539" t="s">
        <v>2745</v>
      </c>
      <c r="M539" s="9">
        <v>44398</v>
      </c>
      <c r="N539" s="9">
        <f t="shared" si="252"/>
        <v>44403</v>
      </c>
      <c r="O539" s="1" t="str">
        <f t="shared" si="253"/>
        <v>large order</v>
      </c>
      <c r="P539">
        <f t="shared" si="254"/>
        <v>2021</v>
      </c>
      <c r="Q539" t="str">
        <f t="shared" si="255"/>
        <v>old transaction</v>
      </c>
      <c r="R539" t="str">
        <f t="shared" si="256"/>
        <v>valid</v>
      </c>
      <c r="S539" t="str">
        <f t="shared" si="257"/>
        <v>paid</v>
      </c>
      <c r="T539" t="str">
        <f t="shared" si="258"/>
        <v>high priority order</v>
      </c>
      <c r="U539" t="str">
        <f t="shared" si="259"/>
        <v>Keith Garrison 4109</v>
      </c>
      <c r="V539" t="str">
        <f t="shared" si="260"/>
        <v>rison</v>
      </c>
      <c r="W539" t="str">
        <f t="shared" si="261"/>
        <v>Keith</v>
      </c>
      <c r="X539">
        <f t="shared" si="262"/>
        <v>5</v>
      </c>
    </row>
    <row r="540" spans="1:24" x14ac:dyDescent="0.25">
      <c r="A540" t="s">
        <v>1998</v>
      </c>
      <c r="B540">
        <v>4009</v>
      </c>
      <c r="C540" t="s">
        <v>1999</v>
      </c>
      <c r="D540" t="s">
        <v>2000</v>
      </c>
      <c r="E540" t="s">
        <v>13</v>
      </c>
      <c r="F540" t="s">
        <v>2001</v>
      </c>
      <c r="G540" t="s">
        <v>2002</v>
      </c>
      <c r="H540">
        <v>398.98</v>
      </c>
      <c r="I540" t="s">
        <v>29</v>
      </c>
      <c r="J540">
        <v>11</v>
      </c>
      <c r="K540">
        <v>4388.78</v>
      </c>
      <c r="L540" t="s">
        <v>2003</v>
      </c>
      <c r="M540" s="9">
        <v>44026</v>
      </c>
      <c r="N540" s="9">
        <f t="shared" si="252"/>
        <v>44031</v>
      </c>
      <c r="O540" s="1" t="str">
        <f t="shared" si="253"/>
        <v>small order</v>
      </c>
      <c r="P540">
        <f t="shared" si="254"/>
        <v>2020</v>
      </c>
      <c r="Q540" t="str">
        <f t="shared" si="255"/>
        <v>old transaction</v>
      </c>
      <c r="R540" t="str">
        <f t="shared" si="256"/>
        <v>valid</v>
      </c>
      <c r="S540" t="str">
        <f t="shared" si="257"/>
        <v>paid</v>
      </c>
      <c r="T540" t="b">
        <f t="shared" si="258"/>
        <v>0</v>
      </c>
      <c r="U540" t="str">
        <f t="shared" si="259"/>
        <v>William Valentine 4009</v>
      </c>
      <c r="V540" t="str">
        <f t="shared" si="260"/>
        <v>ntine</v>
      </c>
      <c r="W540" t="str">
        <f t="shared" si="261"/>
        <v>Willi</v>
      </c>
      <c r="X540">
        <f t="shared" si="262"/>
        <v>5</v>
      </c>
    </row>
    <row r="541" spans="1:24" x14ac:dyDescent="0.25">
      <c r="A541" t="s">
        <v>2757</v>
      </c>
      <c r="B541">
        <v>5931</v>
      </c>
      <c r="C541" t="s">
        <v>2758</v>
      </c>
      <c r="D541" t="s">
        <v>2759</v>
      </c>
      <c r="E541" t="s">
        <v>13</v>
      </c>
      <c r="F541" t="s">
        <v>55</v>
      </c>
      <c r="G541" t="s">
        <v>2760</v>
      </c>
      <c r="H541">
        <v>434.9</v>
      </c>
      <c r="I541" t="s">
        <v>29</v>
      </c>
      <c r="J541">
        <v>11</v>
      </c>
      <c r="K541">
        <v>4783.8999999999996</v>
      </c>
      <c r="L541" t="s">
        <v>2761</v>
      </c>
      <c r="M541" s="9">
        <v>45446</v>
      </c>
      <c r="N541" s="9">
        <f t="shared" si="252"/>
        <v>45451</v>
      </c>
      <c r="O541" s="1" t="str">
        <f t="shared" si="253"/>
        <v>small order</v>
      </c>
      <c r="P541">
        <f t="shared" si="254"/>
        <v>2024</v>
      </c>
      <c r="Q541" t="str">
        <f t="shared" si="255"/>
        <v>recent transaction</v>
      </c>
      <c r="R541" t="str">
        <f t="shared" si="256"/>
        <v>valid</v>
      </c>
      <c r="S541" t="str">
        <f t="shared" si="257"/>
        <v>pending</v>
      </c>
      <c r="T541" t="b">
        <f t="shared" si="258"/>
        <v>0</v>
      </c>
      <c r="U541" t="str">
        <f t="shared" si="259"/>
        <v>Megan Gallegos 5931</v>
      </c>
      <c r="V541" t="str">
        <f t="shared" si="260"/>
        <v>legos</v>
      </c>
      <c r="W541" t="str">
        <f t="shared" si="261"/>
        <v>Megan</v>
      </c>
      <c r="X541">
        <f t="shared" si="262"/>
        <v>5</v>
      </c>
    </row>
    <row r="542" spans="1:24" hidden="1" x14ac:dyDescent="0.25">
      <c r="A542" t="s">
        <v>3247</v>
      </c>
      <c r="B542">
        <v>1667</v>
      </c>
      <c r="C542" t="s">
        <v>3248</v>
      </c>
      <c r="D542" t="s">
        <v>3249</v>
      </c>
      <c r="E542" t="s">
        <v>13</v>
      </c>
      <c r="F542" t="s">
        <v>154</v>
      </c>
      <c r="G542" t="s">
        <v>3250</v>
      </c>
      <c r="H542">
        <v>269.55</v>
      </c>
      <c r="I542" t="s">
        <v>29</v>
      </c>
      <c r="J542">
        <v>10</v>
      </c>
      <c r="K542">
        <v>2695.5</v>
      </c>
      <c r="L542" t="s">
        <v>3251</v>
      </c>
      <c r="M542" s="1">
        <v>45474</v>
      </c>
      <c r="N542" s="1">
        <v>44983</v>
      </c>
      <c r="O542" s="1"/>
      <c r="P542" s="1"/>
    </row>
    <row r="543" spans="1:24" hidden="1" x14ac:dyDescent="0.25">
      <c r="A543" t="s">
        <v>545</v>
      </c>
      <c r="B543">
        <v>7448</v>
      </c>
      <c r="C543" t="s">
        <v>546</v>
      </c>
      <c r="D543" t="s">
        <v>547</v>
      </c>
      <c r="E543" t="s">
        <v>13</v>
      </c>
      <c r="F543" t="s">
        <v>548</v>
      </c>
      <c r="G543" t="s">
        <v>549</v>
      </c>
      <c r="H543">
        <v>457.34</v>
      </c>
      <c r="I543" t="s">
        <v>29</v>
      </c>
      <c r="J543">
        <v>9</v>
      </c>
      <c r="K543">
        <v>4116.0600000000004</v>
      </c>
      <c r="L543" t="s">
        <v>550</v>
      </c>
      <c r="M543" s="1">
        <v>45417</v>
      </c>
      <c r="N543" s="1">
        <v>45252</v>
      </c>
      <c r="O543" s="1"/>
      <c r="P543" s="1"/>
    </row>
    <row r="544" spans="1:24" hidden="1" x14ac:dyDescent="0.25">
      <c r="A544" t="s">
        <v>1105</v>
      </c>
      <c r="B544">
        <v>1189</v>
      </c>
      <c r="C544" t="s">
        <v>1106</v>
      </c>
      <c r="D544" t="s">
        <v>1107</v>
      </c>
      <c r="E544" t="s">
        <v>13</v>
      </c>
      <c r="F544" t="s">
        <v>1108</v>
      </c>
      <c r="G544" t="s">
        <v>1109</v>
      </c>
      <c r="H544">
        <v>612.94000000000005</v>
      </c>
      <c r="I544" t="s">
        <v>29</v>
      </c>
      <c r="J544">
        <v>9</v>
      </c>
      <c r="K544">
        <v>5516.46</v>
      </c>
      <c r="L544" t="s">
        <v>1110</v>
      </c>
      <c r="M544" s="1">
        <v>45236</v>
      </c>
      <c r="N544" s="1">
        <v>44113</v>
      </c>
      <c r="O544" s="1"/>
      <c r="P544" s="1"/>
    </row>
    <row r="545" spans="1:24" hidden="1" x14ac:dyDescent="0.25">
      <c r="A545" t="s">
        <v>1815</v>
      </c>
      <c r="B545">
        <v>1050</v>
      </c>
      <c r="C545" t="s">
        <v>1816</v>
      </c>
      <c r="D545" t="s">
        <v>1817</v>
      </c>
      <c r="E545" t="s">
        <v>13</v>
      </c>
      <c r="F545" t="s">
        <v>154</v>
      </c>
      <c r="G545" t="s">
        <v>1818</v>
      </c>
      <c r="H545">
        <v>364.67</v>
      </c>
      <c r="I545" t="s">
        <v>29</v>
      </c>
      <c r="J545">
        <v>9</v>
      </c>
      <c r="K545">
        <v>3282.03</v>
      </c>
      <c r="L545" t="s">
        <v>1819</v>
      </c>
      <c r="M545" s="1">
        <v>44818</v>
      </c>
      <c r="N545" s="1">
        <v>45500</v>
      </c>
      <c r="O545" s="1"/>
      <c r="P545" s="1"/>
    </row>
    <row r="546" spans="1:24" hidden="1" x14ac:dyDescent="0.25">
      <c r="A546" t="s">
        <v>1976</v>
      </c>
      <c r="B546">
        <v>3710</v>
      </c>
      <c r="C546" t="s">
        <v>1977</v>
      </c>
      <c r="D546" t="s">
        <v>1978</v>
      </c>
      <c r="E546" t="s">
        <v>13</v>
      </c>
      <c r="F546" t="s">
        <v>1979</v>
      </c>
      <c r="G546" t="s">
        <v>1980</v>
      </c>
      <c r="H546">
        <v>813.71</v>
      </c>
      <c r="I546" t="s">
        <v>29</v>
      </c>
      <c r="J546">
        <v>9</v>
      </c>
      <c r="K546">
        <v>7323.39</v>
      </c>
      <c r="L546" t="s">
        <v>1981</v>
      </c>
      <c r="M546" s="1">
        <v>45070</v>
      </c>
      <c r="N546" s="1">
        <v>44350</v>
      </c>
      <c r="O546" s="1"/>
      <c r="P546" s="1"/>
    </row>
    <row r="547" spans="1:24" hidden="1" x14ac:dyDescent="0.25">
      <c r="A547" t="s">
        <v>1780</v>
      </c>
      <c r="B547">
        <v>1856</v>
      </c>
      <c r="C547" t="s">
        <v>1781</v>
      </c>
      <c r="D547" t="s">
        <v>1782</v>
      </c>
      <c r="E547" t="s">
        <v>13</v>
      </c>
      <c r="F547" t="s">
        <v>1206</v>
      </c>
      <c r="G547" t="s">
        <v>1783</v>
      </c>
      <c r="H547">
        <v>133.07</v>
      </c>
      <c r="I547" t="s">
        <v>29</v>
      </c>
      <c r="J547">
        <v>8</v>
      </c>
      <c r="K547">
        <v>1064.56</v>
      </c>
      <c r="L547" t="s">
        <v>1784</v>
      </c>
      <c r="M547" s="1">
        <v>44596</v>
      </c>
      <c r="N547" s="1">
        <v>44660</v>
      </c>
      <c r="O547" s="1"/>
      <c r="P547" s="1"/>
    </row>
    <row r="548" spans="1:24" hidden="1" x14ac:dyDescent="0.25">
      <c r="A548" t="s">
        <v>1456</v>
      </c>
      <c r="B548">
        <v>6901</v>
      </c>
      <c r="C548" t="s">
        <v>1457</v>
      </c>
      <c r="D548" t="s">
        <v>1458</v>
      </c>
      <c r="E548" t="s">
        <v>13</v>
      </c>
      <c r="F548" t="s">
        <v>103</v>
      </c>
      <c r="G548" t="s">
        <v>1459</v>
      </c>
      <c r="H548">
        <v>32.32</v>
      </c>
      <c r="I548" t="s">
        <v>29</v>
      </c>
      <c r="J548">
        <v>6</v>
      </c>
      <c r="K548">
        <v>193.92</v>
      </c>
      <c r="L548" t="s">
        <v>1460</v>
      </c>
      <c r="M548" s="1">
        <v>45166</v>
      </c>
      <c r="N548" s="1">
        <v>44605</v>
      </c>
      <c r="O548" s="1"/>
      <c r="P548" s="1"/>
    </row>
    <row r="549" spans="1:24" hidden="1" x14ac:dyDescent="0.25">
      <c r="A549" t="s">
        <v>1117</v>
      </c>
      <c r="B549">
        <v>9372</v>
      </c>
      <c r="C549" t="s">
        <v>1118</v>
      </c>
      <c r="D549" t="s">
        <v>1119</v>
      </c>
      <c r="E549" t="s">
        <v>13</v>
      </c>
      <c r="F549" t="s">
        <v>1120</v>
      </c>
      <c r="G549" t="s">
        <v>1121</v>
      </c>
      <c r="H549">
        <v>396.22</v>
      </c>
      <c r="I549" t="s">
        <v>29</v>
      </c>
      <c r="J549">
        <v>5</v>
      </c>
      <c r="K549">
        <v>1981.1</v>
      </c>
      <c r="L549" t="s">
        <v>1122</v>
      </c>
      <c r="M549" s="1">
        <v>44623</v>
      </c>
      <c r="N549" s="1">
        <v>45370</v>
      </c>
      <c r="O549" s="1"/>
      <c r="P549" s="1"/>
    </row>
    <row r="550" spans="1:24" hidden="1" x14ac:dyDescent="0.25">
      <c r="A550" t="s">
        <v>705</v>
      </c>
      <c r="B550">
        <v>8993</v>
      </c>
      <c r="C550" t="s">
        <v>706</v>
      </c>
      <c r="D550" t="s">
        <v>707</v>
      </c>
      <c r="E550" t="s">
        <v>13</v>
      </c>
      <c r="F550" t="s">
        <v>708</v>
      </c>
      <c r="G550" t="s">
        <v>709</v>
      </c>
      <c r="H550">
        <v>686.76</v>
      </c>
      <c r="I550" t="s">
        <v>29</v>
      </c>
      <c r="J550">
        <v>4</v>
      </c>
      <c r="K550">
        <v>2747.04</v>
      </c>
      <c r="L550" t="s">
        <v>710</v>
      </c>
      <c r="M550" s="1">
        <v>44146</v>
      </c>
      <c r="N550" s="1">
        <v>44834</v>
      </c>
      <c r="O550" s="1"/>
      <c r="P550" s="1"/>
    </row>
    <row r="551" spans="1:24" hidden="1" x14ac:dyDescent="0.25">
      <c r="A551" t="s">
        <v>3199</v>
      </c>
      <c r="B551">
        <v>5697</v>
      </c>
      <c r="C551" t="s">
        <v>3200</v>
      </c>
      <c r="D551" t="s">
        <v>3201</v>
      </c>
      <c r="E551" t="s">
        <v>13</v>
      </c>
      <c r="F551" t="s">
        <v>1959</v>
      </c>
      <c r="G551" t="s">
        <v>3202</v>
      </c>
      <c r="H551">
        <v>182.62</v>
      </c>
      <c r="I551" t="s">
        <v>29</v>
      </c>
      <c r="J551">
        <v>4</v>
      </c>
      <c r="K551">
        <v>730.48</v>
      </c>
      <c r="L551" t="s">
        <v>3203</v>
      </c>
      <c r="M551" s="1">
        <v>45451</v>
      </c>
      <c r="N551" s="1">
        <v>44308</v>
      </c>
      <c r="O551" s="1"/>
      <c r="P551" s="1"/>
    </row>
    <row r="552" spans="1:24" hidden="1" x14ac:dyDescent="0.25">
      <c r="A552" t="s">
        <v>94</v>
      </c>
      <c r="B552">
        <v>9924</v>
      </c>
      <c r="C552" t="s">
        <v>95</v>
      </c>
      <c r="D552" t="s">
        <v>96</v>
      </c>
      <c r="E552" t="s">
        <v>13</v>
      </c>
      <c r="F552" t="s">
        <v>97</v>
      </c>
      <c r="G552" t="s">
        <v>98</v>
      </c>
      <c r="H552">
        <v>395.84</v>
      </c>
      <c r="I552" t="s">
        <v>29</v>
      </c>
      <c r="J552">
        <v>3</v>
      </c>
      <c r="K552">
        <v>1187.52</v>
      </c>
      <c r="L552" t="s">
        <v>99</v>
      </c>
      <c r="M552" s="1">
        <v>45148</v>
      </c>
      <c r="N552" s="1">
        <v>45187</v>
      </c>
      <c r="O552" s="1"/>
      <c r="P552" s="1"/>
    </row>
    <row r="553" spans="1:24" hidden="1" x14ac:dyDescent="0.25">
      <c r="A553" t="s">
        <v>508</v>
      </c>
      <c r="B553">
        <v>3800</v>
      </c>
      <c r="C553" t="s">
        <v>509</v>
      </c>
      <c r="D553" t="s">
        <v>510</v>
      </c>
      <c r="E553" t="s">
        <v>13</v>
      </c>
      <c r="F553" t="s">
        <v>511</v>
      </c>
      <c r="G553" t="s">
        <v>512</v>
      </c>
      <c r="H553">
        <v>526.36</v>
      </c>
      <c r="I553" t="s">
        <v>29</v>
      </c>
      <c r="J553">
        <v>3</v>
      </c>
      <c r="K553">
        <v>1579.08</v>
      </c>
      <c r="L553" t="s">
        <v>513</v>
      </c>
      <c r="M553" s="1">
        <v>45283</v>
      </c>
      <c r="N553" s="1">
        <v>45154</v>
      </c>
      <c r="O553" s="1"/>
      <c r="P553" s="1"/>
    </row>
    <row r="554" spans="1:24" hidden="1" x14ac:dyDescent="0.25">
      <c r="A554" t="s">
        <v>3323</v>
      </c>
      <c r="B554">
        <v>6357</v>
      </c>
      <c r="C554" t="s">
        <v>3324</v>
      </c>
      <c r="D554" t="s">
        <v>3325</v>
      </c>
      <c r="E554" t="s">
        <v>13</v>
      </c>
      <c r="F554" t="s">
        <v>345</v>
      </c>
      <c r="G554" t="s">
        <v>3326</v>
      </c>
      <c r="H554">
        <v>796.28</v>
      </c>
      <c r="I554" t="s">
        <v>29</v>
      </c>
      <c r="J554">
        <v>2</v>
      </c>
      <c r="K554">
        <v>1592.56</v>
      </c>
      <c r="L554" t="s">
        <v>3327</v>
      </c>
      <c r="M554" s="1">
        <v>44347</v>
      </c>
      <c r="N554" s="1">
        <v>44371</v>
      </c>
      <c r="O554" s="1"/>
      <c r="P554" s="1"/>
    </row>
    <row r="555" spans="1:24" hidden="1" x14ac:dyDescent="0.25">
      <c r="A555" t="s">
        <v>304</v>
      </c>
      <c r="B555">
        <v>3095</v>
      </c>
      <c r="C555" t="s">
        <v>305</v>
      </c>
      <c r="D555" t="s">
        <v>306</v>
      </c>
      <c r="E555" t="s">
        <v>13</v>
      </c>
      <c r="F555" t="s">
        <v>307</v>
      </c>
      <c r="G555" t="s">
        <v>308</v>
      </c>
      <c r="H555">
        <v>669.02</v>
      </c>
      <c r="I555" t="s">
        <v>29</v>
      </c>
      <c r="J555">
        <v>1</v>
      </c>
      <c r="K555">
        <v>669.02</v>
      </c>
      <c r="L555" t="s">
        <v>309</v>
      </c>
      <c r="M555" s="1">
        <v>44157</v>
      </c>
      <c r="N555" s="1">
        <v>44627</v>
      </c>
      <c r="O555" s="1"/>
      <c r="P555" s="1"/>
    </row>
    <row r="556" spans="1:24" hidden="1" x14ac:dyDescent="0.25">
      <c r="A556" t="s">
        <v>1466</v>
      </c>
      <c r="B556">
        <v>5111</v>
      </c>
      <c r="C556" t="s">
        <v>1467</v>
      </c>
      <c r="D556" t="s">
        <v>1468</v>
      </c>
      <c r="E556" t="s">
        <v>13</v>
      </c>
      <c r="F556" t="s">
        <v>936</v>
      </c>
      <c r="G556" t="s">
        <v>1469</v>
      </c>
      <c r="H556">
        <v>708.26</v>
      </c>
      <c r="I556" t="s">
        <v>29</v>
      </c>
      <c r="J556">
        <v>1</v>
      </c>
      <c r="K556">
        <v>708.26</v>
      </c>
      <c r="L556" t="s">
        <v>1470</v>
      </c>
      <c r="M556" s="1">
        <v>43970</v>
      </c>
      <c r="N556" s="1">
        <v>44277</v>
      </c>
      <c r="O556" s="1"/>
      <c r="P556" s="1"/>
    </row>
    <row r="557" spans="1:24" hidden="1" x14ac:dyDescent="0.25">
      <c r="A557" t="s">
        <v>2807</v>
      </c>
      <c r="B557">
        <v>8378</v>
      </c>
      <c r="C557" t="s">
        <v>2808</v>
      </c>
      <c r="D557" t="s">
        <v>2809</v>
      </c>
      <c r="E557" t="s">
        <v>13</v>
      </c>
      <c r="F557" t="s">
        <v>2490</v>
      </c>
      <c r="G557" t="s">
        <v>2810</v>
      </c>
      <c r="H557">
        <v>776.24</v>
      </c>
      <c r="I557" t="s">
        <v>29</v>
      </c>
      <c r="J557">
        <v>1</v>
      </c>
      <c r="K557">
        <v>776.24</v>
      </c>
      <c r="L557" t="s">
        <v>2811</v>
      </c>
      <c r="M557" s="1">
        <v>44746</v>
      </c>
      <c r="N557" s="1">
        <v>43973</v>
      </c>
      <c r="O557" s="1"/>
      <c r="P557" s="1"/>
    </row>
    <row r="558" spans="1:24" x14ac:dyDescent="0.25">
      <c r="A558" t="s">
        <v>766</v>
      </c>
      <c r="B558">
        <v>1833</v>
      </c>
      <c r="C558" t="s">
        <v>767</v>
      </c>
      <c r="D558" t="s">
        <v>768</v>
      </c>
      <c r="E558" t="s">
        <v>18</v>
      </c>
      <c r="F558" t="s">
        <v>769</v>
      </c>
      <c r="G558" t="s">
        <v>770</v>
      </c>
      <c r="H558">
        <v>561.75</v>
      </c>
      <c r="I558" t="s">
        <v>29</v>
      </c>
      <c r="J558">
        <v>20</v>
      </c>
      <c r="K558">
        <v>11235</v>
      </c>
      <c r="L558" t="s">
        <v>771</v>
      </c>
      <c r="M558" s="9">
        <v>44938</v>
      </c>
      <c r="N558" s="9">
        <f t="shared" ref="N558:N570" si="263">M558+5</f>
        <v>44943</v>
      </c>
      <c r="O558" s="1" t="str">
        <f t="shared" ref="O558:O570" si="264">IF(J558&gt;15, "large order", "small order")</f>
        <v>large order</v>
      </c>
      <c r="P558">
        <f t="shared" ref="P558:P570" si="265">YEAR(M558)</f>
        <v>2023</v>
      </c>
      <c r="Q558" t="str">
        <f t="shared" ref="Q558:Q570" si="266">IF(AND(J558&gt;10, P558=2024), "recent transaction", "old transaction")</f>
        <v>old transaction</v>
      </c>
      <c r="R558" t="str">
        <f t="shared" ref="R558:R570" si="267">IF(OR(J558&gt;15, O558="small order"), "valid", "invalid")</f>
        <v>valid</v>
      </c>
      <c r="S558" t="str">
        <f t="shared" ref="S558:S570" si="268">IF(NOT(P558&lt;2024), "pending", "paid")</f>
        <v>paid</v>
      </c>
      <c r="T558" t="str">
        <f t="shared" ref="T558:T570" si="269">IF(AND(J558&gt;15, OR(Q558="old transaction", Q558="recent transaction")), "high priority order")</f>
        <v>high priority order</v>
      </c>
      <c r="U558" t="str">
        <f t="shared" ref="U558:U570" si="270">CONCATENATE(A558, " ", B558)</f>
        <v>Carla Chang 1833</v>
      </c>
      <c r="V558" t="str">
        <f t="shared" ref="V558:V570" si="271">RIGHT(A558,5)</f>
        <v>Chang</v>
      </c>
      <c r="W558" t="str">
        <f t="shared" ref="W558:W570" si="272">LEFT(A558, 5)</f>
        <v>Carla</v>
      </c>
      <c r="X558">
        <f t="shared" ref="X558:X570" si="273">DATEDIF(M558, N558, "d")</f>
        <v>5</v>
      </c>
    </row>
    <row r="559" spans="1:24" x14ac:dyDescent="0.25">
      <c r="A559" t="s">
        <v>1993</v>
      </c>
      <c r="B559">
        <v>1841</v>
      </c>
      <c r="C559" t="s">
        <v>1994</v>
      </c>
      <c r="D559" t="s">
        <v>1995</v>
      </c>
      <c r="E559" t="s">
        <v>18</v>
      </c>
      <c r="F559" t="s">
        <v>685</v>
      </c>
      <c r="G559" t="s">
        <v>1996</v>
      </c>
      <c r="H559">
        <v>725.75</v>
      </c>
      <c r="I559" t="s">
        <v>29</v>
      </c>
      <c r="J559">
        <v>19</v>
      </c>
      <c r="K559">
        <v>13789.25</v>
      </c>
      <c r="L559" t="s">
        <v>1997</v>
      </c>
      <c r="M559" s="9">
        <v>44697</v>
      </c>
      <c r="N559" s="9">
        <f t="shared" si="263"/>
        <v>44702</v>
      </c>
      <c r="O559" s="1" t="str">
        <f t="shared" si="264"/>
        <v>large order</v>
      </c>
      <c r="P559">
        <f t="shared" si="265"/>
        <v>2022</v>
      </c>
      <c r="Q559" t="str">
        <f t="shared" si="266"/>
        <v>old transaction</v>
      </c>
      <c r="R559" t="str">
        <f t="shared" si="267"/>
        <v>valid</v>
      </c>
      <c r="S559" t="str">
        <f t="shared" si="268"/>
        <v>paid</v>
      </c>
      <c r="T559" t="str">
        <f t="shared" si="269"/>
        <v>high priority order</v>
      </c>
      <c r="U559" t="str">
        <f t="shared" si="270"/>
        <v>David Williams 1841</v>
      </c>
      <c r="V559" t="str">
        <f t="shared" si="271"/>
        <v>liams</v>
      </c>
      <c r="W559" t="str">
        <f t="shared" si="272"/>
        <v>David</v>
      </c>
      <c r="X559">
        <f t="shared" si="273"/>
        <v>5</v>
      </c>
    </row>
    <row r="560" spans="1:24" x14ac:dyDescent="0.25">
      <c r="A560" t="s">
        <v>1186</v>
      </c>
      <c r="B560">
        <v>2315</v>
      </c>
      <c r="C560" t="s">
        <v>1187</v>
      </c>
      <c r="D560" t="s">
        <v>1188</v>
      </c>
      <c r="E560" t="s">
        <v>18</v>
      </c>
      <c r="F560" t="s">
        <v>746</v>
      </c>
      <c r="G560" t="s">
        <v>1189</v>
      </c>
      <c r="H560">
        <v>257.16000000000003</v>
      </c>
      <c r="I560" t="s">
        <v>29</v>
      </c>
      <c r="J560">
        <v>18</v>
      </c>
      <c r="K560">
        <v>4628.88</v>
      </c>
      <c r="L560" t="s">
        <v>1190</v>
      </c>
      <c r="M560" s="9">
        <v>44119</v>
      </c>
      <c r="N560" s="9">
        <f t="shared" si="263"/>
        <v>44124</v>
      </c>
      <c r="O560" s="1" t="str">
        <f t="shared" si="264"/>
        <v>large order</v>
      </c>
      <c r="P560">
        <f t="shared" si="265"/>
        <v>2020</v>
      </c>
      <c r="Q560" t="str">
        <f t="shared" si="266"/>
        <v>old transaction</v>
      </c>
      <c r="R560" t="str">
        <f t="shared" si="267"/>
        <v>valid</v>
      </c>
      <c r="S560" t="str">
        <f t="shared" si="268"/>
        <v>paid</v>
      </c>
      <c r="T560" t="str">
        <f t="shared" si="269"/>
        <v>high priority order</v>
      </c>
      <c r="U560" t="str">
        <f t="shared" si="270"/>
        <v>Shelia Brown 2315</v>
      </c>
      <c r="V560" t="str">
        <f t="shared" si="271"/>
        <v>Brown</v>
      </c>
      <c r="W560" t="str">
        <f t="shared" si="272"/>
        <v>Sheli</v>
      </c>
      <c r="X560">
        <f t="shared" si="273"/>
        <v>5</v>
      </c>
    </row>
    <row r="561" spans="1:24" x14ac:dyDescent="0.25">
      <c r="A561" t="s">
        <v>1756</v>
      </c>
      <c r="B561">
        <v>8613</v>
      </c>
      <c r="C561" t="s">
        <v>1757</v>
      </c>
      <c r="D561" t="s">
        <v>1758</v>
      </c>
      <c r="E561" t="s">
        <v>18</v>
      </c>
      <c r="F561" t="s">
        <v>1759</v>
      </c>
      <c r="G561" t="s">
        <v>1760</v>
      </c>
      <c r="H561">
        <v>137.21</v>
      </c>
      <c r="I561" t="s">
        <v>29</v>
      </c>
      <c r="J561">
        <v>17</v>
      </c>
      <c r="K561">
        <v>2332.5700000000002</v>
      </c>
      <c r="L561" t="s">
        <v>1761</v>
      </c>
      <c r="M561" s="9">
        <v>44748</v>
      </c>
      <c r="N561" s="9">
        <f t="shared" si="263"/>
        <v>44753</v>
      </c>
      <c r="O561" s="1" t="str">
        <f t="shared" si="264"/>
        <v>large order</v>
      </c>
      <c r="P561">
        <f t="shared" si="265"/>
        <v>2022</v>
      </c>
      <c r="Q561" t="str">
        <f t="shared" si="266"/>
        <v>old transaction</v>
      </c>
      <c r="R561" t="str">
        <f t="shared" si="267"/>
        <v>valid</v>
      </c>
      <c r="S561" t="str">
        <f t="shared" si="268"/>
        <v>paid</v>
      </c>
      <c r="T561" t="str">
        <f t="shared" si="269"/>
        <v>high priority order</v>
      </c>
      <c r="U561" t="str">
        <f t="shared" si="270"/>
        <v>Daniel Mcmillan 8613</v>
      </c>
      <c r="V561" t="str">
        <f t="shared" si="271"/>
        <v>illan</v>
      </c>
      <c r="W561" t="str">
        <f t="shared" si="272"/>
        <v>Danie</v>
      </c>
      <c r="X561">
        <f t="shared" si="273"/>
        <v>5</v>
      </c>
    </row>
    <row r="562" spans="1:24" x14ac:dyDescent="0.25">
      <c r="A562" t="s">
        <v>3269</v>
      </c>
      <c r="B562">
        <v>5387</v>
      </c>
      <c r="C562" t="s">
        <v>3270</v>
      </c>
      <c r="D562" t="s">
        <v>3271</v>
      </c>
      <c r="E562" t="s">
        <v>18</v>
      </c>
      <c r="F562" t="s">
        <v>3272</v>
      </c>
      <c r="G562" t="s">
        <v>3273</v>
      </c>
      <c r="H562">
        <v>778.73</v>
      </c>
      <c r="I562" t="s">
        <v>29</v>
      </c>
      <c r="J562">
        <v>17</v>
      </c>
      <c r="K562">
        <v>13238.41</v>
      </c>
      <c r="L562" t="s">
        <v>3274</v>
      </c>
      <c r="M562" s="9">
        <v>45185</v>
      </c>
      <c r="N562" s="9">
        <f t="shared" si="263"/>
        <v>45190</v>
      </c>
      <c r="O562" s="1" t="str">
        <f t="shared" si="264"/>
        <v>large order</v>
      </c>
      <c r="P562">
        <f t="shared" si="265"/>
        <v>2023</v>
      </c>
      <c r="Q562" t="str">
        <f t="shared" si="266"/>
        <v>old transaction</v>
      </c>
      <c r="R562" t="str">
        <f t="shared" si="267"/>
        <v>valid</v>
      </c>
      <c r="S562" t="str">
        <f t="shared" si="268"/>
        <v>paid</v>
      </c>
      <c r="T562" t="str">
        <f t="shared" si="269"/>
        <v>high priority order</v>
      </c>
      <c r="U562" t="str">
        <f t="shared" si="270"/>
        <v>Terry Shannon 5387</v>
      </c>
      <c r="V562" t="str">
        <f t="shared" si="271"/>
        <v>annon</v>
      </c>
      <c r="W562" t="str">
        <f t="shared" si="272"/>
        <v>Terry</v>
      </c>
      <c r="X562">
        <f t="shared" si="273"/>
        <v>5</v>
      </c>
    </row>
    <row r="563" spans="1:24" x14ac:dyDescent="0.25">
      <c r="A563" t="s">
        <v>139</v>
      </c>
      <c r="B563">
        <v>9646</v>
      </c>
      <c r="C563" t="s">
        <v>140</v>
      </c>
      <c r="D563" t="s">
        <v>141</v>
      </c>
      <c r="E563" t="s">
        <v>18</v>
      </c>
      <c r="F563" t="s">
        <v>142</v>
      </c>
      <c r="G563" t="s">
        <v>143</v>
      </c>
      <c r="H563">
        <v>791.04</v>
      </c>
      <c r="I563" t="s">
        <v>29</v>
      </c>
      <c r="J563">
        <v>16</v>
      </c>
      <c r="K563">
        <v>12656.64</v>
      </c>
      <c r="L563" t="s">
        <v>144</v>
      </c>
      <c r="M563" s="9">
        <v>45273</v>
      </c>
      <c r="N563" s="9">
        <f t="shared" si="263"/>
        <v>45278</v>
      </c>
      <c r="O563" s="1" t="str">
        <f t="shared" si="264"/>
        <v>large order</v>
      </c>
      <c r="P563">
        <f t="shared" si="265"/>
        <v>2023</v>
      </c>
      <c r="Q563" t="str">
        <f t="shared" si="266"/>
        <v>old transaction</v>
      </c>
      <c r="R563" t="str">
        <f t="shared" si="267"/>
        <v>valid</v>
      </c>
      <c r="S563" t="str">
        <f t="shared" si="268"/>
        <v>paid</v>
      </c>
      <c r="T563" t="str">
        <f t="shared" si="269"/>
        <v>high priority order</v>
      </c>
      <c r="U563" t="str">
        <f t="shared" si="270"/>
        <v>Dorothy Herrera 9646</v>
      </c>
      <c r="V563" t="str">
        <f t="shared" si="271"/>
        <v>rrera</v>
      </c>
      <c r="W563" t="str">
        <f t="shared" si="272"/>
        <v>Dorot</v>
      </c>
      <c r="X563">
        <f t="shared" si="273"/>
        <v>5</v>
      </c>
    </row>
    <row r="564" spans="1:24" x14ac:dyDescent="0.25">
      <c r="A564" t="s">
        <v>1150</v>
      </c>
      <c r="B564">
        <v>2651</v>
      </c>
      <c r="C564" t="s">
        <v>1151</v>
      </c>
      <c r="D564" t="s">
        <v>1152</v>
      </c>
      <c r="E564" t="s">
        <v>18</v>
      </c>
      <c r="F564" t="s">
        <v>1153</v>
      </c>
      <c r="G564" t="s">
        <v>1154</v>
      </c>
      <c r="H564">
        <v>757.22</v>
      </c>
      <c r="I564" t="s">
        <v>29</v>
      </c>
      <c r="J564">
        <v>15</v>
      </c>
      <c r="K564">
        <v>11358.3</v>
      </c>
      <c r="L564" t="s">
        <v>1155</v>
      </c>
      <c r="M564" s="9">
        <v>45240</v>
      </c>
      <c r="N564" s="9">
        <f t="shared" si="263"/>
        <v>45245</v>
      </c>
      <c r="O564" s="1" t="str">
        <f t="shared" si="264"/>
        <v>small order</v>
      </c>
      <c r="P564">
        <f t="shared" si="265"/>
        <v>2023</v>
      </c>
      <c r="Q564" t="str">
        <f t="shared" si="266"/>
        <v>old transaction</v>
      </c>
      <c r="R564" t="str">
        <f t="shared" si="267"/>
        <v>valid</v>
      </c>
      <c r="S564" t="str">
        <f t="shared" si="268"/>
        <v>paid</v>
      </c>
      <c r="T564" t="b">
        <f t="shared" si="269"/>
        <v>0</v>
      </c>
      <c r="U564" t="str">
        <f t="shared" si="270"/>
        <v>Dylan Morrison 2651</v>
      </c>
      <c r="V564" t="str">
        <f t="shared" si="271"/>
        <v>rison</v>
      </c>
      <c r="W564" t="str">
        <f t="shared" si="272"/>
        <v>Dylan</v>
      </c>
      <c r="X564">
        <f t="shared" si="273"/>
        <v>5</v>
      </c>
    </row>
    <row r="565" spans="1:24" x14ac:dyDescent="0.25">
      <c r="A565" t="s">
        <v>2729</v>
      </c>
      <c r="B565">
        <v>5981</v>
      </c>
      <c r="C565" t="s">
        <v>2730</v>
      </c>
      <c r="D565" t="s">
        <v>2731</v>
      </c>
      <c r="E565" t="s">
        <v>18</v>
      </c>
      <c r="F565" t="s">
        <v>882</v>
      </c>
      <c r="G565" t="s">
        <v>2732</v>
      </c>
      <c r="H565">
        <v>944.28</v>
      </c>
      <c r="I565" t="s">
        <v>29</v>
      </c>
      <c r="J565">
        <v>15</v>
      </c>
      <c r="K565">
        <v>14164.2</v>
      </c>
      <c r="L565" t="s">
        <v>2733</v>
      </c>
      <c r="M565" s="9">
        <v>44268</v>
      </c>
      <c r="N565" s="9">
        <f t="shared" si="263"/>
        <v>44273</v>
      </c>
      <c r="O565" s="1" t="str">
        <f t="shared" si="264"/>
        <v>small order</v>
      </c>
      <c r="P565">
        <f t="shared" si="265"/>
        <v>2021</v>
      </c>
      <c r="Q565" t="str">
        <f t="shared" si="266"/>
        <v>old transaction</v>
      </c>
      <c r="R565" t="str">
        <f t="shared" si="267"/>
        <v>valid</v>
      </c>
      <c r="S565" t="str">
        <f t="shared" si="268"/>
        <v>paid</v>
      </c>
      <c r="T565" t="b">
        <f t="shared" si="269"/>
        <v>0</v>
      </c>
      <c r="U565" t="str">
        <f t="shared" si="270"/>
        <v>Laura Mcfarland 5981</v>
      </c>
      <c r="V565" t="str">
        <f t="shared" si="271"/>
        <v>rland</v>
      </c>
      <c r="W565" t="str">
        <f t="shared" si="272"/>
        <v>Laura</v>
      </c>
      <c r="X565">
        <f t="shared" si="273"/>
        <v>5</v>
      </c>
    </row>
    <row r="566" spans="1:24" x14ac:dyDescent="0.25">
      <c r="A566" t="s">
        <v>1746</v>
      </c>
      <c r="B566">
        <v>7252</v>
      </c>
      <c r="C566" t="s">
        <v>1747</v>
      </c>
      <c r="D566" t="s">
        <v>1748</v>
      </c>
      <c r="E566" t="s">
        <v>18</v>
      </c>
      <c r="F566" t="s">
        <v>591</v>
      </c>
      <c r="G566" t="s">
        <v>1749</v>
      </c>
      <c r="H566">
        <v>920.06</v>
      </c>
      <c r="I566" t="s">
        <v>29</v>
      </c>
      <c r="J566">
        <v>14</v>
      </c>
      <c r="K566">
        <v>12880.84</v>
      </c>
      <c r="L566" t="s">
        <v>1750</v>
      </c>
      <c r="M566" s="9">
        <v>43936</v>
      </c>
      <c r="N566" s="9">
        <f t="shared" si="263"/>
        <v>43941</v>
      </c>
      <c r="O566" s="1" t="str">
        <f t="shared" si="264"/>
        <v>small order</v>
      </c>
      <c r="P566">
        <f t="shared" si="265"/>
        <v>2020</v>
      </c>
      <c r="Q566" t="str">
        <f t="shared" si="266"/>
        <v>old transaction</v>
      </c>
      <c r="R566" t="str">
        <f t="shared" si="267"/>
        <v>valid</v>
      </c>
      <c r="S566" t="str">
        <f t="shared" si="268"/>
        <v>paid</v>
      </c>
      <c r="T566" t="b">
        <f t="shared" si="269"/>
        <v>0</v>
      </c>
      <c r="U566" t="str">
        <f t="shared" si="270"/>
        <v>Christopher Bryant 7252</v>
      </c>
      <c r="V566" t="str">
        <f t="shared" si="271"/>
        <v>ryant</v>
      </c>
      <c r="W566" t="str">
        <f t="shared" si="272"/>
        <v>Chris</v>
      </c>
      <c r="X566">
        <f t="shared" si="273"/>
        <v>5</v>
      </c>
    </row>
    <row r="567" spans="1:24" x14ac:dyDescent="0.25">
      <c r="A567" t="s">
        <v>1333</v>
      </c>
      <c r="B567">
        <v>7811</v>
      </c>
      <c r="C567" t="s">
        <v>1334</v>
      </c>
      <c r="D567" t="s">
        <v>1335</v>
      </c>
      <c r="E567" t="s">
        <v>18</v>
      </c>
      <c r="F567" t="s">
        <v>1336</v>
      </c>
      <c r="G567" t="s">
        <v>1337</v>
      </c>
      <c r="H567">
        <v>821.02</v>
      </c>
      <c r="I567" t="s">
        <v>29</v>
      </c>
      <c r="J567">
        <v>12</v>
      </c>
      <c r="K567">
        <v>9852.24</v>
      </c>
      <c r="L567" t="s">
        <v>1338</v>
      </c>
      <c r="M567" s="9">
        <v>44555</v>
      </c>
      <c r="N567" s="9">
        <f t="shared" si="263"/>
        <v>44560</v>
      </c>
      <c r="O567" s="1" t="str">
        <f t="shared" si="264"/>
        <v>small order</v>
      </c>
      <c r="P567">
        <f t="shared" si="265"/>
        <v>2021</v>
      </c>
      <c r="Q567" t="str">
        <f t="shared" si="266"/>
        <v>old transaction</v>
      </c>
      <c r="R567" t="str">
        <f t="shared" si="267"/>
        <v>valid</v>
      </c>
      <c r="S567" t="str">
        <f t="shared" si="268"/>
        <v>paid</v>
      </c>
      <c r="T567" t="b">
        <f t="shared" si="269"/>
        <v>0</v>
      </c>
      <c r="U567" t="str">
        <f t="shared" si="270"/>
        <v>Michael Kelly 7811</v>
      </c>
      <c r="V567" t="str">
        <f t="shared" si="271"/>
        <v>Kelly</v>
      </c>
      <c r="W567" t="str">
        <f t="shared" si="272"/>
        <v>Micha</v>
      </c>
      <c r="X567">
        <f t="shared" si="273"/>
        <v>5</v>
      </c>
    </row>
    <row r="568" spans="1:24" x14ac:dyDescent="0.25">
      <c r="A568" t="s">
        <v>3014</v>
      </c>
      <c r="B568">
        <v>5222</v>
      </c>
      <c r="C568" t="s">
        <v>3015</v>
      </c>
      <c r="D568" t="s">
        <v>3016</v>
      </c>
      <c r="E568" t="s">
        <v>18</v>
      </c>
      <c r="F568" t="s">
        <v>3017</v>
      </c>
      <c r="G568" t="s">
        <v>3018</v>
      </c>
      <c r="H568">
        <v>604.42999999999995</v>
      </c>
      <c r="I568" t="s">
        <v>29</v>
      </c>
      <c r="J568">
        <v>12</v>
      </c>
      <c r="K568">
        <v>7253.16</v>
      </c>
      <c r="L568" t="s">
        <v>3019</v>
      </c>
      <c r="M568" s="9">
        <v>45392</v>
      </c>
      <c r="N568" s="9">
        <f t="shared" si="263"/>
        <v>45397</v>
      </c>
      <c r="O568" s="1" t="str">
        <f t="shared" si="264"/>
        <v>small order</v>
      </c>
      <c r="P568">
        <f t="shared" si="265"/>
        <v>2024</v>
      </c>
      <c r="Q568" t="str">
        <f t="shared" si="266"/>
        <v>recent transaction</v>
      </c>
      <c r="R568" t="str">
        <f t="shared" si="267"/>
        <v>valid</v>
      </c>
      <c r="S568" t="str">
        <f t="shared" si="268"/>
        <v>pending</v>
      </c>
      <c r="T568" t="b">
        <f t="shared" si="269"/>
        <v>0</v>
      </c>
      <c r="U568" t="str">
        <f t="shared" si="270"/>
        <v>Anthony Taylor 5222</v>
      </c>
      <c r="V568" t="str">
        <f t="shared" si="271"/>
        <v>aylor</v>
      </c>
      <c r="W568" t="str">
        <f t="shared" si="272"/>
        <v>Antho</v>
      </c>
      <c r="X568">
        <f t="shared" si="273"/>
        <v>5</v>
      </c>
    </row>
    <row r="569" spans="1:24" x14ac:dyDescent="0.25">
      <c r="A569" t="s">
        <v>2101</v>
      </c>
      <c r="B569">
        <v>6211</v>
      </c>
      <c r="C569" t="s">
        <v>2102</v>
      </c>
      <c r="D569" t="s">
        <v>2103</v>
      </c>
      <c r="E569" t="s">
        <v>18</v>
      </c>
      <c r="F569" t="s">
        <v>2104</v>
      </c>
      <c r="G569" t="s">
        <v>2105</v>
      </c>
      <c r="H569">
        <v>141.72</v>
      </c>
      <c r="I569" t="s">
        <v>29</v>
      </c>
      <c r="J569">
        <v>11</v>
      </c>
      <c r="K569">
        <v>1558.92</v>
      </c>
      <c r="L569" t="s">
        <v>2106</v>
      </c>
      <c r="M569" s="9">
        <v>45387</v>
      </c>
      <c r="N569" s="9">
        <f t="shared" si="263"/>
        <v>45392</v>
      </c>
      <c r="O569" s="1" t="str">
        <f t="shared" si="264"/>
        <v>small order</v>
      </c>
      <c r="P569">
        <f t="shared" si="265"/>
        <v>2024</v>
      </c>
      <c r="Q569" t="str">
        <f t="shared" si="266"/>
        <v>recent transaction</v>
      </c>
      <c r="R569" t="str">
        <f t="shared" si="267"/>
        <v>valid</v>
      </c>
      <c r="S569" t="str">
        <f t="shared" si="268"/>
        <v>pending</v>
      </c>
      <c r="T569" t="b">
        <f t="shared" si="269"/>
        <v>0</v>
      </c>
      <c r="U569" t="str">
        <f t="shared" si="270"/>
        <v>Kelly Rivera 6211</v>
      </c>
      <c r="V569" t="str">
        <f t="shared" si="271"/>
        <v>ivera</v>
      </c>
      <c r="W569" t="str">
        <f t="shared" si="272"/>
        <v>Kelly</v>
      </c>
      <c r="X569">
        <f t="shared" si="273"/>
        <v>5</v>
      </c>
    </row>
    <row r="570" spans="1:24" x14ac:dyDescent="0.25">
      <c r="A570" t="s">
        <v>2925</v>
      </c>
      <c r="B570">
        <v>3675</v>
      </c>
      <c r="C570" t="s">
        <v>2926</v>
      </c>
      <c r="D570" t="s">
        <v>2927</v>
      </c>
      <c r="E570" t="s">
        <v>18</v>
      </c>
      <c r="F570" t="s">
        <v>2928</v>
      </c>
      <c r="G570" t="s">
        <v>2929</v>
      </c>
      <c r="H570">
        <v>365.55</v>
      </c>
      <c r="I570" t="s">
        <v>29</v>
      </c>
      <c r="J570">
        <v>11</v>
      </c>
      <c r="K570">
        <v>4021.05</v>
      </c>
      <c r="L570" t="s">
        <v>2930</v>
      </c>
      <c r="M570" s="9">
        <v>43869</v>
      </c>
      <c r="N570" s="9">
        <f t="shared" si="263"/>
        <v>43874</v>
      </c>
      <c r="O570" s="1" t="str">
        <f t="shared" si="264"/>
        <v>small order</v>
      </c>
      <c r="P570">
        <f t="shared" si="265"/>
        <v>2020</v>
      </c>
      <c r="Q570" t="str">
        <f t="shared" si="266"/>
        <v>old transaction</v>
      </c>
      <c r="R570" t="str">
        <f t="shared" si="267"/>
        <v>valid</v>
      </c>
      <c r="S570" t="str">
        <f t="shared" si="268"/>
        <v>paid</v>
      </c>
      <c r="T570" t="b">
        <f t="shared" si="269"/>
        <v>0</v>
      </c>
      <c r="U570" t="str">
        <f t="shared" si="270"/>
        <v>Justin Lewis 3675</v>
      </c>
      <c r="V570" t="str">
        <f t="shared" si="271"/>
        <v>Lewis</v>
      </c>
      <c r="W570" t="str">
        <f t="shared" si="272"/>
        <v>Justi</v>
      </c>
      <c r="X570">
        <f t="shared" si="273"/>
        <v>5</v>
      </c>
    </row>
    <row r="571" spans="1:24" hidden="1" x14ac:dyDescent="0.25">
      <c r="A571" t="s">
        <v>52</v>
      </c>
      <c r="B571">
        <v>2582</v>
      </c>
      <c r="C571" t="s">
        <v>53</v>
      </c>
      <c r="D571" t="s">
        <v>54</v>
      </c>
      <c r="E571" t="s">
        <v>18</v>
      </c>
      <c r="F571" t="s">
        <v>55</v>
      </c>
      <c r="G571" t="s">
        <v>56</v>
      </c>
      <c r="H571">
        <v>319.20999999999998</v>
      </c>
      <c r="I571" t="s">
        <v>29</v>
      </c>
      <c r="J571">
        <v>10</v>
      </c>
      <c r="K571">
        <v>3192.1</v>
      </c>
      <c r="L571" t="s">
        <v>57</v>
      </c>
      <c r="M571" s="1">
        <v>44420</v>
      </c>
      <c r="N571" s="1">
        <v>44720</v>
      </c>
      <c r="O571" s="1"/>
      <c r="P571" s="1"/>
    </row>
    <row r="572" spans="1:24" hidden="1" x14ac:dyDescent="0.25">
      <c r="A572" t="s">
        <v>94</v>
      </c>
      <c r="B572">
        <v>6125</v>
      </c>
      <c r="C572" t="s">
        <v>2587</v>
      </c>
      <c r="D572" t="s">
        <v>2588</v>
      </c>
      <c r="E572" t="s">
        <v>18</v>
      </c>
      <c r="F572" t="s">
        <v>1620</v>
      </c>
      <c r="G572" t="s">
        <v>2589</v>
      </c>
      <c r="H572">
        <v>744.12</v>
      </c>
      <c r="I572" t="s">
        <v>29</v>
      </c>
      <c r="J572">
        <v>9</v>
      </c>
      <c r="K572">
        <v>6697.08</v>
      </c>
      <c r="L572" t="s">
        <v>2590</v>
      </c>
      <c r="M572" s="1">
        <v>45430</v>
      </c>
      <c r="N572" t="s">
        <v>607</v>
      </c>
    </row>
    <row r="573" spans="1:24" hidden="1" x14ac:dyDescent="0.25">
      <c r="A573" t="s">
        <v>2331</v>
      </c>
      <c r="B573">
        <v>8303</v>
      </c>
      <c r="C573" t="s">
        <v>2332</v>
      </c>
      <c r="D573" t="s">
        <v>2333</v>
      </c>
      <c r="E573" t="s">
        <v>18</v>
      </c>
      <c r="F573" t="s">
        <v>2334</v>
      </c>
      <c r="G573" t="s">
        <v>2335</v>
      </c>
      <c r="H573">
        <v>399.42</v>
      </c>
      <c r="I573" t="s">
        <v>29</v>
      </c>
      <c r="J573">
        <v>7</v>
      </c>
      <c r="K573">
        <v>2795.94</v>
      </c>
      <c r="L573" t="s">
        <v>2336</v>
      </c>
      <c r="M573" s="1">
        <v>44984</v>
      </c>
      <c r="N573" s="1">
        <v>44865</v>
      </c>
      <c r="O573" s="1"/>
      <c r="P573" s="1"/>
    </row>
    <row r="574" spans="1:24" hidden="1" x14ac:dyDescent="0.25">
      <c r="A574" t="s">
        <v>851</v>
      </c>
      <c r="B574">
        <v>8679</v>
      </c>
      <c r="C574" t="s">
        <v>852</v>
      </c>
      <c r="D574" t="s">
        <v>853</v>
      </c>
      <c r="E574" t="s">
        <v>18</v>
      </c>
      <c r="F574" t="s">
        <v>119</v>
      </c>
      <c r="G574" t="s">
        <v>854</v>
      </c>
      <c r="H574">
        <v>560.20000000000005</v>
      </c>
      <c r="I574" t="s">
        <v>29</v>
      </c>
      <c r="J574">
        <v>6</v>
      </c>
      <c r="K574">
        <v>3361.2</v>
      </c>
      <c r="L574" t="s">
        <v>855</v>
      </c>
      <c r="M574" s="1">
        <v>44755</v>
      </c>
      <c r="N574" s="1">
        <v>44845</v>
      </c>
      <c r="O574" s="1"/>
      <c r="P574" s="1"/>
    </row>
    <row r="575" spans="1:24" hidden="1" x14ac:dyDescent="0.25">
      <c r="A575" t="s">
        <v>1221</v>
      </c>
      <c r="B575">
        <v>1624</v>
      </c>
      <c r="C575" t="s">
        <v>1222</v>
      </c>
      <c r="D575" t="s">
        <v>1223</v>
      </c>
      <c r="E575" t="s">
        <v>18</v>
      </c>
      <c r="F575" t="s">
        <v>1224</v>
      </c>
      <c r="G575" t="s">
        <v>1225</v>
      </c>
      <c r="H575">
        <v>646.74</v>
      </c>
      <c r="I575" t="s">
        <v>29</v>
      </c>
      <c r="J575">
        <v>5</v>
      </c>
      <c r="K575">
        <v>3233.7</v>
      </c>
      <c r="L575" t="s">
        <v>1226</v>
      </c>
      <c r="M575" s="1">
        <v>44182</v>
      </c>
      <c r="N575" s="1">
        <v>45490</v>
      </c>
      <c r="O575" s="1"/>
      <c r="P575" s="1"/>
    </row>
    <row r="576" spans="1:24" hidden="1" x14ac:dyDescent="0.25">
      <c r="A576" t="s">
        <v>417</v>
      </c>
      <c r="B576">
        <v>9028</v>
      </c>
      <c r="C576" t="s">
        <v>418</v>
      </c>
      <c r="D576" t="s">
        <v>419</v>
      </c>
      <c r="E576" t="s">
        <v>18</v>
      </c>
      <c r="F576" t="s">
        <v>420</v>
      </c>
      <c r="G576" t="s">
        <v>421</v>
      </c>
      <c r="H576">
        <v>987.08</v>
      </c>
      <c r="I576" t="s">
        <v>29</v>
      </c>
      <c r="J576">
        <v>4</v>
      </c>
      <c r="K576">
        <v>3948.32</v>
      </c>
      <c r="L576" t="s">
        <v>422</v>
      </c>
      <c r="M576" s="1">
        <v>44575</v>
      </c>
      <c r="N576" s="1">
        <v>44938</v>
      </c>
      <c r="O576" s="1"/>
      <c r="P576" s="1"/>
    </row>
    <row r="577" spans="1:16" hidden="1" x14ac:dyDescent="0.25">
      <c r="A577" t="s">
        <v>3123</v>
      </c>
      <c r="B577">
        <v>7113</v>
      </c>
      <c r="C577" t="s">
        <v>3124</v>
      </c>
      <c r="D577" t="s">
        <v>3125</v>
      </c>
      <c r="E577" t="s">
        <v>18</v>
      </c>
      <c r="F577" t="s">
        <v>580</v>
      </c>
      <c r="G577" t="s">
        <v>3126</v>
      </c>
      <c r="H577">
        <v>248.97</v>
      </c>
      <c r="I577" t="s">
        <v>29</v>
      </c>
      <c r="J577">
        <v>4</v>
      </c>
      <c r="K577">
        <v>995.88</v>
      </c>
      <c r="L577" t="s">
        <v>3127</v>
      </c>
      <c r="M577" s="1">
        <v>45451</v>
      </c>
      <c r="N577" s="1">
        <v>44094</v>
      </c>
      <c r="O577" s="1"/>
      <c r="P577" s="1"/>
    </row>
    <row r="578" spans="1:16" hidden="1" x14ac:dyDescent="0.25">
      <c r="A578" t="s">
        <v>3252</v>
      </c>
      <c r="B578">
        <v>4709</v>
      </c>
      <c r="C578" t="s">
        <v>3253</v>
      </c>
      <c r="D578" t="s">
        <v>3254</v>
      </c>
      <c r="E578" t="s">
        <v>18</v>
      </c>
      <c r="F578" t="s">
        <v>3255</v>
      </c>
      <c r="G578" t="s">
        <v>3256</v>
      </c>
      <c r="H578">
        <v>351.98</v>
      </c>
      <c r="I578" t="s">
        <v>29</v>
      </c>
      <c r="J578">
        <v>3</v>
      </c>
      <c r="K578">
        <v>1055.94</v>
      </c>
      <c r="L578" t="s">
        <v>3257</v>
      </c>
      <c r="M578" s="1">
        <v>44909</v>
      </c>
      <c r="N578" s="1">
        <v>44491</v>
      </c>
      <c r="O578" s="1"/>
      <c r="P578" s="1"/>
    </row>
    <row r="579" spans="1:16" hidden="1" x14ac:dyDescent="0.25">
      <c r="A579" t="s">
        <v>1378</v>
      </c>
      <c r="B579">
        <v>1786</v>
      </c>
      <c r="C579" t="s">
        <v>1379</v>
      </c>
      <c r="D579" t="s">
        <v>1380</v>
      </c>
      <c r="E579" t="s">
        <v>18</v>
      </c>
      <c r="F579" t="s">
        <v>564</v>
      </c>
      <c r="G579" t="s">
        <v>1381</v>
      </c>
      <c r="H579">
        <v>577.9</v>
      </c>
      <c r="I579" t="s">
        <v>29</v>
      </c>
      <c r="J579">
        <v>2</v>
      </c>
      <c r="K579">
        <v>1155.8</v>
      </c>
      <c r="L579" t="s">
        <v>1382</v>
      </c>
      <c r="M579" s="1">
        <v>44850</v>
      </c>
      <c r="N579" s="1">
        <v>44897</v>
      </c>
      <c r="O579" s="1"/>
      <c r="P579" s="1"/>
    </row>
    <row r="580" spans="1:16" hidden="1" x14ac:dyDescent="0.25">
      <c r="A580" t="s">
        <v>3047</v>
      </c>
      <c r="B580">
        <v>4222</v>
      </c>
      <c r="C580" t="s">
        <v>3048</v>
      </c>
      <c r="D580" t="s">
        <v>3049</v>
      </c>
      <c r="E580" t="s">
        <v>18</v>
      </c>
      <c r="F580" t="s">
        <v>1097</v>
      </c>
      <c r="G580" t="s">
        <v>3050</v>
      </c>
      <c r="H580">
        <v>258.89999999999998</v>
      </c>
      <c r="I580" t="s">
        <v>29</v>
      </c>
      <c r="J580">
        <v>2</v>
      </c>
      <c r="K580">
        <v>517.79999999999995</v>
      </c>
      <c r="L580" t="s">
        <v>3051</v>
      </c>
      <c r="M580" s="1">
        <v>45266</v>
      </c>
      <c r="N580" s="1">
        <v>45293</v>
      </c>
      <c r="O580" s="1"/>
      <c r="P580" s="1"/>
    </row>
    <row r="581" spans="1:16" hidden="1" x14ac:dyDescent="0.25">
      <c r="A581" t="s">
        <v>71</v>
      </c>
      <c r="B581">
        <v>1239</v>
      </c>
      <c r="C581" t="s">
        <v>72</v>
      </c>
      <c r="D581" t="s">
        <v>73</v>
      </c>
      <c r="E581" t="s">
        <v>18</v>
      </c>
      <c r="F581" t="s">
        <v>74</v>
      </c>
      <c r="G581" t="s">
        <v>75</v>
      </c>
      <c r="H581">
        <v>436.06</v>
      </c>
      <c r="I581" t="s">
        <v>29</v>
      </c>
      <c r="J581">
        <v>1</v>
      </c>
      <c r="K581">
        <v>436.06</v>
      </c>
      <c r="L581" t="s">
        <v>76</v>
      </c>
      <c r="M581" s="1">
        <v>45129</v>
      </c>
      <c r="N581" s="1">
        <v>45461</v>
      </c>
      <c r="O581" s="1"/>
      <c r="P581" s="1"/>
    </row>
    <row r="582" spans="1:16" hidden="1" x14ac:dyDescent="0.25">
      <c r="A582" t="s">
        <v>2499</v>
      </c>
      <c r="B582">
        <v>9529</v>
      </c>
      <c r="C582" t="s">
        <v>2500</v>
      </c>
      <c r="D582" t="s">
        <v>2501</v>
      </c>
      <c r="E582" t="s">
        <v>18</v>
      </c>
      <c r="F582" t="s">
        <v>2463</v>
      </c>
      <c r="G582" t="s">
        <v>2502</v>
      </c>
      <c r="H582">
        <v>700.83</v>
      </c>
      <c r="I582" t="s">
        <v>29</v>
      </c>
      <c r="J582">
        <v>1</v>
      </c>
      <c r="K582">
        <v>700.83</v>
      </c>
      <c r="L582" t="s">
        <v>2503</v>
      </c>
      <c r="M582" s="1">
        <v>44394</v>
      </c>
      <c r="N582" s="1">
        <v>43926</v>
      </c>
      <c r="O582" s="1"/>
      <c r="P582" s="1"/>
    </row>
    <row r="583" spans="1:16" hidden="1" x14ac:dyDescent="0.25">
      <c r="A583" t="s">
        <v>3214</v>
      </c>
      <c r="B583">
        <v>1462</v>
      </c>
      <c r="C583" t="s">
        <v>3215</v>
      </c>
      <c r="D583" t="s">
        <v>3216</v>
      </c>
      <c r="E583" t="s">
        <v>18</v>
      </c>
      <c r="F583" t="s">
        <v>3217</v>
      </c>
      <c r="G583" t="s">
        <v>3218</v>
      </c>
      <c r="H583">
        <v>445.68</v>
      </c>
      <c r="I583" t="s">
        <v>29</v>
      </c>
      <c r="J583">
        <v>1</v>
      </c>
      <c r="K583">
        <v>445.68</v>
      </c>
      <c r="L583" t="s">
        <v>3219</v>
      </c>
      <c r="M583" s="1">
        <v>43836</v>
      </c>
      <c r="N583" s="1">
        <v>44502</v>
      </c>
      <c r="O583" s="1"/>
      <c r="P583" s="1"/>
    </row>
    <row r="584" spans="1:16" hidden="1" x14ac:dyDescent="0.25">
      <c r="M584"/>
      <c r="N584"/>
    </row>
    <row r="585" spans="1:16" hidden="1" x14ac:dyDescent="0.25">
      <c r="M585"/>
      <c r="N585"/>
    </row>
    <row r="586" spans="1:16" hidden="1" x14ac:dyDescent="0.25">
      <c r="M586"/>
      <c r="N586"/>
    </row>
    <row r="587" spans="1:16" hidden="1" x14ac:dyDescent="0.25">
      <c r="M587"/>
      <c r="N587"/>
    </row>
    <row r="588" spans="1:16" hidden="1" x14ac:dyDescent="0.25">
      <c r="M588"/>
      <c r="N588"/>
    </row>
    <row r="589" spans="1:16" hidden="1" x14ac:dyDescent="0.25">
      <c r="M589"/>
      <c r="N589"/>
    </row>
    <row r="590" spans="1:16" hidden="1" x14ac:dyDescent="0.25">
      <c r="M590"/>
      <c r="N590"/>
    </row>
    <row r="591" spans="1:16" hidden="1" x14ac:dyDescent="0.25">
      <c r="M591"/>
      <c r="N591"/>
    </row>
    <row r="592" spans="1:16" hidden="1" x14ac:dyDescent="0.25">
      <c r="M592"/>
      <c r="N592"/>
    </row>
    <row r="593" spans="13:14" hidden="1" x14ac:dyDescent="0.25">
      <c r="M593"/>
      <c r="N593"/>
    </row>
    <row r="594" spans="13:14" hidden="1" x14ac:dyDescent="0.25">
      <c r="M594"/>
      <c r="N594"/>
    </row>
    <row r="595" spans="13:14" hidden="1" x14ac:dyDescent="0.25">
      <c r="M595"/>
      <c r="N595"/>
    </row>
    <row r="596" spans="13:14" hidden="1" x14ac:dyDescent="0.25">
      <c r="M596"/>
      <c r="N596"/>
    </row>
    <row r="597" spans="13:14" hidden="1" x14ac:dyDescent="0.25">
      <c r="M597"/>
      <c r="N597"/>
    </row>
    <row r="598" spans="13:14" hidden="1" x14ac:dyDescent="0.25">
      <c r="M598"/>
      <c r="N598"/>
    </row>
    <row r="599" spans="13:14" hidden="1" x14ac:dyDescent="0.25">
      <c r="M599"/>
      <c r="N599"/>
    </row>
    <row r="600" spans="13:14" hidden="1" x14ac:dyDescent="0.25">
      <c r="M600"/>
      <c r="N600"/>
    </row>
    <row r="601" spans="13:14" hidden="1" x14ac:dyDescent="0.25">
      <c r="M601"/>
      <c r="N601"/>
    </row>
    <row r="602" spans="13:14" hidden="1" x14ac:dyDescent="0.25">
      <c r="M602"/>
      <c r="N602"/>
    </row>
    <row r="603" spans="13:14" hidden="1" x14ac:dyDescent="0.25">
      <c r="M603"/>
      <c r="N603"/>
    </row>
    <row r="604" spans="13:14" hidden="1" x14ac:dyDescent="0.25">
      <c r="M604"/>
      <c r="N604"/>
    </row>
    <row r="605" spans="13:14" hidden="1" x14ac:dyDescent="0.25">
      <c r="M605"/>
      <c r="N605"/>
    </row>
    <row r="606" spans="13:14" hidden="1" x14ac:dyDescent="0.25">
      <c r="M606"/>
      <c r="N606"/>
    </row>
    <row r="607" spans="13:14" hidden="1" x14ac:dyDescent="0.25">
      <c r="M607"/>
      <c r="N607"/>
    </row>
    <row r="608" spans="13:14" hidden="1" x14ac:dyDescent="0.25">
      <c r="M608"/>
      <c r="N608"/>
    </row>
    <row r="609" spans="13:14" hidden="1" x14ac:dyDescent="0.25">
      <c r="M609"/>
      <c r="N609"/>
    </row>
    <row r="610" spans="13:14" hidden="1" x14ac:dyDescent="0.25">
      <c r="M610"/>
      <c r="N610"/>
    </row>
    <row r="611" spans="13:14" hidden="1" x14ac:dyDescent="0.25">
      <c r="M611"/>
      <c r="N611"/>
    </row>
    <row r="612" spans="13:14" hidden="1" x14ac:dyDescent="0.25">
      <c r="M612"/>
      <c r="N612"/>
    </row>
    <row r="613" spans="13:14" hidden="1" x14ac:dyDescent="0.25">
      <c r="M613"/>
      <c r="N613"/>
    </row>
    <row r="614" spans="13:14" hidden="1" x14ac:dyDescent="0.25">
      <c r="M614"/>
      <c r="N614"/>
    </row>
    <row r="615" spans="13:14" hidden="1" x14ac:dyDescent="0.25">
      <c r="M615"/>
      <c r="N615"/>
    </row>
    <row r="616" spans="13:14" hidden="1" x14ac:dyDescent="0.25">
      <c r="M616"/>
      <c r="N616"/>
    </row>
    <row r="617" spans="13:14" hidden="1" x14ac:dyDescent="0.25">
      <c r="M617"/>
      <c r="N617"/>
    </row>
    <row r="618" spans="13:14" hidden="1" x14ac:dyDescent="0.25">
      <c r="M618"/>
      <c r="N618"/>
    </row>
    <row r="619" spans="13:14" hidden="1" x14ac:dyDescent="0.25">
      <c r="M619"/>
      <c r="N619"/>
    </row>
    <row r="620" spans="13:14" hidden="1" x14ac:dyDescent="0.25">
      <c r="M620"/>
      <c r="N620"/>
    </row>
    <row r="621" spans="13:14" hidden="1" x14ac:dyDescent="0.25">
      <c r="M621"/>
      <c r="N621"/>
    </row>
    <row r="622" spans="13:14" hidden="1" x14ac:dyDescent="0.25">
      <c r="M622"/>
      <c r="N622"/>
    </row>
    <row r="623" spans="13:14" hidden="1" x14ac:dyDescent="0.25">
      <c r="M623"/>
      <c r="N623"/>
    </row>
    <row r="624" spans="13:14" hidden="1" x14ac:dyDescent="0.25">
      <c r="M624"/>
      <c r="N624"/>
    </row>
    <row r="625" spans="13:14" hidden="1" x14ac:dyDescent="0.25">
      <c r="M625"/>
      <c r="N625"/>
    </row>
    <row r="626" spans="13:14" hidden="1" x14ac:dyDescent="0.25">
      <c r="M626"/>
      <c r="N626"/>
    </row>
    <row r="627" spans="13:14" hidden="1" x14ac:dyDescent="0.25">
      <c r="M627"/>
      <c r="N627"/>
    </row>
    <row r="628" spans="13:14" hidden="1" x14ac:dyDescent="0.25">
      <c r="M628"/>
      <c r="N628"/>
    </row>
    <row r="629" spans="13:14" hidden="1" x14ac:dyDescent="0.25">
      <c r="M629"/>
      <c r="N629"/>
    </row>
    <row r="630" spans="13:14" hidden="1" x14ac:dyDescent="0.25">
      <c r="M630"/>
      <c r="N630"/>
    </row>
    <row r="631" spans="13:14" hidden="1" x14ac:dyDescent="0.25">
      <c r="M631"/>
      <c r="N631"/>
    </row>
    <row r="632" spans="13:14" hidden="1" x14ac:dyDescent="0.25">
      <c r="M632"/>
      <c r="N632"/>
    </row>
    <row r="633" spans="13:14" hidden="1" x14ac:dyDescent="0.25">
      <c r="M633"/>
      <c r="N633"/>
    </row>
    <row r="634" spans="13:14" hidden="1" x14ac:dyDescent="0.25">
      <c r="M634"/>
      <c r="N634"/>
    </row>
    <row r="635" spans="13:14" hidden="1" x14ac:dyDescent="0.25">
      <c r="M635"/>
      <c r="N635"/>
    </row>
    <row r="636" spans="13:14" hidden="1" x14ac:dyDescent="0.25">
      <c r="M636"/>
      <c r="N636"/>
    </row>
    <row r="637" spans="13:14" hidden="1" x14ac:dyDescent="0.25">
      <c r="M637"/>
      <c r="N637"/>
    </row>
    <row r="638" spans="13:14" hidden="1" x14ac:dyDescent="0.25">
      <c r="M638"/>
      <c r="N638"/>
    </row>
    <row r="639" spans="13:14" hidden="1" x14ac:dyDescent="0.25">
      <c r="M639"/>
      <c r="N639"/>
    </row>
    <row r="640" spans="13:14" hidden="1" x14ac:dyDescent="0.25">
      <c r="M640"/>
      <c r="N640"/>
    </row>
    <row r="641" spans="13:14" hidden="1" x14ac:dyDescent="0.25">
      <c r="M641"/>
      <c r="N641"/>
    </row>
    <row r="642" spans="13:14" hidden="1" x14ac:dyDescent="0.25">
      <c r="M642"/>
      <c r="N642"/>
    </row>
    <row r="643" spans="13:14" hidden="1" x14ac:dyDescent="0.25">
      <c r="M643"/>
      <c r="N643"/>
    </row>
    <row r="644" spans="13:14" hidden="1" x14ac:dyDescent="0.25">
      <c r="M644"/>
      <c r="N644"/>
    </row>
    <row r="645" spans="13:14" hidden="1" x14ac:dyDescent="0.25">
      <c r="M645"/>
      <c r="N645"/>
    </row>
    <row r="646" spans="13:14" hidden="1" x14ac:dyDescent="0.25">
      <c r="M646"/>
      <c r="N646"/>
    </row>
    <row r="647" spans="13:14" hidden="1" x14ac:dyDescent="0.25">
      <c r="M647"/>
      <c r="N647"/>
    </row>
    <row r="648" spans="13:14" hidden="1" x14ac:dyDescent="0.25">
      <c r="M648"/>
      <c r="N648"/>
    </row>
    <row r="649" spans="13:14" hidden="1" x14ac:dyDescent="0.25">
      <c r="M649"/>
      <c r="N649"/>
    </row>
    <row r="650" spans="13:14" hidden="1" x14ac:dyDescent="0.25">
      <c r="M650"/>
      <c r="N650"/>
    </row>
    <row r="651" spans="13:14" hidden="1" x14ac:dyDescent="0.25">
      <c r="M651"/>
      <c r="N651"/>
    </row>
    <row r="652" spans="13:14" hidden="1" x14ac:dyDescent="0.25">
      <c r="M652"/>
      <c r="N652"/>
    </row>
    <row r="653" spans="13:14" hidden="1" x14ac:dyDescent="0.25">
      <c r="M653"/>
      <c r="N653"/>
    </row>
    <row r="654" spans="13:14" hidden="1" x14ac:dyDescent="0.25">
      <c r="M654"/>
      <c r="N654"/>
    </row>
    <row r="655" spans="13:14" hidden="1" x14ac:dyDescent="0.25">
      <c r="M655"/>
      <c r="N655"/>
    </row>
    <row r="656" spans="13:14" hidden="1" x14ac:dyDescent="0.25">
      <c r="M656"/>
      <c r="N656"/>
    </row>
    <row r="657" spans="13:14" hidden="1" x14ac:dyDescent="0.25">
      <c r="M657"/>
      <c r="N657"/>
    </row>
    <row r="658" spans="13:14" hidden="1" x14ac:dyDescent="0.25">
      <c r="M658"/>
      <c r="N658"/>
    </row>
    <row r="659" spans="13:14" hidden="1" x14ac:dyDescent="0.25">
      <c r="M659"/>
      <c r="N659"/>
    </row>
    <row r="660" spans="13:14" hidden="1" x14ac:dyDescent="0.25">
      <c r="M660"/>
      <c r="N660"/>
    </row>
    <row r="661" spans="13:14" hidden="1" x14ac:dyDescent="0.25">
      <c r="M661"/>
      <c r="N661"/>
    </row>
    <row r="662" spans="13:14" hidden="1" x14ac:dyDescent="0.25">
      <c r="M662"/>
      <c r="N662"/>
    </row>
    <row r="663" spans="13:14" hidden="1" x14ac:dyDescent="0.25">
      <c r="M663"/>
      <c r="N663"/>
    </row>
    <row r="664" spans="13:14" hidden="1" x14ac:dyDescent="0.25">
      <c r="M664"/>
      <c r="N664"/>
    </row>
    <row r="665" spans="13:14" hidden="1" x14ac:dyDescent="0.25">
      <c r="M665"/>
      <c r="N665"/>
    </row>
    <row r="666" spans="13:14" hidden="1" x14ac:dyDescent="0.25">
      <c r="M666"/>
      <c r="N666"/>
    </row>
    <row r="667" spans="13:14" hidden="1" x14ac:dyDescent="0.25">
      <c r="M667"/>
      <c r="N667"/>
    </row>
    <row r="668" spans="13:14" hidden="1" x14ac:dyDescent="0.25">
      <c r="M668"/>
      <c r="N668"/>
    </row>
    <row r="669" spans="13:14" hidden="1" x14ac:dyDescent="0.25">
      <c r="M669"/>
      <c r="N669"/>
    </row>
    <row r="670" spans="13:14" hidden="1" x14ac:dyDescent="0.25">
      <c r="M670"/>
      <c r="N670"/>
    </row>
    <row r="671" spans="13:14" hidden="1" x14ac:dyDescent="0.25">
      <c r="M671"/>
      <c r="N671"/>
    </row>
    <row r="672" spans="13:14" hidden="1" x14ac:dyDescent="0.25">
      <c r="M672"/>
      <c r="N672"/>
    </row>
    <row r="673" spans="13:14" hidden="1" x14ac:dyDescent="0.25">
      <c r="M673"/>
      <c r="N673"/>
    </row>
    <row r="674" spans="13:14" hidden="1" x14ac:dyDescent="0.25">
      <c r="M674"/>
      <c r="N674"/>
    </row>
    <row r="675" spans="13:14" hidden="1" x14ac:dyDescent="0.25">
      <c r="M675"/>
      <c r="N675"/>
    </row>
    <row r="676" spans="13:14" hidden="1" x14ac:dyDescent="0.25">
      <c r="M676"/>
      <c r="N676"/>
    </row>
    <row r="677" spans="13:14" hidden="1" x14ac:dyDescent="0.25">
      <c r="M677"/>
      <c r="N677"/>
    </row>
    <row r="678" spans="13:14" hidden="1" x14ac:dyDescent="0.25">
      <c r="M678"/>
      <c r="N678"/>
    </row>
    <row r="679" spans="13:14" hidden="1" x14ac:dyDescent="0.25">
      <c r="M679"/>
      <c r="N679"/>
    </row>
    <row r="680" spans="13:14" hidden="1" x14ac:dyDescent="0.25">
      <c r="M680"/>
      <c r="N680"/>
    </row>
    <row r="681" spans="13:14" hidden="1" x14ac:dyDescent="0.25">
      <c r="M681"/>
      <c r="N681"/>
    </row>
    <row r="682" spans="13:14" hidden="1" x14ac:dyDescent="0.25">
      <c r="M682"/>
      <c r="N682"/>
    </row>
    <row r="683" spans="13:14" hidden="1" x14ac:dyDescent="0.25">
      <c r="M683"/>
      <c r="N683"/>
    </row>
    <row r="684" spans="13:14" hidden="1" x14ac:dyDescent="0.25">
      <c r="M684"/>
      <c r="N684"/>
    </row>
    <row r="685" spans="13:14" hidden="1" x14ac:dyDescent="0.25">
      <c r="M685"/>
      <c r="N685"/>
    </row>
    <row r="686" spans="13:14" hidden="1" x14ac:dyDescent="0.25">
      <c r="M686"/>
      <c r="N686"/>
    </row>
    <row r="687" spans="13:14" hidden="1" x14ac:dyDescent="0.25">
      <c r="M687"/>
      <c r="N687"/>
    </row>
    <row r="688" spans="13:14" hidden="1" x14ac:dyDescent="0.25">
      <c r="M688"/>
      <c r="N688"/>
    </row>
    <row r="689" spans="13:14" hidden="1" x14ac:dyDescent="0.25">
      <c r="M689"/>
      <c r="N689"/>
    </row>
    <row r="690" spans="13:14" hidden="1" x14ac:dyDescent="0.25">
      <c r="M690"/>
      <c r="N690"/>
    </row>
    <row r="691" spans="13:14" hidden="1" x14ac:dyDescent="0.25">
      <c r="M691"/>
      <c r="N691"/>
    </row>
    <row r="692" spans="13:14" hidden="1" x14ac:dyDescent="0.25">
      <c r="M692"/>
      <c r="N692"/>
    </row>
    <row r="693" spans="13:14" hidden="1" x14ac:dyDescent="0.25">
      <c r="M693"/>
      <c r="N693"/>
    </row>
    <row r="694" spans="13:14" hidden="1" x14ac:dyDescent="0.25">
      <c r="M694"/>
      <c r="N694"/>
    </row>
    <row r="695" spans="13:14" hidden="1" x14ac:dyDescent="0.25">
      <c r="M695"/>
      <c r="N695"/>
    </row>
    <row r="696" spans="13:14" hidden="1" x14ac:dyDescent="0.25">
      <c r="M696"/>
      <c r="N696"/>
    </row>
    <row r="697" spans="13:14" hidden="1" x14ac:dyDescent="0.25">
      <c r="M697"/>
      <c r="N697"/>
    </row>
    <row r="698" spans="13:14" hidden="1" x14ac:dyDescent="0.25">
      <c r="M698"/>
      <c r="N698"/>
    </row>
    <row r="699" spans="13:14" hidden="1" x14ac:dyDescent="0.25">
      <c r="M699"/>
      <c r="N699"/>
    </row>
    <row r="700" spans="13:14" hidden="1" x14ac:dyDescent="0.25">
      <c r="M700"/>
      <c r="N700"/>
    </row>
    <row r="701" spans="13:14" hidden="1" x14ac:dyDescent="0.25">
      <c r="M701"/>
      <c r="N701"/>
    </row>
    <row r="702" spans="13:14" hidden="1" x14ac:dyDescent="0.25">
      <c r="M702"/>
      <c r="N702"/>
    </row>
    <row r="703" spans="13:14" hidden="1" x14ac:dyDescent="0.25">
      <c r="M703"/>
      <c r="N703"/>
    </row>
    <row r="704" spans="13:14" hidden="1" x14ac:dyDescent="0.25">
      <c r="M704"/>
      <c r="N704"/>
    </row>
    <row r="705" spans="13:14" hidden="1" x14ac:dyDescent="0.25">
      <c r="M705"/>
      <c r="N705"/>
    </row>
    <row r="706" spans="13:14" hidden="1" x14ac:dyDescent="0.25">
      <c r="M706"/>
      <c r="N706"/>
    </row>
    <row r="707" spans="13:14" hidden="1" x14ac:dyDescent="0.25">
      <c r="M707"/>
      <c r="N707"/>
    </row>
    <row r="708" spans="13:14" hidden="1" x14ac:dyDescent="0.25">
      <c r="M708"/>
      <c r="N708"/>
    </row>
    <row r="709" spans="13:14" hidden="1" x14ac:dyDescent="0.25">
      <c r="M709"/>
      <c r="N709"/>
    </row>
    <row r="710" spans="13:14" hidden="1" x14ac:dyDescent="0.25">
      <c r="M710"/>
      <c r="N710"/>
    </row>
    <row r="711" spans="13:14" hidden="1" x14ac:dyDescent="0.25">
      <c r="M711"/>
      <c r="N711"/>
    </row>
    <row r="712" spans="13:14" hidden="1" x14ac:dyDescent="0.25">
      <c r="M712"/>
      <c r="N712"/>
    </row>
    <row r="713" spans="13:14" hidden="1" x14ac:dyDescent="0.25">
      <c r="M713"/>
      <c r="N713"/>
    </row>
    <row r="714" spans="13:14" hidden="1" x14ac:dyDescent="0.25">
      <c r="M714"/>
      <c r="N714"/>
    </row>
    <row r="715" spans="13:14" hidden="1" x14ac:dyDescent="0.25">
      <c r="M715"/>
      <c r="N715"/>
    </row>
    <row r="716" spans="13:14" hidden="1" x14ac:dyDescent="0.25">
      <c r="M716"/>
      <c r="N716"/>
    </row>
    <row r="717" spans="13:14" hidden="1" x14ac:dyDescent="0.25">
      <c r="M717"/>
      <c r="N717"/>
    </row>
    <row r="718" spans="13:14" hidden="1" x14ac:dyDescent="0.25">
      <c r="M718"/>
      <c r="N718"/>
    </row>
    <row r="719" spans="13:14" hidden="1" x14ac:dyDescent="0.25">
      <c r="M719"/>
      <c r="N719"/>
    </row>
    <row r="720" spans="13:14" hidden="1" x14ac:dyDescent="0.25">
      <c r="M720"/>
      <c r="N720"/>
    </row>
    <row r="721" spans="13:14" hidden="1" x14ac:dyDescent="0.25">
      <c r="M721"/>
      <c r="N721"/>
    </row>
    <row r="722" spans="13:14" hidden="1" x14ac:dyDescent="0.25">
      <c r="M722"/>
      <c r="N722"/>
    </row>
    <row r="723" spans="13:14" hidden="1" x14ac:dyDescent="0.25">
      <c r="M723"/>
      <c r="N723"/>
    </row>
    <row r="724" spans="13:14" hidden="1" x14ac:dyDescent="0.25">
      <c r="M724"/>
      <c r="N724"/>
    </row>
    <row r="725" spans="13:14" hidden="1" x14ac:dyDescent="0.25">
      <c r="M725"/>
      <c r="N725"/>
    </row>
    <row r="726" spans="13:14" hidden="1" x14ac:dyDescent="0.25">
      <c r="M726"/>
      <c r="N726"/>
    </row>
    <row r="727" spans="13:14" hidden="1" x14ac:dyDescent="0.25">
      <c r="M727"/>
      <c r="N727"/>
    </row>
    <row r="728" spans="13:14" hidden="1" x14ac:dyDescent="0.25">
      <c r="M728"/>
      <c r="N728"/>
    </row>
    <row r="729" spans="13:14" hidden="1" x14ac:dyDescent="0.25">
      <c r="M729"/>
      <c r="N729"/>
    </row>
    <row r="730" spans="13:14" hidden="1" x14ac:dyDescent="0.25">
      <c r="M730"/>
      <c r="N730"/>
    </row>
    <row r="731" spans="13:14" hidden="1" x14ac:dyDescent="0.25">
      <c r="M731"/>
      <c r="N731"/>
    </row>
    <row r="732" spans="13:14" hidden="1" x14ac:dyDescent="0.25">
      <c r="M732"/>
      <c r="N732"/>
    </row>
    <row r="733" spans="13:14" hidden="1" x14ac:dyDescent="0.25">
      <c r="M733"/>
      <c r="N733"/>
    </row>
    <row r="734" spans="13:14" hidden="1" x14ac:dyDescent="0.25">
      <c r="M734"/>
      <c r="N734"/>
    </row>
    <row r="735" spans="13:14" hidden="1" x14ac:dyDescent="0.25">
      <c r="M735"/>
      <c r="N735"/>
    </row>
    <row r="736" spans="13:14" hidden="1" x14ac:dyDescent="0.25">
      <c r="M736"/>
      <c r="N736"/>
    </row>
    <row r="737" spans="13:14" hidden="1" x14ac:dyDescent="0.25">
      <c r="M737"/>
      <c r="N737"/>
    </row>
    <row r="738" spans="13:14" hidden="1" x14ac:dyDescent="0.25">
      <c r="M738"/>
      <c r="N738"/>
    </row>
    <row r="739" spans="13:14" hidden="1" x14ac:dyDescent="0.25">
      <c r="M739"/>
      <c r="N739"/>
    </row>
    <row r="740" spans="13:14" hidden="1" x14ac:dyDescent="0.25">
      <c r="M740"/>
      <c r="N740"/>
    </row>
    <row r="741" spans="13:14" hidden="1" x14ac:dyDescent="0.25">
      <c r="M741"/>
      <c r="N741"/>
    </row>
    <row r="742" spans="13:14" hidden="1" x14ac:dyDescent="0.25">
      <c r="M742"/>
      <c r="N742"/>
    </row>
    <row r="743" spans="13:14" hidden="1" x14ac:dyDescent="0.25">
      <c r="M743"/>
      <c r="N743"/>
    </row>
    <row r="744" spans="13:14" hidden="1" x14ac:dyDescent="0.25">
      <c r="M744"/>
      <c r="N744"/>
    </row>
    <row r="745" spans="13:14" hidden="1" x14ac:dyDescent="0.25">
      <c r="M745"/>
      <c r="N745"/>
    </row>
    <row r="746" spans="13:14" hidden="1" x14ac:dyDescent="0.25">
      <c r="M746"/>
      <c r="N746"/>
    </row>
    <row r="747" spans="13:14" hidden="1" x14ac:dyDescent="0.25">
      <c r="M747"/>
      <c r="N747"/>
    </row>
    <row r="748" spans="13:14" hidden="1" x14ac:dyDescent="0.25">
      <c r="M748"/>
      <c r="N748"/>
    </row>
    <row r="749" spans="13:14" hidden="1" x14ac:dyDescent="0.25">
      <c r="M749"/>
      <c r="N749"/>
    </row>
    <row r="750" spans="13:14" hidden="1" x14ac:dyDescent="0.25">
      <c r="M750"/>
      <c r="N750"/>
    </row>
    <row r="751" spans="13:14" hidden="1" x14ac:dyDescent="0.25">
      <c r="M751"/>
      <c r="N751"/>
    </row>
    <row r="752" spans="13:14" hidden="1" x14ac:dyDescent="0.25">
      <c r="M752"/>
      <c r="N752"/>
    </row>
    <row r="753" spans="13:14" hidden="1" x14ac:dyDescent="0.25">
      <c r="M753"/>
      <c r="N753"/>
    </row>
    <row r="754" spans="13:14" hidden="1" x14ac:dyDescent="0.25">
      <c r="M754"/>
      <c r="N754"/>
    </row>
    <row r="755" spans="13:14" hidden="1" x14ac:dyDescent="0.25">
      <c r="M755"/>
      <c r="N755"/>
    </row>
    <row r="756" spans="13:14" hidden="1" x14ac:dyDescent="0.25">
      <c r="M756"/>
      <c r="N756"/>
    </row>
    <row r="757" spans="13:14" hidden="1" x14ac:dyDescent="0.25">
      <c r="M757"/>
      <c r="N757"/>
    </row>
    <row r="758" spans="13:14" hidden="1" x14ac:dyDescent="0.25">
      <c r="M758"/>
      <c r="N758"/>
    </row>
    <row r="759" spans="13:14" hidden="1" x14ac:dyDescent="0.25">
      <c r="M759"/>
      <c r="N759"/>
    </row>
    <row r="760" spans="13:14" hidden="1" x14ac:dyDescent="0.25">
      <c r="M760"/>
      <c r="N760"/>
    </row>
    <row r="761" spans="13:14" hidden="1" x14ac:dyDescent="0.25">
      <c r="M761"/>
      <c r="N761"/>
    </row>
    <row r="762" spans="13:14" hidden="1" x14ac:dyDescent="0.25">
      <c r="M762"/>
      <c r="N762"/>
    </row>
    <row r="763" spans="13:14" hidden="1" x14ac:dyDescent="0.25">
      <c r="M763"/>
      <c r="N763"/>
    </row>
    <row r="764" spans="13:14" hidden="1" x14ac:dyDescent="0.25">
      <c r="M764"/>
      <c r="N764"/>
    </row>
    <row r="765" spans="13:14" hidden="1" x14ac:dyDescent="0.25">
      <c r="M765"/>
      <c r="N765"/>
    </row>
    <row r="766" spans="13:14" hidden="1" x14ac:dyDescent="0.25">
      <c r="M766"/>
      <c r="N766"/>
    </row>
    <row r="767" spans="13:14" hidden="1" x14ac:dyDescent="0.25">
      <c r="M767"/>
      <c r="N767"/>
    </row>
    <row r="768" spans="13:14" hidden="1" x14ac:dyDescent="0.25">
      <c r="M768"/>
      <c r="N768"/>
    </row>
    <row r="769" spans="13:14" hidden="1" x14ac:dyDescent="0.25">
      <c r="M769"/>
      <c r="N769"/>
    </row>
    <row r="770" spans="13:14" hidden="1" x14ac:dyDescent="0.25">
      <c r="M770"/>
      <c r="N770"/>
    </row>
    <row r="771" spans="13:14" hidden="1" x14ac:dyDescent="0.25">
      <c r="M771"/>
      <c r="N771"/>
    </row>
    <row r="772" spans="13:14" hidden="1" x14ac:dyDescent="0.25">
      <c r="M772"/>
      <c r="N772"/>
    </row>
    <row r="773" spans="13:14" hidden="1" x14ac:dyDescent="0.25">
      <c r="M773"/>
      <c r="N773"/>
    </row>
    <row r="774" spans="13:14" hidden="1" x14ac:dyDescent="0.25">
      <c r="M774"/>
      <c r="N774"/>
    </row>
    <row r="775" spans="13:14" hidden="1" x14ac:dyDescent="0.25">
      <c r="M775"/>
      <c r="N775"/>
    </row>
    <row r="776" spans="13:14" hidden="1" x14ac:dyDescent="0.25">
      <c r="M776"/>
      <c r="N776"/>
    </row>
    <row r="777" spans="13:14" hidden="1" x14ac:dyDescent="0.25">
      <c r="M777"/>
      <c r="N777"/>
    </row>
    <row r="778" spans="13:14" hidden="1" x14ac:dyDescent="0.25">
      <c r="M778"/>
      <c r="N778"/>
    </row>
    <row r="779" spans="13:14" hidden="1" x14ac:dyDescent="0.25">
      <c r="M779"/>
      <c r="N779"/>
    </row>
    <row r="780" spans="13:14" hidden="1" x14ac:dyDescent="0.25">
      <c r="M780"/>
      <c r="N780"/>
    </row>
    <row r="781" spans="13:14" hidden="1" x14ac:dyDescent="0.25">
      <c r="M781"/>
      <c r="N781"/>
    </row>
    <row r="782" spans="13:14" hidden="1" x14ac:dyDescent="0.25">
      <c r="M782"/>
      <c r="N782"/>
    </row>
    <row r="783" spans="13:14" hidden="1" x14ac:dyDescent="0.25">
      <c r="M783"/>
      <c r="N783"/>
    </row>
    <row r="784" spans="13:14" hidden="1" x14ac:dyDescent="0.25">
      <c r="M784"/>
      <c r="N784"/>
    </row>
    <row r="785" spans="13:14" hidden="1" x14ac:dyDescent="0.25">
      <c r="M785"/>
      <c r="N785"/>
    </row>
    <row r="786" spans="13:14" hidden="1" x14ac:dyDescent="0.25">
      <c r="M786"/>
      <c r="N786"/>
    </row>
    <row r="787" spans="13:14" hidden="1" x14ac:dyDescent="0.25">
      <c r="M787"/>
      <c r="N787"/>
    </row>
    <row r="788" spans="13:14" hidden="1" x14ac:dyDescent="0.25">
      <c r="M788"/>
      <c r="N788"/>
    </row>
    <row r="789" spans="13:14" hidden="1" x14ac:dyDescent="0.25">
      <c r="M789"/>
      <c r="N789"/>
    </row>
    <row r="790" spans="13:14" hidden="1" x14ac:dyDescent="0.25">
      <c r="M790"/>
      <c r="N790"/>
    </row>
    <row r="791" spans="13:14" hidden="1" x14ac:dyDescent="0.25">
      <c r="M791"/>
      <c r="N791"/>
    </row>
    <row r="792" spans="13:14" hidden="1" x14ac:dyDescent="0.25">
      <c r="M792"/>
      <c r="N792"/>
    </row>
    <row r="793" spans="13:14" hidden="1" x14ac:dyDescent="0.25">
      <c r="M793"/>
      <c r="N793"/>
    </row>
    <row r="794" spans="13:14" hidden="1" x14ac:dyDescent="0.25">
      <c r="M794"/>
      <c r="N794"/>
    </row>
    <row r="795" spans="13:14" hidden="1" x14ac:dyDescent="0.25">
      <c r="M795"/>
      <c r="N795"/>
    </row>
    <row r="796" spans="13:14" hidden="1" x14ac:dyDescent="0.25">
      <c r="M796"/>
      <c r="N796"/>
    </row>
    <row r="797" spans="13:14" hidden="1" x14ac:dyDescent="0.25">
      <c r="M797"/>
      <c r="N797"/>
    </row>
    <row r="798" spans="13:14" hidden="1" x14ac:dyDescent="0.25">
      <c r="M798"/>
      <c r="N798"/>
    </row>
    <row r="799" spans="13:14" hidden="1" x14ac:dyDescent="0.25">
      <c r="M799"/>
      <c r="N799"/>
    </row>
    <row r="800" spans="13:14" hidden="1" x14ac:dyDescent="0.25">
      <c r="M800"/>
      <c r="N800"/>
    </row>
    <row r="801" spans="13:14" hidden="1" x14ac:dyDescent="0.25">
      <c r="M801"/>
      <c r="N801"/>
    </row>
    <row r="802" spans="13:14" hidden="1" x14ac:dyDescent="0.25">
      <c r="M802"/>
      <c r="N802"/>
    </row>
    <row r="803" spans="13:14" hidden="1" x14ac:dyDescent="0.25">
      <c r="M803"/>
      <c r="N803"/>
    </row>
    <row r="804" spans="13:14" hidden="1" x14ac:dyDescent="0.25">
      <c r="M804"/>
      <c r="N804"/>
    </row>
    <row r="805" spans="13:14" hidden="1" x14ac:dyDescent="0.25">
      <c r="M805"/>
      <c r="N805"/>
    </row>
    <row r="806" spans="13:14" hidden="1" x14ac:dyDescent="0.25">
      <c r="M806"/>
      <c r="N806"/>
    </row>
    <row r="807" spans="13:14" hidden="1" x14ac:dyDescent="0.25">
      <c r="M807"/>
      <c r="N807"/>
    </row>
    <row r="808" spans="13:14" hidden="1" x14ac:dyDescent="0.25">
      <c r="M808"/>
      <c r="N808"/>
    </row>
    <row r="809" spans="13:14" hidden="1" x14ac:dyDescent="0.25">
      <c r="M809"/>
      <c r="N809"/>
    </row>
    <row r="810" spans="13:14" hidden="1" x14ac:dyDescent="0.25">
      <c r="M810"/>
      <c r="N810"/>
    </row>
    <row r="811" spans="13:14" hidden="1" x14ac:dyDescent="0.25">
      <c r="M811"/>
      <c r="N811"/>
    </row>
    <row r="812" spans="13:14" hidden="1" x14ac:dyDescent="0.25">
      <c r="M812"/>
      <c r="N812"/>
    </row>
    <row r="813" spans="13:14" hidden="1" x14ac:dyDescent="0.25">
      <c r="M813"/>
      <c r="N813"/>
    </row>
    <row r="814" spans="13:14" hidden="1" x14ac:dyDescent="0.25">
      <c r="M814"/>
      <c r="N814"/>
    </row>
    <row r="815" spans="13:14" hidden="1" x14ac:dyDescent="0.25">
      <c r="M815"/>
      <c r="N815"/>
    </row>
    <row r="816" spans="13:14" hidden="1" x14ac:dyDescent="0.25">
      <c r="M816"/>
      <c r="N816"/>
    </row>
    <row r="817" spans="13:14" hidden="1" x14ac:dyDescent="0.25">
      <c r="M817"/>
      <c r="N817"/>
    </row>
    <row r="818" spans="13:14" hidden="1" x14ac:dyDescent="0.25">
      <c r="M818"/>
      <c r="N818"/>
    </row>
    <row r="819" spans="13:14" hidden="1" x14ac:dyDescent="0.25">
      <c r="M819"/>
      <c r="N819"/>
    </row>
    <row r="820" spans="13:14" hidden="1" x14ac:dyDescent="0.25">
      <c r="M820"/>
      <c r="N820"/>
    </row>
    <row r="821" spans="13:14" hidden="1" x14ac:dyDescent="0.25">
      <c r="M821"/>
      <c r="N821"/>
    </row>
    <row r="822" spans="13:14" hidden="1" x14ac:dyDescent="0.25">
      <c r="M822"/>
      <c r="N822"/>
    </row>
    <row r="823" spans="13:14" hidden="1" x14ac:dyDescent="0.25">
      <c r="M823"/>
      <c r="N823"/>
    </row>
    <row r="824" spans="13:14" hidden="1" x14ac:dyDescent="0.25">
      <c r="M824"/>
      <c r="N824"/>
    </row>
    <row r="825" spans="13:14" hidden="1" x14ac:dyDescent="0.25">
      <c r="M825"/>
      <c r="N825"/>
    </row>
    <row r="826" spans="13:14" hidden="1" x14ac:dyDescent="0.25">
      <c r="M826"/>
      <c r="N826"/>
    </row>
    <row r="827" spans="13:14" hidden="1" x14ac:dyDescent="0.25">
      <c r="M827"/>
      <c r="N827"/>
    </row>
    <row r="828" spans="13:14" hidden="1" x14ac:dyDescent="0.25">
      <c r="M828"/>
      <c r="N828"/>
    </row>
    <row r="829" spans="13:14" hidden="1" x14ac:dyDescent="0.25">
      <c r="M829"/>
      <c r="N829"/>
    </row>
    <row r="830" spans="13:14" hidden="1" x14ac:dyDescent="0.25">
      <c r="M830"/>
      <c r="N830"/>
    </row>
    <row r="831" spans="13:14" hidden="1" x14ac:dyDescent="0.25">
      <c r="M831"/>
      <c r="N831"/>
    </row>
    <row r="832" spans="13:14" hidden="1" x14ac:dyDescent="0.25">
      <c r="M832"/>
      <c r="N832"/>
    </row>
    <row r="833" spans="13:14" hidden="1" x14ac:dyDescent="0.25">
      <c r="M833"/>
      <c r="N833"/>
    </row>
    <row r="834" spans="13:14" hidden="1" x14ac:dyDescent="0.25">
      <c r="M834"/>
      <c r="N834"/>
    </row>
    <row r="835" spans="13:14" hidden="1" x14ac:dyDescent="0.25">
      <c r="M835"/>
      <c r="N835"/>
    </row>
    <row r="836" spans="13:14" hidden="1" x14ac:dyDescent="0.25">
      <c r="M836"/>
      <c r="N836"/>
    </row>
    <row r="837" spans="13:14" hidden="1" x14ac:dyDescent="0.25">
      <c r="M837"/>
      <c r="N837"/>
    </row>
    <row r="838" spans="13:14" hidden="1" x14ac:dyDescent="0.25">
      <c r="M838"/>
      <c r="N838"/>
    </row>
    <row r="839" spans="13:14" hidden="1" x14ac:dyDescent="0.25">
      <c r="M839"/>
      <c r="N839"/>
    </row>
    <row r="840" spans="13:14" hidden="1" x14ac:dyDescent="0.25">
      <c r="M840"/>
      <c r="N840"/>
    </row>
    <row r="841" spans="13:14" hidden="1" x14ac:dyDescent="0.25">
      <c r="M841"/>
      <c r="N841"/>
    </row>
    <row r="842" spans="13:14" hidden="1" x14ac:dyDescent="0.25">
      <c r="M842"/>
      <c r="N842"/>
    </row>
    <row r="843" spans="13:14" hidden="1" x14ac:dyDescent="0.25">
      <c r="M843"/>
      <c r="N843"/>
    </row>
    <row r="844" spans="13:14" hidden="1" x14ac:dyDescent="0.25">
      <c r="M844"/>
      <c r="N844"/>
    </row>
    <row r="845" spans="13:14" hidden="1" x14ac:dyDescent="0.25">
      <c r="M845"/>
      <c r="N845"/>
    </row>
    <row r="846" spans="13:14" hidden="1" x14ac:dyDescent="0.25">
      <c r="M846"/>
      <c r="N846"/>
    </row>
    <row r="847" spans="13:14" hidden="1" x14ac:dyDescent="0.25">
      <c r="M847"/>
      <c r="N847"/>
    </row>
    <row r="848" spans="13:14" hidden="1" x14ac:dyDescent="0.25">
      <c r="M848"/>
      <c r="N848"/>
    </row>
    <row r="849" spans="13:14" hidden="1" x14ac:dyDescent="0.25">
      <c r="M849"/>
      <c r="N849"/>
    </row>
    <row r="850" spans="13:14" hidden="1" x14ac:dyDescent="0.25">
      <c r="M850"/>
      <c r="N850"/>
    </row>
    <row r="851" spans="13:14" hidden="1" x14ac:dyDescent="0.25">
      <c r="M851"/>
      <c r="N851"/>
    </row>
    <row r="852" spans="13:14" hidden="1" x14ac:dyDescent="0.25">
      <c r="M852"/>
      <c r="N852"/>
    </row>
    <row r="853" spans="13:14" hidden="1" x14ac:dyDescent="0.25">
      <c r="M853"/>
      <c r="N853"/>
    </row>
    <row r="854" spans="13:14" hidden="1" x14ac:dyDescent="0.25">
      <c r="M854"/>
      <c r="N854"/>
    </row>
    <row r="855" spans="13:14" hidden="1" x14ac:dyDescent="0.25">
      <c r="M855"/>
      <c r="N855"/>
    </row>
    <row r="856" spans="13:14" hidden="1" x14ac:dyDescent="0.25">
      <c r="M856"/>
      <c r="N856"/>
    </row>
    <row r="857" spans="13:14" hidden="1" x14ac:dyDescent="0.25">
      <c r="M857"/>
      <c r="N857"/>
    </row>
    <row r="858" spans="13:14" hidden="1" x14ac:dyDescent="0.25">
      <c r="M858"/>
      <c r="N858"/>
    </row>
    <row r="859" spans="13:14" hidden="1" x14ac:dyDescent="0.25">
      <c r="M859"/>
      <c r="N859"/>
    </row>
    <row r="860" spans="13:14" hidden="1" x14ac:dyDescent="0.25">
      <c r="M860"/>
      <c r="N860"/>
    </row>
    <row r="861" spans="13:14" hidden="1" x14ac:dyDescent="0.25">
      <c r="M861"/>
      <c r="N861"/>
    </row>
    <row r="862" spans="13:14" hidden="1" x14ac:dyDescent="0.25">
      <c r="M862"/>
      <c r="N862"/>
    </row>
    <row r="863" spans="13:14" hidden="1" x14ac:dyDescent="0.25">
      <c r="M863"/>
      <c r="N863"/>
    </row>
    <row r="864" spans="13:14" hidden="1" x14ac:dyDescent="0.25">
      <c r="M864"/>
      <c r="N864"/>
    </row>
    <row r="865" spans="13:14" hidden="1" x14ac:dyDescent="0.25">
      <c r="M865"/>
      <c r="N865"/>
    </row>
    <row r="866" spans="13:14" hidden="1" x14ac:dyDescent="0.25">
      <c r="M866"/>
      <c r="N866"/>
    </row>
    <row r="867" spans="13:14" hidden="1" x14ac:dyDescent="0.25">
      <c r="M867"/>
      <c r="N867"/>
    </row>
    <row r="868" spans="13:14" hidden="1" x14ac:dyDescent="0.25">
      <c r="M868"/>
      <c r="N868"/>
    </row>
    <row r="869" spans="13:14" hidden="1" x14ac:dyDescent="0.25">
      <c r="M869"/>
      <c r="N869"/>
    </row>
    <row r="870" spans="13:14" hidden="1" x14ac:dyDescent="0.25">
      <c r="M870"/>
      <c r="N870"/>
    </row>
    <row r="871" spans="13:14" hidden="1" x14ac:dyDescent="0.25">
      <c r="M871"/>
      <c r="N871"/>
    </row>
    <row r="872" spans="13:14" hidden="1" x14ac:dyDescent="0.25">
      <c r="M872"/>
      <c r="N872"/>
    </row>
    <row r="873" spans="13:14" hidden="1" x14ac:dyDescent="0.25">
      <c r="M873"/>
      <c r="N873"/>
    </row>
    <row r="874" spans="13:14" hidden="1" x14ac:dyDescent="0.25">
      <c r="M874"/>
      <c r="N874"/>
    </row>
    <row r="875" spans="13:14" hidden="1" x14ac:dyDescent="0.25">
      <c r="M875"/>
      <c r="N875"/>
    </row>
    <row r="876" spans="13:14" hidden="1" x14ac:dyDescent="0.25">
      <c r="M876"/>
      <c r="N876"/>
    </row>
    <row r="877" spans="13:14" hidden="1" x14ac:dyDescent="0.25">
      <c r="M877"/>
      <c r="N877"/>
    </row>
    <row r="878" spans="13:14" hidden="1" x14ac:dyDescent="0.25">
      <c r="M878"/>
      <c r="N878"/>
    </row>
    <row r="879" spans="13:14" hidden="1" x14ac:dyDescent="0.25">
      <c r="M879"/>
      <c r="N879"/>
    </row>
    <row r="880" spans="13:14" hidden="1" x14ac:dyDescent="0.25">
      <c r="M880"/>
      <c r="N880"/>
    </row>
    <row r="881" spans="13:14" hidden="1" x14ac:dyDescent="0.25">
      <c r="M881"/>
      <c r="N881"/>
    </row>
    <row r="882" spans="13:14" hidden="1" x14ac:dyDescent="0.25">
      <c r="M882"/>
      <c r="N882"/>
    </row>
    <row r="883" spans="13:14" hidden="1" x14ac:dyDescent="0.25">
      <c r="M883"/>
      <c r="N883"/>
    </row>
    <row r="884" spans="13:14" hidden="1" x14ac:dyDescent="0.25">
      <c r="M884"/>
      <c r="N884"/>
    </row>
    <row r="885" spans="13:14" hidden="1" x14ac:dyDescent="0.25">
      <c r="M885"/>
      <c r="N885"/>
    </row>
    <row r="886" spans="13:14" hidden="1" x14ac:dyDescent="0.25">
      <c r="M886"/>
      <c r="N886"/>
    </row>
    <row r="887" spans="13:14" hidden="1" x14ac:dyDescent="0.25">
      <c r="M887"/>
      <c r="N887"/>
    </row>
    <row r="888" spans="13:14" hidden="1" x14ac:dyDescent="0.25">
      <c r="M888"/>
      <c r="N888"/>
    </row>
    <row r="889" spans="13:14" hidden="1" x14ac:dyDescent="0.25">
      <c r="M889"/>
      <c r="N889"/>
    </row>
    <row r="890" spans="13:14" hidden="1" x14ac:dyDescent="0.25">
      <c r="M890"/>
      <c r="N890"/>
    </row>
    <row r="891" spans="13:14" hidden="1" x14ac:dyDescent="0.25">
      <c r="M891"/>
      <c r="N891"/>
    </row>
    <row r="892" spans="13:14" hidden="1" x14ac:dyDescent="0.25">
      <c r="M892"/>
      <c r="N892"/>
    </row>
    <row r="893" spans="13:14" hidden="1" x14ac:dyDescent="0.25">
      <c r="M893"/>
      <c r="N893"/>
    </row>
    <row r="894" spans="13:14" hidden="1" x14ac:dyDescent="0.25">
      <c r="M894"/>
      <c r="N894"/>
    </row>
    <row r="895" spans="13:14" hidden="1" x14ac:dyDescent="0.25">
      <c r="M895"/>
      <c r="N895"/>
    </row>
    <row r="896" spans="13:14" hidden="1" x14ac:dyDescent="0.25">
      <c r="M896"/>
      <c r="N896"/>
    </row>
    <row r="897" spans="13:14" hidden="1" x14ac:dyDescent="0.25">
      <c r="M897"/>
      <c r="N897"/>
    </row>
    <row r="898" spans="13:14" hidden="1" x14ac:dyDescent="0.25">
      <c r="M898"/>
      <c r="N898"/>
    </row>
    <row r="899" spans="13:14" hidden="1" x14ac:dyDescent="0.25">
      <c r="M899"/>
      <c r="N899"/>
    </row>
    <row r="900" spans="13:14" hidden="1" x14ac:dyDescent="0.25">
      <c r="M900"/>
      <c r="N900"/>
    </row>
    <row r="901" spans="13:14" hidden="1" x14ac:dyDescent="0.25">
      <c r="M901"/>
      <c r="N901"/>
    </row>
    <row r="902" spans="13:14" hidden="1" x14ac:dyDescent="0.25">
      <c r="M902"/>
      <c r="N902"/>
    </row>
    <row r="903" spans="13:14" hidden="1" x14ac:dyDescent="0.25">
      <c r="M903"/>
      <c r="N903"/>
    </row>
    <row r="904" spans="13:14" hidden="1" x14ac:dyDescent="0.25">
      <c r="M904"/>
      <c r="N904"/>
    </row>
    <row r="905" spans="13:14" hidden="1" x14ac:dyDescent="0.25">
      <c r="M905"/>
      <c r="N905"/>
    </row>
    <row r="906" spans="13:14" hidden="1" x14ac:dyDescent="0.25">
      <c r="M906"/>
      <c r="N906"/>
    </row>
    <row r="907" spans="13:14" hidden="1" x14ac:dyDescent="0.25">
      <c r="M907"/>
      <c r="N907"/>
    </row>
    <row r="908" spans="13:14" hidden="1" x14ac:dyDescent="0.25">
      <c r="M908"/>
      <c r="N908"/>
    </row>
    <row r="909" spans="13:14" hidden="1" x14ac:dyDescent="0.25">
      <c r="M909"/>
      <c r="N909"/>
    </row>
    <row r="910" spans="13:14" hidden="1" x14ac:dyDescent="0.25">
      <c r="M910"/>
      <c r="N910"/>
    </row>
    <row r="911" spans="13:14" hidden="1" x14ac:dyDescent="0.25">
      <c r="M911"/>
      <c r="N911"/>
    </row>
    <row r="912" spans="13:14" hidden="1" x14ac:dyDescent="0.25">
      <c r="M912"/>
      <c r="N912"/>
    </row>
    <row r="913" spans="13:14" hidden="1" x14ac:dyDescent="0.25">
      <c r="M913"/>
      <c r="N913"/>
    </row>
    <row r="914" spans="13:14" hidden="1" x14ac:dyDescent="0.25">
      <c r="M914"/>
      <c r="N914"/>
    </row>
    <row r="915" spans="13:14" hidden="1" x14ac:dyDescent="0.25">
      <c r="M915"/>
      <c r="N915"/>
    </row>
    <row r="916" spans="13:14" hidden="1" x14ac:dyDescent="0.25">
      <c r="M916"/>
      <c r="N916"/>
    </row>
    <row r="917" spans="13:14" hidden="1" x14ac:dyDescent="0.25">
      <c r="M917"/>
      <c r="N917"/>
    </row>
    <row r="918" spans="13:14" hidden="1" x14ac:dyDescent="0.25">
      <c r="M918"/>
      <c r="N918"/>
    </row>
    <row r="919" spans="13:14" hidden="1" x14ac:dyDescent="0.25">
      <c r="M919"/>
      <c r="N919"/>
    </row>
    <row r="920" spans="13:14" hidden="1" x14ac:dyDescent="0.25">
      <c r="M920"/>
      <c r="N920"/>
    </row>
    <row r="921" spans="13:14" hidden="1" x14ac:dyDescent="0.25">
      <c r="M921"/>
      <c r="N921"/>
    </row>
    <row r="922" spans="13:14" hidden="1" x14ac:dyDescent="0.25">
      <c r="M922"/>
      <c r="N922"/>
    </row>
    <row r="923" spans="13:14" hidden="1" x14ac:dyDescent="0.25">
      <c r="M923"/>
      <c r="N923"/>
    </row>
    <row r="924" spans="13:14" hidden="1" x14ac:dyDescent="0.25">
      <c r="M924"/>
      <c r="N924"/>
    </row>
    <row r="925" spans="13:14" hidden="1" x14ac:dyDescent="0.25">
      <c r="M925"/>
      <c r="N925"/>
    </row>
    <row r="926" spans="13:14" hidden="1" x14ac:dyDescent="0.25">
      <c r="M926"/>
      <c r="N926"/>
    </row>
    <row r="927" spans="13:14" hidden="1" x14ac:dyDescent="0.25">
      <c r="M927"/>
      <c r="N927"/>
    </row>
    <row r="928" spans="13:14" hidden="1" x14ac:dyDescent="0.25">
      <c r="M928"/>
      <c r="N928"/>
    </row>
    <row r="929" spans="13:14" hidden="1" x14ac:dyDescent="0.25">
      <c r="M929"/>
      <c r="N929"/>
    </row>
    <row r="930" spans="13:14" hidden="1" x14ac:dyDescent="0.25">
      <c r="M930"/>
      <c r="N930"/>
    </row>
    <row r="931" spans="13:14" hidden="1" x14ac:dyDescent="0.25">
      <c r="M931"/>
      <c r="N931"/>
    </row>
    <row r="932" spans="13:14" hidden="1" x14ac:dyDescent="0.25">
      <c r="M932"/>
      <c r="N932"/>
    </row>
    <row r="933" spans="13:14" hidden="1" x14ac:dyDescent="0.25">
      <c r="M933"/>
      <c r="N933"/>
    </row>
    <row r="934" spans="13:14" hidden="1" x14ac:dyDescent="0.25">
      <c r="M934"/>
      <c r="N934"/>
    </row>
    <row r="935" spans="13:14" hidden="1" x14ac:dyDescent="0.25">
      <c r="M935"/>
      <c r="N935"/>
    </row>
    <row r="936" spans="13:14" hidden="1" x14ac:dyDescent="0.25">
      <c r="M936"/>
      <c r="N936"/>
    </row>
    <row r="937" spans="13:14" hidden="1" x14ac:dyDescent="0.25">
      <c r="M937"/>
      <c r="N937"/>
    </row>
    <row r="938" spans="13:14" hidden="1" x14ac:dyDescent="0.25">
      <c r="M938"/>
      <c r="N938"/>
    </row>
    <row r="939" spans="13:14" hidden="1" x14ac:dyDescent="0.25">
      <c r="M939"/>
      <c r="N939"/>
    </row>
    <row r="940" spans="13:14" hidden="1" x14ac:dyDescent="0.25">
      <c r="M940"/>
      <c r="N940"/>
    </row>
    <row r="941" spans="13:14" hidden="1" x14ac:dyDescent="0.25">
      <c r="M941"/>
      <c r="N941"/>
    </row>
    <row r="942" spans="13:14" hidden="1" x14ac:dyDescent="0.25">
      <c r="M942"/>
      <c r="N942"/>
    </row>
    <row r="943" spans="13:14" hidden="1" x14ac:dyDescent="0.25">
      <c r="M943"/>
      <c r="N943"/>
    </row>
    <row r="944" spans="13:14" hidden="1" x14ac:dyDescent="0.25">
      <c r="M944"/>
      <c r="N944"/>
    </row>
    <row r="945" spans="13:14" hidden="1" x14ac:dyDescent="0.25">
      <c r="M945"/>
      <c r="N945"/>
    </row>
    <row r="946" spans="13:14" hidden="1" x14ac:dyDescent="0.25">
      <c r="M946"/>
      <c r="N946"/>
    </row>
    <row r="947" spans="13:14" hidden="1" x14ac:dyDescent="0.25">
      <c r="M947"/>
      <c r="N947"/>
    </row>
    <row r="948" spans="13:14" hidden="1" x14ac:dyDescent="0.25">
      <c r="M948"/>
      <c r="N948"/>
    </row>
    <row r="949" spans="13:14" hidden="1" x14ac:dyDescent="0.25">
      <c r="M949"/>
      <c r="N949"/>
    </row>
    <row r="950" spans="13:14" hidden="1" x14ac:dyDescent="0.25">
      <c r="M950"/>
      <c r="N950"/>
    </row>
    <row r="951" spans="13:14" hidden="1" x14ac:dyDescent="0.25">
      <c r="M951"/>
      <c r="N951"/>
    </row>
    <row r="952" spans="13:14" hidden="1" x14ac:dyDescent="0.25">
      <c r="M952"/>
      <c r="N952"/>
    </row>
    <row r="953" spans="13:14" hidden="1" x14ac:dyDescent="0.25">
      <c r="M953"/>
      <c r="N953"/>
    </row>
    <row r="954" spans="13:14" hidden="1" x14ac:dyDescent="0.25">
      <c r="M954"/>
      <c r="N954"/>
    </row>
    <row r="955" spans="13:14" hidden="1" x14ac:dyDescent="0.25">
      <c r="M955"/>
      <c r="N955"/>
    </row>
    <row r="956" spans="13:14" hidden="1" x14ac:dyDescent="0.25">
      <c r="M956"/>
      <c r="N956"/>
    </row>
    <row r="957" spans="13:14" hidden="1" x14ac:dyDescent="0.25">
      <c r="M957"/>
      <c r="N957"/>
    </row>
    <row r="958" spans="13:14" hidden="1" x14ac:dyDescent="0.25">
      <c r="M958"/>
      <c r="N958"/>
    </row>
    <row r="959" spans="13:14" hidden="1" x14ac:dyDescent="0.25">
      <c r="M959"/>
      <c r="N959"/>
    </row>
    <row r="960" spans="13:14" hidden="1" x14ac:dyDescent="0.25">
      <c r="M960"/>
      <c r="N960"/>
    </row>
    <row r="961" spans="13:14" hidden="1" x14ac:dyDescent="0.25">
      <c r="M961"/>
      <c r="N961"/>
    </row>
    <row r="962" spans="13:14" hidden="1" x14ac:dyDescent="0.25">
      <c r="M962"/>
      <c r="N962"/>
    </row>
    <row r="963" spans="13:14" hidden="1" x14ac:dyDescent="0.25">
      <c r="M963"/>
      <c r="N963"/>
    </row>
    <row r="964" spans="13:14" hidden="1" x14ac:dyDescent="0.25">
      <c r="M964"/>
      <c r="N964"/>
    </row>
    <row r="965" spans="13:14" hidden="1" x14ac:dyDescent="0.25">
      <c r="M965"/>
      <c r="N965"/>
    </row>
    <row r="966" spans="13:14" hidden="1" x14ac:dyDescent="0.25">
      <c r="M966"/>
      <c r="N966"/>
    </row>
    <row r="967" spans="13:14" hidden="1" x14ac:dyDescent="0.25">
      <c r="M967"/>
      <c r="N967"/>
    </row>
    <row r="968" spans="13:14" hidden="1" x14ac:dyDescent="0.25">
      <c r="M968"/>
      <c r="N968"/>
    </row>
    <row r="969" spans="13:14" hidden="1" x14ac:dyDescent="0.25">
      <c r="M969"/>
      <c r="N969"/>
    </row>
    <row r="970" spans="13:14" hidden="1" x14ac:dyDescent="0.25">
      <c r="M970"/>
      <c r="N970"/>
    </row>
    <row r="971" spans="13:14" hidden="1" x14ac:dyDescent="0.25">
      <c r="M971"/>
      <c r="N971"/>
    </row>
    <row r="972" spans="13:14" hidden="1" x14ac:dyDescent="0.25">
      <c r="M972"/>
      <c r="N972"/>
    </row>
    <row r="973" spans="13:14" hidden="1" x14ac:dyDescent="0.25">
      <c r="M973"/>
      <c r="N973"/>
    </row>
    <row r="974" spans="13:14" hidden="1" x14ac:dyDescent="0.25">
      <c r="M974"/>
      <c r="N974"/>
    </row>
    <row r="975" spans="13:14" hidden="1" x14ac:dyDescent="0.25">
      <c r="M975"/>
      <c r="N975"/>
    </row>
    <row r="976" spans="13:14" hidden="1" x14ac:dyDescent="0.25">
      <c r="M976"/>
      <c r="N976"/>
    </row>
    <row r="977" spans="13:14" hidden="1" x14ac:dyDescent="0.25">
      <c r="M977"/>
      <c r="N977"/>
    </row>
    <row r="978" spans="13:14" hidden="1" x14ac:dyDescent="0.25">
      <c r="M978"/>
      <c r="N978"/>
    </row>
    <row r="979" spans="13:14" hidden="1" x14ac:dyDescent="0.25">
      <c r="M979"/>
      <c r="N979"/>
    </row>
    <row r="980" spans="13:14" hidden="1" x14ac:dyDescent="0.25">
      <c r="M980"/>
      <c r="N980"/>
    </row>
    <row r="981" spans="13:14" hidden="1" x14ac:dyDescent="0.25">
      <c r="M981"/>
      <c r="N981"/>
    </row>
    <row r="982" spans="13:14" hidden="1" x14ac:dyDescent="0.25">
      <c r="M982"/>
      <c r="N982"/>
    </row>
    <row r="983" spans="13:14" hidden="1" x14ac:dyDescent="0.25">
      <c r="M983"/>
      <c r="N983"/>
    </row>
    <row r="984" spans="13:14" hidden="1" x14ac:dyDescent="0.25">
      <c r="M984"/>
      <c r="N984"/>
    </row>
    <row r="985" spans="13:14" hidden="1" x14ac:dyDescent="0.25">
      <c r="M985"/>
      <c r="N985"/>
    </row>
    <row r="986" spans="13:14" hidden="1" x14ac:dyDescent="0.25">
      <c r="M986"/>
      <c r="N986"/>
    </row>
    <row r="987" spans="13:14" hidden="1" x14ac:dyDescent="0.25">
      <c r="M987"/>
      <c r="N987"/>
    </row>
    <row r="988" spans="13:14" hidden="1" x14ac:dyDescent="0.25">
      <c r="M988"/>
      <c r="N988"/>
    </row>
    <row r="989" spans="13:14" hidden="1" x14ac:dyDescent="0.25">
      <c r="M989"/>
      <c r="N989"/>
    </row>
    <row r="990" spans="13:14" hidden="1" x14ac:dyDescent="0.25">
      <c r="M990"/>
      <c r="N990"/>
    </row>
    <row r="991" spans="13:14" hidden="1" x14ac:dyDescent="0.25">
      <c r="M991"/>
      <c r="N991"/>
    </row>
    <row r="992" spans="13:14" hidden="1" x14ac:dyDescent="0.25">
      <c r="M992"/>
      <c r="N992"/>
    </row>
    <row r="993" spans="13:14" hidden="1" x14ac:dyDescent="0.25">
      <c r="M993"/>
      <c r="N993"/>
    </row>
    <row r="994" spans="13:14" hidden="1" x14ac:dyDescent="0.25">
      <c r="M994"/>
      <c r="N994"/>
    </row>
    <row r="995" spans="13:14" hidden="1" x14ac:dyDescent="0.25">
      <c r="M995"/>
      <c r="N995"/>
    </row>
    <row r="996" spans="13:14" hidden="1" x14ac:dyDescent="0.25">
      <c r="M996"/>
      <c r="N996"/>
    </row>
    <row r="997" spans="13:14" hidden="1" x14ac:dyDescent="0.25">
      <c r="M997"/>
      <c r="N997"/>
    </row>
    <row r="998" spans="13:14" hidden="1" x14ac:dyDescent="0.25">
      <c r="M998"/>
      <c r="N998"/>
    </row>
    <row r="999" spans="13:14" hidden="1" x14ac:dyDescent="0.25">
      <c r="M999"/>
      <c r="N999"/>
    </row>
    <row r="1000" spans="13:14" hidden="1" x14ac:dyDescent="0.25">
      <c r="M1000"/>
      <c r="N1000"/>
    </row>
    <row r="1001" spans="13:14" hidden="1" x14ac:dyDescent="0.25">
      <c r="M1001"/>
      <c r="N1001"/>
    </row>
    <row r="1002" spans="13:14" hidden="1" x14ac:dyDescent="0.25">
      <c r="M1002"/>
      <c r="N1002"/>
    </row>
    <row r="1003" spans="13:14" hidden="1" x14ac:dyDescent="0.25">
      <c r="M1003"/>
      <c r="N1003"/>
    </row>
    <row r="1004" spans="13:14" hidden="1" x14ac:dyDescent="0.25">
      <c r="M1004"/>
      <c r="N1004"/>
    </row>
    <row r="1005" spans="13:14" hidden="1" x14ac:dyDescent="0.25">
      <c r="M1005"/>
      <c r="N1005"/>
    </row>
  </sheetData>
  <autoFilter ref="J1:J1005" xr:uid="{D9B88612-8C59-403E-84D0-9EC6C4796B20}">
    <filterColumn colId="0">
      <customFilters>
        <customFilter operator="greaterThan" val="10"/>
      </customFilters>
    </filterColumn>
  </autoFilter>
  <sortState xmlns:xlrd2="http://schemas.microsoft.com/office/spreadsheetml/2017/richdata2" ref="A2:N1004">
    <sortCondition ref="I2:I1004"/>
    <sortCondition ref="E2:E1004"/>
    <sortCondition descending="1" ref="J2:J1004"/>
  </sortState>
  <conditionalFormatting sqref="E1:E573">
    <cfRule type="cellIs" dxfId="2" priority="1" operator="lessThan">
      <formula>11</formula>
    </cfRule>
    <cfRule type="colorScale" priority="7">
      <colorScale>
        <cfvo type="min"/>
        <cfvo type="max"/>
        <color rgb="FFFF7128"/>
        <color theme="3" tint="0.59999389629810485"/>
      </colorScale>
    </cfRule>
  </conditionalFormatting>
  <conditionalFormatting sqref="J1:J573">
    <cfRule type="cellIs" dxfId="1" priority="2" operator="lessThan">
      <formula>13</formula>
    </cfRule>
  </conditionalFormatting>
  <conditionalFormatting sqref="K1:K573">
    <cfRule type="aboveAverage" priority="3"/>
  </conditionalFormatting>
  <conditionalFormatting sqref="K1:L577">
    <cfRule type="aboveAverage" dxfId="0" priority="8"/>
  </conditionalFormatting>
  <dataValidations disablePrompts="1" count="1">
    <dataValidation type="custom" allowBlank="1" showInputMessage="1" showErrorMessage="1" sqref="C1:C584 C1006:C1048576" xr:uid="{2D2AFAF7-D7AE-4D8A-B6CD-556521A9A95E}">
      <formula1>ISNUMBER(SEARCH("@", C1))</formula1>
    </dataValidation>
  </dataValidations>
  <hyperlinks>
    <hyperlink ref="C446" r:id="rId1" xr:uid="{1295AB1B-79A7-4196-9A66-A17C2424033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48B18-77E3-468D-B1B4-DDC128A2780C}">
  <dimension ref="A2:H49"/>
  <sheetViews>
    <sheetView workbookViewId="0">
      <selection activeCell="A44" sqref="A44:A48"/>
      <pivotSelection pane="bottomRight" showHeader="1" axis="axisRow" activeRow="43" previousRow="43" click="1" r:id="rId1">
        <pivotArea dataOnly="0" labelOnly="1" fieldPosition="0">
          <references count="1">
            <reference field="5" count="0"/>
          </references>
        </pivotArea>
      </pivotSelection>
    </sheetView>
  </sheetViews>
  <sheetFormatPr defaultRowHeight="15" x14ac:dyDescent="0.25"/>
  <cols>
    <col min="1" max="1" width="20.5703125" bestFit="1" customWidth="1"/>
    <col min="2" max="2" width="16.28515625" bestFit="1" customWidth="1"/>
    <col min="3" max="3" width="8.42578125" bestFit="1" customWidth="1"/>
    <col min="4" max="4" width="10.5703125" bestFit="1" customWidth="1"/>
    <col min="5" max="5" width="6.28515625" bestFit="1" customWidth="1"/>
    <col min="6" max="6" width="7" bestFit="1" customWidth="1"/>
    <col min="7" max="7" width="11.28515625" bestFit="1" customWidth="1"/>
    <col min="8" max="10" width="7" bestFit="1" customWidth="1"/>
    <col min="11" max="11" width="6" bestFit="1" customWidth="1"/>
    <col min="12" max="12" width="7" bestFit="1" customWidth="1"/>
    <col min="13" max="13" width="6" bestFit="1" customWidth="1"/>
    <col min="14" max="14" width="7" bestFit="1" customWidth="1"/>
    <col min="15" max="15" width="6" bestFit="1" customWidth="1"/>
    <col min="16" max="16" width="7" bestFit="1" customWidth="1"/>
    <col min="17" max="17" width="6" bestFit="1" customWidth="1"/>
    <col min="18" max="19" width="7" bestFit="1" customWidth="1"/>
    <col min="20" max="20" width="4" bestFit="1" customWidth="1"/>
    <col min="21" max="23" width="7" bestFit="1" customWidth="1"/>
    <col min="24" max="24" width="6" bestFit="1" customWidth="1"/>
    <col min="25" max="25" width="7" bestFit="1" customWidth="1"/>
    <col min="26" max="26" width="6" bestFit="1" customWidth="1"/>
    <col min="27" max="27" width="7" bestFit="1" customWidth="1"/>
    <col min="28" max="28" width="6" bestFit="1" customWidth="1"/>
    <col min="29" max="33" width="7" bestFit="1" customWidth="1"/>
    <col min="34" max="34" width="6" bestFit="1" customWidth="1"/>
    <col min="35" max="37" width="7" bestFit="1" customWidth="1"/>
    <col min="38" max="38" width="6" bestFit="1" customWidth="1"/>
    <col min="39" max="41" width="7" bestFit="1" customWidth="1"/>
    <col min="42" max="42" width="6" bestFit="1" customWidth="1"/>
    <col min="43" max="51" width="7" bestFit="1" customWidth="1"/>
    <col min="52" max="53" width="6" bestFit="1" customWidth="1"/>
    <col min="54" max="56" width="7" bestFit="1" customWidth="1"/>
    <col min="57" max="57" width="6" bestFit="1" customWidth="1"/>
    <col min="58" max="67" width="7" bestFit="1" customWidth="1"/>
    <col min="68" max="68" width="6" bestFit="1" customWidth="1"/>
    <col min="69" max="87" width="7" bestFit="1" customWidth="1"/>
    <col min="88" max="88" width="6" bestFit="1" customWidth="1"/>
    <col min="89" max="92" width="7" bestFit="1" customWidth="1"/>
    <col min="93" max="93" width="6" bestFit="1" customWidth="1"/>
    <col min="94" max="98" width="7" bestFit="1" customWidth="1"/>
    <col min="99" max="102" width="6" bestFit="1" customWidth="1"/>
    <col min="103" max="107" width="7" bestFit="1" customWidth="1"/>
    <col min="108" max="108" width="8" bestFit="1" customWidth="1"/>
    <col min="109" max="109" width="7" bestFit="1" customWidth="1"/>
    <col min="110" max="115" width="8" bestFit="1" customWidth="1"/>
    <col min="116" max="116" width="7" bestFit="1" customWidth="1"/>
    <col min="117" max="120" width="8" bestFit="1" customWidth="1"/>
    <col min="121" max="121" width="7" bestFit="1" customWidth="1"/>
    <col min="122" max="126" width="8" bestFit="1" customWidth="1"/>
    <col min="127" max="127" width="7" bestFit="1" customWidth="1"/>
    <col min="128" max="132" width="8" bestFit="1" customWidth="1"/>
    <col min="133" max="133" width="7" bestFit="1" customWidth="1"/>
    <col min="134" max="135" width="8" bestFit="1" customWidth="1"/>
    <col min="136" max="136" width="5" bestFit="1" customWidth="1"/>
    <col min="137" max="140" width="8" bestFit="1" customWidth="1"/>
    <col min="141" max="141" width="7" bestFit="1" customWidth="1"/>
    <col min="142" max="142" width="8" bestFit="1" customWidth="1"/>
    <col min="143" max="143" width="7" bestFit="1" customWidth="1"/>
    <col min="144" max="144" width="5" bestFit="1" customWidth="1"/>
    <col min="145" max="147" width="8" bestFit="1" customWidth="1"/>
    <col min="148" max="148" width="7" bestFit="1" customWidth="1"/>
    <col min="149" max="150" width="8" bestFit="1" customWidth="1"/>
    <col min="151" max="151" width="7" bestFit="1" customWidth="1"/>
    <col min="152" max="153" width="8" bestFit="1" customWidth="1"/>
    <col min="154" max="154" width="7" bestFit="1" customWidth="1"/>
    <col min="155" max="162" width="8" bestFit="1" customWidth="1"/>
    <col min="163" max="163" width="5" bestFit="1" customWidth="1"/>
    <col min="164" max="167" width="8" bestFit="1" customWidth="1"/>
    <col min="168" max="169" width="5" bestFit="1" customWidth="1"/>
    <col min="170" max="178" width="8" bestFit="1" customWidth="1"/>
    <col min="179" max="179" width="7" bestFit="1" customWidth="1"/>
    <col min="180" max="182" width="8" bestFit="1" customWidth="1"/>
    <col min="183" max="184" width="7" bestFit="1" customWidth="1"/>
    <col min="185" max="185" width="8" bestFit="1" customWidth="1"/>
    <col min="186" max="186" width="7" bestFit="1" customWidth="1"/>
    <col min="187" max="189" width="8" bestFit="1" customWidth="1"/>
    <col min="190" max="190" width="7" bestFit="1" customWidth="1"/>
    <col min="191" max="192" width="8" bestFit="1" customWidth="1"/>
    <col min="193" max="194" width="7" bestFit="1" customWidth="1"/>
    <col min="195" max="196" width="8" bestFit="1" customWidth="1"/>
    <col min="197" max="197" width="5" bestFit="1" customWidth="1"/>
    <col min="198" max="198" width="8" bestFit="1" customWidth="1"/>
    <col min="199" max="199" width="7" bestFit="1" customWidth="1"/>
    <col min="200" max="203" width="8" bestFit="1" customWidth="1"/>
    <col min="204" max="204" width="7" bestFit="1" customWidth="1"/>
    <col min="205" max="206" width="5" bestFit="1" customWidth="1"/>
    <col min="207" max="209" width="8" bestFit="1" customWidth="1"/>
    <col min="210" max="211" width="7" bestFit="1" customWidth="1"/>
    <col min="212" max="214" width="8" bestFit="1" customWidth="1"/>
    <col min="215" max="215" width="7" bestFit="1" customWidth="1"/>
    <col min="216" max="222" width="8" bestFit="1" customWidth="1"/>
    <col min="223" max="224" width="7" bestFit="1" customWidth="1"/>
    <col min="225" max="225" width="8" bestFit="1" customWidth="1"/>
    <col min="226" max="226" width="7" bestFit="1" customWidth="1"/>
    <col min="227" max="227" width="8" bestFit="1" customWidth="1"/>
    <col min="228" max="228" width="7" bestFit="1" customWidth="1"/>
    <col min="229" max="231" width="8" bestFit="1" customWidth="1"/>
    <col min="232" max="232" width="7" bestFit="1" customWidth="1"/>
    <col min="233" max="234" width="8" bestFit="1" customWidth="1"/>
    <col min="235" max="235" width="7" bestFit="1" customWidth="1"/>
    <col min="236" max="241" width="8" bestFit="1" customWidth="1"/>
    <col min="242" max="242" width="7" bestFit="1" customWidth="1"/>
    <col min="243" max="244" width="8" bestFit="1" customWidth="1"/>
    <col min="245" max="246" width="7" bestFit="1" customWidth="1"/>
    <col min="247" max="247" width="5" bestFit="1" customWidth="1"/>
    <col min="248" max="249" width="8" bestFit="1" customWidth="1"/>
    <col min="250" max="250" width="7" bestFit="1" customWidth="1"/>
    <col min="251" max="252" width="8" bestFit="1" customWidth="1"/>
    <col min="253" max="253" width="7" bestFit="1" customWidth="1"/>
    <col min="254" max="256" width="8" bestFit="1" customWidth="1"/>
    <col min="257" max="257" width="7" bestFit="1" customWidth="1"/>
    <col min="258" max="259" width="8" bestFit="1" customWidth="1"/>
    <col min="260" max="260" width="7" bestFit="1" customWidth="1"/>
    <col min="261" max="265" width="8" bestFit="1" customWidth="1"/>
    <col min="266" max="267" width="7" bestFit="1" customWidth="1"/>
    <col min="268" max="268" width="5" bestFit="1" customWidth="1"/>
    <col min="269" max="269" width="8" bestFit="1" customWidth="1"/>
    <col min="270" max="270" width="7" bestFit="1" customWidth="1"/>
    <col min="271" max="274" width="8" bestFit="1" customWidth="1"/>
    <col min="275" max="275" width="7" bestFit="1" customWidth="1"/>
    <col min="276" max="276" width="8" bestFit="1" customWidth="1"/>
    <col min="277" max="278" width="7" bestFit="1" customWidth="1"/>
    <col min="279" max="284" width="8" bestFit="1" customWidth="1"/>
    <col min="285" max="285" width="7" bestFit="1" customWidth="1"/>
    <col min="286" max="287" width="8" bestFit="1" customWidth="1"/>
    <col min="288" max="289" width="7" bestFit="1" customWidth="1"/>
    <col min="290" max="291" width="8" bestFit="1" customWidth="1"/>
    <col min="292" max="292" width="7" bestFit="1" customWidth="1"/>
    <col min="293" max="294" width="8" bestFit="1" customWidth="1"/>
    <col min="295" max="296" width="7" bestFit="1" customWidth="1"/>
    <col min="297" max="297" width="8" bestFit="1" customWidth="1"/>
    <col min="298" max="298" width="7" bestFit="1" customWidth="1"/>
    <col min="299" max="305" width="8" bestFit="1" customWidth="1"/>
    <col min="306" max="306" width="7" bestFit="1" customWidth="1"/>
    <col min="307" max="308" width="8" bestFit="1" customWidth="1"/>
    <col min="309" max="311" width="7" bestFit="1" customWidth="1"/>
    <col min="312" max="318" width="8" bestFit="1" customWidth="1"/>
    <col min="319" max="319" width="7" bestFit="1" customWidth="1"/>
    <col min="320" max="322" width="8" bestFit="1" customWidth="1"/>
    <col min="323" max="323" width="7" bestFit="1" customWidth="1"/>
    <col min="324" max="330" width="8" bestFit="1" customWidth="1"/>
    <col min="331" max="332" width="7" bestFit="1" customWidth="1"/>
    <col min="333" max="334" width="8" bestFit="1" customWidth="1"/>
    <col min="335" max="335" width="7" bestFit="1" customWidth="1"/>
    <col min="336" max="336" width="8" bestFit="1" customWidth="1"/>
    <col min="337" max="337" width="7" bestFit="1" customWidth="1"/>
    <col min="338" max="338" width="8" bestFit="1" customWidth="1"/>
    <col min="339" max="339" width="7" bestFit="1" customWidth="1"/>
    <col min="340" max="340" width="8" bestFit="1" customWidth="1"/>
    <col min="341" max="343" width="7" bestFit="1" customWidth="1"/>
    <col min="344" max="348" width="8" bestFit="1" customWidth="1"/>
    <col min="349" max="349" width="7" bestFit="1" customWidth="1"/>
    <col min="350" max="350" width="8" bestFit="1" customWidth="1"/>
    <col min="351" max="351" width="7" bestFit="1" customWidth="1"/>
    <col min="352" max="352" width="5" bestFit="1" customWidth="1"/>
    <col min="353" max="355" width="8" bestFit="1" customWidth="1"/>
    <col min="356" max="357" width="7" bestFit="1" customWidth="1"/>
    <col min="358" max="360" width="8" bestFit="1" customWidth="1"/>
    <col min="361" max="361" width="5" bestFit="1" customWidth="1"/>
    <col min="362" max="362" width="7" bestFit="1" customWidth="1"/>
    <col min="363" max="367" width="8" bestFit="1" customWidth="1"/>
    <col min="368" max="368" width="7" bestFit="1" customWidth="1"/>
    <col min="369" max="370" width="8" bestFit="1" customWidth="1"/>
    <col min="371" max="371" width="7" bestFit="1" customWidth="1"/>
    <col min="372" max="372" width="8" bestFit="1" customWidth="1"/>
    <col min="373" max="373" width="5" bestFit="1" customWidth="1"/>
    <col min="374" max="375" width="8" bestFit="1" customWidth="1"/>
    <col min="376" max="376" width="7" bestFit="1" customWidth="1"/>
    <col min="377" max="381" width="8" bestFit="1" customWidth="1"/>
    <col min="382" max="382" width="7" bestFit="1" customWidth="1"/>
    <col min="383" max="389" width="8" bestFit="1" customWidth="1"/>
    <col min="390" max="391" width="7" bestFit="1" customWidth="1"/>
    <col min="392" max="393" width="8" bestFit="1" customWidth="1"/>
    <col min="394" max="396" width="7" bestFit="1" customWidth="1"/>
    <col min="397" max="397" width="8" bestFit="1" customWidth="1"/>
    <col min="398" max="398" width="7" bestFit="1" customWidth="1"/>
    <col min="399" max="401" width="8" bestFit="1" customWidth="1"/>
    <col min="402" max="402" width="5" bestFit="1" customWidth="1"/>
    <col min="403" max="411" width="8" bestFit="1" customWidth="1"/>
    <col min="412" max="412" width="7" bestFit="1" customWidth="1"/>
    <col min="413" max="414" width="8" bestFit="1" customWidth="1"/>
    <col min="415" max="415" width="7" bestFit="1" customWidth="1"/>
    <col min="416" max="416" width="8" bestFit="1" customWidth="1"/>
    <col min="417" max="417" width="7" bestFit="1" customWidth="1"/>
    <col min="418" max="424" width="8" bestFit="1" customWidth="1"/>
    <col min="425" max="425" width="7" bestFit="1" customWidth="1"/>
    <col min="426" max="427" width="8" bestFit="1" customWidth="1"/>
    <col min="428" max="428" width="7" bestFit="1" customWidth="1"/>
    <col min="429" max="429" width="8" bestFit="1" customWidth="1"/>
    <col min="430" max="430" width="5" bestFit="1" customWidth="1"/>
    <col min="431" max="435" width="8" bestFit="1" customWidth="1"/>
    <col min="436" max="436" width="7" bestFit="1" customWidth="1"/>
    <col min="437" max="439" width="8" bestFit="1" customWidth="1"/>
    <col min="440" max="440" width="7" bestFit="1" customWidth="1"/>
    <col min="441" max="446" width="8" bestFit="1" customWidth="1"/>
    <col min="447" max="449" width="7" bestFit="1" customWidth="1"/>
    <col min="450" max="458" width="8" bestFit="1" customWidth="1"/>
    <col min="459" max="459" width="7" bestFit="1" customWidth="1"/>
    <col min="460" max="460" width="8" bestFit="1" customWidth="1"/>
    <col min="461" max="461" width="7" bestFit="1" customWidth="1"/>
    <col min="462" max="462" width="8" bestFit="1" customWidth="1"/>
    <col min="463" max="463" width="7" bestFit="1" customWidth="1"/>
    <col min="464" max="464" width="5" bestFit="1" customWidth="1"/>
    <col min="465" max="465" width="8" bestFit="1" customWidth="1"/>
    <col min="466" max="466" width="7" bestFit="1" customWidth="1"/>
    <col min="467" max="475" width="8" bestFit="1" customWidth="1"/>
    <col min="476" max="476" width="7" bestFit="1" customWidth="1"/>
    <col min="477" max="477" width="8" bestFit="1" customWidth="1"/>
    <col min="478" max="478" width="7" bestFit="1" customWidth="1"/>
    <col min="479" max="482" width="8" bestFit="1" customWidth="1"/>
    <col min="483" max="483" width="7" bestFit="1" customWidth="1"/>
    <col min="484" max="485" width="8" bestFit="1" customWidth="1"/>
    <col min="486" max="486" width="5" bestFit="1" customWidth="1"/>
    <col min="487" max="489" width="7" bestFit="1" customWidth="1"/>
    <col min="490" max="491" width="8" bestFit="1" customWidth="1"/>
    <col min="492" max="492" width="7" bestFit="1" customWidth="1"/>
    <col min="493" max="493" width="8" bestFit="1" customWidth="1"/>
    <col min="494" max="494" width="7" bestFit="1" customWidth="1"/>
    <col min="495" max="496" width="9" bestFit="1" customWidth="1"/>
    <col min="497" max="497" width="8" bestFit="1" customWidth="1"/>
    <col min="498" max="500" width="9" bestFit="1" customWidth="1"/>
    <col min="501" max="501" width="8" bestFit="1" customWidth="1"/>
    <col min="502" max="510" width="9" bestFit="1" customWidth="1"/>
    <col min="511" max="512" width="8" bestFit="1" customWidth="1"/>
    <col min="513" max="514" width="9" bestFit="1" customWidth="1"/>
    <col min="515" max="516" width="6" bestFit="1" customWidth="1"/>
    <col min="517" max="517" width="8" bestFit="1" customWidth="1"/>
    <col min="518" max="519" width="9" bestFit="1" customWidth="1"/>
    <col min="520" max="520" width="8" bestFit="1" customWidth="1"/>
    <col min="521" max="525" width="9" bestFit="1" customWidth="1"/>
    <col min="526" max="526" width="8" bestFit="1" customWidth="1"/>
    <col min="527" max="527" width="9" bestFit="1" customWidth="1"/>
    <col min="528" max="528" width="8" bestFit="1" customWidth="1"/>
    <col min="529" max="530" width="9" bestFit="1" customWidth="1"/>
    <col min="531" max="531" width="8" bestFit="1" customWidth="1"/>
    <col min="532" max="534" width="9" bestFit="1" customWidth="1"/>
    <col min="535" max="535" width="8" bestFit="1" customWidth="1"/>
    <col min="536" max="542" width="9" bestFit="1" customWidth="1"/>
    <col min="543" max="543" width="8" bestFit="1" customWidth="1"/>
    <col min="544" max="547" width="9" bestFit="1" customWidth="1"/>
    <col min="548" max="548" width="8" bestFit="1" customWidth="1"/>
    <col min="549" max="549" width="6" bestFit="1" customWidth="1"/>
    <col min="550" max="550" width="9" bestFit="1" customWidth="1"/>
    <col min="551" max="552" width="8" bestFit="1" customWidth="1"/>
    <col min="553" max="554" width="9" bestFit="1" customWidth="1"/>
    <col min="555" max="555" width="8" bestFit="1" customWidth="1"/>
    <col min="556" max="557" width="9" bestFit="1" customWidth="1"/>
    <col min="558" max="558" width="8" bestFit="1" customWidth="1"/>
    <col min="559" max="559" width="9" bestFit="1" customWidth="1"/>
    <col min="560" max="562" width="8" bestFit="1" customWidth="1"/>
    <col min="563" max="565" width="9" bestFit="1" customWidth="1"/>
    <col min="566" max="566" width="8" bestFit="1" customWidth="1"/>
    <col min="567" max="567" width="9" bestFit="1" customWidth="1"/>
    <col min="568" max="570" width="8" bestFit="1" customWidth="1"/>
    <col min="571" max="571" width="9" bestFit="1" customWidth="1"/>
    <col min="572" max="574" width="8" bestFit="1" customWidth="1"/>
    <col min="575" max="575" width="9" bestFit="1" customWidth="1"/>
    <col min="576" max="576" width="8" bestFit="1" customWidth="1"/>
    <col min="577" max="577" width="9" bestFit="1" customWidth="1"/>
    <col min="578" max="579" width="8" bestFit="1" customWidth="1"/>
    <col min="580" max="580" width="9" bestFit="1" customWidth="1"/>
    <col min="581" max="581" width="8" bestFit="1" customWidth="1"/>
    <col min="582" max="582" width="6" bestFit="1" customWidth="1"/>
    <col min="583" max="583" width="11.28515625" bestFit="1" customWidth="1"/>
  </cols>
  <sheetData>
    <row r="2" spans="1:8" x14ac:dyDescent="0.25">
      <c r="A2" s="10"/>
      <c r="B2" s="10"/>
      <c r="C2" s="10"/>
      <c r="D2" s="10"/>
      <c r="E2" s="10"/>
      <c r="F2" s="10"/>
      <c r="G2" s="10"/>
      <c r="H2" s="10"/>
    </row>
    <row r="3" spans="1:8" x14ac:dyDescent="0.25">
      <c r="A3" s="11" t="s">
        <v>3384</v>
      </c>
      <c r="B3" s="11" t="s">
        <v>3383</v>
      </c>
      <c r="C3" s="10"/>
      <c r="D3" s="10"/>
      <c r="E3" s="10"/>
      <c r="F3" s="10"/>
      <c r="G3" s="10"/>
      <c r="H3" s="10"/>
    </row>
    <row r="4" spans="1:8" x14ac:dyDescent="0.25">
      <c r="A4" s="11" t="s">
        <v>3380</v>
      </c>
      <c r="B4" s="10" t="s">
        <v>38</v>
      </c>
      <c r="C4" s="10" t="s">
        <v>14</v>
      </c>
      <c r="D4" s="10" t="s">
        <v>32</v>
      </c>
      <c r="E4" s="10" t="s">
        <v>21</v>
      </c>
      <c r="F4" s="10" t="s">
        <v>29</v>
      </c>
      <c r="G4" s="10" t="s">
        <v>3381</v>
      </c>
      <c r="H4" s="10"/>
    </row>
    <row r="5" spans="1:8" x14ac:dyDescent="0.25">
      <c r="A5" s="12" t="s">
        <v>106</v>
      </c>
      <c r="B5" s="10">
        <v>70950.390000000014</v>
      </c>
      <c r="C5" s="10">
        <v>84212.08</v>
      </c>
      <c r="D5" s="10">
        <v>102794.72</v>
      </c>
      <c r="E5" s="10">
        <v>92527.05</v>
      </c>
      <c r="F5" s="10">
        <v>132337.67000000004</v>
      </c>
      <c r="G5" s="10">
        <v>482821.91000000009</v>
      </c>
      <c r="H5" s="10"/>
    </row>
    <row r="6" spans="1:8" x14ac:dyDescent="0.25">
      <c r="A6" s="12" t="s">
        <v>3381</v>
      </c>
      <c r="B6" s="10">
        <v>70950.390000000014</v>
      </c>
      <c r="C6" s="10">
        <v>84212.08</v>
      </c>
      <c r="D6" s="10">
        <v>102794.72</v>
      </c>
      <c r="E6" s="10">
        <v>92527.05</v>
      </c>
      <c r="F6" s="10">
        <v>132337.67000000004</v>
      </c>
      <c r="G6" s="10">
        <v>482821.91000000009</v>
      </c>
      <c r="H6" s="10"/>
    </row>
    <row r="7" spans="1:8" x14ac:dyDescent="0.25">
      <c r="H7" s="10"/>
    </row>
    <row r="8" spans="1:8" x14ac:dyDescent="0.25">
      <c r="H8" s="10"/>
    </row>
    <row r="9" spans="1:8" x14ac:dyDescent="0.25">
      <c r="H9" s="10"/>
    </row>
    <row r="10" spans="1:8" x14ac:dyDescent="0.25">
      <c r="H10" s="10"/>
    </row>
    <row r="28" spans="1:3" x14ac:dyDescent="0.25">
      <c r="A28" s="11" t="s">
        <v>3380</v>
      </c>
      <c r="B28" s="10" t="s">
        <v>3382</v>
      </c>
      <c r="C28" s="10"/>
    </row>
    <row r="29" spans="1:3" x14ac:dyDescent="0.25">
      <c r="A29" s="12" t="s">
        <v>26</v>
      </c>
      <c r="B29" s="10">
        <v>5494.6761157024785</v>
      </c>
      <c r="C29" s="10"/>
    </row>
    <row r="30" spans="1:3" x14ac:dyDescent="0.25">
      <c r="A30" s="12" t="s">
        <v>106</v>
      </c>
      <c r="B30" s="10">
        <v>5029.3948958333331</v>
      </c>
      <c r="C30" s="10"/>
    </row>
    <row r="31" spans="1:3" x14ac:dyDescent="0.25">
      <c r="A31" s="12" t="s">
        <v>31</v>
      </c>
      <c r="B31" s="10">
        <v>4825.0003100775184</v>
      </c>
      <c r="C31" s="10"/>
    </row>
    <row r="32" spans="1:3" x14ac:dyDescent="0.25">
      <c r="A32" s="12" t="s">
        <v>13</v>
      </c>
      <c r="B32" s="10">
        <v>5212.3884482758649</v>
      </c>
      <c r="C32" s="10"/>
    </row>
    <row r="33" spans="1:3" x14ac:dyDescent="0.25">
      <c r="A33" s="12" t="s">
        <v>18</v>
      </c>
      <c r="B33" s="10">
        <v>5302.3823214285721</v>
      </c>
      <c r="C33" s="10"/>
    </row>
    <row r="34" spans="1:3" x14ac:dyDescent="0.25">
      <c r="A34" s="12" t="s">
        <v>3381</v>
      </c>
      <c r="B34" s="10">
        <v>5171.7885714285731</v>
      </c>
      <c r="C34" s="10"/>
    </row>
    <row r="35" spans="1:3" x14ac:dyDescent="0.25">
      <c r="A35" s="10"/>
      <c r="B35" s="10"/>
      <c r="C35" s="10"/>
    </row>
    <row r="42" spans="1:3" x14ac:dyDescent="0.25">
      <c r="A42" s="10"/>
      <c r="B42" s="10"/>
    </row>
    <row r="43" spans="1:3" x14ac:dyDescent="0.25">
      <c r="A43" s="11" t="s">
        <v>3380</v>
      </c>
      <c r="B43" s="10" t="s">
        <v>3384</v>
      </c>
    </row>
    <row r="44" spans="1:3" x14ac:dyDescent="0.25">
      <c r="A44" s="12" t="s">
        <v>38</v>
      </c>
      <c r="B44" s="10">
        <v>686926.71</v>
      </c>
    </row>
    <row r="45" spans="1:3" x14ac:dyDescent="0.25">
      <c r="A45" s="12" t="s">
        <v>14</v>
      </c>
      <c r="B45" s="10">
        <v>469301.79</v>
      </c>
    </row>
    <row r="46" spans="1:3" x14ac:dyDescent="0.25">
      <c r="A46" s="12" t="s">
        <v>32</v>
      </c>
      <c r="B46" s="10">
        <v>563643.14000000013</v>
      </c>
    </row>
    <row r="47" spans="1:3" x14ac:dyDescent="0.25">
      <c r="A47" s="12" t="s">
        <v>21</v>
      </c>
      <c r="B47" s="10">
        <v>576657.72999999975</v>
      </c>
    </row>
    <row r="48" spans="1:3" x14ac:dyDescent="0.25">
      <c r="A48" s="12" t="s">
        <v>29</v>
      </c>
      <c r="B48" s="10">
        <v>679233.21000000008</v>
      </c>
    </row>
    <row r="49" spans="1:2" x14ac:dyDescent="0.25">
      <c r="A49" s="12" t="s">
        <v>3381</v>
      </c>
      <c r="B49" s="10">
        <v>2975762.58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00C9B-8954-484A-8138-6D95C5316070}">
  <dimension ref="A1:X8"/>
  <sheetViews>
    <sheetView showGridLines="0" topLeftCell="A25" zoomScale="85" zoomScaleNormal="85" workbookViewId="0">
      <selection activeCell="Y32" sqref="Y32"/>
    </sheetView>
  </sheetViews>
  <sheetFormatPr defaultRowHeight="15" x14ac:dyDescent="0.25"/>
  <sheetData>
    <row r="1" spans="1:24" x14ac:dyDescent="0.25">
      <c r="A1" s="13" t="s">
        <v>3386</v>
      </c>
      <c r="B1" s="14"/>
      <c r="C1" s="14"/>
      <c r="D1" s="14"/>
      <c r="E1" s="14"/>
      <c r="F1" s="14"/>
      <c r="G1" s="14"/>
      <c r="H1" s="14"/>
      <c r="I1" s="14"/>
      <c r="J1" s="14"/>
      <c r="K1" s="14"/>
      <c r="L1" s="14"/>
      <c r="M1" s="14"/>
      <c r="N1" s="14"/>
      <c r="O1" s="14"/>
      <c r="P1" s="14"/>
      <c r="Q1" s="14"/>
      <c r="R1" s="14"/>
      <c r="S1" s="14"/>
      <c r="T1" s="14"/>
      <c r="U1" s="14"/>
      <c r="V1" s="14"/>
      <c r="W1" s="14"/>
      <c r="X1" s="14"/>
    </row>
    <row r="2" spans="1:24" x14ac:dyDescent="0.25">
      <c r="A2" s="14"/>
      <c r="B2" s="14"/>
      <c r="C2" s="14"/>
      <c r="D2" s="14"/>
      <c r="E2" s="14"/>
      <c r="F2" s="14"/>
      <c r="G2" s="14"/>
      <c r="H2" s="14"/>
      <c r="I2" s="14"/>
      <c r="J2" s="14"/>
      <c r="K2" s="14"/>
      <c r="L2" s="14"/>
      <c r="M2" s="14"/>
      <c r="N2" s="14"/>
      <c r="O2" s="14"/>
      <c r="P2" s="14"/>
      <c r="Q2" s="14"/>
      <c r="R2" s="14"/>
      <c r="S2" s="14"/>
      <c r="T2" s="14"/>
      <c r="U2" s="14"/>
      <c r="V2" s="14"/>
      <c r="W2" s="14"/>
      <c r="X2" s="14"/>
    </row>
    <row r="3" spans="1:24" x14ac:dyDescent="0.25">
      <c r="A3" s="14"/>
      <c r="B3" s="14"/>
      <c r="C3" s="14"/>
      <c r="D3" s="14"/>
      <c r="E3" s="14"/>
      <c r="F3" s="14"/>
      <c r="G3" s="14"/>
      <c r="H3" s="14"/>
      <c r="I3" s="14"/>
      <c r="J3" s="14"/>
      <c r="K3" s="14"/>
      <c r="L3" s="14"/>
      <c r="M3" s="14"/>
      <c r="N3" s="14"/>
      <c r="O3" s="14"/>
      <c r="P3" s="14"/>
      <c r="Q3" s="14"/>
      <c r="R3" s="14"/>
      <c r="S3" s="14"/>
      <c r="T3" s="14"/>
      <c r="U3" s="14"/>
      <c r="V3" s="14"/>
      <c r="W3" s="14"/>
      <c r="X3" s="14"/>
    </row>
    <row r="4" spans="1:24" x14ac:dyDescent="0.25">
      <c r="A4" s="14"/>
      <c r="B4" s="14"/>
      <c r="C4" s="14"/>
      <c r="D4" s="14"/>
      <c r="E4" s="14"/>
      <c r="F4" s="14"/>
      <c r="G4" s="14"/>
      <c r="H4" s="14"/>
      <c r="I4" s="14"/>
      <c r="J4" s="14"/>
      <c r="K4" s="14"/>
      <c r="L4" s="14"/>
      <c r="M4" s="14"/>
      <c r="N4" s="14"/>
      <c r="O4" s="14"/>
      <c r="P4" s="14"/>
      <c r="Q4" s="14"/>
      <c r="R4" s="14"/>
      <c r="S4" s="14"/>
      <c r="T4" s="14"/>
      <c r="U4" s="14"/>
      <c r="V4" s="14"/>
      <c r="W4" s="14"/>
      <c r="X4" s="14"/>
    </row>
    <row r="5" spans="1:24" x14ac:dyDescent="0.25">
      <c r="A5" s="14"/>
      <c r="B5" s="14"/>
      <c r="C5" s="14"/>
      <c r="D5" s="14"/>
      <c r="E5" s="14"/>
      <c r="F5" s="14"/>
      <c r="G5" s="14"/>
      <c r="H5" s="14"/>
      <c r="I5" s="14"/>
      <c r="J5" s="14"/>
      <c r="K5" s="14"/>
      <c r="L5" s="14"/>
      <c r="M5" s="14"/>
      <c r="N5" s="14"/>
      <c r="O5" s="14"/>
      <c r="P5" s="14"/>
      <c r="Q5" s="14"/>
      <c r="R5" s="14"/>
      <c r="S5" s="14"/>
      <c r="T5" s="14"/>
      <c r="U5" s="14"/>
      <c r="V5" s="14"/>
      <c r="W5" s="14"/>
      <c r="X5" s="14"/>
    </row>
    <row r="6" spans="1:24" x14ac:dyDescent="0.25">
      <c r="A6" s="14"/>
      <c r="B6" s="14"/>
      <c r="C6" s="14"/>
      <c r="D6" s="14"/>
      <c r="E6" s="14"/>
      <c r="F6" s="14"/>
      <c r="G6" s="14"/>
      <c r="H6" s="14"/>
      <c r="I6" s="14"/>
      <c r="J6" s="14"/>
      <c r="K6" s="14"/>
      <c r="L6" s="14"/>
      <c r="M6" s="14"/>
      <c r="N6" s="14"/>
      <c r="O6" s="14"/>
      <c r="P6" s="14"/>
      <c r="Q6" s="14"/>
      <c r="R6" s="14"/>
      <c r="S6" s="14"/>
      <c r="T6" s="14"/>
      <c r="U6" s="14"/>
      <c r="V6" s="14"/>
      <c r="W6" s="14"/>
      <c r="X6" s="14"/>
    </row>
    <row r="7" spans="1:24" x14ac:dyDescent="0.25">
      <c r="A7" s="14"/>
      <c r="B7" s="14"/>
      <c r="C7" s="14"/>
      <c r="D7" s="14"/>
      <c r="E7" s="14"/>
      <c r="F7" s="14"/>
      <c r="G7" s="14"/>
      <c r="H7" s="14"/>
      <c r="I7" s="14"/>
      <c r="J7" s="14"/>
      <c r="K7" s="14"/>
      <c r="L7" s="14"/>
      <c r="M7" s="14"/>
      <c r="N7" s="14"/>
      <c r="O7" s="14"/>
      <c r="P7" s="14"/>
      <c r="Q7" s="14"/>
      <c r="R7" s="14"/>
      <c r="S7" s="14"/>
      <c r="T7" s="14"/>
      <c r="U7" s="14"/>
      <c r="V7" s="14"/>
      <c r="W7" s="14"/>
      <c r="X7" s="14"/>
    </row>
    <row r="8" spans="1:24" x14ac:dyDescent="0.25">
      <c r="A8" s="14"/>
      <c r="B8" s="14"/>
      <c r="C8" s="14"/>
      <c r="D8" s="14"/>
      <c r="E8" s="14"/>
      <c r="F8" s="14"/>
      <c r="G8" s="14"/>
      <c r="H8" s="14"/>
      <c r="I8" s="14"/>
      <c r="J8" s="14"/>
      <c r="K8" s="14"/>
      <c r="L8" s="14"/>
      <c r="M8" s="14"/>
      <c r="N8" s="14"/>
      <c r="O8" s="14"/>
      <c r="P8" s="14"/>
      <c r="Q8" s="14"/>
      <c r="R8" s="14"/>
      <c r="S8" s="14"/>
      <c r="T8" s="14"/>
      <c r="U8" s="14"/>
      <c r="V8" s="14"/>
      <c r="W8" s="14"/>
      <c r="X8" s="14"/>
    </row>
  </sheetData>
  <mergeCells count="1">
    <mergeCell ref="A1:X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C1BD5-919E-419E-82F1-C804E2032CB8}">
  <dimension ref="A1:I70"/>
  <sheetViews>
    <sheetView showGridLines="0" tabSelected="1" topLeftCell="A49" workbookViewId="0">
      <selection activeCell="L60" sqref="L60"/>
    </sheetView>
  </sheetViews>
  <sheetFormatPr defaultRowHeight="15" x14ac:dyDescent="0.25"/>
  <sheetData>
    <row r="1" spans="1:9" ht="34.5" x14ac:dyDescent="0.45">
      <c r="A1" s="23" t="s">
        <v>3387</v>
      </c>
      <c r="B1" s="23"/>
      <c r="C1" s="23"/>
      <c r="D1" s="23"/>
      <c r="E1" s="23"/>
      <c r="F1" s="23"/>
      <c r="G1" s="23"/>
      <c r="H1" s="23"/>
      <c r="I1" s="23"/>
    </row>
    <row r="2" spans="1:9" ht="31.5" customHeight="1" x14ac:dyDescent="0.4">
      <c r="A2" s="17" t="s">
        <v>3388</v>
      </c>
      <c r="B2" s="17"/>
      <c r="C2" s="17"/>
      <c r="D2" s="17"/>
      <c r="E2" s="17"/>
      <c r="F2" s="17"/>
      <c r="G2" s="17"/>
      <c r="H2" s="17"/>
      <c r="I2" s="17"/>
    </row>
    <row r="3" spans="1:9" x14ac:dyDescent="0.25">
      <c r="A3" s="24" t="s">
        <v>3389</v>
      </c>
      <c r="B3" s="24"/>
      <c r="C3" s="24"/>
      <c r="D3" s="24"/>
      <c r="E3" s="24"/>
      <c r="F3" s="24"/>
      <c r="G3" s="24"/>
      <c r="H3" s="24"/>
    </row>
    <row r="4" spans="1:9" x14ac:dyDescent="0.25">
      <c r="A4" s="24"/>
      <c r="B4" s="24"/>
      <c r="C4" s="24"/>
      <c r="D4" s="24"/>
      <c r="E4" s="24"/>
      <c r="F4" s="24"/>
      <c r="G4" s="24"/>
      <c r="H4" s="24"/>
    </row>
    <row r="5" spans="1:9" x14ac:dyDescent="0.25">
      <c r="A5" s="17" t="s">
        <v>3390</v>
      </c>
      <c r="B5" s="18"/>
      <c r="C5" s="18"/>
      <c r="D5" s="18"/>
      <c r="E5" s="18"/>
      <c r="F5" s="18"/>
      <c r="G5" s="18"/>
      <c r="H5" s="18"/>
    </row>
    <row r="6" spans="1:9" x14ac:dyDescent="0.25">
      <c r="A6" s="18"/>
      <c r="B6" s="18"/>
      <c r="C6" s="18"/>
      <c r="D6" s="18"/>
      <c r="E6" s="18"/>
      <c r="F6" s="18"/>
      <c r="G6" s="18"/>
      <c r="H6" s="18"/>
    </row>
    <row r="7" spans="1:9" x14ac:dyDescent="0.25">
      <c r="A7" s="19" t="s">
        <v>3391</v>
      </c>
      <c r="B7" s="16"/>
      <c r="C7" s="16"/>
      <c r="D7" s="16"/>
      <c r="E7" s="16"/>
      <c r="F7" s="16"/>
      <c r="G7" s="16"/>
      <c r="H7" s="16"/>
      <c r="I7" s="16"/>
    </row>
    <row r="8" spans="1:9" x14ac:dyDescent="0.25">
      <c r="A8" s="16"/>
      <c r="B8" s="16"/>
      <c r="C8" s="16"/>
      <c r="D8" s="16"/>
      <c r="E8" s="16"/>
      <c r="F8" s="16"/>
      <c r="G8" s="16"/>
      <c r="H8" s="16"/>
      <c r="I8" s="16"/>
    </row>
    <row r="9" spans="1:9" x14ac:dyDescent="0.25">
      <c r="A9" s="16"/>
      <c r="B9" s="16"/>
      <c r="C9" s="16"/>
      <c r="D9" s="16"/>
      <c r="E9" s="16"/>
      <c r="F9" s="16"/>
      <c r="G9" s="16"/>
      <c r="H9" s="16"/>
      <c r="I9" s="16"/>
    </row>
    <row r="10" spans="1:9" x14ac:dyDescent="0.25">
      <c r="A10" s="16"/>
      <c r="B10" s="16"/>
      <c r="C10" s="16"/>
      <c r="D10" s="16"/>
      <c r="E10" s="16"/>
      <c r="F10" s="16"/>
      <c r="G10" s="16"/>
      <c r="H10" s="16"/>
      <c r="I10" s="16"/>
    </row>
    <row r="11" spans="1:9" x14ac:dyDescent="0.25">
      <c r="A11" s="21" t="s">
        <v>3392</v>
      </c>
      <c r="B11" s="20"/>
      <c r="C11" s="20"/>
      <c r="D11" s="20"/>
      <c r="E11" s="20"/>
      <c r="F11" s="20"/>
      <c r="G11" s="20"/>
      <c r="H11" s="20"/>
      <c r="I11" s="20"/>
    </row>
    <row r="12" spans="1:9" x14ac:dyDescent="0.25">
      <c r="A12" s="20"/>
      <c r="B12" s="20"/>
      <c r="C12" s="20"/>
      <c r="D12" s="20"/>
      <c r="E12" s="20"/>
      <c r="F12" s="20"/>
      <c r="G12" s="20"/>
      <c r="H12" s="20"/>
      <c r="I12" s="20"/>
    </row>
    <row r="13" spans="1:9" x14ac:dyDescent="0.25">
      <c r="A13" s="20"/>
      <c r="B13" s="20"/>
      <c r="C13" s="20"/>
      <c r="D13" s="20"/>
      <c r="E13" s="20"/>
      <c r="F13" s="20"/>
      <c r="G13" s="20"/>
      <c r="H13" s="20"/>
      <c r="I13" s="20"/>
    </row>
    <row r="14" spans="1:9" x14ac:dyDescent="0.25">
      <c r="A14" s="20"/>
      <c r="B14" s="20"/>
      <c r="C14" s="20"/>
      <c r="D14" s="20"/>
      <c r="E14" s="20"/>
      <c r="F14" s="20"/>
      <c r="G14" s="20"/>
      <c r="H14" s="20"/>
      <c r="I14" s="20"/>
    </row>
    <row r="15" spans="1:9" x14ac:dyDescent="0.25">
      <c r="A15" s="20"/>
      <c r="B15" s="20"/>
      <c r="C15" s="20"/>
      <c r="D15" s="20"/>
      <c r="E15" s="20"/>
      <c r="F15" s="20"/>
      <c r="G15" s="20"/>
      <c r="H15" s="20"/>
      <c r="I15" s="20"/>
    </row>
    <row r="16" spans="1:9" x14ac:dyDescent="0.25">
      <c r="A16" s="20"/>
      <c r="B16" s="20"/>
      <c r="C16" s="20"/>
      <c r="D16" s="20"/>
      <c r="E16" s="20"/>
      <c r="F16" s="20"/>
      <c r="G16" s="20"/>
      <c r="H16" s="20"/>
      <c r="I16" s="20"/>
    </row>
    <row r="17" spans="1:9" x14ac:dyDescent="0.25">
      <c r="A17" s="20"/>
      <c r="B17" s="20"/>
      <c r="C17" s="20"/>
      <c r="D17" s="20"/>
      <c r="E17" s="20"/>
      <c r="F17" s="20"/>
      <c r="G17" s="20"/>
      <c r="H17" s="20"/>
      <c r="I17" s="20"/>
    </row>
    <row r="18" spans="1:9" x14ac:dyDescent="0.25">
      <c r="A18" s="20"/>
      <c r="B18" s="20"/>
      <c r="C18" s="20"/>
      <c r="D18" s="20"/>
      <c r="E18" s="20"/>
      <c r="F18" s="20"/>
      <c r="G18" s="20"/>
      <c r="H18" s="20"/>
      <c r="I18" s="20"/>
    </row>
    <row r="19" spans="1:9" x14ac:dyDescent="0.25">
      <c r="A19" s="20"/>
      <c r="B19" s="20"/>
      <c r="C19" s="20"/>
      <c r="D19" s="20"/>
      <c r="E19" s="20"/>
      <c r="F19" s="20"/>
      <c r="G19" s="20"/>
      <c r="H19" s="20"/>
      <c r="I19" s="20"/>
    </row>
    <row r="20" spans="1:9" x14ac:dyDescent="0.25">
      <c r="A20" s="20"/>
      <c r="B20" s="20"/>
      <c r="C20" s="20"/>
      <c r="D20" s="20"/>
      <c r="E20" s="20"/>
      <c r="F20" s="20"/>
      <c r="G20" s="20"/>
      <c r="H20" s="20"/>
      <c r="I20" s="20"/>
    </row>
    <row r="21" spans="1:9" x14ac:dyDescent="0.25">
      <c r="A21" s="20"/>
      <c r="B21" s="20"/>
      <c r="C21" s="20"/>
      <c r="D21" s="20"/>
      <c r="E21" s="20"/>
      <c r="F21" s="20"/>
      <c r="G21" s="20"/>
      <c r="H21" s="20"/>
      <c r="I21" s="20"/>
    </row>
    <row r="22" spans="1:9" x14ac:dyDescent="0.25">
      <c r="A22" s="20"/>
      <c r="B22" s="20"/>
      <c r="C22" s="20"/>
      <c r="D22" s="20"/>
      <c r="E22" s="20"/>
      <c r="F22" s="20"/>
      <c r="G22" s="20"/>
      <c r="H22" s="20"/>
      <c r="I22" s="20"/>
    </row>
    <row r="23" spans="1:9" x14ac:dyDescent="0.25">
      <c r="A23" s="20"/>
      <c r="B23" s="20"/>
      <c r="C23" s="20"/>
      <c r="D23" s="20"/>
      <c r="E23" s="20"/>
      <c r="F23" s="20"/>
      <c r="G23" s="20"/>
      <c r="H23" s="20"/>
      <c r="I23" s="20"/>
    </row>
    <row r="24" spans="1:9" x14ac:dyDescent="0.25">
      <c r="A24" s="20"/>
      <c r="B24" s="20"/>
      <c r="C24" s="20"/>
      <c r="D24" s="20"/>
      <c r="E24" s="20"/>
      <c r="F24" s="20"/>
      <c r="G24" s="20"/>
      <c r="H24" s="20"/>
      <c r="I24" s="20"/>
    </row>
    <row r="25" spans="1:9" x14ac:dyDescent="0.25">
      <c r="A25" s="20"/>
      <c r="B25" s="20"/>
      <c r="C25" s="20"/>
      <c r="D25" s="20"/>
      <c r="E25" s="20"/>
      <c r="F25" s="20"/>
      <c r="G25" s="20"/>
      <c r="H25" s="20"/>
      <c r="I25" s="20"/>
    </row>
    <row r="26" spans="1:9" x14ac:dyDescent="0.25">
      <c r="A26" s="20"/>
      <c r="B26" s="20"/>
      <c r="C26" s="20"/>
      <c r="D26" s="20"/>
      <c r="E26" s="20"/>
      <c r="F26" s="20"/>
      <c r="G26" s="20"/>
      <c r="H26" s="20"/>
      <c r="I26" s="20"/>
    </row>
    <row r="27" spans="1:9" x14ac:dyDescent="0.25">
      <c r="A27" s="20"/>
      <c r="B27" s="20"/>
      <c r="C27" s="20"/>
      <c r="D27" s="20"/>
      <c r="E27" s="20"/>
      <c r="F27" s="20"/>
      <c r="G27" s="20"/>
      <c r="H27" s="20"/>
      <c r="I27" s="20"/>
    </row>
    <row r="28" spans="1:9" x14ac:dyDescent="0.25">
      <c r="A28" s="20"/>
      <c r="B28" s="20"/>
      <c r="C28" s="20"/>
      <c r="D28" s="20"/>
      <c r="E28" s="20"/>
      <c r="F28" s="20"/>
      <c r="G28" s="20"/>
      <c r="H28" s="20"/>
      <c r="I28" s="20"/>
    </row>
    <row r="29" spans="1:9" x14ac:dyDescent="0.25">
      <c r="A29" s="20"/>
      <c r="B29" s="20"/>
      <c r="C29" s="20"/>
      <c r="D29" s="20"/>
      <c r="E29" s="20"/>
      <c r="F29" s="20"/>
      <c r="G29" s="20"/>
      <c r="H29" s="20"/>
      <c r="I29" s="20"/>
    </row>
    <row r="30" spans="1:9" x14ac:dyDescent="0.25">
      <c r="A30" s="20"/>
      <c r="B30" s="20"/>
      <c r="C30" s="20"/>
      <c r="D30" s="20"/>
      <c r="E30" s="20"/>
      <c r="F30" s="20"/>
      <c r="G30" s="20"/>
      <c r="H30" s="20"/>
      <c r="I30" s="20"/>
    </row>
    <row r="31" spans="1:9" x14ac:dyDescent="0.25">
      <c r="A31" s="20"/>
      <c r="B31" s="20"/>
      <c r="C31" s="20"/>
      <c r="D31" s="20"/>
      <c r="E31" s="20"/>
      <c r="F31" s="20"/>
      <c r="G31" s="20"/>
      <c r="H31" s="20"/>
      <c r="I31" s="20"/>
    </row>
    <row r="32" spans="1:9" x14ac:dyDescent="0.25">
      <c r="A32" s="20"/>
      <c r="B32" s="20"/>
      <c r="C32" s="20"/>
      <c r="D32" s="20"/>
      <c r="E32" s="20"/>
      <c r="F32" s="20"/>
      <c r="G32" s="20"/>
      <c r="H32" s="20"/>
      <c r="I32" s="20"/>
    </row>
    <row r="33" spans="1:9" x14ac:dyDescent="0.25">
      <c r="A33" s="20"/>
      <c r="B33" s="20"/>
      <c r="C33" s="20"/>
      <c r="D33" s="20"/>
      <c r="E33" s="20"/>
      <c r="F33" s="20"/>
      <c r="G33" s="20"/>
      <c r="H33" s="20"/>
      <c r="I33" s="20"/>
    </row>
    <row r="34" spans="1:9" x14ac:dyDescent="0.25">
      <c r="A34" s="20"/>
      <c r="B34" s="20"/>
      <c r="C34" s="20"/>
      <c r="D34" s="20"/>
      <c r="E34" s="20"/>
      <c r="F34" s="20"/>
      <c r="G34" s="20"/>
      <c r="H34" s="20"/>
      <c r="I34" s="20"/>
    </row>
    <row r="35" spans="1:9" x14ac:dyDescent="0.25">
      <c r="A35" s="20"/>
      <c r="B35" s="20"/>
      <c r="C35" s="20"/>
      <c r="D35" s="20"/>
      <c r="E35" s="20"/>
      <c r="F35" s="20"/>
      <c r="G35" s="20"/>
      <c r="H35" s="20"/>
      <c r="I35" s="20"/>
    </row>
    <row r="36" spans="1:9" x14ac:dyDescent="0.25">
      <c r="A36" s="20"/>
      <c r="B36" s="20"/>
      <c r="C36" s="20"/>
      <c r="D36" s="20"/>
      <c r="E36" s="20"/>
      <c r="F36" s="20"/>
      <c r="G36" s="20"/>
      <c r="H36" s="20"/>
      <c r="I36" s="20"/>
    </row>
    <row r="37" spans="1:9" x14ac:dyDescent="0.25">
      <c r="A37" s="22" t="s">
        <v>3393</v>
      </c>
      <c r="B37" s="20"/>
      <c r="C37" s="20"/>
      <c r="D37" s="20"/>
      <c r="E37" s="20"/>
      <c r="F37" s="20"/>
      <c r="G37" s="20"/>
      <c r="H37" s="20"/>
      <c r="I37" s="20"/>
    </row>
    <row r="38" spans="1:9" x14ac:dyDescent="0.25">
      <c r="A38" s="20"/>
      <c r="B38" s="20"/>
      <c r="C38" s="20"/>
      <c r="D38" s="20"/>
      <c r="E38" s="20"/>
      <c r="F38" s="20"/>
      <c r="G38" s="20"/>
      <c r="H38" s="20"/>
      <c r="I38" s="20"/>
    </row>
    <row r="39" spans="1:9" x14ac:dyDescent="0.25">
      <c r="A39" s="20"/>
      <c r="B39" s="20"/>
      <c r="C39" s="20"/>
      <c r="D39" s="20"/>
      <c r="E39" s="20"/>
      <c r="F39" s="20"/>
      <c r="G39" s="20"/>
      <c r="H39" s="20"/>
      <c r="I39" s="20"/>
    </row>
    <row r="40" spans="1:9" x14ac:dyDescent="0.25">
      <c r="A40" s="20"/>
      <c r="B40" s="20"/>
      <c r="C40" s="20"/>
      <c r="D40" s="20"/>
      <c r="E40" s="20"/>
      <c r="F40" s="20"/>
      <c r="G40" s="20"/>
      <c r="H40" s="20"/>
      <c r="I40" s="20"/>
    </row>
    <row r="41" spans="1:9" x14ac:dyDescent="0.25">
      <c r="A41" s="20"/>
      <c r="B41" s="20"/>
      <c r="C41" s="20"/>
      <c r="D41" s="20"/>
      <c r="E41" s="20"/>
      <c r="F41" s="20"/>
      <c r="G41" s="20"/>
      <c r="H41" s="20"/>
      <c r="I41" s="20"/>
    </row>
    <row r="42" spans="1:9" x14ac:dyDescent="0.25">
      <c r="A42" s="20"/>
      <c r="B42" s="20"/>
      <c r="C42" s="20"/>
      <c r="D42" s="20"/>
      <c r="E42" s="20"/>
      <c r="F42" s="20"/>
      <c r="G42" s="20"/>
      <c r="H42" s="20"/>
      <c r="I42" s="20"/>
    </row>
    <row r="43" spans="1:9" x14ac:dyDescent="0.25">
      <c r="A43" s="20"/>
      <c r="B43" s="20"/>
      <c r="C43" s="20"/>
      <c r="D43" s="20"/>
      <c r="E43" s="20"/>
      <c r="F43" s="20"/>
      <c r="G43" s="20"/>
      <c r="H43" s="20"/>
      <c r="I43" s="20"/>
    </row>
    <row r="44" spans="1:9" x14ac:dyDescent="0.25">
      <c r="A44" s="20"/>
      <c r="B44" s="20"/>
      <c r="C44" s="20"/>
      <c r="D44" s="20"/>
      <c r="E44" s="20"/>
      <c r="F44" s="20"/>
      <c r="G44" s="20"/>
      <c r="H44" s="20"/>
      <c r="I44" s="20"/>
    </row>
    <row r="45" spans="1:9" x14ac:dyDescent="0.25">
      <c r="A45" s="20"/>
      <c r="B45" s="20"/>
      <c r="C45" s="20"/>
      <c r="D45" s="20"/>
      <c r="E45" s="20"/>
      <c r="F45" s="20"/>
      <c r="G45" s="20"/>
      <c r="H45" s="20"/>
      <c r="I45" s="20"/>
    </row>
    <row r="46" spans="1:9" x14ac:dyDescent="0.25">
      <c r="A46" s="20"/>
      <c r="B46" s="20"/>
      <c r="C46" s="20"/>
      <c r="D46" s="20"/>
      <c r="E46" s="20"/>
      <c r="F46" s="20"/>
      <c r="G46" s="20"/>
      <c r="H46" s="20"/>
      <c r="I46" s="20"/>
    </row>
    <row r="47" spans="1:9" x14ac:dyDescent="0.25">
      <c r="A47" s="20"/>
      <c r="B47" s="20"/>
      <c r="C47" s="20"/>
      <c r="D47" s="20"/>
      <c r="E47" s="20"/>
      <c r="F47" s="20"/>
      <c r="G47" s="20"/>
      <c r="H47" s="20"/>
      <c r="I47" s="20"/>
    </row>
    <row r="48" spans="1:9" x14ac:dyDescent="0.25">
      <c r="A48" s="20"/>
      <c r="B48" s="20"/>
      <c r="C48" s="20"/>
      <c r="D48" s="20"/>
      <c r="E48" s="20"/>
      <c r="F48" s="20"/>
      <c r="G48" s="20"/>
      <c r="H48" s="20"/>
      <c r="I48" s="20"/>
    </row>
    <row r="49" spans="1:9" x14ac:dyDescent="0.25">
      <c r="A49" s="20"/>
      <c r="B49" s="20"/>
      <c r="C49" s="20"/>
      <c r="D49" s="20"/>
      <c r="E49" s="20"/>
      <c r="F49" s="20"/>
      <c r="G49" s="20"/>
      <c r="H49" s="20"/>
      <c r="I49" s="20"/>
    </row>
    <row r="50" spans="1:9" x14ac:dyDescent="0.25">
      <c r="A50" s="20"/>
      <c r="B50" s="20"/>
      <c r="C50" s="20"/>
      <c r="D50" s="20"/>
      <c r="E50" s="20"/>
      <c r="F50" s="20"/>
      <c r="G50" s="20"/>
      <c r="H50" s="20"/>
      <c r="I50" s="20"/>
    </row>
    <row r="51" spans="1:9" x14ac:dyDescent="0.25">
      <c r="A51" s="20"/>
      <c r="B51" s="20"/>
      <c r="C51" s="20"/>
      <c r="D51" s="20"/>
      <c r="E51" s="20"/>
      <c r="F51" s="20"/>
      <c r="G51" s="20"/>
      <c r="H51" s="20"/>
      <c r="I51" s="20"/>
    </row>
    <row r="52" spans="1:9" x14ac:dyDescent="0.25">
      <c r="A52" s="20"/>
      <c r="B52" s="20"/>
      <c r="C52" s="20"/>
      <c r="D52" s="20"/>
      <c r="E52" s="20"/>
      <c r="F52" s="20"/>
      <c r="G52" s="20"/>
      <c r="H52" s="20"/>
      <c r="I52" s="20"/>
    </row>
    <row r="53" spans="1:9" x14ac:dyDescent="0.25">
      <c r="A53" s="20"/>
      <c r="B53" s="20"/>
      <c r="C53" s="20"/>
      <c r="D53" s="20"/>
      <c r="E53" s="20"/>
      <c r="F53" s="20"/>
      <c r="G53" s="20"/>
      <c r="H53" s="20"/>
      <c r="I53" s="20"/>
    </row>
    <row r="54" spans="1:9" x14ac:dyDescent="0.25">
      <c r="A54" s="20"/>
      <c r="B54" s="20"/>
      <c r="C54" s="20"/>
      <c r="D54" s="20"/>
      <c r="E54" s="20"/>
      <c r="F54" s="20"/>
      <c r="G54" s="20"/>
      <c r="H54" s="20"/>
      <c r="I54" s="20"/>
    </row>
    <row r="55" spans="1:9" x14ac:dyDescent="0.25">
      <c r="A55" s="20"/>
      <c r="B55" s="20"/>
      <c r="C55" s="20"/>
      <c r="D55" s="20"/>
      <c r="E55" s="20"/>
      <c r="F55" s="20"/>
      <c r="G55" s="20"/>
      <c r="H55" s="20"/>
      <c r="I55" s="20"/>
    </row>
    <row r="56" spans="1:9" x14ac:dyDescent="0.25">
      <c r="A56" s="20"/>
      <c r="B56" s="20"/>
      <c r="C56" s="20"/>
      <c r="D56" s="20"/>
      <c r="E56" s="20"/>
      <c r="F56" s="20"/>
      <c r="G56" s="20"/>
      <c r="H56" s="20"/>
      <c r="I56" s="20"/>
    </row>
    <row r="57" spans="1:9" x14ac:dyDescent="0.25">
      <c r="A57" s="20"/>
      <c r="B57" s="20"/>
      <c r="C57" s="20"/>
      <c r="D57" s="20"/>
      <c r="E57" s="20"/>
      <c r="F57" s="20"/>
      <c r="G57" s="20"/>
      <c r="H57" s="20"/>
      <c r="I57" s="20"/>
    </row>
    <row r="58" spans="1:9" x14ac:dyDescent="0.25">
      <c r="A58" s="20"/>
      <c r="B58" s="20"/>
      <c r="C58" s="20"/>
      <c r="D58" s="20"/>
      <c r="E58" s="20"/>
      <c r="F58" s="20"/>
      <c r="G58" s="20"/>
      <c r="H58" s="20"/>
      <c r="I58" s="20"/>
    </row>
    <row r="59" spans="1:9" x14ac:dyDescent="0.25">
      <c r="A59" s="20"/>
      <c r="B59" s="20"/>
      <c r="C59" s="20"/>
      <c r="D59" s="20"/>
      <c r="E59" s="20"/>
      <c r="F59" s="20"/>
      <c r="G59" s="20"/>
      <c r="H59" s="20"/>
      <c r="I59" s="20"/>
    </row>
    <row r="60" spans="1:9" x14ac:dyDescent="0.25">
      <c r="A60" s="20"/>
      <c r="B60" s="20"/>
      <c r="C60" s="20"/>
      <c r="D60" s="20"/>
      <c r="E60" s="20"/>
      <c r="F60" s="20"/>
      <c r="G60" s="20"/>
      <c r="H60" s="20"/>
      <c r="I60" s="20"/>
    </row>
    <row r="61" spans="1:9" x14ac:dyDescent="0.25">
      <c r="A61" s="15"/>
      <c r="B61" s="15"/>
      <c r="C61" s="15"/>
      <c r="D61" s="15"/>
      <c r="E61" s="15"/>
      <c r="F61" s="15"/>
      <c r="G61" s="15"/>
      <c r="H61" s="15"/>
      <c r="I61" s="15"/>
    </row>
    <row r="62" spans="1:9" x14ac:dyDescent="0.25">
      <c r="A62" s="15"/>
      <c r="B62" s="15"/>
      <c r="C62" s="15"/>
      <c r="D62" s="15"/>
      <c r="E62" s="15"/>
      <c r="F62" s="15"/>
      <c r="G62" s="15"/>
      <c r="H62" s="15"/>
      <c r="I62" s="15"/>
    </row>
    <row r="63" spans="1:9" x14ac:dyDescent="0.25">
      <c r="A63" s="15"/>
      <c r="B63" s="15"/>
      <c r="C63" s="15"/>
      <c r="D63" s="15"/>
      <c r="E63" s="15"/>
      <c r="F63" s="15"/>
      <c r="G63" s="15"/>
      <c r="H63" s="15"/>
      <c r="I63" s="15"/>
    </row>
    <row r="64" spans="1:9" x14ac:dyDescent="0.25">
      <c r="A64" s="15"/>
      <c r="B64" s="15"/>
      <c r="C64" s="15"/>
      <c r="D64" s="15"/>
      <c r="E64" s="15"/>
      <c r="F64" s="15"/>
      <c r="G64" s="15"/>
      <c r="H64" s="15"/>
      <c r="I64" s="15"/>
    </row>
    <row r="65" spans="1:9" x14ac:dyDescent="0.25">
      <c r="A65" s="15"/>
      <c r="B65" s="15"/>
      <c r="C65" s="15"/>
      <c r="D65" s="15"/>
      <c r="E65" s="15"/>
      <c r="F65" s="15"/>
      <c r="G65" s="15"/>
      <c r="H65" s="15"/>
      <c r="I65" s="15"/>
    </row>
    <row r="66" spans="1:9" x14ac:dyDescent="0.25">
      <c r="A66" s="15"/>
      <c r="B66" s="15"/>
      <c r="C66" s="15"/>
      <c r="D66" s="15"/>
      <c r="E66" s="15"/>
      <c r="F66" s="15"/>
      <c r="G66" s="15"/>
      <c r="H66" s="15"/>
      <c r="I66" s="15"/>
    </row>
    <row r="67" spans="1:9" x14ac:dyDescent="0.25">
      <c r="A67" s="15"/>
      <c r="B67" s="15"/>
      <c r="C67" s="15"/>
      <c r="D67" s="15"/>
      <c r="E67" s="15"/>
      <c r="F67" s="15"/>
      <c r="G67" s="15"/>
      <c r="H67" s="15"/>
      <c r="I67" s="15"/>
    </row>
    <row r="68" spans="1:9" x14ac:dyDescent="0.25">
      <c r="A68" s="15"/>
      <c r="B68" s="15"/>
      <c r="C68" s="15"/>
      <c r="D68" s="15"/>
      <c r="E68" s="15"/>
      <c r="F68" s="15"/>
      <c r="G68" s="15"/>
      <c r="H68" s="15"/>
      <c r="I68" s="15"/>
    </row>
    <row r="69" spans="1:9" x14ac:dyDescent="0.25">
      <c r="A69" s="15"/>
      <c r="B69" s="15"/>
      <c r="C69" s="15"/>
      <c r="D69" s="15"/>
      <c r="E69" s="15"/>
      <c r="F69" s="15"/>
      <c r="G69" s="15"/>
      <c r="H69" s="15"/>
      <c r="I69" s="15"/>
    </row>
    <row r="70" spans="1:9" x14ac:dyDescent="0.25">
      <c r="A70" s="15"/>
      <c r="B70" s="15"/>
      <c r="C70" s="15"/>
      <c r="D70" s="15"/>
      <c r="E70" s="15"/>
      <c r="F70" s="15"/>
      <c r="G70" s="15"/>
      <c r="H70" s="15"/>
      <c r="I70" s="15"/>
    </row>
  </sheetData>
  <mergeCells count="8">
    <mergeCell ref="A1:I1"/>
    <mergeCell ref="A2:I2"/>
    <mergeCell ref="A61:I70"/>
    <mergeCell ref="A3:H4"/>
    <mergeCell ref="A5:H6"/>
    <mergeCell ref="A7:I10"/>
    <mergeCell ref="A11:I36"/>
    <mergeCell ref="A37:I6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PivotTables and PivotCharts</vt:lpstr>
      <vt:lpstr>Dashboard</vt:lpstr>
      <vt:lpstr>Analysis Summary &amp;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PC</dc:creator>
  <cp:lastModifiedBy>Anuoluwapo Sodiq</cp:lastModifiedBy>
  <dcterms:created xsi:type="dcterms:W3CDTF">2024-09-10T20:48:51Z</dcterms:created>
  <dcterms:modified xsi:type="dcterms:W3CDTF">2024-12-09T14:26:26Z</dcterms:modified>
</cp:coreProperties>
</file>