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bol de decision" sheetId="1" r:id="rId1"/>
    <sheet name="calcion gini gain" sheetId="2" r:id="rId2"/>
    <sheet name="hemoglobina" sheetId="3" r:id="rId3"/>
    <sheet name="Arbol decicsion grafic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9" i="1" l="1"/>
  <c r="C208" i="1"/>
  <c r="D209" i="1"/>
  <c r="C199" i="1"/>
  <c r="C198" i="1"/>
  <c r="C197" i="1"/>
  <c r="C196" i="1"/>
  <c r="C202" i="1" s="1"/>
  <c r="C195" i="1"/>
  <c r="C194" i="1"/>
  <c r="C193" i="1"/>
  <c r="C192" i="1"/>
  <c r="C191" i="1"/>
  <c r="C275" i="3"/>
  <c r="C276" i="3"/>
  <c r="C277" i="3"/>
  <c r="C278" i="3"/>
  <c r="C279" i="3"/>
  <c r="C274" i="3"/>
  <c r="C273" i="3"/>
  <c r="C272" i="3"/>
  <c r="C271" i="3"/>
  <c r="C240" i="3"/>
  <c r="M249" i="3" s="1"/>
  <c r="G260" i="3"/>
  <c r="H258" i="3" s="1"/>
  <c r="I258" i="3" s="1"/>
  <c r="B260" i="3"/>
  <c r="C258" i="3" s="1"/>
  <c r="D258" i="3" s="1"/>
  <c r="H259" i="3"/>
  <c r="I259" i="3" s="1"/>
  <c r="C259" i="3"/>
  <c r="D259" i="3" s="1"/>
  <c r="M247" i="3"/>
  <c r="G232" i="3"/>
  <c r="H231" i="3" s="1"/>
  <c r="B232" i="3"/>
  <c r="C231" i="3" s="1"/>
  <c r="D231" i="3" s="1"/>
  <c r="H230" i="3"/>
  <c r="I230" i="3" s="1"/>
  <c r="M219" i="3"/>
  <c r="G204" i="3"/>
  <c r="H203" i="3" s="1"/>
  <c r="B204" i="3"/>
  <c r="C203" i="3" s="1"/>
  <c r="D203" i="3" s="1"/>
  <c r="M191" i="3"/>
  <c r="G176" i="3"/>
  <c r="H175" i="3" s="1"/>
  <c r="B176" i="3"/>
  <c r="C175" i="3" s="1"/>
  <c r="M163" i="3"/>
  <c r="G148" i="3"/>
  <c r="B148" i="3"/>
  <c r="C146" i="3" s="1"/>
  <c r="D146" i="3" s="1"/>
  <c r="H147" i="3"/>
  <c r="H148" i="3" s="1"/>
  <c r="H146" i="3"/>
  <c r="I146" i="3" s="1"/>
  <c r="M135" i="3"/>
  <c r="G120" i="3"/>
  <c r="B120" i="3"/>
  <c r="C119" i="3" s="1"/>
  <c r="H119" i="3"/>
  <c r="I119" i="3" s="1"/>
  <c r="H118" i="3"/>
  <c r="I118" i="3" s="1"/>
  <c r="M107" i="3"/>
  <c r="G92" i="3"/>
  <c r="B92" i="3"/>
  <c r="C91" i="3" s="1"/>
  <c r="D91" i="3" s="1"/>
  <c r="H91" i="3"/>
  <c r="I91" i="3" s="1"/>
  <c r="H90" i="3"/>
  <c r="I90" i="3" s="1"/>
  <c r="C90" i="3"/>
  <c r="D90" i="3" s="1"/>
  <c r="M79" i="3"/>
  <c r="H64" i="3"/>
  <c r="G64" i="3"/>
  <c r="B64" i="3"/>
  <c r="C63" i="3" s="1"/>
  <c r="H63" i="3"/>
  <c r="I63" i="3" s="1"/>
  <c r="I64" i="3" s="1"/>
  <c r="H69" i="3" s="1"/>
  <c r="H62" i="3"/>
  <c r="I62" i="3" s="1"/>
  <c r="C62" i="3"/>
  <c r="D62" i="3" s="1"/>
  <c r="M51" i="3"/>
  <c r="G36" i="3"/>
  <c r="H34" i="3" s="1"/>
  <c r="I34" i="3" s="1"/>
  <c r="B36" i="3"/>
  <c r="C35" i="3" s="1"/>
  <c r="D35" i="3" s="1"/>
  <c r="H35" i="3"/>
  <c r="I35" i="3" s="1"/>
  <c r="M23" i="3"/>
  <c r="G13" i="3"/>
  <c r="G12" i="3"/>
  <c r="C212" i="3" s="1"/>
  <c r="M221" i="3" s="1"/>
  <c r="G11" i="3"/>
  <c r="C184" i="3" s="1"/>
  <c r="M193" i="3" s="1"/>
  <c r="G10" i="3"/>
  <c r="C156" i="3" s="1"/>
  <c r="M165" i="3" s="1"/>
  <c r="G9" i="3"/>
  <c r="C128" i="3" s="1"/>
  <c r="M137" i="3" s="1"/>
  <c r="G8" i="3"/>
  <c r="C100" i="3" s="1"/>
  <c r="M109" i="3" s="1"/>
  <c r="G7" i="3"/>
  <c r="C72" i="3" s="1"/>
  <c r="M81" i="3" s="1"/>
  <c r="G6" i="3"/>
  <c r="C44" i="3" s="1"/>
  <c r="M53" i="3" s="1"/>
  <c r="G5" i="3"/>
  <c r="C16" i="3" s="1"/>
  <c r="M25" i="3" s="1"/>
  <c r="C185" i="1"/>
  <c r="C184" i="1"/>
  <c r="C183" i="1"/>
  <c r="C182" i="1"/>
  <c r="C181" i="1"/>
  <c r="C180" i="1"/>
  <c r="C179" i="1"/>
  <c r="C178" i="1"/>
  <c r="C177" i="1"/>
  <c r="C97" i="1"/>
  <c r="C50" i="1"/>
  <c r="B47" i="1"/>
  <c r="B46" i="1"/>
  <c r="B45" i="1"/>
  <c r="B44" i="1"/>
  <c r="B43" i="1"/>
  <c r="B42" i="1"/>
  <c r="C158" i="2"/>
  <c r="M167" i="2" s="1"/>
  <c r="C129" i="2"/>
  <c r="M138" i="2" s="1"/>
  <c r="G178" i="2"/>
  <c r="H177" i="2" s="1"/>
  <c r="B178" i="2"/>
  <c r="C177" i="2" s="1"/>
  <c r="M165" i="2"/>
  <c r="G149" i="2"/>
  <c r="B149" i="2"/>
  <c r="C148" i="2" s="1"/>
  <c r="D148" i="2" s="1"/>
  <c r="H148" i="2"/>
  <c r="I148" i="2" s="1"/>
  <c r="H147" i="2"/>
  <c r="I147" i="2" s="1"/>
  <c r="C147" i="2"/>
  <c r="D147" i="2" s="1"/>
  <c r="M136" i="2"/>
  <c r="C101" i="2"/>
  <c r="M110" i="2" s="1"/>
  <c r="M108" i="2"/>
  <c r="M79" i="2"/>
  <c r="M51" i="2"/>
  <c r="M23" i="2"/>
  <c r="G121" i="2"/>
  <c r="H119" i="2" s="1"/>
  <c r="I119" i="2" s="1"/>
  <c r="B121" i="2"/>
  <c r="C119" i="2" s="1"/>
  <c r="D119" i="2" s="1"/>
  <c r="H120" i="2"/>
  <c r="C72" i="2"/>
  <c r="M81" i="2"/>
  <c r="G92" i="2"/>
  <c r="H91" i="2" s="1"/>
  <c r="B92" i="2"/>
  <c r="C90" i="2" s="1"/>
  <c r="D90" i="2" s="1"/>
  <c r="C44" i="2"/>
  <c r="M53" i="2" s="1"/>
  <c r="G64" i="2"/>
  <c r="H63" i="2" s="1"/>
  <c r="B64" i="2"/>
  <c r="C62" i="2" s="1"/>
  <c r="D62" i="2" s="1"/>
  <c r="C63" i="2"/>
  <c r="H62" i="2"/>
  <c r="I62" i="2" s="1"/>
  <c r="M25" i="2"/>
  <c r="G36" i="2"/>
  <c r="H34" i="2" s="1"/>
  <c r="I34" i="2" s="1"/>
  <c r="B36" i="2"/>
  <c r="C34" i="2" s="1"/>
  <c r="D34" i="2" s="1"/>
  <c r="B132" i="1"/>
  <c r="C131" i="1" s="1"/>
  <c r="B111" i="1"/>
  <c r="C110" i="1" s="1"/>
  <c r="B19" i="1"/>
  <c r="C18" i="1" s="1"/>
  <c r="D18" i="1" s="1"/>
  <c r="B83" i="1"/>
  <c r="C82" i="1" s="1"/>
  <c r="B60" i="1"/>
  <c r="C58" i="1" s="1"/>
  <c r="D58" i="1" s="1"/>
  <c r="C281" i="3" l="1"/>
  <c r="C260" i="3"/>
  <c r="I260" i="3"/>
  <c r="H265" i="3" s="1"/>
  <c r="H260" i="3"/>
  <c r="C230" i="3"/>
  <c r="D230" i="3" s="1"/>
  <c r="D232" i="3"/>
  <c r="C237" i="3" s="1"/>
  <c r="I231" i="3"/>
  <c r="I232" i="3" s="1"/>
  <c r="H237" i="3" s="1"/>
  <c r="H232" i="3"/>
  <c r="I203" i="3"/>
  <c r="H202" i="3"/>
  <c r="I202" i="3" s="1"/>
  <c r="C202" i="3"/>
  <c r="D202" i="3" s="1"/>
  <c r="I175" i="3"/>
  <c r="H174" i="3"/>
  <c r="I174" i="3" s="1"/>
  <c r="I147" i="3"/>
  <c r="I148" i="3" s="1"/>
  <c r="H153" i="3" s="1"/>
  <c r="I120" i="3"/>
  <c r="H125" i="3" s="1"/>
  <c r="H120" i="3"/>
  <c r="C118" i="3"/>
  <c r="D118" i="3" s="1"/>
  <c r="I92" i="3"/>
  <c r="H97" i="3" s="1"/>
  <c r="H92" i="3"/>
  <c r="D260" i="3"/>
  <c r="C265" i="3" s="1"/>
  <c r="D204" i="3"/>
  <c r="C209" i="3" s="1"/>
  <c r="C204" i="3"/>
  <c r="D175" i="3"/>
  <c r="C174" i="3"/>
  <c r="D174" i="3" s="1"/>
  <c r="C147" i="3"/>
  <c r="C120" i="3"/>
  <c r="D119" i="3"/>
  <c r="D120" i="3" s="1"/>
  <c r="C125" i="3" s="1"/>
  <c r="M104" i="3" s="1"/>
  <c r="M108" i="3" s="1"/>
  <c r="D92" i="3"/>
  <c r="C97" i="3" s="1"/>
  <c r="C92" i="3"/>
  <c r="C64" i="3"/>
  <c r="D63" i="3"/>
  <c r="D64" i="3" s="1"/>
  <c r="C69" i="3" s="1"/>
  <c r="M48" i="3" s="1"/>
  <c r="M52" i="3" s="1"/>
  <c r="H36" i="3"/>
  <c r="C34" i="3"/>
  <c r="D34" i="3" s="1"/>
  <c r="D36" i="3"/>
  <c r="C41" i="3" s="1"/>
  <c r="I36" i="3"/>
  <c r="H41" i="3" s="1"/>
  <c r="C36" i="3"/>
  <c r="I149" i="2"/>
  <c r="H154" i="2" s="1"/>
  <c r="H149" i="2"/>
  <c r="D177" i="2"/>
  <c r="I177" i="2"/>
  <c r="C176" i="2"/>
  <c r="D176" i="2" s="1"/>
  <c r="H176" i="2"/>
  <c r="I176" i="2" s="1"/>
  <c r="D149" i="2"/>
  <c r="C154" i="2" s="1"/>
  <c r="M133" i="2" s="1"/>
  <c r="M137" i="2" s="1"/>
  <c r="C193" i="2" s="1"/>
  <c r="C153" i="1" s="1"/>
  <c r="C149" i="2"/>
  <c r="C120" i="2"/>
  <c r="D120" i="2" s="1"/>
  <c r="D121" i="2" s="1"/>
  <c r="C126" i="2" s="1"/>
  <c r="H121" i="2"/>
  <c r="I120" i="2"/>
  <c r="I121" i="2" s="1"/>
  <c r="H126" i="2" s="1"/>
  <c r="C91" i="2"/>
  <c r="C92" i="2" s="1"/>
  <c r="H90" i="2"/>
  <c r="I90" i="2" s="1"/>
  <c r="I91" i="2"/>
  <c r="D91" i="2"/>
  <c r="D92" i="2" s="1"/>
  <c r="C97" i="2" s="1"/>
  <c r="H64" i="2"/>
  <c r="C64" i="2"/>
  <c r="D63" i="2"/>
  <c r="D64" i="2" s="1"/>
  <c r="C69" i="2" s="1"/>
  <c r="I63" i="2"/>
  <c r="I64" i="2" s="1"/>
  <c r="H69" i="2" s="1"/>
  <c r="C35" i="2"/>
  <c r="H35" i="2"/>
  <c r="C130" i="1"/>
  <c r="D130" i="1" s="1"/>
  <c r="C109" i="1"/>
  <c r="D109" i="1" s="1"/>
  <c r="D131" i="1"/>
  <c r="D110" i="1"/>
  <c r="C17" i="1"/>
  <c r="C59" i="1"/>
  <c r="C60" i="1" s="1"/>
  <c r="C81" i="1"/>
  <c r="D81" i="1" s="1"/>
  <c r="D82" i="1"/>
  <c r="M244" i="3" l="1"/>
  <c r="M248" i="3" s="1"/>
  <c r="M216" i="3"/>
  <c r="M220" i="3" s="1"/>
  <c r="C232" i="3"/>
  <c r="H204" i="3"/>
  <c r="I204" i="3"/>
  <c r="H209" i="3" s="1"/>
  <c r="M188" i="3" s="1"/>
  <c r="M192" i="3" s="1"/>
  <c r="I176" i="3"/>
  <c r="H181" i="3" s="1"/>
  <c r="H176" i="3"/>
  <c r="M76" i="3"/>
  <c r="M80" i="3" s="1"/>
  <c r="C176" i="3"/>
  <c r="D176" i="3"/>
  <c r="C181" i="3" s="1"/>
  <c r="C148" i="3"/>
  <c r="D147" i="3"/>
  <c r="D148" i="3" s="1"/>
  <c r="C153" i="3" s="1"/>
  <c r="M132" i="3" s="1"/>
  <c r="M136" i="3" s="1"/>
  <c r="M20" i="3"/>
  <c r="M24" i="3" s="1"/>
  <c r="I178" i="2"/>
  <c r="H183" i="2" s="1"/>
  <c r="H178" i="2"/>
  <c r="C178" i="2"/>
  <c r="D178" i="2"/>
  <c r="C183" i="2" s="1"/>
  <c r="M162" i="2" s="1"/>
  <c r="M166" i="2" s="1"/>
  <c r="C194" i="2" s="1"/>
  <c r="C154" i="1" s="1"/>
  <c r="C121" i="2"/>
  <c r="M105" i="2"/>
  <c r="M109" i="2" s="1"/>
  <c r="C192" i="2" s="1"/>
  <c r="C152" i="1" s="1"/>
  <c r="H92" i="2"/>
  <c r="I92" i="2"/>
  <c r="H97" i="2" s="1"/>
  <c r="M76" i="2" s="1"/>
  <c r="M80" i="2" s="1"/>
  <c r="C191" i="2" s="1"/>
  <c r="C151" i="1" s="1"/>
  <c r="M48" i="2"/>
  <c r="M52" i="2" s="1"/>
  <c r="C190" i="2" s="1"/>
  <c r="C150" i="1" s="1"/>
  <c r="C36" i="2"/>
  <c r="D35" i="2"/>
  <c r="H36" i="2"/>
  <c r="I35" i="2"/>
  <c r="I36" i="2" s="1"/>
  <c r="H41" i="2" s="1"/>
  <c r="C111" i="1"/>
  <c r="C132" i="1"/>
  <c r="D132" i="1"/>
  <c r="C134" i="1" s="1"/>
  <c r="D59" i="1"/>
  <c r="D60" i="1" s="1"/>
  <c r="C62" i="1" s="1"/>
  <c r="D111" i="1"/>
  <c r="C113" i="1" s="1"/>
  <c r="C19" i="1"/>
  <c r="D17" i="1"/>
  <c r="C83" i="1"/>
  <c r="D83" i="1"/>
  <c r="C85" i="1" s="1"/>
  <c r="M160" i="3" l="1"/>
  <c r="M164" i="3" s="1"/>
  <c r="D36" i="2"/>
  <c r="C41" i="2" s="1"/>
  <c r="M20" i="2" s="1"/>
  <c r="M24" i="2" s="1"/>
  <c r="C189" i="2" s="1"/>
  <c r="D19" i="1"/>
  <c r="C23" i="1" s="1"/>
  <c r="C196" i="2" l="1"/>
  <c r="C149" i="1"/>
  <c r="C156" i="1" s="1"/>
  <c r="D208" i="1" s="1"/>
  <c r="D210" i="1" s="1"/>
  <c r="B90" i="1"/>
  <c r="B139" i="1"/>
</calcChain>
</file>

<file path=xl/sharedStrings.xml><?xml version="1.0" encoding="utf-8"?>
<sst xmlns="http://schemas.openxmlformats.org/spreadsheetml/2006/main" count="713" uniqueCount="57">
  <si>
    <t>PATIENT_VISIT_IDENTIFIER</t>
  </si>
  <si>
    <t>CALCIUM_MEAN</t>
  </si>
  <si>
    <t>HEMOGLOBIN_MEAN</t>
  </si>
  <si>
    <t>ICU</t>
  </si>
  <si>
    <t>Calcularemos la mejor division</t>
  </si>
  <si>
    <t xml:space="preserve">SI </t>
  </si>
  <si>
    <t>NO</t>
  </si>
  <si>
    <t>Necesita cama USI</t>
  </si>
  <si>
    <t>Cantidad</t>
  </si>
  <si>
    <t>probabilidad</t>
  </si>
  <si>
    <t>calculo de probabilidades</t>
  </si>
  <si>
    <t>calculo de la impureza del gini</t>
  </si>
  <si>
    <t xml:space="preserve">gini_impurity </t>
  </si>
  <si>
    <t>1-(0.09 + 0.49)</t>
  </si>
  <si>
    <t>probabilidad**2</t>
  </si>
  <si>
    <t>Calcularemos la mejor ganancia de Gini</t>
  </si>
  <si>
    <t>ordenamos los datos en base a la caracteristica de calcio</t>
  </si>
  <si>
    <t>Calculamos los valores vecinos por cada fila del atributo</t>
  </si>
  <si>
    <t>Media de Calcium</t>
  </si>
  <si>
    <t>probaremos para el primer elemento</t>
  </si>
  <si>
    <t>menores valores</t>
  </si>
  <si>
    <t>mayores valores</t>
  </si>
  <si>
    <t>TOTAL</t>
  </si>
  <si>
    <t>gini impurity</t>
  </si>
  <si>
    <t>1-(0+1)</t>
  </si>
  <si>
    <t>1-(0.111+0.444)</t>
  </si>
  <si>
    <t>Calculamos la ganancia del gini</t>
  </si>
  <si>
    <t>ganancia gini</t>
  </si>
  <si>
    <t>Caracteristica</t>
  </si>
  <si>
    <t>Ganancia gini</t>
  </si>
  <si>
    <t>Valor</t>
  </si>
  <si>
    <t>Calcio</t>
  </si>
  <si>
    <t>1-(0.11111+0.4444444)</t>
  </si>
  <si>
    <t>1-(0.081632+0.5102040)</t>
  </si>
  <si>
    <t>Ganancia Maxima</t>
  </si>
  <si>
    <t>ordenamos los datos en base a la caracteristica de hemoglobina</t>
  </si>
  <si>
    <t>Ganancia gini por cada media de la tabla</t>
  </si>
  <si>
    <t>Media de Hemoglobina</t>
  </si>
  <si>
    <t>Se analiza en cual de las caracteristicas se hayo la mayor ganancia gini</t>
  </si>
  <si>
    <t>Hemoglobina</t>
  </si>
  <si>
    <t>Maximo</t>
  </si>
  <si>
    <t>Realizamos la division utilizando la caracteristica de hemoglobina</t>
  </si>
  <si>
    <t>Para generar los dos nodo necesitaremos la siguiente regla</t>
  </si>
  <si>
    <t>Hemoglobina &lt; -0.286585366</t>
  </si>
  <si>
    <t>En caso se cumpla iran al nodo izquierdo y en caso contrario al nodo derecho</t>
  </si>
  <si>
    <t>Nodo Derecho</t>
  </si>
  <si>
    <t>Nodo Izquierdo</t>
  </si>
  <si>
    <t>ROOT</t>
  </si>
  <si>
    <t xml:space="preserve">gini impurity </t>
  </si>
  <si>
    <t>Left</t>
  </si>
  <si>
    <t>Right</t>
  </si>
  <si>
    <t xml:space="preserve">prediccion </t>
  </si>
  <si>
    <t>prediccion</t>
  </si>
  <si>
    <t>Calcio &lt; 0.3418367344</t>
  </si>
  <si>
    <t>Calcio &lt; 0.362244898</t>
  </si>
  <si>
    <t>Calcio &lt; 0.38775510199</t>
  </si>
  <si>
    <t>Calcio &lt; 443877551000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</si>
</sst>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5" borderId="0" xfId="0" applyFill="1"/>
    <xf numFmtId="0" fontId="0" fillId="7" borderId="0" xfId="0" applyFill="1"/>
    <xf numFmtId="0" fontId="0" fillId="6" borderId="1" xfId="0" applyFill="1" applyBorder="1"/>
    <xf numFmtId="0" fontId="0" fillId="8" borderId="0" xfId="0" applyFill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center"/>
    </xf>
    <xf numFmtId="0" fontId="0" fillId="11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312965</xdr:colOff>
      <xdr:row>20</xdr:row>
      <xdr:rowOff>47625</xdr:rowOff>
    </xdr:from>
    <xdr:to>
      <xdr:col>13</xdr:col>
      <xdr:colOff>1409701</xdr:colOff>
      <xdr:row>24</xdr:row>
      <xdr:rowOff>68036</xdr:rowOff>
    </xdr:to>
    <xdr:cxnSp macro="">
      <xdr:nvCxnSpPr>
        <xdr:cNvPr id="3" name="Conector recto de flecha 2"/>
        <xdr:cNvCxnSpPr/>
      </xdr:nvCxnSpPr>
      <xdr:spPr>
        <a:xfrm flipH="1">
          <a:off x="9579429" y="3857625"/>
          <a:ext cx="3450772" cy="782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800101</xdr:colOff>
      <xdr:row>19</xdr:row>
      <xdr:rowOff>180975</xdr:rowOff>
    </xdr:from>
    <xdr:to>
      <xdr:col>19</xdr:col>
      <xdr:colOff>149679</xdr:colOff>
      <xdr:row>24</xdr:row>
      <xdr:rowOff>122464</xdr:rowOff>
    </xdr:to>
    <xdr:cxnSp macro="">
      <xdr:nvCxnSpPr>
        <xdr:cNvPr id="4" name="Conector recto de flecha 3"/>
        <xdr:cNvCxnSpPr/>
      </xdr:nvCxnSpPr>
      <xdr:spPr>
        <a:xfrm>
          <a:off x="15101208" y="3800475"/>
          <a:ext cx="3839935" cy="8939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547007</xdr:colOff>
      <xdr:row>42</xdr:row>
      <xdr:rowOff>145596</xdr:rowOff>
    </xdr:from>
    <xdr:to>
      <xdr:col>10</xdr:col>
      <xdr:colOff>949779</xdr:colOff>
      <xdr:row>46</xdr:row>
      <xdr:rowOff>166007</xdr:rowOff>
    </xdr:to>
    <xdr:cxnSp macro="">
      <xdr:nvCxnSpPr>
        <xdr:cNvPr id="7" name="Conector recto de flecha 6"/>
        <xdr:cNvCxnSpPr/>
      </xdr:nvCxnSpPr>
      <xdr:spPr>
        <a:xfrm flipH="1">
          <a:off x="5119007" y="8146596"/>
          <a:ext cx="3450772" cy="7824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43</xdr:row>
      <xdr:rowOff>47624</xdr:rowOff>
    </xdr:from>
    <xdr:to>
      <xdr:col>12</xdr:col>
      <xdr:colOff>13607</xdr:colOff>
      <xdr:row>48</xdr:row>
      <xdr:rowOff>95250</xdr:rowOff>
    </xdr:to>
    <xdr:cxnSp macro="">
      <xdr:nvCxnSpPr>
        <xdr:cNvPr id="8" name="Conector recto de flecha 7"/>
        <xdr:cNvCxnSpPr/>
      </xdr:nvCxnSpPr>
      <xdr:spPr>
        <a:xfrm>
          <a:off x="10300609" y="8239124"/>
          <a:ext cx="13605" cy="1000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789215</xdr:colOff>
      <xdr:row>42</xdr:row>
      <xdr:rowOff>102054</xdr:rowOff>
    </xdr:from>
    <xdr:to>
      <xdr:col>25</xdr:col>
      <xdr:colOff>247650</xdr:colOff>
      <xdr:row>47</xdr:row>
      <xdr:rowOff>43543</xdr:rowOff>
    </xdr:to>
    <xdr:cxnSp macro="">
      <xdr:nvCxnSpPr>
        <xdr:cNvPr id="11" name="Conector recto de flecha 10"/>
        <xdr:cNvCxnSpPr/>
      </xdr:nvCxnSpPr>
      <xdr:spPr>
        <a:xfrm>
          <a:off x="20614822" y="8103054"/>
          <a:ext cx="3839935" cy="8939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911679</xdr:colOff>
      <xdr:row>43</xdr:row>
      <xdr:rowOff>68036</xdr:rowOff>
    </xdr:from>
    <xdr:to>
      <xdr:col>19</xdr:col>
      <xdr:colOff>911679</xdr:colOff>
      <xdr:row>47</xdr:row>
      <xdr:rowOff>163286</xdr:rowOff>
    </xdr:to>
    <xdr:cxnSp macro="">
      <xdr:nvCxnSpPr>
        <xdr:cNvPr id="12" name="Conector recto de flecha 11"/>
        <xdr:cNvCxnSpPr/>
      </xdr:nvCxnSpPr>
      <xdr:spPr>
        <a:xfrm>
          <a:off x="19703143" y="8259536"/>
          <a:ext cx="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982436</xdr:colOff>
      <xdr:row>64</xdr:row>
      <xdr:rowOff>118382</xdr:rowOff>
    </xdr:from>
    <xdr:to>
      <xdr:col>33</xdr:col>
      <xdr:colOff>454478</xdr:colOff>
      <xdr:row>69</xdr:row>
      <xdr:rowOff>59871</xdr:rowOff>
    </xdr:to>
    <xdr:cxnSp macro="">
      <xdr:nvCxnSpPr>
        <xdr:cNvPr id="16" name="Conector recto de flecha 15"/>
        <xdr:cNvCxnSpPr/>
      </xdr:nvCxnSpPr>
      <xdr:spPr>
        <a:xfrm>
          <a:off x="28632150" y="12310382"/>
          <a:ext cx="3839935" cy="8939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585107</xdr:colOff>
      <xdr:row>65</xdr:row>
      <xdr:rowOff>53068</xdr:rowOff>
    </xdr:from>
    <xdr:to>
      <xdr:col>26</xdr:col>
      <xdr:colOff>1325336</xdr:colOff>
      <xdr:row>69</xdr:row>
      <xdr:rowOff>149679</xdr:rowOff>
    </xdr:to>
    <xdr:cxnSp macro="">
      <xdr:nvCxnSpPr>
        <xdr:cNvPr id="17" name="Conector recto de flecha 16"/>
        <xdr:cNvCxnSpPr/>
      </xdr:nvCxnSpPr>
      <xdr:spPr>
        <a:xfrm flipH="1">
          <a:off x="23268214" y="12435568"/>
          <a:ext cx="3026229" cy="8586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97971</xdr:colOff>
      <xdr:row>65</xdr:row>
      <xdr:rowOff>123826</xdr:rowOff>
    </xdr:from>
    <xdr:to>
      <xdr:col>10</xdr:col>
      <xdr:colOff>1600200</xdr:colOff>
      <xdr:row>70</xdr:row>
      <xdr:rowOff>29937</xdr:rowOff>
    </xdr:to>
    <xdr:cxnSp macro="">
      <xdr:nvCxnSpPr>
        <xdr:cNvPr id="19" name="Conector recto de flecha 18"/>
        <xdr:cNvCxnSpPr/>
      </xdr:nvCxnSpPr>
      <xdr:spPr>
        <a:xfrm flipH="1">
          <a:off x="6193971" y="12506326"/>
          <a:ext cx="3026229" cy="8586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1191987</xdr:colOff>
      <xdr:row>65</xdr:row>
      <xdr:rowOff>1361</xdr:rowOff>
    </xdr:from>
    <xdr:to>
      <xdr:col>15</xdr:col>
      <xdr:colOff>40822</xdr:colOff>
      <xdr:row>69</xdr:row>
      <xdr:rowOff>136071</xdr:rowOff>
    </xdr:to>
    <xdr:cxnSp macro="">
      <xdr:nvCxnSpPr>
        <xdr:cNvPr id="20" name="Conector recto de flecha 19"/>
        <xdr:cNvCxnSpPr/>
      </xdr:nvCxnSpPr>
      <xdr:spPr>
        <a:xfrm>
          <a:off x="11492594" y="12383861"/>
          <a:ext cx="2849335" cy="896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topLeftCell="A211" workbookViewId="0">
      <selection activeCell="E234" sqref="E234"/>
    </sheetView>
  </sheetViews>
  <sheetFormatPr baseColWidth="10" defaultColWidth="9.140625" defaultRowHeight="15" x14ac:dyDescent="0.25"/>
  <cols>
    <col min="1" max="1" width="26.42578125" customWidth="1"/>
    <col min="2" max="2" width="18.85546875" customWidth="1"/>
    <col min="3" max="3" width="24.85546875" customWidth="1"/>
    <col min="4" max="4" width="17.140625" customWidth="1"/>
    <col min="6" max="6" width="19.85546875" customWidth="1"/>
    <col min="7" max="7" width="24.7109375" bestFit="1" customWidth="1"/>
    <col min="8" max="8" width="15.42578125" bestFit="1" customWidth="1"/>
    <col min="9" max="9" width="19.7109375" bestFit="1" customWidth="1"/>
    <col min="10" max="10" width="11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1">
        <v>0</v>
      </c>
      <c r="B2" s="1">
        <v>0.326530612</v>
      </c>
      <c r="C2" s="1">
        <v>-0.353658537</v>
      </c>
      <c r="D2" s="1">
        <v>1</v>
      </c>
    </row>
    <row r="3" spans="1:4" x14ac:dyDescent="0.25">
      <c r="A3" s="1">
        <v>1</v>
      </c>
      <c r="B3" s="1">
        <v>0.53061224500000004</v>
      </c>
      <c r="C3" s="1">
        <v>-0.71951219499999997</v>
      </c>
      <c r="D3" s="1">
        <v>1</v>
      </c>
    </row>
    <row r="4" spans="1:4" x14ac:dyDescent="0.25">
      <c r="A4" s="1">
        <v>2</v>
      </c>
      <c r="B4" s="1">
        <v>0.36734693899999998</v>
      </c>
      <c r="C4" s="1">
        <v>0</v>
      </c>
      <c r="D4" s="1">
        <v>1</v>
      </c>
    </row>
    <row r="5" spans="1:4" x14ac:dyDescent="0.25">
      <c r="A5" s="1">
        <v>3</v>
      </c>
      <c r="B5" s="1">
        <v>0.326530612</v>
      </c>
      <c r="C5" s="1">
        <v>-0.21951219499999999</v>
      </c>
      <c r="D5" s="1">
        <v>0</v>
      </c>
    </row>
    <row r="6" spans="1:4" x14ac:dyDescent="0.25">
      <c r="A6" s="1">
        <v>4</v>
      </c>
      <c r="B6" s="1">
        <v>0.35714285699999998</v>
      </c>
      <c r="C6" s="1">
        <v>0.29268292699999998</v>
      </c>
      <c r="D6" s="1">
        <v>0</v>
      </c>
    </row>
    <row r="7" spans="1:4" x14ac:dyDescent="0.25">
      <c r="A7" s="1">
        <v>5</v>
      </c>
      <c r="B7" s="1">
        <v>0.489795918</v>
      </c>
      <c r="C7" s="1">
        <v>0.134146341</v>
      </c>
      <c r="D7" s="1">
        <v>0</v>
      </c>
    </row>
    <row r="8" spans="1:4" x14ac:dyDescent="0.25">
      <c r="A8" s="1">
        <v>6</v>
      </c>
      <c r="B8" s="1">
        <v>0.35714285699999998</v>
      </c>
      <c r="C8" s="1">
        <v>-0.487804878</v>
      </c>
      <c r="D8" s="1">
        <v>0</v>
      </c>
    </row>
    <row r="9" spans="1:4" x14ac:dyDescent="0.25">
      <c r="A9" s="1">
        <v>7</v>
      </c>
      <c r="B9" s="1">
        <v>0.408163265</v>
      </c>
      <c r="C9" s="1">
        <v>-4.8780487999999997E-2</v>
      </c>
      <c r="D9" s="1">
        <v>0</v>
      </c>
    </row>
    <row r="10" spans="1:4" x14ac:dyDescent="0.25">
      <c r="A10" s="1">
        <v>8</v>
      </c>
      <c r="B10" s="1">
        <v>0.14285714299999999</v>
      </c>
      <c r="C10" s="1">
        <v>-6.097561E-2</v>
      </c>
      <c r="D10" s="1">
        <v>0</v>
      </c>
    </row>
    <row r="11" spans="1:4" x14ac:dyDescent="0.25">
      <c r="A11" s="1">
        <v>9</v>
      </c>
      <c r="B11" s="1">
        <v>0.35714285699999998</v>
      </c>
      <c r="C11" s="1">
        <v>-7.3170732000000002E-2</v>
      </c>
      <c r="D11" s="1">
        <v>0</v>
      </c>
    </row>
    <row r="13" spans="1:4" x14ac:dyDescent="0.25">
      <c r="A13" s="25" t="s">
        <v>4</v>
      </c>
      <c r="B13" s="25"/>
    </row>
    <row r="15" spans="1:4" x14ac:dyDescent="0.25">
      <c r="A15" t="s">
        <v>10</v>
      </c>
    </row>
    <row r="16" spans="1:4" x14ac:dyDescent="0.25">
      <c r="A16" s="4" t="s">
        <v>7</v>
      </c>
      <c r="B16" s="4" t="s">
        <v>8</v>
      </c>
      <c r="C16" s="4" t="s">
        <v>9</v>
      </c>
      <c r="D16" s="4" t="s">
        <v>14</v>
      </c>
    </row>
    <row r="17" spans="1:4" x14ac:dyDescent="0.25">
      <c r="A17" s="1" t="s">
        <v>5</v>
      </c>
      <c r="B17" s="1">
        <v>3</v>
      </c>
      <c r="C17" s="1">
        <f>+B17/B19</f>
        <v>0.3</v>
      </c>
      <c r="D17" s="1">
        <f>+C17*C17</f>
        <v>0.09</v>
      </c>
    </row>
    <row r="18" spans="1:4" x14ac:dyDescent="0.25">
      <c r="A18" s="1" t="s">
        <v>6</v>
      </c>
      <c r="B18" s="1">
        <v>7</v>
      </c>
      <c r="C18" s="1">
        <f>+B18/B19</f>
        <v>0.7</v>
      </c>
      <c r="D18" s="1">
        <f>+C18*C18</f>
        <v>0.48999999999999994</v>
      </c>
    </row>
    <row r="19" spans="1:4" x14ac:dyDescent="0.25">
      <c r="A19" s="1" t="s">
        <v>22</v>
      </c>
      <c r="B19" s="1">
        <f>+B18+B17</f>
        <v>10</v>
      </c>
      <c r="C19" s="1">
        <f>+C18+C17</f>
        <v>1</v>
      </c>
      <c r="D19" s="1">
        <f>+D18+D17</f>
        <v>0.57999999999999996</v>
      </c>
    </row>
    <row r="21" spans="1:4" x14ac:dyDescent="0.25">
      <c r="A21" t="s">
        <v>11</v>
      </c>
    </row>
    <row r="23" spans="1:4" x14ac:dyDescent="0.25">
      <c r="A23" t="s">
        <v>12</v>
      </c>
      <c r="B23" t="s">
        <v>13</v>
      </c>
      <c r="C23" s="8">
        <f>1-D19</f>
        <v>0.42000000000000004</v>
      </c>
    </row>
    <row r="25" spans="1:4" x14ac:dyDescent="0.25">
      <c r="A25" s="25" t="s">
        <v>15</v>
      </c>
      <c r="B25" s="25"/>
    </row>
    <row r="26" spans="1:4" x14ac:dyDescent="0.25">
      <c r="A26" t="s">
        <v>16</v>
      </c>
    </row>
    <row r="28" spans="1:4" x14ac:dyDescent="0.25">
      <c r="A28" s="2" t="s">
        <v>0</v>
      </c>
      <c r="B28" s="2" t="s">
        <v>1</v>
      </c>
      <c r="C28" s="2" t="s">
        <v>2</v>
      </c>
      <c r="D28" s="3" t="s">
        <v>3</v>
      </c>
    </row>
    <row r="29" spans="1:4" x14ac:dyDescent="0.25">
      <c r="A29" s="1">
        <v>8</v>
      </c>
      <c r="B29" s="1">
        <v>0.14285714299999999</v>
      </c>
      <c r="C29" s="1">
        <v>-6.097561E-2</v>
      </c>
      <c r="D29" s="1">
        <v>0</v>
      </c>
    </row>
    <row r="30" spans="1:4" x14ac:dyDescent="0.25">
      <c r="A30" s="1">
        <v>0</v>
      </c>
      <c r="B30" s="1">
        <v>0.326530612</v>
      </c>
      <c r="C30" s="1">
        <v>-0.353658537</v>
      </c>
      <c r="D30" s="1">
        <v>1</v>
      </c>
    </row>
    <row r="31" spans="1:4" x14ac:dyDescent="0.25">
      <c r="A31" s="1">
        <v>3</v>
      </c>
      <c r="B31" s="1">
        <v>0.326530612</v>
      </c>
      <c r="C31" s="1">
        <v>-0.21951219499999999</v>
      </c>
      <c r="D31" s="1">
        <v>0</v>
      </c>
    </row>
    <row r="32" spans="1:4" x14ac:dyDescent="0.25">
      <c r="A32" s="1">
        <v>4</v>
      </c>
      <c r="B32" s="1">
        <v>0.35714285699999998</v>
      </c>
      <c r="C32" s="1">
        <v>0.29268292699999998</v>
      </c>
      <c r="D32" s="1">
        <v>0</v>
      </c>
    </row>
    <row r="33" spans="1:4" x14ac:dyDescent="0.25">
      <c r="A33" s="1">
        <v>6</v>
      </c>
      <c r="B33" s="1">
        <v>0.35714285699999998</v>
      </c>
      <c r="C33" s="1">
        <v>-0.487804878</v>
      </c>
      <c r="D33" s="1">
        <v>0</v>
      </c>
    </row>
    <row r="34" spans="1:4" x14ac:dyDescent="0.25">
      <c r="A34" s="1">
        <v>9</v>
      </c>
      <c r="B34" s="1">
        <v>0.35714285699999998</v>
      </c>
      <c r="C34" s="1">
        <v>-7.3170732000000002E-2</v>
      </c>
      <c r="D34" s="1">
        <v>0</v>
      </c>
    </row>
    <row r="35" spans="1:4" x14ac:dyDescent="0.25">
      <c r="A35" s="1">
        <v>2</v>
      </c>
      <c r="B35" s="1">
        <v>0.36734693899999998</v>
      </c>
      <c r="C35" s="1">
        <v>0</v>
      </c>
      <c r="D35" s="1">
        <v>1</v>
      </c>
    </row>
    <row r="36" spans="1:4" x14ac:dyDescent="0.25">
      <c r="A36" s="1">
        <v>7</v>
      </c>
      <c r="B36" s="1">
        <v>0.408163265</v>
      </c>
      <c r="C36" s="1">
        <v>-4.8780487999999997E-2</v>
      </c>
      <c r="D36" s="1">
        <v>0</v>
      </c>
    </row>
    <row r="37" spans="1:4" x14ac:dyDescent="0.25">
      <c r="A37" s="1">
        <v>5</v>
      </c>
      <c r="B37" s="1">
        <v>0.489795918</v>
      </c>
      <c r="C37" s="1">
        <v>0.134146341</v>
      </c>
      <c r="D37" s="1">
        <v>0</v>
      </c>
    </row>
    <row r="38" spans="1:4" x14ac:dyDescent="0.25">
      <c r="A38" s="1">
        <v>1</v>
      </c>
      <c r="B38" s="1">
        <v>0.53061224500000004</v>
      </c>
      <c r="C38" s="1">
        <v>-0.71951219499999997</v>
      </c>
      <c r="D38" s="1">
        <v>1</v>
      </c>
    </row>
    <row r="40" spans="1:4" x14ac:dyDescent="0.25">
      <c r="A40" t="s">
        <v>17</v>
      </c>
    </row>
    <row r="41" spans="1:4" x14ac:dyDescent="0.25">
      <c r="B41" s="4" t="s">
        <v>18</v>
      </c>
    </row>
    <row r="42" spans="1:4" x14ac:dyDescent="0.25">
      <c r="B42" s="1">
        <f>+(B29+B30)/2</f>
        <v>0.23469387749999998</v>
      </c>
    </row>
    <row r="43" spans="1:4" x14ac:dyDescent="0.25">
      <c r="B43" s="1">
        <f>+(B31+B32)/2</f>
        <v>0.34183673449999996</v>
      </c>
    </row>
    <row r="44" spans="1:4" x14ac:dyDescent="0.25">
      <c r="B44" s="1">
        <f>+(B34+B35)/2</f>
        <v>0.36224489799999998</v>
      </c>
    </row>
    <row r="45" spans="1:4" x14ac:dyDescent="0.25">
      <c r="B45" s="1">
        <f>+(B35+B36)/2</f>
        <v>0.38775510199999996</v>
      </c>
    </row>
    <row r="46" spans="1:4" x14ac:dyDescent="0.25">
      <c r="B46" s="1">
        <f>+(B36+B37)/2</f>
        <v>0.4489795915</v>
      </c>
    </row>
    <row r="47" spans="1:4" x14ac:dyDescent="0.25">
      <c r="B47" s="1">
        <f>+(B37+B38)/2</f>
        <v>0.51020408149999996</v>
      </c>
    </row>
    <row r="50" spans="1:4" x14ac:dyDescent="0.25">
      <c r="A50" t="s">
        <v>19</v>
      </c>
      <c r="C50">
        <f>+B42</f>
        <v>0.23469387749999998</v>
      </c>
    </row>
    <row r="52" spans="1:4" x14ac:dyDescent="0.25">
      <c r="A52" t="s">
        <v>20</v>
      </c>
    </row>
    <row r="54" spans="1:4" x14ac:dyDescent="0.25">
      <c r="A54" s="2" t="s">
        <v>0</v>
      </c>
      <c r="B54" s="2" t="s">
        <v>1</v>
      </c>
      <c r="C54" t="s">
        <v>2</v>
      </c>
      <c r="D54" s="3" t="s">
        <v>3</v>
      </c>
    </row>
    <row r="55" spans="1:4" x14ac:dyDescent="0.25">
      <c r="A55" s="1">
        <v>8</v>
      </c>
      <c r="B55" s="1">
        <v>0.14285714299999999</v>
      </c>
      <c r="C55">
        <v>-6.097561E-2</v>
      </c>
      <c r="D55" s="1">
        <v>0</v>
      </c>
    </row>
    <row r="56" spans="1:4" x14ac:dyDescent="0.25">
      <c r="A56" s="5"/>
      <c r="B56" s="5"/>
      <c r="C56" s="5"/>
      <c r="D56" s="5"/>
    </row>
    <row r="57" spans="1:4" x14ac:dyDescent="0.25">
      <c r="A57" s="4" t="s">
        <v>7</v>
      </c>
      <c r="B57" s="4" t="s">
        <v>8</v>
      </c>
      <c r="C57" s="4" t="s">
        <v>9</v>
      </c>
      <c r="D57" s="4" t="s">
        <v>14</v>
      </c>
    </row>
    <row r="58" spans="1:4" x14ac:dyDescent="0.25">
      <c r="A58" s="1" t="s">
        <v>5</v>
      </c>
      <c r="B58" s="1">
        <v>0</v>
      </c>
      <c r="C58" s="1">
        <f>+B58/B60</f>
        <v>0</v>
      </c>
      <c r="D58" s="1">
        <f>+C58*C58</f>
        <v>0</v>
      </c>
    </row>
    <row r="59" spans="1:4" x14ac:dyDescent="0.25">
      <c r="A59" s="1" t="s">
        <v>6</v>
      </c>
      <c r="B59" s="1">
        <v>1</v>
      </c>
      <c r="C59" s="1">
        <f>+B59/B60</f>
        <v>1</v>
      </c>
      <c r="D59" s="1">
        <f>+C59*C59</f>
        <v>1</v>
      </c>
    </row>
    <row r="60" spans="1:4" x14ac:dyDescent="0.25">
      <c r="A60" s="1" t="s">
        <v>22</v>
      </c>
      <c r="B60" s="1">
        <f>+B59+B58</f>
        <v>1</v>
      </c>
      <c r="C60" s="1">
        <f>+C59+C58</f>
        <v>1</v>
      </c>
      <c r="D60" s="1">
        <f>+D59+D58</f>
        <v>1</v>
      </c>
    </row>
    <row r="61" spans="1:4" x14ac:dyDescent="0.25">
      <c r="A61" s="5"/>
      <c r="B61" s="5"/>
      <c r="C61" s="5"/>
      <c r="D61" s="5"/>
    </row>
    <row r="62" spans="1:4" x14ac:dyDescent="0.25">
      <c r="A62" s="6" t="s">
        <v>23</v>
      </c>
      <c r="B62" s="5" t="s">
        <v>24</v>
      </c>
      <c r="C62">
        <f>1-D60</f>
        <v>0</v>
      </c>
      <c r="D62" s="5"/>
    </row>
    <row r="63" spans="1:4" x14ac:dyDescent="0.25">
      <c r="A63" s="6"/>
      <c r="B63" s="5"/>
      <c r="C63" s="5"/>
      <c r="D63" s="5"/>
    </row>
    <row r="64" spans="1:4" x14ac:dyDescent="0.25">
      <c r="A64" s="6"/>
      <c r="B64" s="5"/>
      <c r="C64" s="5"/>
      <c r="D64" s="5"/>
    </row>
    <row r="65" spans="1:4" x14ac:dyDescent="0.25">
      <c r="A65" s="6"/>
      <c r="B65" s="5"/>
      <c r="C65" s="5"/>
      <c r="D65" s="5"/>
    </row>
    <row r="67" spans="1:4" x14ac:dyDescent="0.25">
      <c r="A67" t="s">
        <v>21</v>
      </c>
    </row>
    <row r="69" spans="1:4" x14ac:dyDescent="0.25">
      <c r="A69" s="2" t="s">
        <v>0</v>
      </c>
      <c r="B69" s="2" t="s">
        <v>1</v>
      </c>
      <c r="C69" s="2" t="s">
        <v>2</v>
      </c>
      <c r="D69" s="3" t="s">
        <v>3</v>
      </c>
    </row>
    <row r="70" spans="1:4" x14ac:dyDescent="0.25">
      <c r="A70" s="1">
        <v>0</v>
      </c>
      <c r="B70" s="1">
        <v>0.326530612</v>
      </c>
      <c r="C70" s="1">
        <v>-0.353658537</v>
      </c>
      <c r="D70" s="1">
        <v>1</v>
      </c>
    </row>
    <row r="71" spans="1:4" x14ac:dyDescent="0.25">
      <c r="A71" s="1">
        <v>3</v>
      </c>
      <c r="B71" s="1">
        <v>0.326530612</v>
      </c>
      <c r="C71" s="1">
        <v>-0.21951219499999999</v>
      </c>
      <c r="D71" s="1">
        <v>0</v>
      </c>
    </row>
    <row r="72" spans="1:4" x14ac:dyDescent="0.25">
      <c r="A72" s="1">
        <v>4</v>
      </c>
      <c r="B72" s="1">
        <v>0.35714285699999998</v>
      </c>
      <c r="C72" s="1">
        <v>0.29268292699999998</v>
      </c>
      <c r="D72" s="1">
        <v>0</v>
      </c>
    </row>
    <row r="73" spans="1:4" x14ac:dyDescent="0.25">
      <c r="A73" s="1">
        <v>6</v>
      </c>
      <c r="B73" s="1">
        <v>0.35714285699999998</v>
      </c>
      <c r="C73" s="1">
        <v>-0.487804878</v>
      </c>
      <c r="D73" s="1">
        <v>0</v>
      </c>
    </row>
    <row r="74" spans="1:4" x14ac:dyDescent="0.25">
      <c r="A74" s="1">
        <v>9</v>
      </c>
      <c r="B74" s="1">
        <v>0.35714285699999998</v>
      </c>
      <c r="C74" s="1">
        <v>-7.3170732000000002E-2</v>
      </c>
      <c r="D74" s="1">
        <v>0</v>
      </c>
    </row>
    <row r="75" spans="1:4" x14ac:dyDescent="0.25">
      <c r="A75" s="1">
        <v>2</v>
      </c>
      <c r="B75" s="1">
        <v>0.36734693899999998</v>
      </c>
      <c r="C75" s="1">
        <v>0</v>
      </c>
      <c r="D75" s="1">
        <v>1</v>
      </c>
    </row>
    <row r="76" spans="1:4" x14ac:dyDescent="0.25">
      <c r="A76" s="1">
        <v>7</v>
      </c>
      <c r="B76" s="1">
        <v>0.408163265</v>
      </c>
      <c r="C76" s="1">
        <v>-4.8780487999999997E-2</v>
      </c>
      <c r="D76" s="1">
        <v>0</v>
      </c>
    </row>
    <row r="77" spans="1:4" x14ac:dyDescent="0.25">
      <c r="A77" s="1">
        <v>5</v>
      </c>
      <c r="B77" s="1">
        <v>0.489795918</v>
      </c>
      <c r="C77" s="1">
        <v>0.134146341</v>
      </c>
      <c r="D77" s="1">
        <v>0</v>
      </c>
    </row>
    <row r="78" spans="1:4" x14ac:dyDescent="0.25">
      <c r="A78" s="1">
        <v>1</v>
      </c>
      <c r="B78" s="1">
        <v>0.53061224500000004</v>
      </c>
      <c r="C78" s="1">
        <v>-0.71951219499999997</v>
      </c>
      <c r="D78" s="1">
        <v>1</v>
      </c>
    </row>
    <row r="80" spans="1:4" x14ac:dyDescent="0.25">
      <c r="A80" s="4" t="s">
        <v>7</v>
      </c>
      <c r="B80" s="4" t="s">
        <v>8</v>
      </c>
      <c r="C80" s="4" t="s">
        <v>9</v>
      </c>
      <c r="D80" s="4" t="s">
        <v>14</v>
      </c>
    </row>
    <row r="81" spans="1:4" x14ac:dyDescent="0.25">
      <c r="A81" s="1" t="s">
        <v>5</v>
      </c>
      <c r="B81" s="1">
        <v>3</v>
      </c>
      <c r="C81" s="1">
        <f>+B81/B83</f>
        <v>0.33333333333333331</v>
      </c>
      <c r="D81" s="1">
        <f>+C81*C81</f>
        <v>0.1111111111111111</v>
      </c>
    </row>
    <row r="82" spans="1:4" x14ac:dyDescent="0.25">
      <c r="A82" s="1" t="s">
        <v>6</v>
      </c>
      <c r="B82" s="1">
        <v>6</v>
      </c>
      <c r="C82" s="1">
        <f>+B82/B83</f>
        <v>0.66666666666666663</v>
      </c>
      <c r="D82" s="1">
        <f>+C82*C82</f>
        <v>0.44444444444444442</v>
      </c>
    </row>
    <row r="83" spans="1:4" x14ac:dyDescent="0.25">
      <c r="A83" s="1" t="s">
        <v>22</v>
      </c>
      <c r="B83" s="1">
        <f>+B82+B81</f>
        <v>9</v>
      </c>
      <c r="C83" s="1">
        <f>+C82+C81</f>
        <v>1</v>
      </c>
      <c r="D83" s="1">
        <f>+D82+D81</f>
        <v>0.55555555555555558</v>
      </c>
    </row>
    <row r="85" spans="1:4" x14ac:dyDescent="0.25">
      <c r="A85" s="6" t="s">
        <v>23</v>
      </c>
      <c r="B85" s="5" t="s">
        <v>25</v>
      </c>
      <c r="C85">
        <f>1-D83</f>
        <v>0.44444444444444442</v>
      </c>
    </row>
    <row r="88" spans="1:4" x14ac:dyDescent="0.25">
      <c r="A88" t="s">
        <v>26</v>
      </c>
    </row>
    <row r="90" spans="1:4" x14ac:dyDescent="0.25">
      <c r="A90" t="s">
        <v>27</v>
      </c>
      <c r="B90">
        <f>+C23-(C62*(B60/(B60+B83)) + C85*(B83/(B60+B83)))</f>
        <v>2.0000000000000073E-2</v>
      </c>
    </row>
    <row r="93" spans="1:4" x14ac:dyDescent="0.25">
      <c r="A93" s="1" t="s">
        <v>28</v>
      </c>
      <c r="B93" s="1" t="s">
        <v>31</v>
      </c>
    </row>
    <row r="94" spans="1:4" x14ac:dyDescent="0.25">
      <c r="A94" s="1" t="s">
        <v>29</v>
      </c>
      <c r="B94" s="1">
        <v>0.02</v>
      </c>
    </row>
    <row r="95" spans="1:4" x14ac:dyDescent="0.25">
      <c r="A95" s="1" t="s">
        <v>30</v>
      </c>
      <c r="B95" s="1">
        <v>0.23469387799999999</v>
      </c>
    </row>
    <row r="97" spans="1:5" x14ac:dyDescent="0.25">
      <c r="A97" t="s">
        <v>19</v>
      </c>
      <c r="C97" s="7">
        <f>+B43</f>
        <v>0.34183673449999996</v>
      </c>
      <c r="E97">
        <v>0.341836735</v>
      </c>
    </row>
    <row r="99" spans="1:5" x14ac:dyDescent="0.25">
      <c r="A99" t="s">
        <v>20</v>
      </c>
    </row>
    <row r="101" spans="1:5" x14ac:dyDescent="0.25">
      <c r="A101" s="2" t="s">
        <v>0</v>
      </c>
      <c r="B101" s="2" t="s">
        <v>1</v>
      </c>
      <c r="C101" s="2" t="s">
        <v>2</v>
      </c>
      <c r="D101" s="3" t="s">
        <v>3</v>
      </c>
    </row>
    <row r="102" spans="1:5" x14ac:dyDescent="0.25">
      <c r="A102" s="1">
        <v>8</v>
      </c>
      <c r="B102" s="1">
        <v>0.14285714299999999</v>
      </c>
      <c r="C102" s="1">
        <v>-6.097561E-2</v>
      </c>
      <c r="D102" s="1">
        <v>0</v>
      </c>
    </row>
    <row r="103" spans="1:5" x14ac:dyDescent="0.25">
      <c r="A103" s="1">
        <v>0</v>
      </c>
      <c r="B103" s="1">
        <v>0.326530612</v>
      </c>
      <c r="C103" s="1">
        <v>-0.353658537</v>
      </c>
      <c r="D103" s="1">
        <v>1</v>
      </c>
    </row>
    <row r="104" spans="1:5" x14ac:dyDescent="0.25">
      <c r="A104" s="1">
        <v>3</v>
      </c>
      <c r="B104" s="1">
        <v>0.326530612</v>
      </c>
      <c r="C104" s="1">
        <v>-0.21951219499999999</v>
      </c>
      <c r="D104" s="1">
        <v>0</v>
      </c>
    </row>
    <row r="105" spans="1:5" x14ac:dyDescent="0.25">
      <c r="A105" s="5"/>
      <c r="B105" s="5"/>
      <c r="C105" s="5"/>
      <c r="D105" s="5"/>
    </row>
    <row r="106" spans="1:5" x14ac:dyDescent="0.25">
      <c r="A106" s="5"/>
      <c r="B106" s="5"/>
      <c r="C106" s="5"/>
      <c r="D106" s="5"/>
    </row>
    <row r="107" spans="1:5" x14ac:dyDescent="0.25">
      <c r="A107" s="5"/>
      <c r="B107" s="5"/>
      <c r="C107" s="5"/>
      <c r="D107" s="5"/>
    </row>
    <row r="108" spans="1:5" x14ac:dyDescent="0.25">
      <c r="A108" s="4" t="s">
        <v>7</v>
      </c>
      <c r="B108" s="4" t="s">
        <v>8</v>
      </c>
      <c r="C108" s="4" t="s">
        <v>9</v>
      </c>
      <c r="D108" s="4" t="s">
        <v>14</v>
      </c>
    </row>
    <row r="109" spans="1:5" x14ac:dyDescent="0.25">
      <c r="A109" s="1" t="s">
        <v>5</v>
      </c>
      <c r="B109" s="1">
        <v>1</v>
      </c>
      <c r="C109" s="1">
        <f>+B109/B111</f>
        <v>0.33333333333333331</v>
      </c>
      <c r="D109" s="1">
        <f>+C109*C109</f>
        <v>0.1111111111111111</v>
      </c>
    </row>
    <row r="110" spans="1:5" x14ac:dyDescent="0.25">
      <c r="A110" s="1" t="s">
        <v>6</v>
      </c>
      <c r="B110" s="1">
        <v>2</v>
      </c>
      <c r="C110" s="1">
        <f>+B110/B111</f>
        <v>0.66666666666666663</v>
      </c>
      <c r="D110" s="1">
        <f>+C110*C110</f>
        <v>0.44444444444444442</v>
      </c>
    </row>
    <row r="111" spans="1:5" x14ac:dyDescent="0.25">
      <c r="A111" s="1" t="s">
        <v>22</v>
      </c>
      <c r="B111" s="1">
        <f>+B110+B109</f>
        <v>3</v>
      </c>
      <c r="C111" s="1">
        <f>+C110+C109</f>
        <v>1</v>
      </c>
      <c r="D111" s="1">
        <f>+D110+D109</f>
        <v>0.55555555555555558</v>
      </c>
    </row>
    <row r="112" spans="1:5" x14ac:dyDescent="0.25">
      <c r="A112" s="5"/>
      <c r="B112" s="5"/>
      <c r="C112" s="5"/>
      <c r="D112" s="5"/>
    </row>
    <row r="113" spans="1:4" x14ac:dyDescent="0.25">
      <c r="A113" s="6" t="s">
        <v>23</v>
      </c>
      <c r="B113" s="5" t="s">
        <v>32</v>
      </c>
      <c r="C113">
        <f>1-D111</f>
        <v>0.44444444444444442</v>
      </c>
      <c r="D113" s="5"/>
    </row>
    <row r="114" spans="1:4" x14ac:dyDescent="0.25">
      <c r="A114" s="6"/>
      <c r="B114" s="5"/>
      <c r="C114" s="5"/>
      <c r="D114" s="5"/>
    </row>
    <row r="116" spans="1:4" x14ac:dyDescent="0.25">
      <c r="A116" t="s">
        <v>21</v>
      </c>
    </row>
    <row r="118" spans="1:4" x14ac:dyDescent="0.25">
      <c r="A118" s="2" t="s">
        <v>0</v>
      </c>
      <c r="B118" s="2" t="s">
        <v>1</v>
      </c>
      <c r="C118" s="2" t="s">
        <v>2</v>
      </c>
      <c r="D118" s="3" t="s">
        <v>3</v>
      </c>
    </row>
    <row r="119" spans="1:4" x14ac:dyDescent="0.25">
      <c r="A119" s="1">
        <v>4</v>
      </c>
      <c r="B119" s="1">
        <v>0.35714285699999998</v>
      </c>
      <c r="C119" s="1">
        <v>0.29268292699999998</v>
      </c>
      <c r="D119" s="1">
        <v>0</v>
      </c>
    </row>
    <row r="120" spans="1:4" x14ac:dyDescent="0.25">
      <c r="A120" s="1">
        <v>6</v>
      </c>
      <c r="B120" s="1">
        <v>0.35714285699999998</v>
      </c>
      <c r="C120" s="1">
        <v>-0.487804878</v>
      </c>
      <c r="D120" s="1">
        <v>0</v>
      </c>
    </row>
    <row r="121" spans="1:4" x14ac:dyDescent="0.25">
      <c r="A121" s="1">
        <v>9</v>
      </c>
      <c r="B121" s="1">
        <v>0.35714285699999998</v>
      </c>
      <c r="C121" s="1">
        <v>-7.3170732000000002E-2</v>
      </c>
      <c r="D121" s="1">
        <v>0</v>
      </c>
    </row>
    <row r="122" spans="1:4" x14ac:dyDescent="0.25">
      <c r="A122" s="1">
        <v>2</v>
      </c>
      <c r="B122" s="1">
        <v>0.36734693899999998</v>
      </c>
      <c r="C122" s="1">
        <v>0</v>
      </c>
      <c r="D122" s="1">
        <v>1</v>
      </c>
    </row>
    <row r="123" spans="1:4" x14ac:dyDescent="0.25">
      <c r="A123" s="1">
        <v>7</v>
      </c>
      <c r="B123" s="1">
        <v>0.408163265</v>
      </c>
      <c r="C123" s="1">
        <v>-4.8780487999999997E-2</v>
      </c>
      <c r="D123" s="1">
        <v>0</v>
      </c>
    </row>
    <row r="124" spans="1:4" x14ac:dyDescent="0.25">
      <c r="A124" s="1">
        <v>5</v>
      </c>
      <c r="B124" s="1">
        <v>0.489795918</v>
      </c>
      <c r="C124" s="1">
        <v>0.134146341</v>
      </c>
      <c r="D124" s="1">
        <v>0</v>
      </c>
    </row>
    <row r="125" spans="1:4" x14ac:dyDescent="0.25">
      <c r="A125" s="1">
        <v>1</v>
      </c>
      <c r="B125" s="1">
        <v>0.53061224500000004</v>
      </c>
      <c r="C125" s="1">
        <v>-0.71951219499999997</v>
      </c>
      <c r="D125" s="1">
        <v>1</v>
      </c>
    </row>
    <row r="129" spans="1:4" x14ac:dyDescent="0.25">
      <c r="A129" s="4" t="s">
        <v>7</v>
      </c>
      <c r="B129" s="4" t="s">
        <v>8</v>
      </c>
      <c r="C129" s="4" t="s">
        <v>9</v>
      </c>
      <c r="D129" s="4" t="s">
        <v>14</v>
      </c>
    </row>
    <row r="130" spans="1:4" x14ac:dyDescent="0.25">
      <c r="A130" s="1" t="s">
        <v>5</v>
      </c>
      <c r="B130" s="1">
        <v>2</v>
      </c>
      <c r="C130" s="1">
        <f>+B130/B132</f>
        <v>0.2857142857142857</v>
      </c>
      <c r="D130" s="1">
        <f>+C130*C130</f>
        <v>8.1632653061224483E-2</v>
      </c>
    </row>
    <row r="131" spans="1:4" x14ac:dyDescent="0.25">
      <c r="A131" s="1" t="s">
        <v>6</v>
      </c>
      <c r="B131" s="1">
        <v>5</v>
      </c>
      <c r="C131" s="1">
        <f>+B131/B132</f>
        <v>0.7142857142857143</v>
      </c>
      <c r="D131" s="1">
        <f>+C131*C131</f>
        <v>0.51020408163265307</v>
      </c>
    </row>
    <row r="132" spans="1:4" x14ac:dyDescent="0.25">
      <c r="A132" s="1" t="s">
        <v>22</v>
      </c>
      <c r="B132" s="1">
        <f>+B131+B130</f>
        <v>7</v>
      </c>
      <c r="C132" s="1">
        <f>+C131+C130</f>
        <v>1</v>
      </c>
      <c r="D132" s="1">
        <f>+D131+D130</f>
        <v>0.59183673469387754</v>
      </c>
    </row>
    <row r="134" spans="1:4" x14ac:dyDescent="0.25">
      <c r="A134" s="6" t="s">
        <v>23</v>
      </c>
      <c r="B134" s="5" t="s">
        <v>33</v>
      </c>
      <c r="C134">
        <f>1-D132</f>
        <v>0.40816326530612246</v>
      </c>
    </row>
    <row r="137" spans="1:4" x14ac:dyDescent="0.25">
      <c r="A137" t="s">
        <v>26</v>
      </c>
    </row>
    <row r="139" spans="1:4" x14ac:dyDescent="0.25">
      <c r="A139" t="s">
        <v>27</v>
      </c>
      <c r="B139">
        <f>+C23-(C113*(B111/(B111+B132)) + C134*(B132/(B111+B132)))</f>
        <v>9.5238095238103782E-4</v>
      </c>
    </row>
    <row r="142" spans="1:4" x14ac:dyDescent="0.25">
      <c r="A142" s="1" t="s">
        <v>28</v>
      </c>
      <c r="B142" s="1" t="s">
        <v>31</v>
      </c>
    </row>
    <row r="143" spans="1:4" x14ac:dyDescent="0.25">
      <c r="A143" s="1" t="s">
        <v>29</v>
      </c>
      <c r="B143" s="1">
        <v>9.5238099999999997E-4</v>
      </c>
    </row>
    <row r="144" spans="1:4" x14ac:dyDescent="0.25">
      <c r="A144" s="1" t="s">
        <v>30</v>
      </c>
      <c r="B144" s="1">
        <v>0.341836735</v>
      </c>
    </row>
    <row r="146" spans="1:3" x14ac:dyDescent="0.25">
      <c r="A146" t="s">
        <v>36</v>
      </c>
    </row>
    <row r="148" spans="1:3" x14ac:dyDescent="0.25">
      <c r="B148" s="4" t="s">
        <v>18</v>
      </c>
      <c r="C148" s="4" t="s">
        <v>29</v>
      </c>
    </row>
    <row r="149" spans="1:3" x14ac:dyDescent="0.25">
      <c r="B149" s="1">
        <v>0.23469387749999998</v>
      </c>
      <c r="C149" s="1">
        <f>+'calcion gini gain'!C189</f>
        <v>2.0000000000000018E-2</v>
      </c>
    </row>
    <row r="150" spans="1:3" x14ac:dyDescent="0.25">
      <c r="B150" s="1">
        <v>0.34183673449999996</v>
      </c>
      <c r="C150" s="1">
        <f>+'calcion gini gain'!C190</f>
        <v>9.523809523809823E-4</v>
      </c>
    </row>
    <row r="151" spans="1:3" x14ac:dyDescent="0.25">
      <c r="B151" s="1">
        <v>0.36224489799999998</v>
      </c>
      <c r="C151" s="1">
        <f>+'calcion gini gain'!C191</f>
        <v>5.3333333333333399E-2</v>
      </c>
    </row>
    <row r="152" spans="1:3" x14ac:dyDescent="0.25">
      <c r="B152" s="1">
        <v>0.38775510199999996</v>
      </c>
      <c r="C152" s="1">
        <f>+'calcion gini gain'!C192</f>
        <v>9.523809523809823E-4</v>
      </c>
    </row>
    <row r="153" spans="1:3" x14ac:dyDescent="0.25">
      <c r="B153" s="1">
        <v>0.4489795915</v>
      </c>
      <c r="C153" s="1">
        <f>+'calcion gini gain'!C193</f>
        <v>1.9999999999999962E-2</v>
      </c>
    </row>
    <row r="154" spans="1:3" x14ac:dyDescent="0.25">
      <c r="B154" s="1">
        <v>0.51020408149999996</v>
      </c>
      <c r="C154" s="1">
        <f>+'calcion gini gain'!C194</f>
        <v>0.10888888888888887</v>
      </c>
    </row>
    <row r="156" spans="1:3" x14ac:dyDescent="0.25">
      <c r="B156" s="1" t="s">
        <v>34</v>
      </c>
      <c r="C156" s="1">
        <f>MAX(C149:C154)</f>
        <v>0.10888888888888887</v>
      </c>
    </row>
    <row r="159" spans="1:3" x14ac:dyDescent="0.25">
      <c r="A159" s="25" t="s">
        <v>15</v>
      </c>
      <c r="B159" s="25"/>
    </row>
    <row r="160" spans="1:3" x14ac:dyDescent="0.25">
      <c r="A160" t="s">
        <v>35</v>
      </c>
    </row>
    <row r="162" spans="1:4" x14ac:dyDescent="0.25">
      <c r="A162" s="2" t="s">
        <v>0</v>
      </c>
      <c r="B162" s="2" t="s">
        <v>1</v>
      </c>
      <c r="C162" s="2" t="s">
        <v>2</v>
      </c>
      <c r="D162" s="3" t="s">
        <v>3</v>
      </c>
    </row>
    <row r="163" spans="1:4" x14ac:dyDescent="0.25">
      <c r="A163" s="1">
        <v>1</v>
      </c>
      <c r="B163" s="1">
        <v>0.53061224500000004</v>
      </c>
      <c r="C163" s="1">
        <v>-0.71951219499999997</v>
      </c>
      <c r="D163" s="1">
        <v>1</v>
      </c>
    </row>
    <row r="164" spans="1:4" x14ac:dyDescent="0.25">
      <c r="A164" s="1">
        <v>6</v>
      </c>
      <c r="B164" s="1">
        <v>0.35714285699999998</v>
      </c>
      <c r="C164" s="1">
        <v>-0.487804878</v>
      </c>
      <c r="D164" s="1">
        <v>0</v>
      </c>
    </row>
    <row r="165" spans="1:4" x14ac:dyDescent="0.25">
      <c r="A165" s="1">
        <v>0</v>
      </c>
      <c r="B165" s="1">
        <v>0.326530612</v>
      </c>
      <c r="C165" s="1">
        <v>-0.353658537</v>
      </c>
      <c r="D165" s="1">
        <v>1</v>
      </c>
    </row>
    <row r="166" spans="1:4" x14ac:dyDescent="0.25">
      <c r="A166" s="1">
        <v>3</v>
      </c>
      <c r="B166" s="1">
        <v>0.326530612</v>
      </c>
      <c r="C166" s="1">
        <v>-0.21951219499999999</v>
      </c>
      <c r="D166" s="1">
        <v>0</v>
      </c>
    </row>
    <row r="167" spans="1:4" x14ac:dyDescent="0.25">
      <c r="A167" s="1">
        <v>9</v>
      </c>
      <c r="B167" s="1">
        <v>0.35714285699999998</v>
      </c>
      <c r="C167" s="1">
        <v>-7.3170732000000002E-2</v>
      </c>
      <c r="D167" s="1">
        <v>0</v>
      </c>
    </row>
    <row r="168" spans="1:4" x14ac:dyDescent="0.25">
      <c r="A168" s="1">
        <v>8</v>
      </c>
      <c r="B168" s="1">
        <v>0.14285714299999999</v>
      </c>
      <c r="C168" s="1">
        <v>-6.097561E-2</v>
      </c>
      <c r="D168" s="1">
        <v>0</v>
      </c>
    </row>
    <row r="169" spans="1:4" x14ac:dyDescent="0.25">
      <c r="A169" s="1">
        <v>7</v>
      </c>
      <c r="B169" s="1">
        <v>0.408163265</v>
      </c>
      <c r="C169" s="1">
        <v>-4.8780487999999997E-2</v>
      </c>
      <c r="D169" s="1">
        <v>0</v>
      </c>
    </row>
    <row r="170" spans="1:4" x14ac:dyDescent="0.25">
      <c r="A170" s="1">
        <v>2</v>
      </c>
      <c r="B170" s="1">
        <v>0.36734693899999998</v>
      </c>
      <c r="C170" s="1">
        <v>0</v>
      </c>
      <c r="D170" s="1">
        <v>1</v>
      </c>
    </row>
    <row r="171" spans="1:4" x14ac:dyDescent="0.25">
      <c r="A171" s="1">
        <v>5</v>
      </c>
      <c r="B171" s="1">
        <v>0.489795918</v>
      </c>
      <c r="C171" s="1">
        <v>0.134146341</v>
      </c>
      <c r="D171" s="1">
        <v>0</v>
      </c>
    </row>
    <row r="172" spans="1:4" x14ac:dyDescent="0.25">
      <c r="A172" s="1">
        <v>4</v>
      </c>
      <c r="B172" s="1">
        <v>0.35714285699999998</v>
      </c>
      <c r="C172" s="1">
        <v>0.29268292699999998</v>
      </c>
      <c r="D172" s="1">
        <v>0</v>
      </c>
    </row>
    <row r="174" spans="1:4" x14ac:dyDescent="0.25">
      <c r="A174" t="s">
        <v>17</v>
      </c>
    </row>
    <row r="176" spans="1:4" x14ac:dyDescent="0.25">
      <c r="C176" s="4" t="s">
        <v>37</v>
      </c>
    </row>
    <row r="177" spans="1:3" x14ac:dyDescent="0.25">
      <c r="C177" s="1">
        <f>+(C163+C164)/2</f>
        <v>-0.60365853650000001</v>
      </c>
    </row>
    <row r="178" spans="1:3" x14ac:dyDescent="0.25">
      <c r="C178" s="1">
        <f t="shared" ref="C178:C185" si="0">+(C164+C165)/2</f>
        <v>-0.4207317075</v>
      </c>
    </row>
    <row r="179" spans="1:3" x14ac:dyDescent="0.25">
      <c r="C179" s="1">
        <f t="shared" si="0"/>
        <v>-0.28658536600000001</v>
      </c>
    </row>
    <row r="180" spans="1:3" x14ac:dyDescent="0.25">
      <c r="C180" s="1">
        <f t="shared" si="0"/>
        <v>-0.14634146349999999</v>
      </c>
    </row>
    <row r="181" spans="1:3" x14ac:dyDescent="0.25">
      <c r="C181" s="1">
        <f t="shared" si="0"/>
        <v>-6.7073171000000001E-2</v>
      </c>
    </row>
    <row r="182" spans="1:3" x14ac:dyDescent="0.25">
      <c r="C182" s="1">
        <f t="shared" si="0"/>
        <v>-5.4878048999999998E-2</v>
      </c>
    </row>
    <row r="183" spans="1:3" x14ac:dyDescent="0.25">
      <c r="C183" s="1">
        <f t="shared" si="0"/>
        <v>-2.4390243999999998E-2</v>
      </c>
    </row>
    <row r="184" spans="1:3" x14ac:dyDescent="0.25">
      <c r="C184" s="1">
        <f t="shared" si="0"/>
        <v>6.7073170500000001E-2</v>
      </c>
    </row>
    <row r="185" spans="1:3" x14ac:dyDescent="0.25">
      <c r="C185" s="1">
        <f t="shared" si="0"/>
        <v>0.21341463399999999</v>
      </c>
    </row>
    <row r="188" spans="1:3" x14ac:dyDescent="0.25">
      <c r="A188" t="s">
        <v>36</v>
      </c>
    </row>
    <row r="190" spans="1:3" x14ac:dyDescent="0.25">
      <c r="B190" s="4" t="s">
        <v>18</v>
      </c>
      <c r="C190" s="4" t="s">
        <v>29</v>
      </c>
    </row>
    <row r="191" spans="1:3" x14ac:dyDescent="0.25">
      <c r="B191" s="1">
        <v>-0.60365853650000001</v>
      </c>
      <c r="C191" s="1">
        <f>+hemoglobina!C271</f>
        <v>0.10888888888888892</v>
      </c>
    </row>
    <row r="192" spans="1:3" x14ac:dyDescent="0.25">
      <c r="B192" s="1">
        <v>-0.4207317075</v>
      </c>
      <c r="C192" s="1">
        <f>+hemoglobina!C272</f>
        <v>2.0000000000000018E-2</v>
      </c>
    </row>
    <row r="193" spans="1:4" x14ac:dyDescent="0.25">
      <c r="B193" s="1">
        <v>-0.28658536600000001</v>
      </c>
      <c r="C193" s="1">
        <f>+hemoglobina!C273</f>
        <v>0.11523809523809525</v>
      </c>
    </row>
    <row r="194" spans="1:4" x14ac:dyDescent="0.25">
      <c r="B194" s="1">
        <v>-0.14634146349999999</v>
      </c>
      <c r="C194" s="1">
        <f>+hemoglobina!C274</f>
        <v>5.3333333333333455E-2</v>
      </c>
    </row>
    <row r="195" spans="1:4" x14ac:dyDescent="0.25">
      <c r="B195" s="1">
        <v>-6.7073171000000001E-2</v>
      </c>
      <c r="C195" s="1">
        <f>+hemoglobina!C275</f>
        <v>2.0000000000000129E-2</v>
      </c>
    </row>
    <row r="196" spans="1:4" x14ac:dyDescent="0.25">
      <c r="B196" s="1">
        <v>-5.4878048999999998E-2</v>
      </c>
      <c r="C196" s="1">
        <f>+hemoglobina!C276</f>
        <v>3.3333333333333548E-3</v>
      </c>
    </row>
    <row r="197" spans="1:4" x14ac:dyDescent="0.25">
      <c r="B197" s="1">
        <v>-2.4390243999999998E-2</v>
      </c>
      <c r="C197" s="1">
        <f>+hemoglobina!C277</f>
        <v>9.5238095238103782E-4</v>
      </c>
    </row>
    <row r="198" spans="1:4" x14ac:dyDescent="0.25">
      <c r="B198" s="1">
        <v>6.7073170500000001E-2</v>
      </c>
      <c r="C198" s="1">
        <f>+hemoglobina!C278</f>
        <v>4.500000000000004E-2</v>
      </c>
    </row>
    <row r="199" spans="1:4" x14ac:dyDescent="0.25">
      <c r="B199" s="1">
        <v>0.21341463399999999</v>
      </c>
      <c r="C199" s="1">
        <f>+hemoglobina!C279</f>
        <v>2.0000000000000073E-2</v>
      </c>
    </row>
    <row r="202" spans="1:4" x14ac:dyDescent="0.25">
      <c r="B202" s="1" t="s">
        <v>34</v>
      </c>
      <c r="C202" s="1">
        <f>MAX(C191:C196)</f>
        <v>0.11523809523809525</v>
      </c>
    </row>
    <row r="205" spans="1:4" x14ac:dyDescent="0.25">
      <c r="A205" t="s">
        <v>38</v>
      </c>
    </row>
    <row r="207" spans="1:4" x14ac:dyDescent="0.25">
      <c r="B207" s="4" t="s">
        <v>28</v>
      </c>
      <c r="C207" s="4" t="s">
        <v>30</v>
      </c>
      <c r="D207" s="4" t="s">
        <v>29</v>
      </c>
    </row>
    <row r="208" spans="1:4" x14ac:dyDescent="0.25">
      <c r="B208" s="1" t="s">
        <v>31</v>
      </c>
      <c r="C208" s="1">
        <f>+B154</f>
        <v>0.51020408149999996</v>
      </c>
      <c r="D208" s="1">
        <f>+C156</f>
        <v>0.10888888888888887</v>
      </c>
    </row>
    <row r="209" spans="1:10" x14ac:dyDescent="0.25">
      <c r="B209" s="1" t="s">
        <v>39</v>
      </c>
      <c r="C209" s="1">
        <f>+B193</f>
        <v>-0.28658536600000001</v>
      </c>
      <c r="D209" s="1">
        <f>+C202</f>
        <v>0.11523809523809525</v>
      </c>
    </row>
    <row r="210" spans="1:10" x14ac:dyDescent="0.25">
      <c r="C210" s="1" t="s">
        <v>40</v>
      </c>
      <c r="D210" s="15">
        <f>MAX(D208:D209)</f>
        <v>0.11523809523809525</v>
      </c>
    </row>
    <row r="213" spans="1:10" x14ac:dyDescent="0.25">
      <c r="A213" s="25" t="s">
        <v>41</v>
      </c>
      <c r="B213" s="25"/>
      <c r="C213" s="25"/>
    </row>
    <row r="214" spans="1:10" x14ac:dyDescent="0.25">
      <c r="A214" s="25" t="s">
        <v>42</v>
      </c>
      <c r="B214" s="25"/>
      <c r="C214" s="25"/>
    </row>
    <row r="215" spans="1:10" x14ac:dyDescent="0.25">
      <c r="A215" s="25" t="s">
        <v>43</v>
      </c>
      <c r="B215" s="25"/>
      <c r="C215" s="25"/>
    </row>
    <row r="216" spans="1:10" x14ac:dyDescent="0.25">
      <c r="A216" s="25" t="s">
        <v>44</v>
      </c>
      <c r="B216" s="25"/>
      <c r="C216" s="25"/>
    </row>
    <row r="218" spans="1:10" x14ac:dyDescent="0.25">
      <c r="A218" t="s">
        <v>46</v>
      </c>
      <c r="G218" t="s">
        <v>45</v>
      </c>
    </row>
    <row r="220" spans="1:10" x14ac:dyDescent="0.25">
      <c r="A220" s="2" t="s">
        <v>0</v>
      </c>
      <c r="B220" s="2" t="s">
        <v>1</v>
      </c>
      <c r="C220" s="2" t="s">
        <v>2</v>
      </c>
      <c r="D220" s="3" t="s">
        <v>3</v>
      </c>
      <c r="G220" s="2" t="s">
        <v>0</v>
      </c>
      <c r="H220" s="2" t="s">
        <v>1</v>
      </c>
      <c r="I220" s="2" t="s">
        <v>2</v>
      </c>
      <c r="J220" s="3" t="s">
        <v>3</v>
      </c>
    </row>
    <row r="221" spans="1:10" x14ac:dyDescent="0.25">
      <c r="A221" s="1">
        <v>0</v>
      </c>
      <c r="B221" s="1">
        <v>0.326530612</v>
      </c>
      <c r="C221" s="1">
        <v>-0.353658537</v>
      </c>
      <c r="D221" s="1">
        <v>1</v>
      </c>
      <c r="G221" s="1">
        <v>2</v>
      </c>
      <c r="H221" s="1">
        <v>0.36734693899999998</v>
      </c>
      <c r="I221" s="1">
        <v>0</v>
      </c>
      <c r="J221" s="1">
        <v>1</v>
      </c>
    </row>
    <row r="222" spans="1:10" x14ac:dyDescent="0.25">
      <c r="A222" s="1">
        <v>1</v>
      </c>
      <c r="B222" s="1">
        <v>0.53061224500000004</v>
      </c>
      <c r="C222" s="1">
        <v>-0.71951219499999997</v>
      </c>
      <c r="D222" s="1">
        <v>1</v>
      </c>
      <c r="G222" s="1">
        <v>3</v>
      </c>
      <c r="H222" s="1">
        <v>0.326530612</v>
      </c>
      <c r="I222" s="1">
        <v>-0.21951219499999999</v>
      </c>
      <c r="J222" s="1">
        <v>0</v>
      </c>
    </row>
    <row r="223" spans="1:10" x14ac:dyDescent="0.25">
      <c r="A223" s="1">
        <v>6</v>
      </c>
      <c r="B223" s="1">
        <v>0.35714285699999998</v>
      </c>
      <c r="C223" s="1">
        <v>-0.487804878</v>
      </c>
      <c r="D223" s="1">
        <v>0</v>
      </c>
      <c r="G223" s="1">
        <v>4</v>
      </c>
      <c r="H223" s="1">
        <v>0.35714285699999998</v>
      </c>
      <c r="I223" s="1">
        <v>0.29268292699999998</v>
      </c>
      <c r="J223" s="1">
        <v>0</v>
      </c>
    </row>
    <row r="224" spans="1:10" x14ac:dyDescent="0.25">
      <c r="G224" s="1">
        <v>5</v>
      </c>
      <c r="H224" s="1">
        <v>0.489795918</v>
      </c>
      <c r="I224" s="1">
        <v>0.134146341</v>
      </c>
      <c r="J224" s="1">
        <v>0</v>
      </c>
    </row>
    <row r="225" spans="7:10" x14ac:dyDescent="0.25">
      <c r="G225" s="1">
        <v>7</v>
      </c>
      <c r="H225" s="1">
        <v>0.408163265</v>
      </c>
      <c r="I225" s="1">
        <v>-4.8780487999999997E-2</v>
      </c>
      <c r="J225" s="1">
        <v>0</v>
      </c>
    </row>
    <row r="226" spans="7:10" x14ac:dyDescent="0.25">
      <c r="G226" s="1">
        <v>8</v>
      </c>
      <c r="H226" s="1">
        <v>0.14285714299999999</v>
      </c>
      <c r="I226" s="1">
        <v>-6.097561E-2</v>
      </c>
      <c r="J226" s="1">
        <v>0</v>
      </c>
    </row>
    <row r="227" spans="7:10" x14ac:dyDescent="0.25">
      <c r="G227" s="1">
        <v>9</v>
      </c>
      <c r="H227" s="1">
        <v>0.35714285699999998</v>
      </c>
      <c r="I227" s="1">
        <v>-7.3170732000000002E-2</v>
      </c>
      <c r="J227" s="1">
        <v>0</v>
      </c>
    </row>
  </sheetData>
  <sortState ref="A163:D172">
    <sortCondition ref="C163"/>
  </sortState>
  <mergeCells count="7">
    <mergeCell ref="A215:C215"/>
    <mergeCell ref="A216:C216"/>
    <mergeCell ref="A13:B13"/>
    <mergeCell ref="A25:B25"/>
    <mergeCell ref="A159:B159"/>
    <mergeCell ref="A213:C213"/>
    <mergeCell ref="A214:C2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6"/>
  <sheetViews>
    <sheetView topLeftCell="A148" workbookViewId="0">
      <selection activeCell="D204" sqref="D204"/>
    </sheetView>
  </sheetViews>
  <sheetFormatPr baseColWidth="10" defaultRowHeight="15" x14ac:dyDescent="0.25"/>
  <cols>
    <col min="1" max="1" width="28.7109375" customWidth="1"/>
    <col min="2" max="2" width="21.7109375" customWidth="1"/>
    <col min="3" max="3" width="20.5703125" customWidth="1"/>
    <col min="4" max="4" width="17.28515625" customWidth="1"/>
    <col min="6" max="6" width="24.7109375" bestFit="1" customWidth="1"/>
    <col min="7" max="7" width="16.85546875" bestFit="1" customWidth="1"/>
    <col min="8" max="8" width="19.7109375" bestFit="1" customWidth="1"/>
    <col min="9" max="9" width="15.28515625" bestFit="1" customWidth="1"/>
    <col min="12" max="12" width="28.5703125" bestFit="1" customWidth="1"/>
    <col min="13" max="13" width="16.85546875" customWidth="1"/>
  </cols>
  <sheetData>
    <row r="2" spans="1:10" x14ac:dyDescent="0.25">
      <c r="A2" t="s">
        <v>12</v>
      </c>
      <c r="B2" t="s">
        <v>13</v>
      </c>
      <c r="C2" s="8">
        <v>0.42</v>
      </c>
    </row>
    <row r="4" spans="1:10" x14ac:dyDescent="0.25">
      <c r="A4" s="2" t="s">
        <v>0</v>
      </c>
      <c r="B4" s="2" t="s">
        <v>1</v>
      </c>
      <c r="C4" s="2" t="s">
        <v>2</v>
      </c>
      <c r="D4" s="3" t="s">
        <v>3</v>
      </c>
      <c r="G4" s="9" t="s">
        <v>18</v>
      </c>
    </row>
    <row r="5" spans="1:10" x14ac:dyDescent="0.25">
      <c r="A5" s="1">
        <v>8</v>
      </c>
      <c r="B5" s="1">
        <v>0.14285714299999999</v>
      </c>
      <c r="C5" s="1">
        <v>-6.097561E-2</v>
      </c>
      <c r="D5" s="1">
        <v>0</v>
      </c>
      <c r="G5" s="1">
        <v>0.23469387749999998</v>
      </c>
    </row>
    <row r="6" spans="1:10" x14ac:dyDescent="0.25">
      <c r="A6" s="1">
        <v>0</v>
      </c>
      <c r="B6" s="1">
        <v>0.326530612</v>
      </c>
      <c r="C6" s="1">
        <v>-0.353658537</v>
      </c>
      <c r="D6" s="1">
        <v>1</v>
      </c>
      <c r="G6" s="1">
        <v>0.34183673449999996</v>
      </c>
    </row>
    <row r="7" spans="1:10" x14ac:dyDescent="0.25">
      <c r="A7" s="1">
        <v>3</v>
      </c>
      <c r="B7" s="1">
        <v>0.326530612</v>
      </c>
      <c r="C7" s="1">
        <v>-0.21951219499999999</v>
      </c>
      <c r="D7" s="1">
        <v>0</v>
      </c>
      <c r="G7" s="1">
        <v>0.36224489799999998</v>
      </c>
    </row>
    <row r="8" spans="1:10" x14ac:dyDescent="0.25">
      <c r="A8" s="1">
        <v>4</v>
      </c>
      <c r="B8" s="1">
        <v>0.35714285699999998</v>
      </c>
      <c r="C8" s="1">
        <v>0.29268292699999998</v>
      </c>
      <c r="D8" s="1">
        <v>0</v>
      </c>
      <c r="G8" s="1">
        <v>0.38775510199999996</v>
      </c>
    </row>
    <row r="9" spans="1:10" x14ac:dyDescent="0.25">
      <c r="A9" s="1">
        <v>6</v>
      </c>
      <c r="B9" s="1">
        <v>0.35714285699999998</v>
      </c>
      <c r="C9" s="1">
        <v>-0.487804878</v>
      </c>
      <c r="D9" s="1">
        <v>0</v>
      </c>
      <c r="G9" s="1">
        <v>0.4489795915</v>
      </c>
    </row>
    <row r="10" spans="1:10" x14ac:dyDescent="0.25">
      <c r="A10" s="1">
        <v>9</v>
      </c>
      <c r="B10" s="1">
        <v>0.35714285699999998</v>
      </c>
      <c r="C10" s="1">
        <v>-7.3170732000000002E-2</v>
      </c>
      <c r="D10" s="1">
        <v>0</v>
      </c>
      <c r="G10" s="1">
        <v>0.51020408149999996</v>
      </c>
    </row>
    <row r="11" spans="1:10" x14ac:dyDescent="0.25">
      <c r="A11" s="1">
        <v>2</v>
      </c>
      <c r="B11" s="1">
        <v>0.36734693899999998</v>
      </c>
      <c r="C11" s="1">
        <v>0</v>
      </c>
      <c r="D11" s="1">
        <v>1</v>
      </c>
    </row>
    <row r="12" spans="1:10" x14ac:dyDescent="0.25">
      <c r="A12" s="1">
        <v>7</v>
      </c>
      <c r="B12" s="1">
        <v>0.408163265</v>
      </c>
      <c r="C12" s="1">
        <v>-4.8780487999999997E-2</v>
      </c>
      <c r="D12" s="1">
        <v>0</v>
      </c>
    </row>
    <row r="13" spans="1:10" x14ac:dyDescent="0.25">
      <c r="A13" s="1">
        <v>5</v>
      </c>
      <c r="B13" s="1">
        <v>0.489795918</v>
      </c>
      <c r="C13" s="1">
        <v>0.134146341</v>
      </c>
      <c r="D13" s="1">
        <v>0</v>
      </c>
    </row>
    <row r="14" spans="1:10" x14ac:dyDescent="0.25">
      <c r="A14" s="1">
        <v>1</v>
      </c>
      <c r="B14" s="1">
        <v>0.53061224500000004</v>
      </c>
      <c r="C14" s="1">
        <v>-0.71951219499999997</v>
      </c>
      <c r="D14" s="1">
        <v>1</v>
      </c>
    </row>
    <row r="15" spans="1:10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5">
      <c r="A16" s="25" t="s">
        <v>19</v>
      </c>
      <c r="B16" s="25"/>
      <c r="C16" s="7">
        <v>0.23469387749999998</v>
      </c>
    </row>
    <row r="18" spans="1:13" x14ac:dyDescent="0.25">
      <c r="A18" t="s">
        <v>20</v>
      </c>
      <c r="F18" t="s">
        <v>21</v>
      </c>
      <c r="L18" t="s">
        <v>26</v>
      </c>
    </row>
    <row r="20" spans="1:13" x14ac:dyDescent="0.25">
      <c r="A20" s="11" t="s">
        <v>0</v>
      </c>
      <c r="B20" s="11" t="s">
        <v>1</v>
      </c>
      <c r="C20" s="11" t="s">
        <v>2</v>
      </c>
      <c r="D20" s="11" t="s">
        <v>3</v>
      </c>
      <c r="F20" s="11" t="s">
        <v>0</v>
      </c>
      <c r="G20" s="11" t="s">
        <v>1</v>
      </c>
      <c r="H20" s="11" t="s">
        <v>2</v>
      </c>
      <c r="I20" s="11" t="s">
        <v>3</v>
      </c>
      <c r="L20" s="1" t="s">
        <v>27</v>
      </c>
      <c r="M20" s="1">
        <f>+C$2-(C41*(B36/(B36+G36)) + H41*(G36/(B36+G36)))</f>
        <v>2.0000000000000018E-2</v>
      </c>
    </row>
    <row r="21" spans="1:13" x14ac:dyDescent="0.25">
      <c r="A21" s="1">
        <v>8</v>
      </c>
      <c r="B21" s="1">
        <v>0.14285714299999999</v>
      </c>
      <c r="C21" s="1">
        <v>-6.097561E-2</v>
      </c>
      <c r="D21" s="1">
        <v>0</v>
      </c>
      <c r="F21" s="1">
        <v>0</v>
      </c>
      <c r="G21" s="1">
        <v>0.326530612</v>
      </c>
      <c r="H21" s="1">
        <v>-0.353658537</v>
      </c>
      <c r="I21" s="1">
        <v>1</v>
      </c>
    </row>
    <row r="22" spans="1:13" x14ac:dyDescent="0.25">
      <c r="F22" s="1">
        <v>3</v>
      </c>
      <c r="G22" s="1">
        <v>0.326530612</v>
      </c>
      <c r="H22" s="1">
        <v>-0.21951219499999999</v>
      </c>
      <c r="I22" s="1">
        <v>0</v>
      </c>
    </row>
    <row r="23" spans="1:13" x14ac:dyDescent="0.25">
      <c r="F23" s="1">
        <v>4</v>
      </c>
      <c r="G23" s="1">
        <v>0.35714285699999998</v>
      </c>
      <c r="H23" s="1">
        <v>0.29268292699999998</v>
      </c>
      <c r="I23" s="1">
        <v>0</v>
      </c>
      <c r="L23" s="12" t="s">
        <v>28</v>
      </c>
      <c r="M23" s="13" t="str">
        <f>+G$4</f>
        <v>Media de Calcium</v>
      </c>
    </row>
    <row r="24" spans="1:13" x14ac:dyDescent="0.25">
      <c r="F24" s="1">
        <v>6</v>
      </c>
      <c r="G24" s="1">
        <v>0.35714285699999998</v>
      </c>
      <c r="H24" s="1">
        <v>-0.487804878</v>
      </c>
      <c r="I24" s="1">
        <v>0</v>
      </c>
      <c r="L24" s="15" t="s">
        <v>29</v>
      </c>
      <c r="M24" s="1">
        <f>+M20</f>
        <v>2.0000000000000018E-2</v>
      </c>
    </row>
    <row r="25" spans="1:13" x14ac:dyDescent="0.25">
      <c r="F25" s="1">
        <v>9</v>
      </c>
      <c r="G25" s="1">
        <v>0.35714285699999998</v>
      </c>
      <c r="H25" s="1">
        <v>-7.3170732000000002E-2</v>
      </c>
      <c r="I25" s="1">
        <v>0</v>
      </c>
      <c r="L25" s="14" t="s">
        <v>30</v>
      </c>
      <c r="M25" s="1">
        <f>+C16</f>
        <v>0.23469387749999998</v>
      </c>
    </row>
    <row r="26" spans="1:13" x14ac:dyDescent="0.25">
      <c r="F26" s="1">
        <v>2</v>
      </c>
      <c r="G26" s="1">
        <v>0.36734693899999998</v>
      </c>
      <c r="H26" s="1">
        <v>0</v>
      </c>
      <c r="I26" s="1">
        <v>1</v>
      </c>
    </row>
    <row r="27" spans="1:13" x14ac:dyDescent="0.25">
      <c r="F27" s="1">
        <v>7</v>
      </c>
      <c r="G27" s="1">
        <v>0.408163265</v>
      </c>
      <c r="H27" s="1">
        <v>-4.8780487999999997E-2</v>
      </c>
      <c r="I27" s="1">
        <v>0</v>
      </c>
    </row>
    <row r="28" spans="1:13" x14ac:dyDescent="0.25">
      <c r="F28" s="1">
        <v>5</v>
      </c>
      <c r="G28" s="1">
        <v>0.489795918</v>
      </c>
      <c r="H28" s="1">
        <v>0.134146341</v>
      </c>
      <c r="I28" s="1">
        <v>0</v>
      </c>
    </row>
    <row r="29" spans="1:13" x14ac:dyDescent="0.25">
      <c r="F29" s="1">
        <v>1</v>
      </c>
      <c r="G29" s="1">
        <v>0.53061224500000004</v>
      </c>
      <c r="H29" s="1">
        <v>-0.71951219499999997</v>
      </c>
      <c r="I29" s="1">
        <v>1</v>
      </c>
    </row>
    <row r="33" spans="1:13" x14ac:dyDescent="0.25">
      <c r="A33" s="11" t="s">
        <v>7</v>
      </c>
      <c r="B33" s="11" t="s">
        <v>8</v>
      </c>
      <c r="C33" s="11" t="s">
        <v>9</v>
      </c>
      <c r="D33" s="11" t="s">
        <v>14</v>
      </c>
      <c r="F33" s="11" t="s">
        <v>7</v>
      </c>
      <c r="G33" s="11" t="s">
        <v>8</v>
      </c>
      <c r="H33" s="11" t="s">
        <v>9</v>
      </c>
      <c r="I33" s="11" t="s">
        <v>14</v>
      </c>
    </row>
    <row r="34" spans="1:13" x14ac:dyDescent="0.25">
      <c r="A34" s="1" t="s">
        <v>5</v>
      </c>
      <c r="B34" s="1">
        <v>0</v>
      </c>
      <c r="C34" s="1">
        <f>+B34/B36</f>
        <v>0</v>
      </c>
      <c r="D34" s="1">
        <f>+C34*C34</f>
        <v>0</v>
      </c>
      <c r="F34" s="1" t="s">
        <v>5</v>
      </c>
      <c r="G34" s="1">
        <v>3</v>
      </c>
      <c r="H34" s="1">
        <f>+G34/G36</f>
        <v>0.33333333333333331</v>
      </c>
      <c r="I34" s="1">
        <f>+H34*H34</f>
        <v>0.1111111111111111</v>
      </c>
    </row>
    <row r="35" spans="1:13" x14ac:dyDescent="0.25">
      <c r="A35" s="1" t="s">
        <v>6</v>
      </c>
      <c r="B35" s="1">
        <v>1</v>
      </c>
      <c r="C35" s="1">
        <f>+B35/B36</f>
        <v>1</v>
      </c>
      <c r="D35" s="1">
        <f>+C35*C35</f>
        <v>1</v>
      </c>
      <c r="F35" s="1" t="s">
        <v>6</v>
      </c>
      <c r="G35" s="1">
        <v>6</v>
      </c>
      <c r="H35" s="1">
        <f>+G35/G36</f>
        <v>0.66666666666666663</v>
      </c>
      <c r="I35" s="1">
        <f>+H35*H35</f>
        <v>0.44444444444444442</v>
      </c>
    </row>
    <row r="36" spans="1:13" x14ac:dyDescent="0.25">
      <c r="A36" s="1" t="s">
        <v>22</v>
      </c>
      <c r="B36" s="1">
        <f>+B35+B34</f>
        <v>1</v>
      </c>
      <c r="C36" s="1">
        <f>+C35+C34</f>
        <v>1</v>
      </c>
      <c r="D36" s="1">
        <f>+D35+D34</f>
        <v>1</v>
      </c>
      <c r="F36" s="1" t="s">
        <v>22</v>
      </c>
      <c r="G36" s="1">
        <f>+G35+G34</f>
        <v>9</v>
      </c>
      <c r="H36" s="1">
        <f t="shared" ref="H36:I36" si="0">+H35+H34</f>
        <v>1</v>
      </c>
      <c r="I36" s="1">
        <f t="shared" si="0"/>
        <v>0.55555555555555558</v>
      </c>
    </row>
    <row r="41" spans="1:13" x14ac:dyDescent="0.25">
      <c r="A41" s="1" t="s">
        <v>23</v>
      </c>
      <c r="B41" s="1"/>
      <c r="C41" s="1">
        <f>1-D36</f>
        <v>0</v>
      </c>
      <c r="F41" s="1" t="s">
        <v>23</v>
      </c>
      <c r="G41" s="1"/>
      <c r="H41" s="1">
        <f>1-I36</f>
        <v>0.44444444444444442</v>
      </c>
    </row>
    <row r="43" spans="1:13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3" x14ac:dyDescent="0.25">
      <c r="A44" s="25" t="s">
        <v>19</v>
      </c>
      <c r="B44" s="25"/>
      <c r="C44" s="7">
        <f>+G6</f>
        <v>0.34183673449999996</v>
      </c>
    </row>
    <row r="46" spans="1:13" x14ac:dyDescent="0.25">
      <c r="A46" t="s">
        <v>20</v>
      </c>
      <c r="F46" t="s">
        <v>21</v>
      </c>
      <c r="L46" t="s">
        <v>26</v>
      </c>
    </row>
    <row r="48" spans="1:13" x14ac:dyDescent="0.25">
      <c r="A48" s="11" t="s">
        <v>0</v>
      </c>
      <c r="B48" s="11" t="s">
        <v>1</v>
      </c>
      <c r="C48" s="11" t="s">
        <v>2</v>
      </c>
      <c r="D48" s="11" t="s">
        <v>3</v>
      </c>
      <c r="F48" s="11" t="s">
        <v>0</v>
      </c>
      <c r="G48" s="11" t="s">
        <v>1</v>
      </c>
      <c r="H48" s="11" t="s">
        <v>2</v>
      </c>
      <c r="I48" s="11" t="s">
        <v>3</v>
      </c>
      <c r="L48" s="1" t="s">
        <v>27</v>
      </c>
      <c r="M48" s="1">
        <f>+C$2-(C69*(B64/(B64+G64)) + H69*(G64/(B64+G64)))</f>
        <v>9.523809523809823E-4</v>
      </c>
    </row>
    <row r="49" spans="1:13" x14ac:dyDescent="0.25">
      <c r="A49" s="1">
        <v>8</v>
      </c>
      <c r="B49" s="1">
        <v>0.14285714299999999</v>
      </c>
      <c r="C49" s="1">
        <v>-6.097561E-2</v>
      </c>
      <c r="D49" s="1">
        <v>0</v>
      </c>
      <c r="F49" s="1">
        <v>4</v>
      </c>
      <c r="G49" s="1">
        <v>0.35714285699999998</v>
      </c>
      <c r="H49" s="1">
        <v>0.29268292699999998</v>
      </c>
      <c r="I49" s="1">
        <v>0</v>
      </c>
    </row>
    <row r="50" spans="1:13" x14ac:dyDescent="0.25">
      <c r="A50" s="1">
        <v>0</v>
      </c>
      <c r="B50" s="1">
        <v>0.326530612</v>
      </c>
      <c r="C50" s="1">
        <v>-0.353658537</v>
      </c>
      <c r="D50" s="1">
        <v>1</v>
      </c>
      <c r="F50" s="1">
        <v>6</v>
      </c>
      <c r="G50" s="1">
        <v>0.35714285699999998</v>
      </c>
      <c r="H50" s="1">
        <v>-0.487804878</v>
      </c>
      <c r="I50" s="1">
        <v>0</v>
      </c>
    </row>
    <row r="51" spans="1:13" x14ac:dyDescent="0.25">
      <c r="A51" s="1">
        <v>3</v>
      </c>
      <c r="B51" s="1">
        <v>0.326530612</v>
      </c>
      <c r="C51" s="1">
        <v>-0.21951219499999999</v>
      </c>
      <c r="D51" s="1">
        <v>0</v>
      </c>
      <c r="F51" s="1">
        <v>9</v>
      </c>
      <c r="G51" s="1">
        <v>0.35714285699999998</v>
      </c>
      <c r="H51" s="1">
        <v>-7.3170732000000002E-2</v>
      </c>
      <c r="I51" s="1">
        <v>0</v>
      </c>
      <c r="L51" s="12" t="s">
        <v>28</v>
      </c>
      <c r="M51" s="13" t="str">
        <f>+G$4</f>
        <v>Media de Calcium</v>
      </c>
    </row>
    <row r="52" spans="1:13" x14ac:dyDescent="0.25">
      <c r="F52" s="1">
        <v>2</v>
      </c>
      <c r="G52" s="1">
        <v>0.36734693899999998</v>
      </c>
      <c r="H52" s="1">
        <v>0</v>
      </c>
      <c r="I52" s="1">
        <v>1</v>
      </c>
      <c r="L52" s="15" t="s">
        <v>29</v>
      </c>
      <c r="M52" s="1">
        <f>+M48</f>
        <v>9.523809523809823E-4</v>
      </c>
    </row>
    <row r="53" spans="1:13" x14ac:dyDescent="0.25">
      <c r="F53" s="1">
        <v>7</v>
      </c>
      <c r="G53" s="1">
        <v>0.408163265</v>
      </c>
      <c r="H53" s="1">
        <v>-4.8780487999999997E-2</v>
      </c>
      <c r="I53" s="1">
        <v>0</v>
      </c>
      <c r="L53" s="14" t="s">
        <v>30</v>
      </c>
      <c r="M53" s="1">
        <f>+C44</f>
        <v>0.34183673449999996</v>
      </c>
    </row>
    <row r="54" spans="1:13" x14ac:dyDescent="0.25">
      <c r="F54" s="1">
        <v>5</v>
      </c>
      <c r="G54" s="1">
        <v>0.489795918</v>
      </c>
      <c r="H54" s="1">
        <v>0.134146341</v>
      </c>
      <c r="I54" s="1">
        <v>0</v>
      </c>
    </row>
    <row r="55" spans="1:13" x14ac:dyDescent="0.25">
      <c r="F55" s="1">
        <v>1</v>
      </c>
      <c r="G55" s="1">
        <v>0.53061224500000004</v>
      </c>
      <c r="H55" s="1">
        <v>-0.71951219499999997</v>
      </c>
      <c r="I55" s="1">
        <v>1</v>
      </c>
    </row>
    <row r="61" spans="1:13" x14ac:dyDescent="0.25">
      <c r="A61" s="11" t="s">
        <v>7</v>
      </c>
      <c r="B61" s="11" t="s">
        <v>8</v>
      </c>
      <c r="C61" s="11" t="s">
        <v>9</v>
      </c>
      <c r="D61" s="11" t="s">
        <v>14</v>
      </c>
      <c r="F61" s="11" t="s">
        <v>7</v>
      </c>
      <c r="G61" s="11" t="s">
        <v>8</v>
      </c>
      <c r="H61" s="11" t="s">
        <v>9</v>
      </c>
      <c r="I61" s="11" t="s">
        <v>14</v>
      </c>
    </row>
    <row r="62" spans="1:13" x14ac:dyDescent="0.25">
      <c r="A62" s="1" t="s">
        <v>5</v>
      </c>
      <c r="B62" s="1">
        <v>1</v>
      </c>
      <c r="C62" s="1">
        <f>+B62/B64</f>
        <v>0.33333333333333331</v>
      </c>
      <c r="D62" s="1">
        <f>+C62*C62</f>
        <v>0.1111111111111111</v>
      </c>
      <c r="F62" s="1" t="s">
        <v>5</v>
      </c>
      <c r="G62" s="1">
        <v>2</v>
      </c>
      <c r="H62" s="1">
        <f>+G62/G64</f>
        <v>0.2857142857142857</v>
      </c>
      <c r="I62" s="1">
        <f>+H62*H62</f>
        <v>8.1632653061224483E-2</v>
      </c>
    </row>
    <row r="63" spans="1:13" x14ac:dyDescent="0.25">
      <c r="A63" s="1" t="s">
        <v>6</v>
      </c>
      <c r="B63" s="1">
        <v>2</v>
      </c>
      <c r="C63" s="1">
        <f>+B63/B64</f>
        <v>0.66666666666666663</v>
      </c>
      <c r="D63" s="1">
        <f>+C63*C63</f>
        <v>0.44444444444444442</v>
      </c>
      <c r="F63" s="1" t="s">
        <v>6</v>
      </c>
      <c r="G63" s="1">
        <v>5</v>
      </c>
      <c r="H63" s="1">
        <f>+G63/G64</f>
        <v>0.7142857142857143</v>
      </c>
      <c r="I63" s="1">
        <f>+H63*H63</f>
        <v>0.51020408163265307</v>
      </c>
    </row>
    <row r="64" spans="1:13" x14ac:dyDescent="0.25">
      <c r="A64" s="1" t="s">
        <v>22</v>
      </c>
      <c r="B64" s="1">
        <f>+B63+B62</f>
        <v>3</v>
      </c>
      <c r="C64" s="1">
        <f>+C63+C62</f>
        <v>1</v>
      </c>
      <c r="D64" s="1">
        <f>+D63+D62</f>
        <v>0.55555555555555558</v>
      </c>
      <c r="F64" s="1" t="s">
        <v>22</v>
      </c>
      <c r="G64" s="1">
        <f>+G63+G62</f>
        <v>7</v>
      </c>
      <c r="H64" s="1">
        <f t="shared" ref="H64" si="1">+H63+H62</f>
        <v>1</v>
      </c>
      <c r="I64" s="1">
        <f t="shared" ref="I64" si="2">+I63+I62</f>
        <v>0.59183673469387754</v>
      </c>
    </row>
    <row r="69" spans="1:13" x14ac:dyDescent="0.25">
      <c r="A69" s="1" t="s">
        <v>23</v>
      </c>
      <c r="B69" s="1"/>
      <c r="C69" s="1">
        <f>1-D64</f>
        <v>0.44444444444444442</v>
      </c>
      <c r="F69" s="1" t="s">
        <v>23</v>
      </c>
      <c r="G69" s="1"/>
      <c r="H69" s="1">
        <f>1-I64</f>
        <v>0.40816326530612246</v>
      </c>
    </row>
    <row r="71" spans="1:13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3" x14ac:dyDescent="0.25">
      <c r="A72" s="25" t="s">
        <v>19</v>
      </c>
      <c r="B72" s="25"/>
      <c r="C72" s="7">
        <f>+G7</f>
        <v>0.36224489799999998</v>
      </c>
    </row>
    <row r="74" spans="1:13" x14ac:dyDescent="0.25">
      <c r="A74" t="s">
        <v>20</v>
      </c>
      <c r="F74" t="s">
        <v>21</v>
      </c>
      <c r="L74" t="s">
        <v>26</v>
      </c>
    </row>
    <row r="76" spans="1:13" x14ac:dyDescent="0.25">
      <c r="A76" s="11" t="s">
        <v>0</v>
      </c>
      <c r="B76" s="11" t="s">
        <v>1</v>
      </c>
      <c r="C76" s="11" t="s">
        <v>2</v>
      </c>
      <c r="D76" s="11" t="s">
        <v>3</v>
      </c>
      <c r="F76" s="11" t="s">
        <v>0</v>
      </c>
      <c r="G76" s="11" t="s">
        <v>1</v>
      </c>
      <c r="H76" s="11" t="s">
        <v>2</v>
      </c>
      <c r="I76" s="11" t="s">
        <v>3</v>
      </c>
      <c r="L76" s="1" t="s">
        <v>27</v>
      </c>
      <c r="M76" s="1">
        <f>+C$2-(C97*(B92/(B92+G92)) + H97*(G92/(B92+G92)))</f>
        <v>5.3333333333333399E-2</v>
      </c>
    </row>
    <row r="77" spans="1:13" x14ac:dyDescent="0.25">
      <c r="A77" s="1">
        <v>8</v>
      </c>
      <c r="B77" s="1">
        <v>0.14285714299999999</v>
      </c>
      <c r="C77" s="1">
        <v>-6.097561E-2</v>
      </c>
      <c r="D77" s="1">
        <v>0</v>
      </c>
      <c r="F77" s="1">
        <v>2</v>
      </c>
      <c r="G77" s="1">
        <v>0.36734693899999998</v>
      </c>
      <c r="H77" s="1">
        <v>0</v>
      </c>
      <c r="I77" s="1">
        <v>1</v>
      </c>
    </row>
    <row r="78" spans="1:13" x14ac:dyDescent="0.25">
      <c r="A78" s="1">
        <v>0</v>
      </c>
      <c r="B78" s="1">
        <v>0.326530612</v>
      </c>
      <c r="C78" s="1">
        <v>-0.353658537</v>
      </c>
      <c r="D78" s="1">
        <v>1</v>
      </c>
      <c r="F78" s="1">
        <v>7</v>
      </c>
      <c r="G78" s="1">
        <v>0.408163265</v>
      </c>
      <c r="H78" s="1">
        <v>-4.8780487999999997E-2</v>
      </c>
      <c r="I78" s="1">
        <v>0</v>
      </c>
    </row>
    <row r="79" spans="1:13" x14ac:dyDescent="0.25">
      <c r="A79" s="1">
        <v>3</v>
      </c>
      <c r="B79" s="1">
        <v>0.326530612</v>
      </c>
      <c r="C79" s="1">
        <v>-0.21951219499999999</v>
      </c>
      <c r="D79" s="1">
        <v>0</v>
      </c>
      <c r="F79" s="1">
        <v>5</v>
      </c>
      <c r="G79" s="1">
        <v>0.489795918</v>
      </c>
      <c r="H79" s="1">
        <v>0.134146341</v>
      </c>
      <c r="I79" s="1">
        <v>0</v>
      </c>
      <c r="L79" s="12" t="s">
        <v>28</v>
      </c>
      <c r="M79" s="13" t="str">
        <f>+G$4</f>
        <v>Media de Calcium</v>
      </c>
    </row>
    <row r="80" spans="1:13" x14ac:dyDescent="0.25">
      <c r="A80" s="1">
        <v>4</v>
      </c>
      <c r="B80" s="1">
        <v>0.35714285699999998</v>
      </c>
      <c r="C80" s="1">
        <v>0.29268292699999998</v>
      </c>
      <c r="D80" s="1">
        <v>0</v>
      </c>
      <c r="F80" s="1">
        <v>1</v>
      </c>
      <c r="G80" s="1">
        <v>0.53061224500000004</v>
      </c>
      <c r="H80" s="1">
        <v>-0.71951219499999997</v>
      </c>
      <c r="I80" s="1">
        <v>1</v>
      </c>
      <c r="L80" s="15" t="s">
        <v>29</v>
      </c>
      <c r="M80" s="1">
        <f>+M76</f>
        <v>5.3333333333333399E-2</v>
      </c>
    </row>
    <row r="81" spans="1:13" x14ac:dyDescent="0.25">
      <c r="A81" s="1">
        <v>6</v>
      </c>
      <c r="B81" s="1">
        <v>0.35714285699999998</v>
      </c>
      <c r="C81" s="1">
        <v>-0.487804878</v>
      </c>
      <c r="D81" s="1">
        <v>0</v>
      </c>
      <c r="L81" s="14" t="s">
        <v>30</v>
      </c>
      <c r="M81" s="1">
        <f>+C72</f>
        <v>0.36224489799999998</v>
      </c>
    </row>
    <row r="82" spans="1:13" x14ac:dyDescent="0.25">
      <c r="A82" s="1">
        <v>9</v>
      </c>
      <c r="B82" s="1">
        <v>0.35714285699999998</v>
      </c>
      <c r="C82" s="1">
        <v>-7.3170732000000002E-2</v>
      </c>
      <c r="D82" s="1">
        <v>0</v>
      </c>
    </row>
    <row r="89" spans="1:13" x14ac:dyDescent="0.25">
      <c r="A89" s="11" t="s">
        <v>7</v>
      </c>
      <c r="B89" s="11" t="s">
        <v>8</v>
      </c>
      <c r="C89" s="11" t="s">
        <v>9</v>
      </c>
      <c r="D89" s="11" t="s">
        <v>14</v>
      </c>
      <c r="F89" s="11" t="s">
        <v>7</v>
      </c>
      <c r="G89" s="11" t="s">
        <v>8</v>
      </c>
      <c r="H89" s="11" t="s">
        <v>9</v>
      </c>
      <c r="I89" s="11" t="s">
        <v>14</v>
      </c>
    </row>
    <row r="90" spans="1:13" x14ac:dyDescent="0.25">
      <c r="A90" s="1" t="s">
        <v>5</v>
      </c>
      <c r="B90" s="1">
        <v>1</v>
      </c>
      <c r="C90" s="1">
        <f>+B90/B92</f>
        <v>0.16666666666666666</v>
      </c>
      <c r="D90" s="1">
        <f>+C90*C90</f>
        <v>2.7777777777777776E-2</v>
      </c>
      <c r="F90" s="1" t="s">
        <v>5</v>
      </c>
      <c r="G90" s="1">
        <v>2</v>
      </c>
      <c r="H90" s="1">
        <f>+G90/G92</f>
        <v>0.5</v>
      </c>
      <c r="I90" s="1">
        <f>+H90*H90</f>
        <v>0.25</v>
      </c>
    </row>
    <row r="91" spans="1:13" x14ac:dyDescent="0.25">
      <c r="A91" s="1" t="s">
        <v>6</v>
      </c>
      <c r="B91" s="1">
        <v>5</v>
      </c>
      <c r="C91" s="1">
        <f>+B91/B92</f>
        <v>0.83333333333333337</v>
      </c>
      <c r="D91" s="1">
        <f>+C91*C91</f>
        <v>0.69444444444444453</v>
      </c>
      <c r="F91" s="1" t="s">
        <v>6</v>
      </c>
      <c r="G91" s="1">
        <v>2</v>
      </c>
      <c r="H91" s="1">
        <f>+G91/G92</f>
        <v>0.5</v>
      </c>
      <c r="I91" s="1">
        <f>+H91*H91</f>
        <v>0.25</v>
      </c>
    </row>
    <row r="92" spans="1:13" x14ac:dyDescent="0.25">
      <c r="A92" s="1" t="s">
        <v>22</v>
      </c>
      <c r="B92" s="1">
        <f>+B91+B90</f>
        <v>6</v>
      </c>
      <c r="C92" s="1">
        <f>+C91+C90</f>
        <v>1</v>
      </c>
      <c r="D92" s="1">
        <f>+D91+D90</f>
        <v>0.72222222222222232</v>
      </c>
      <c r="F92" s="1" t="s">
        <v>22</v>
      </c>
      <c r="G92" s="1">
        <f>+G91+G90</f>
        <v>4</v>
      </c>
      <c r="H92" s="1">
        <f t="shared" ref="H92" si="3">+H91+H90</f>
        <v>1</v>
      </c>
      <c r="I92" s="1">
        <f t="shared" ref="I92" si="4">+I91+I90</f>
        <v>0.5</v>
      </c>
    </row>
    <row r="97" spans="1:13" x14ac:dyDescent="0.25">
      <c r="A97" s="1" t="s">
        <v>23</v>
      </c>
      <c r="B97" s="1"/>
      <c r="C97" s="1">
        <f>1-D92</f>
        <v>0.27777777777777768</v>
      </c>
      <c r="F97" s="1" t="s">
        <v>23</v>
      </c>
      <c r="G97" s="1"/>
      <c r="H97" s="1">
        <f>1-I92</f>
        <v>0.5</v>
      </c>
    </row>
    <row r="100" spans="1:13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</row>
    <row r="101" spans="1:13" x14ac:dyDescent="0.25">
      <c r="A101" s="25" t="s">
        <v>19</v>
      </c>
      <c r="B101" s="25"/>
      <c r="C101" s="7">
        <f>+G8</f>
        <v>0.38775510199999996</v>
      </c>
    </row>
    <row r="103" spans="1:13" x14ac:dyDescent="0.25">
      <c r="A103" t="s">
        <v>20</v>
      </c>
      <c r="F103" t="s">
        <v>21</v>
      </c>
      <c r="L103" t="s">
        <v>26</v>
      </c>
    </row>
    <row r="105" spans="1:13" x14ac:dyDescent="0.25">
      <c r="A105" s="11" t="s">
        <v>0</v>
      </c>
      <c r="B105" s="11" t="s">
        <v>1</v>
      </c>
      <c r="C105" s="11" t="s">
        <v>2</v>
      </c>
      <c r="D105" s="11" t="s">
        <v>3</v>
      </c>
      <c r="F105" s="11" t="s">
        <v>0</v>
      </c>
      <c r="G105" s="11" t="s">
        <v>1</v>
      </c>
      <c r="H105" s="11" t="s">
        <v>2</v>
      </c>
      <c r="I105" s="11" t="s">
        <v>3</v>
      </c>
      <c r="L105" s="1" t="s">
        <v>27</v>
      </c>
      <c r="M105" s="1">
        <f>+C$2-(C126*(B121/(B121+G121)) + H126*(G121/(B121+G121)))</f>
        <v>9.523809523809823E-4</v>
      </c>
    </row>
    <row r="106" spans="1:13" x14ac:dyDescent="0.25">
      <c r="A106" s="1">
        <v>8</v>
      </c>
      <c r="B106" s="1">
        <v>0.14285714299999999</v>
      </c>
      <c r="C106" s="1">
        <v>-6.097561E-2</v>
      </c>
      <c r="D106" s="1">
        <v>0</v>
      </c>
      <c r="F106" s="1">
        <v>7</v>
      </c>
      <c r="G106" s="1">
        <v>0.408163265</v>
      </c>
      <c r="H106" s="1">
        <v>-4.8780487999999997E-2</v>
      </c>
      <c r="I106" s="1">
        <v>0</v>
      </c>
    </row>
    <row r="107" spans="1:13" x14ac:dyDescent="0.25">
      <c r="A107" s="1">
        <v>0</v>
      </c>
      <c r="B107" s="1">
        <v>0.326530612</v>
      </c>
      <c r="C107" s="1">
        <v>-0.353658537</v>
      </c>
      <c r="D107" s="1">
        <v>1</v>
      </c>
      <c r="F107" s="1">
        <v>5</v>
      </c>
      <c r="G107" s="1">
        <v>0.489795918</v>
      </c>
      <c r="H107" s="1">
        <v>0.134146341</v>
      </c>
      <c r="I107" s="1">
        <v>0</v>
      </c>
    </row>
    <row r="108" spans="1:13" x14ac:dyDescent="0.25">
      <c r="A108" s="1">
        <v>3</v>
      </c>
      <c r="B108" s="1">
        <v>0.326530612</v>
      </c>
      <c r="C108" s="1">
        <v>-0.21951219499999999</v>
      </c>
      <c r="D108" s="1">
        <v>0</v>
      </c>
      <c r="F108" s="1">
        <v>1</v>
      </c>
      <c r="G108" s="1">
        <v>0.53061224500000004</v>
      </c>
      <c r="H108" s="1">
        <v>-0.71951219499999997</v>
      </c>
      <c r="I108" s="1">
        <v>1</v>
      </c>
      <c r="L108" s="12" t="s">
        <v>28</v>
      </c>
      <c r="M108" s="13" t="str">
        <f>+G$4</f>
        <v>Media de Calcium</v>
      </c>
    </row>
    <row r="109" spans="1:13" x14ac:dyDescent="0.25">
      <c r="A109" s="1">
        <v>4</v>
      </c>
      <c r="B109" s="1">
        <v>0.35714285699999998</v>
      </c>
      <c r="C109" s="1">
        <v>0.29268292699999998</v>
      </c>
      <c r="D109" s="1">
        <v>0</v>
      </c>
      <c r="L109" s="15" t="s">
        <v>29</v>
      </c>
      <c r="M109" s="1">
        <f>+M105</f>
        <v>9.523809523809823E-4</v>
      </c>
    </row>
    <row r="110" spans="1:13" x14ac:dyDescent="0.25">
      <c r="A110" s="1">
        <v>6</v>
      </c>
      <c r="B110" s="1">
        <v>0.35714285699999998</v>
      </c>
      <c r="C110" s="1">
        <v>-0.487804878</v>
      </c>
      <c r="D110" s="1">
        <v>0</v>
      </c>
      <c r="L110" s="14" t="s">
        <v>30</v>
      </c>
      <c r="M110" s="1">
        <f>+C101</f>
        <v>0.38775510199999996</v>
      </c>
    </row>
    <row r="111" spans="1:13" x14ac:dyDescent="0.25">
      <c r="A111" s="1">
        <v>9</v>
      </c>
      <c r="B111" s="1">
        <v>0.35714285699999998</v>
      </c>
      <c r="C111" s="1">
        <v>-7.3170732000000002E-2</v>
      </c>
      <c r="D111" s="1">
        <v>0</v>
      </c>
    </row>
    <row r="112" spans="1:13" x14ac:dyDescent="0.25">
      <c r="A112" s="1">
        <v>2</v>
      </c>
      <c r="B112" s="1">
        <v>0.36734693899999998</v>
      </c>
      <c r="C112" s="1">
        <v>0</v>
      </c>
      <c r="D112" s="1">
        <v>1</v>
      </c>
    </row>
    <row r="118" spans="1:10" x14ac:dyDescent="0.25">
      <c r="A118" s="11" t="s">
        <v>7</v>
      </c>
      <c r="B118" s="11" t="s">
        <v>8</v>
      </c>
      <c r="C118" s="11" t="s">
        <v>9</v>
      </c>
      <c r="D118" s="11" t="s">
        <v>14</v>
      </c>
      <c r="F118" s="11" t="s">
        <v>7</v>
      </c>
      <c r="G118" s="11" t="s">
        <v>8</v>
      </c>
      <c r="H118" s="11" t="s">
        <v>9</v>
      </c>
      <c r="I118" s="11" t="s">
        <v>14</v>
      </c>
    </row>
    <row r="119" spans="1:10" x14ac:dyDescent="0.25">
      <c r="A119" s="1" t="s">
        <v>5</v>
      </c>
      <c r="B119" s="1">
        <v>2</v>
      </c>
      <c r="C119" s="1">
        <f>+B119/B121</f>
        <v>0.2857142857142857</v>
      </c>
      <c r="D119" s="1">
        <f>+C119*C119</f>
        <v>8.1632653061224483E-2</v>
      </c>
      <c r="F119" s="1" t="s">
        <v>5</v>
      </c>
      <c r="G119" s="1">
        <v>1</v>
      </c>
      <c r="H119" s="1">
        <f>+G119/G121</f>
        <v>0.33333333333333331</v>
      </c>
      <c r="I119" s="1">
        <f>+H119*H119</f>
        <v>0.1111111111111111</v>
      </c>
    </row>
    <row r="120" spans="1:10" x14ac:dyDescent="0.25">
      <c r="A120" s="1" t="s">
        <v>6</v>
      </c>
      <c r="B120" s="1">
        <v>5</v>
      </c>
      <c r="C120" s="1">
        <f>+B120/B121</f>
        <v>0.7142857142857143</v>
      </c>
      <c r="D120" s="1">
        <f>+C120*C120</f>
        <v>0.51020408163265307</v>
      </c>
      <c r="F120" s="1" t="s">
        <v>6</v>
      </c>
      <c r="G120" s="1">
        <v>2</v>
      </c>
      <c r="H120" s="1">
        <f>+G120/G121</f>
        <v>0.66666666666666663</v>
      </c>
      <c r="I120" s="1">
        <f>+H120*H120</f>
        <v>0.44444444444444442</v>
      </c>
    </row>
    <row r="121" spans="1:10" x14ac:dyDescent="0.25">
      <c r="A121" s="1" t="s">
        <v>22</v>
      </c>
      <c r="B121" s="1">
        <f>+B120+B119</f>
        <v>7</v>
      </c>
      <c r="C121" s="1">
        <f>+C120+C119</f>
        <v>1</v>
      </c>
      <c r="D121" s="1">
        <f>+D120+D119</f>
        <v>0.59183673469387754</v>
      </c>
      <c r="F121" s="1" t="s">
        <v>22</v>
      </c>
      <c r="G121" s="1">
        <f>+G120+G119</f>
        <v>3</v>
      </c>
      <c r="H121" s="1">
        <f t="shared" ref="H121" si="5">+H120+H119</f>
        <v>1</v>
      </c>
      <c r="I121" s="1">
        <f t="shared" ref="I121" si="6">+I120+I119</f>
        <v>0.55555555555555558</v>
      </c>
    </row>
    <row r="126" spans="1:10" x14ac:dyDescent="0.25">
      <c r="A126" s="1" t="s">
        <v>23</v>
      </c>
      <c r="B126" s="1"/>
      <c r="C126" s="1">
        <f>1-D121</f>
        <v>0.40816326530612246</v>
      </c>
      <c r="F126" s="1" t="s">
        <v>23</v>
      </c>
      <c r="G126" s="1"/>
      <c r="H126" s="1">
        <f>1-I121</f>
        <v>0.44444444444444442</v>
      </c>
    </row>
    <row r="128" spans="1:10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 spans="1:13" x14ac:dyDescent="0.25">
      <c r="A129" s="25" t="s">
        <v>19</v>
      </c>
      <c r="B129" s="25"/>
      <c r="C129" s="7">
        <f>+G9</f>
        <v>0.4489795915</v>
      </c>
    </row>
    <row r="131" spans="1:13" x14ac:dyDescent="0.25">
      <c r="A131" t="s">
        <v>20</v>
      </c>
      <c r="F131" t="s">
        <v>21</v>
      </c>
      <c r="L131" t="s">
        <v>26</v>
      </c>
    </row>
    <row r="133" spans="1:13" x14ac:dyDescent="0.25">
      <c r="A133" s="11" t="s">
        <v>0</v>
      </c>
      <c r="B133" s="11" t="s">
        <v>1</v>
      </c>
      <c r="C133" s="11" t="s">
        <v>2</v>
      </c>
      <c r="D133" s="11" t="s">
        <v>3</v>
      </c>
      <c r="F133" s="11" t="s">
        <v>0</v>
      </c>
      <c r="G133" s="11" t="s">
        <v>1</v>
      </c>
      <c r="H133" s="11" t="s">
        <v>2</v>
      </c>
      <c r="I133" s="11" t="s">
        <v>3</v>
      </c>
      <c r="L133" s="1" t="s">
        <v>27</v>
      </c>
      <c r="M133" s="1">
        <f>+C$2-(C154*(B149/(B149+G149)) + H154*(G149/(B149+G149)))</f>
        <v>1.9999999999999962E-2</v>
      </c>
    </row>
    <row r="134" spans="1:13" x14ac:dyDescent="0.25">
      <c r="A134" s="1">
        <v>8</v>
      </c>
      <c r="B134" s="1">
        <v>0.14285714299999999</v>
      </c>
      <c r="C134" s="1">
        <v>-6.097561E-2</v>
      </c>
      <c r="D134" s="1">
        <v>0</v>
      </c>
      <c r="F134" s="1">
        <v>5</v>
      </c>
      <c r="G134" s="1">
        <v>0.489795918</v>
      </c>
      <c r="H134" s="1">
        <v>0.134146341</v>
      </c>
      <c r="I134" s="1">
        <v>0</v>
      </c>
    </row>
    <row r="135" spans="1:13" x14ac:dyDescent="0.25">
      <c r="A135" s="1">
        <v>0</v>
      </c>
      <c r="B135" s="1">
        <v>0.326530612</v>
      </c>
      <c r="C135" s="1">
        <v>-0.353658537</v>
      </c>
      <c r="D135" s="1">
        <v>1</v>
      </c>
      <c r="F135" s="1">
        <v>1</v>
      </c>
      <c r="G135" s="1">
        <v>0.53061224500000004</v>
      </c>
      <c r="H135" s="1">
        <v>-0.71951219499999997</v>
      </c>
      <c r="I135" s="1">
        <v>1</v>
      </c>
    </row>
    <row r="136" spans="1:13" x14ac:dyDescent="0.25">
      <c r="A136" s="1">
        <v>3</v>
      </c>
      <c r="B136" s="1">
        <v>0.326530612</v>
      </c>
      <c r="C136" s="1">
        <v>-0.21951219499999999</v>
      </c>
      <c r="D136" s="1">
        <v>0</v>
      </c>
      <c r="L136" s="12" t="s">
        <v>28</v>
      </c>
      <c r="M136" s="13" t="str">
        <f>+G$4</f>
        <v>Media de Calcium</v>
      </c>
    </row>
    <row r="137" spans="1:13" x14ac:dyDescent="0.25">
      <c r="A137" s="1">
        <v>4</v>
      </c>
      <c r="B137" s="1">
        <v>0.35714285699999998</v>
      </c>
      <c r="C137" s="1">
        <v>0.29268292699999998</v>
      </c>
      <c r="D137" s="1">
        <v>0</v>
      </c>
      <c r="L137" s="15" t="s">
        <v>29</v>
      </c>
      <c r="M137" s="1">
        <f>+M133</f>
        <v>1.9999999999999962E-2</v>
      </c>
    </row>
    <row r="138" spans="1:13" x14ac:dyDescent="0.25">
      <c r="A138" s="1">
        <v>6</v>
      </c>
      <c r="B138" s="1">
        <v>0.35714285699999998</v>
      </c>
      <c r="C138" s="1">
        <v>-0.487804878</v>
      </c>
      <c r="D138" s="1">
        <v>0</v>
      </c>
      <c r="L138" s="14" t="s">
        <v>30</v>
      </c>
      <c r="M138" s="1">
        <f>+C129</f>
        <v>0.4489795915</v>
      </c>
    </row>
    <row r="139" spans="1:13" x14ac:dyDescent="0.25">
      <c r="A139" s="1">
        <v>9</v>
      </c>
      <c r="B139" s="1">
        <v>0.35714285699999998</v>
      </c>
      <c r="C139" s="1">
        <v>-7.3170732000000002E-2</v>
      </c>
      <c r="D139" s="1">
        <v>0</v>
      </c>
    </row>
    <row r="140" spans="1:13" x14ac:dyDescent="0.25">
      <c r="A140" s="1">
        <v>2</v>
      </c>
      <c r="B140" s="1">
        <v>0.36734693899999998</v>
      </c>
      <c r="C140" s="1">
        <v>0</v>
      </c>
      <c r="D140" s="1">
        <v>1</v>
      </c>
    </row>
    <row r="141" spans="1:13" x14ac:dyDescent="0.25">
      <c r="A141" s="1">
        <v>7</v>
      </c>
      <c r="B141" s="1">
        <v>0.408163265</v>
      </c>
      <c r="C141" s="1">
        <v>-4.8780487999999997E-2</v>
      </c>
      <c r="D141" s="1">
        <v>0</v>
      </c>
    </row>
    <row r="146" spans="1:12" x14ac:dyDescent="0.25">
      <c r="A146" s="11" t="s">
        <v>7</v>
      </c>
      <c r="B146" s="11" t="s">
        <v>8</v>
      </c>
      <c r="C146" s="11" t="s">
        <v>9</v>
      </c>
      <c r="D146" s="11" t="s">
        <v>14</v>
      </c>
      <c r="F146" s="11" t="s">
        <v>7</v>
      </c>
      <c r="G146" s="11" t="s">
        <v>8</v>
      </c>
      <c r="H146" s="11" t="s">
        <v>9</v>
      </c>
      <c r="I146" s="11" t="s">
        <v>14</v>
      </c>
    </row>
    <row r="147" spans="1:12" x14ac:dyDescent="0.25">
      <c r="A147" s="1" t="s">
        <v>5</v>
      </c>
      <c r="B147" s="1">
        <v>2</v>
      </c>
      <c r="C147" s="1">
        <f>+B147/B149</f>
        <v>0.25</v>
      </c>
      <c r="D147" s="1">
        <f>+C147*C147</f>
        <v>6.25E-2</v>
      </c>
      <c r="F147" s="1" t="s">
        <v>5</v>
      </c>
      <c r="G147" s="1">
        <v>1</v>
      </c>
      <c r="H147" s="1">
        <f>+G147/G149</f>
        <v>0.5</v>
      </c>
      <c r="I147" s="1">
        <f>+H147*H147</f>
        <v>0.25</v>
      </c>
    </row>
    <row r="148" spans="1:12" x14ac:dyDescent="0.25">
      <c r="A148" s="1" t="s">
        <v>6</v>
      </c>
      <c r="B148" s="1">
        <v>6</v>
      </c>
      <c r="C148" s="1">
        <f>+B148/B149</f>
        <v>0.75</v>
      </c>
      <c r="D148" s="1">
        <f>+C148*C148</f>
        <v>0.5625</v>
      </c>
      <c r="F148" s="1" t="s">
        <v>6</v>
      </c>
      <c r="G148" s="1">
        <v>1</v>
      </c>
      <c r="H148" s="1">
        <f>+G148/G149</f>
        <v>0.5</v>
      </c>
      <c r="I148" s="1">
        <f>+H148*H148</f>
        <v>0.25</v>
      </c>
    </row>
    <row r="149" spans="1:12" x14ac:dyDescent="0.25">
      <c r="A149" s="1" t="s">
        <v>22</v>
      </c>
      <c r="B149" s="1">
        <f>+B148+B147</f>
        <v>8</v>
      </c>
      <c r="C149" s="1">
        <f>+C148+C147</f>
        <v>1</v>
      </c>
      <c r="D149" s="1">
        <f>+D148+D147</f>
        <v>0.625</v>
      </c>
      <c r="F149" s="1" t="s">
        <v>22</v>
      </c>
      <c r="G149" s="1">
        <f>+G148+G147</f>
        <v>2</v>
      </c>
      <c r="H149" s="1">
        <f t="shared" ref="H149" si="7">+H148+H147</f>
        <v>1</v>
      </c>
      <c r="I149" s="1">
        <f t="shared" ref="I149" si="8">+I148+I147</f>
        <v>0.5</v>
      </c>
    </row>
    <row r="154" spans="1:12" x14ac:dyDescent="0.25">
      <c r="A154" s="1" t="s">
        <v>23</v>
      </c>
      <c r="B154" s="1"/>
      <c r="C154" s="1">
        <f>1-D149</f>
        <v>0.375</v>
      </c>
      <c r="F154" s="1" t="s">
        <v>23</v>
      </c>
      <c r="G154" s="1"/>
      <c r="H154" s="1">
        <f>1-I149</f>
        <v>0.5</v>
      </c>
    </row>
    <row r="157" spans="1:1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2" x14ac:dyDescent="0.25">
      <c r="A158" s="25" t="s">
        <v>19</v>
      </c>
      <c r="B158" s="25"/>
      <c r="C158" s="7">
        <f>+G10</f>
        <v>0.51020408149999996</v>
      </c>
    </row>
    <row r="160" spans="1:12" x14ac:dyDescent="0.25">
      <c r="A160" t="s">
        <v>20</v>
      </c>
      <c r="F160" t="s">
        <v>21</v>
      </c>
      <c r="L160" t="s">
        <v>26</v>
      </c>
    </row>
    <row r="162" spans="1:13" x14ac:dyDescent="0.25">
      <c r="A162" s="11" t="s">
        <v>0</v>
      </c>
      <c r="B162" s="11" t="s">
        <v>1</v>
      </c>
      <c r="C162" s="11" t="s">
        <v>2</v>
      </c>
      <c r="D162" s="11" t="s">
        <v>3</v>
      </c>
      <c r="F162" s="11" t="s">
        <v>0</v>
      </c>
      <c r="G162" s="11" t="s">
        <v>1</v>
      </c>
      <c r="H162" s="11" t="s">
        <v>2</v>
      </c>
      <c r="I162" s="11" t="s">
        <v>3</v>
      </c>
      <c r="L162" s="1" t="s">
        <v>27</v>
      </c>
      <c r="M162" s="1">
        <f>+C$2-(C183*(B178/(B178+G178)) + H183*(G178/(B178+G178)))</f>
        <v>0.10888888888888887</v>
      </c>
    </row>
    <row r="163" spans="1:13" x14ac:dyDescent="0.25">
      <c r="A163" s="1">
        <v>8</v>
      </c>
      <c r="B163" s="1">
        <v>0.14285714299999999</v>
      </c>
      <c r="C163" s="1">
        <v>-6.097561E-2</v>
      </c>
      <c r="D163" s="1">
        <v>0</v>
      </c>
      <c r="F163" s="1">
        <v>1</v>
      </c>
      <c r="G163" s="1">
        <v>0.53061224500000004</v>
      </c>
      <c r="H163" s="1">
        <v>-0.71951219499999997</v>
      </c>
      <c r="I163" s="1">
        <v>1</v>
      </c>
    </row>
    <row r="164" spans="1:13" x14ac:dyDescent="0.25">
      <c r="A164" s="1">
        <v>0</v>
      </c>
      <c r="B164" s="1">
        <v>0.326530612</v>
      </c>
      <c r="C164" s="1">
        <v>-0.353658537</v>
      </c>
      <c r="D164" s="1">
        <v>1</v>
      </c>
    </row>
    <row r="165" spans="1:13" x14ac:dyDescent="0.25">
      <c r="A165" s="1">
        <v>3</v>
      </c>
      <c r="B165" s="1">
        <v>0.326530612</v>
      </c>
      <c r="C165" s="1">
        <v>-0.21951219499999999</v>
      </c>
      <c r="D165" s="1">
        <v>0</v>
      </c>
      <c r="L165" s="12" t="s">
        <v>28</v>
      </c>
      <c r="M165" s="13" t="str">
        <f>+G$4</f>
        <v>Media de Calcium</v>
      </c>
    </row>
    <row r="166" spans="1:13" x14ac:dyDescent="0.25">
      <c r="A166" s="1">
        <v>4</v>
      </c>
      <c r="B166" s="1">
        <v>0.35714285699999998</v>
      </c>
      <c r="C166" s="1">
        <v>0.29268292699999998</v>
      </c>
      <c r="D166" s="1">
        <v>0</v>
      </c>
      <c r="L166" s="15" t="s">
        <v>29</v>
      </c>
      <c r="M166" s="1">
        <f>+M162</f>
        <v>0.10888888888888887</v>
      </c>
    </row>
    <row r="167" spans="1:13" x14ac:dyDescent="0.25">
      <c r="A167" s="1">
        <v>6</v>
      </c>
      <c r="B167" s="1">
        <v>0.35714285699999998</v>
      </c>
      <c r="C167" s="1">
        <v>-0.487804878</v>
      </c>
      <c r="D167" s="1">
        <v>0</v>
      </c>
      <c r="L167" s="14" t="s">
        <v>30</v>
      </c>
      <c r="M167" s="1">
        <f>+C158</f>
        <v>0.51020408149999996</v>
      </c>
    </row>
    <row r="168" spans="1:13" x14ac:dyDescent="0.25">
      <c r="A168" s="1">
        <v>9</v>
      </c>
      <c r="B168" s="1">
        <v>0.35714285699999998</v>
      </c>
      <c r="C168" s="1">
        <v>-7.3170732000000002E-2</v>
      </c>
      <c r="D168" s="1">
        <v>0</v>
      </c>
    </row>
    <row r="169" spans="1:13" x14ac:dyDescent="0.25">
      <c r="A169" s="1">
        <v>2</v>
      </c>
      <c r="B169" s="1">
        <v>0.36734693899999998</v>
      </c>
      <c r="C169" s="1">
        <v>0</v>
      </c>
      <c r="D169" s="1">
        <v>1</v>
      </c>
    </row>
    <row r="170" spans="1:13" x14ac:dyDescent="0.25">
      <c r="A170" s="1">
        <v>7</v>
      </c>
      <c r="B170" s="1">
        <v>0.408163265</v>
      </c>
      <c r="C170" s="1">
        <v>-4.8780487999999997E-2</v>
      </c>
      <c r="D170" s="1">
        <v>0</v>
      </c>
    </row>
    <row r="171" spans="1:13" x14ac:dyDescent="0.25">
      <c r="A171" s="1">
        <v>5</v>
      </c>
      <c r="B171" s="1">
        <v>0.489795918</v>
      </c>
      <c r="C171" s="1">
        <v>0.134146341</v>
      </c>
      <c r="D171" s="1">
        <v>0</v>
      </c>
    </row>
    <row r="175" spans="1:13" x14ac:dyDescent="0.25">
      <c r="A175" s="11" t="s">
        <v>7</v>
      </c>
      <c r="B175" s="11" t="s">
        <v>8</v>
      </c>
      <c r="C175" s="11" t="s">
        <v>9</v>
      </c>
      <c r="D175" s="11" t="s">
        <v>14</v>
      </c>
      <c r="F175" s="11" t="s">
        <v>7</v>
      </c>
      <c r="G175" s="11" t="s">
        <v>8</v>
      </c>
      <c r="H175" s="11" t="s">
        <v>9</v>
      </c>
      <c r="I175" s="11" t="s">
        <v>14</v>
      </c>
    </row>
    <row r="176" spans="1:13" x14ac:dyDescent="0.25">
      <c r="A176" s="1" t="s">
        <v>5</v>
      </c>
      <c r="B176" s="1">
        <v>2</v>
      </c>
      <c r="C176" s="1">
        <f>+B176/B178</f>
        <v>0.22222222222222221</v>
      </c>
      <c r="D176" s="1">
        <f>+C176*C176</f>
        <v>4.9382716049382713E-2</v>
      </c>
      <c r="F176" s="1" t="s">
        <v>5</v>
      </c>
      <c r="G176" s="1">
        <v>1</v>
      </c>
      <c r="H176" s="1">
        <f>+G176/G178</f>
        <v>1</v>
      </c>
      <c r="I176" s="1">
        <f>+H176*H176</f>
        <v>1</v>
      </c>
    </row>
    <row r="177" spans="1:9" x14ac:dyDescent="0.25">
      <c r="A177" s="1" t="s">
        <v>6</v>
      </c>
      <c r="B177" s="1">
        <v>7</v>
      </c>
      <c r="C177" s="1">
        <f>+B177/B178</f>
        <v>0.77777777777777779</v>
      </c>
      <c r="D177" s="1">
        <f>+C177*C177</f>
        <v>0.60493827160493829</v>
      </c>
      <c r="F177" s="1" t="s">
        <v>6</v>
      </c>
      <c r="G177" s="1">
        <v>0</v>
      </c>
      <c r="H177" s="1">
        <f>+G177/G178</f>
        <v>0</v>
      </c>
      <c r="I177" s="1">
        <f>+H177*H177</f>
        <v>0</v>
      </c>
    </row>
    <row r="178" spans="1:9" x14ac:dyDescent="0.25">
      <c r="A178" s="1" t="s">
        <v>22</v>
      </c>
      <c r="B178" s="1">
        <f>+B177+B176</f>
        <v>9</v>
      </c>
      <c r="C178" s="1">
        <f>+C177+C176</f>
        <v>1</v>
      </c>
      <c r="D178" s="1">
        <f>+D177+D176</f>
        <v>0.65432098765432101</v>
      </c>
      <c r="F178" s="1" t="s">
        <v>22</v>
      </c>
      <c r="G178" s="1">
        <f>+G177+G176</f>
        <v>1</v>
      </c>
      <c r="H178" s="1">
        <f t="shared" ref="H178" si="9">+H177+H176</f>
        <v>1</v>
      </c>
      <c r="I178" s="1">
        <f t="shared" ref="I178" si="10">+I177+I176</f>
        <v>1</v>
      </c>
    </row>
    <row r="183" spans="1:9" x14ac:dyDescent="0.25">
      <c r="A183" s="1" t="s">
        <v>23</v>
      </c>
      <c r="B183" s="1"/>
      <c r="C183" s="1">
        <f>1-D178</f>
        <v>0.34567901234567899</v>
      </c>
      <c r="F183" s="1" t="s">
        <v>23</v>
      </c>
      <c r="G183" s="1"/>
      <c r="H183" s="1">
        <f>1-I178</f>
        <v>0</v>
      </c>
    </row>
    <row r="188" spans="1:9" x14ac:dyDescent="0.25">
      <c r="B188" s="9" t="s">
        <v>18</v>
      </c>
      <c r="C188" s="9" t="s">
        <v>29</v>
      </c>
    </row>
    <row r="189" spans="1:9" x14ac:dyDescent="0.25">
      <c r="B189" s="1">
        <v>0.23469387749999998</v>
      </c>
      <c r="C189" s="1">
        <f>+M24</f>
        <v>2.0000000000000018E-2</v>
      </c>
    </row>
    <row r="190" spans="1:9" x14ac:dyDescent="0.25">
      <c r="B190" s="1">
        <v>0.34183673449999996</v>
      </c>
      <c r="C190" s="1">
        <f>+M52</f>
        <v>9.523809523809823E-4</v>
      </c>
    </row>
    <row r="191" spans="1:9" x14ac:dyDescent="0.25">
      <c r="B191" s="1">
        <v>0.36224489799999998</v>
      </c>
      <c r="C191" s="1">
        <f>+M80</f>
        <v>5.3333333333333399E-2</v>
      </c>
    </row>
    <row r="192" spans="1:9" x14ac:dyDescent="0.25">
      <c r="B192" s="1">
        <v>0.38775510199999996</v>
      </c>
      <c r="C192" s="1">
        <f>+M109</f>
        <v>9.523809523809823E-4</v>
      </c>
    </row>
    <row r="193" spans="2:3" x14ac:dyDescent="0.25">
      <c r="B193" s="1">
        <v>0.4489795915</v>
      </c>
      <c r="C193" s="1">
        <f>+M137</f>
        <v>1.9999999999999962E-2</v>
      </c>
    </row>
    <row r="194" spans="2:3" x14ac:dyDescent="0.25">
      <c r="B194" s="1">
        <v>0.51020408149999996</v>
      </c>
      <c r="C194" s="1">
        <f>+M166</f>
        <v>0.10888888888888887</v>
      </c>
    </row>
    <row r="196" spans="2:3" x14ac:dyDescent="0.25">
      <c r="B196" s="1" t="s">
        <v>34</v>
      </c>
      <c r="C196" s="1">
        <f>MAX(C189:C194)</f>
        <v>0.10888888888888887</v>
      </c>
    </row>
  </sheetData>
  <mergeCells count="6">
    <mergeCell ref="A158:B158"/>
    <mergeCell ref="A16:B16"/>
    <mergeCell ref="A44:B44"/>
    <mergeCell ref="A72:B72"/>
    <mergeCell ref="A101:B101"/>
    <mergeCell ref="A129:B1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1"/>
  <sheetViews>
    <sheetView topLeftCell="A223" workbookViewId="0">
      <selection activeCell="C281" sqref="C281"/>
    </sheetView>
  </sheetViews>
  <sheetFormatPr baseColWidth="10" defaultRowHeight="15" x14ac:dyDescent="0.25"/>
  <cols>
    <col min="1" max="1" width="24.7109375" bestFit="1" customWidth="1"/>
    <col min="2" max="2" width="21.85546875" bestFit="1" customWidth="1"/>
    <col min="3" max="3" width="19.7109375" bestFit="1" customWidth="1"/>
    <col min="4" max="4" width="15.28515625" bestFit="1" customWidth="1"/>
    <col min="6" max="6" width="24.7109375" bestFit="1" customWidth="1"/>
    <col min="7" max="7" width="21.85546875" bestFit="1" customWidth="1"/>
    <col min="8" max="8" width="19.7109375" bestFit="1" customWidth="1"/>
    <col min="9" max="9" width="15.28515625" bestFit="1" customWidth="1"/>
    <col min="12" max="12" width="28.5703125" bestFit="1" customWidth="1"/>
    <col min="13" max="13" width="21.85546875" bestFit="1" customWidth="1"/>
  </cols>
  <sheetData>
    <row r="2" spans="1:10" x14ac:dyDescent="0.25">
      <c r="A2" t="s">
        <v>12</v>
      </c>
      <c r="B2" t="s">
        <v>13</v>
      </c>
      <c r="C2" s="8">
        <v>0.42000000000000004</v>
      </c>
    </row>
    <row r="4" spans="1:10" x14ac:dyDescent="0.25">
      <c r="A4" s="2" t="s">
        <v>0</v>
      </c>
      <c r="B4" s="2" t="s">
        <v>1</v>
      </c>
      <c r="C4" s="2" t="s">
        <v>2</v>
      </c>
      <c r="D4" s="3" t="s">
        <v>3</v>
      </c>
      <c r="G4" s="4" t="s">
        <v>37</v>
      </c>
    </row>
    <row r="5" spans="1:10" x14ac:dyDescent="0.25">
      <c r="A5" s="1">
        <v>1</v>
      </c>
      <c r="B5" s="1">
        <v>0.53061224500000004</v>
      </c>
      <c r="C5" s="1">
        <v>-0.71951219499999997</v>
      </c>
      <c r="D5" s="1">
        <v>1</v>
      </c>
      <c r="G5" s="1">
        <f>+'Arbol de decision'!C177</f>
        <v>-0.60365853650000001</v>
      </c>
    </row>
    <row r="6" spans="1:10" x14ac:dyDescent="0.25">
      <c r="A6" s="1">
        <v>6</v>
      </c>
      <c r="B6" s="1">
        <v>0.35714285699999998</v>
      </c>
      <c r="C6" s="1">
        <v>-0.487804878</v>
      </c>
      <c r="D6" s="1">
        <v>0</v>
      </c>
      <c r="G6" s="1">
        <f>+'Arbol de decision'!C178</f>
        <v>-0.4207317075</v>
      </c>
    </row>
    <row r="7" spans="1:10" x14ac:dyDescent="0.25">
      <c r="A7" s="1">
        <v>0</v>
      </c>
      <c r="B7" s="1">
        <v>0.326530612</v>
      </c>
      <c r="C7" s="1">
        <v>-0.353658537</v>
      </c>
      <c r="D7" s="1">
        <v>1</v>
      </c>
      <c r="G7" s="1">
        <f>+'Arbol de decision'!C179</f>
        <v>-0.28658536600000001</v>
      </c>
    </row>
    <row r="8" spans="1:10" x14ac:dyDescent="0.25">
      <c r="A8" s="1">
        <v>3</v>
      </c>
      <c r="B8" s="1">
        <v>0.326530612</v>
      </c>
      <c r="C8" s="1">
        <v>-0.21951219499999999</v>
      </c>
      <c r="D8" s="1">
        <v>0</v>
      </c>
      <c r="G8" s="1">
        <f>+'Arbol de decision'!C180</f>
        <v>-0.14634146349999999</v>
      </c>
    </row>
    <row r="9" spans="1:10" x14ac:dyDescent="0.25">
      <c r="A9" s="1">
        <v>9</v>
      </c>
      <c r="B9" s="1">
        <v>0.35714285699999998</v>
      </c>
      <c r="C9" s="1">
        <v>-7.3170732000000002E-2</v>
      </c>
      <c r="D9" s="1">
        <v>0</v>
      </c>
      <c r="G9" s="1">
        <f>+'Arbol de decision'!C181</f>
        <v>-6.7073171000000001E-2</v>
      </c>
    </row>
    <row r="10" spans="1:10" x14ac:dyDescent="0.25">
      <c r="A10" s="1">
        <v>8</v>
      </c>
      <c r="B10" s="1">
        <v>0.14285714299999999</v>
      </c>
      <c r="C10" s="1">
        <v>-6.097561E-2</v>
      </c>
      <c r="D10" s="1">
        <v>0</v>
      </c>
      <c r="G10" s="1">
        <f>+'Arbol de decision'!C182</f>
        <v>-5.4878048999999998E-2</v>
      </c>
    </row>
    <row r="11" spans="1:10" x14ac:dyDescent="0.25">
      <c r="A11" s="1">
        <v>7</v>
      </c>
      <c r="B11" s="1">
        <v>0.408163265</v>
      </c>
      <c r="C11" s="1">
        <v>-4.8780487999999997E-2</v>
      </c>
      <c r="D11" s="1">
        <v>0</v>
      </c>
      <c r="G11" s="1">
        <f>+'Arbol de decision'!C183</f>
        <v>-2.4390243999999998E-2</v>
      </c>
    </row>
    <row r="12" spans="1:10" x14ac:dyDescent="0.25">
      <c r="A12" s="1">
        <v>2</v>
      </c>
      <c r="B12" s="1">
        <v>0.36734693899999998</v>
      </c>
      <c r="C12" s="1">
        <v>0</v>
      </c>
      <c r="D12" s="1">
        <v>1</v>
      </c>
      <c r="G12" s="1">
        <f>+'Arbol de decision'!C184</f>
        <v>6.7073170500000001E-2</v>
      </c>
    </row>
    <row r="13" spans="1:10" x14ac:dyDescent="0.25">
      <c r="A13" s="1">
        <v>5</v>
      </c>
      <c r="B13" s="1">
        <v>0.489795918</v>
      </c>
      <c r="C13" s="1">
        <v>0.134146341</v>
      </c>
      <c r="D13" s="1">
        <v>0</v>
      </c>
      <c r="G13" s="1">
        <f>+'Arbol de decision'!C185</f>
        <v>0.21341463399999999</v>
      </c>
    </row>
    <row r="14" spans="1:10" x14ac:dyDescent="0.25">
      <c r="A14" s="1">
        <v>4</v>
      </c>
      <c r="B14" s="1">
        <v>0.35714285699999998</v>
      </c>
      <c r="C14" s="1">
        <v>0.29268292699999998</v>
      </c>
      <c r="D14" s="1">
        <v>0</v>
      </c>
    </row>
    <row r="15" spans="1:10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5">
      <c r="A16" s="25" t="s">
        <v>19</v>
      </c>
      <c r="B16" s="25"/>
      <c r="C16" s="7">
        <f>+G5</f>
        <v>-0.60365853650000001</v>
      </c>
    </row>
    <row r="18" spans="1:13" x14ac:dyDescent="0.25">
      <c r="A18" t="s">
        <v>20</v>
      </c>
      <c r="F18" t="s">
        <v>21</v>
      </c>
      <c r="L18" t="s">
        <v>26</v>
      </c>
    </row>
    <row r="20" spans="1:13" x14ac:dyDescent="0.25">
      <c r="A20" s="11" t="s">
        <v>0</v>
      </c>
      <c r="B20" s="11" t="s">
        <v>1</v>
      </c>
      <c r="C20" s="11" t="s">
        <v>2</v>
      </c>
      <c r="D20" s="11" t="s">
        <v>3</v>
      </c>
      <c r="F20" s="11" t="s">
        <v>0</v>
      </c>
      <c r="G20" s="11" t="s">
        <v>1</v>
      </c>
      <c r="H20" s="11" t="s">
        <v>2</v>
      </c>
      <c r="I20" s="11" t="s">
        <v>3</v>
      </c>
      <c r="L20" s="1" t="s">
        <v>27</v>
      </c>
      <c r="M20" s="1">
        <f>+C$2-(C41*(B36/(B36+G36)) + H41*(G36/(B36+G36)))</f>
        <v>0.10888888888888892</v>
      </c>
    </row>
    <row r="21" spans="1:13" x14ac:dyDescent="0.25">
      <c r="A21" s="1">
        <v>1</v>
      </c>
      <c r="B21" s="1">
        <v>0.53061224500000004</v>
      </c>
      <c r="C21" s="1">
        <v>-0.71951219499999997</v>
      </c>
      <c r="D21" s="1">
        <v>1</v>
      </c>
      <c r="F21" s="1">
        <v>6</v>
      </c>
      <c r="G21" s="1">
        <v>0.35714285699999998</v>
      </c>
      <c r="H21" s="1">
        <v>-0.487804878</v>
      </c>
      <c r="I21" s="1">
        <v>0</v>
      </c>
    </row>
    <row r="22" spans="1:13" x14ac:dyDescent="0.25">
      <c r="F22" s="1">
        <v>0</v>
      </c>
      <c r="G22" s="1">
        <v>0.326530612</v>
      </c>
      <c r="H22" s="1">
        <v>-0.353658537</v>
      </c>
      <c r="I22" s="1">
        <v>1</v>
      </c>
    </row>
    <row r="23" spans="1:13" x14ac:dyDescent="0.25">
      <c r="F23" s="1">
        <v>3</v>
      </c>
      <c r="G23" s="1">
        <v>0.326530612</v>
      </c>
      <c r="H23" s="1">
        <v>-0.21951219499999999</v>
      </c>
      <c r="I23" s="1">
        <v>0</v>
      </c>
      <c r="L23" s="12" t="s">
        <v>28</v>
      </c>
      <c r="M23" s="13" t="str">
        <f>+G$4</f>
        <v>Media de Hemoglobina</v>
      </c>
    </row>
    <row r="24" spans="1:13" x14ac:dyDescent="0.25">
      <c r="F24" s="1">
        <v>9</v>
      </c>
      <c r="G24" s="1">
        <v>0.35714285699999998</v>
      </c>
      <c r="H24" s="1">
        <v>-7.3170732000000002E-2</v>
      </c>
      <c r="I24" s="1">
        <v>0</v>
      </c>
      <c r="L24" s="15" t="s">
        <v>29</v>
      </c>
      <c r="M24" s="1">
        <f>+M20</f>
        <v>0.10888888888888892</v>
      </c>
    </row>
    <row r="25" spans="1:13" x14ac:dyDescent="0.25">
      <c r="F25" s="1">
        <v>8</v>
      </c>
      <c r="G25" s="1">
        <v>0.14285714299999999</v>
      </c>
      <c r="H25" s="1">
        <v>-6.097561E-2</v>
      </c>
      <c r="I25" s="1">
        <v>0</v>
      </c>
      <c r="L25" s="14" t="s">
        <v>30</v>
      </c>
      <c r="M25" s="1">
        <f>+C16</f>
        <v>-0.60365853650000001</v>
      </c>
    </row>
    <row r="26" spans="1:13" x14ac:dyDescent="0.25">
      <c r="F26" s="1">
        <v>7</v>
      </c>
      <c r="G26" s="1">
        <v>0.408163265</v>
      </c>
      <c r="H26" s="1">
        <v>-4.8780487999999997E-2</v>
      </c>
      <c r="I26" s="1">
        <v>0</v>
      </c>
    </row>
    <row r="27" spans="1:13" x14ac:dyDescent="0.25">
      <c r="F27" s="1">
        <v>2</v>
      </c>
      <c r="G27" s="1">
        <v>0.36734693899999998</v>
      </c>
      <c r="H27" s="1">
        <v>0</v>
      </c>
      <c r="I27" s="1">
        <v>1</v>
      </c>
    </row>
    <row r="28" spans="1:13" x14ac:dyDescent="0.25">
      <c r="F28" s="1">
        <v>5</v>
      </c>
      <c r="G28" s="1">
        <v>0.489795918</v>
      </c>
      <c r="H28" s="1">
        <v>0.134146341</v>
      </c>
      <c r="I28" s="1">
        <v>0</v>
      </c>
    </row>
    <row r="29" spans="1:13" x14ac:dyDescent="0.25">
      <c r="F29" s="1">
        <v>4</v>
      </c>
      <c r="G29" s="1">
        <v>0.35714285699999998</v>
      </c>
      <c r="H29" s="1">
        <v>0.29268292699999998</v>
      </c>
      <c r="I29" s="1">
        <v>0</v>
      </c>
    </row>
    <row r="33" spans="1:13" x14ac:dyDescent="0.25">
      <c r="A33" s="11" t="s">
        <v>7</v>
      </c>
      <c r="B33" s="11" t="s">
        <v>8</v>
      </c>
      <c r="C33" s="11" t="s">
        <v>9</v>
      </c>
      <c r="D33" s="11" t="s">
        <v>14</v>
      </c>
      <c r="F33" s="11" t="s">
        <v>7</v>
      </c>
      <c r="G33" s="11" t="s">
        <v>8</v>
      </c>
      <c r="H33" s="11" t="s">
        <v>9</v>
      </c>
      <c r="I33" s="11" t="s">
        <v>14</v>
      </c>
    </row>
    <row r="34" spans="1:13" x14ac:dyDescent="0.25">
      <c r="A34" s="1" t="s">
        <v>5</v>
      </c>
      <c r="B34" s="1">
        <v>1</v>
      </c>
      <c r="C34" s="1">
        <f>+B34/B36</f>
        <v>1</v>
      </c>
      <c r="D34" s="1">
        <f>+C34*C34</f>
        <v>1</v>
      </c>
      <c r="F34" s="1" t="s">
        <v>5</v>
      </c>
      <c r="G34" s="1">
        <v>2</v>
      </c>
      <c r="H34" s="1">
        <f>+G34/G36</f>
        <v>0.22222222222222221</v>
      </c>
      <c r="I34" s="1">
        <f>+H34*H34</f>
        <v>4.9382716049382713E-2</v>
      </c>
    </row>
    <row r="35" spans="1:13" x14ac:dyDescent="0.25">
      <c r="A35" s="1" t="s">
        <v>6</v>
      </c>
      <c r="B35" s="1">
        <v>0</v>
      </c>
      <c r="C35" s="1">
        <f>+B35/B36</f>
        <v>0</v>
      </c>
      <c r="D35" s="1">
        <f>+C35*C35</f>
        <v>0</v>
      </c>
      <c r="F35" s="1" t="s">
        <v>6</v>
      </c>
      <c r="G35" s="1">
        <v>7</v>
      </c>
      <c r="H35" s="1">
        <f>+G35/G36</f>
        <v>0.77777777777777779</v>
      </c>
      <c r="I35" s="1">
        <f>+H35*H35</f>
        <v>0.60493827160493829</v>
      </c>
    </row>
    <row r="36" spans="1:13" x14ac:dyDescent="0.25">
      <c r="A36" s="1" t="s">
        <v>22</v>
      </c>
      <c r="B36" s="1">
        <f>+B35+B34</f>
        <v>1</v>
      </c>
      <c r="C36" s="1">
        <f>+C35+C34</f>
        <v>1</v>
      </c>
      <c r="D36" s="1">
        <f>+D35+D34</f>
        <v>1</v>
      </c>
      <c r="F36" s="1" t="s">
        <v>22</v>
      </c>
      <c r="G36" s="1">
        <f>+G35+G34</f>
        <v>9</v>
      </c>
      <c r="H36" s="1">
        <f t="shared" ref="H36:I36" si="0">+H35+H34</f>
        <v>1</v>
      </c>
      <c r="I36" s="1">
        <f t="shared" si="0"/>
        <v>0.65432098765432101</v>
      </c>
    </row>
    <row r="41" spans="1:13" x14ac:dyDescent="0.25">
      <c r="A41" s="1" t="s">
        <v>23</v>
      </c>
      <c r="B41" s="1"/>
      <c r="C41" s="1">
        <f>1-D36</f>
        <v>0</v>
      </c>
      <c r="F41" s="1" t="s">
        <v>23</v>
      </c>
      <c r="G41" s="1"/>
      <c r="H41" s="1">
        <f>1-I36</f>
        <v>0.34567901234567899</v>
      </c>
    </row>
    <row r="43" spans="1:13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3" x14ac:dyDescent="0.25">
      <c r="A44" s="25" t="s">
        <v>19</v>
      </c>
      <c r="B44" s="25"/>
      <c r="C44" s="7">
        <f>+G6</f>
        <v>-0.4207317075</v>
      </c>
    </row>
    <row r="46" spans="1:13" x14ac:dyDescent="0.25">
      <c r="A46" t="s">
        <v>20</v>
      </c>
      <c r="F46" t="s">
        <v>21</v>
      </c>
      <c r="L46" t="s">
        <v>26</v>
      </c>
    </row>
    <row r="48" spans="1:13" x14ac:dyDescent="0.25">
      <c r="A48" s="11" t="s">
        <v>0</v>
      </c>
      <c r="B48" s="11" t="s">
        <v>1</v>
      </c>
      <c r="C48" s="11" t="s">
        <v>2</v>
      </c>
      <c r="D48" s="11" t="s">
        <v>3</v>
      </c>
      <c r="F48" s="11" t="s">
        <v>0</v>
      </c>
      <c r="G48" s="11" t="s">
        <v>1</v>
      </c>
      <c r="H48" s="11" t="s">
        <v>2</v>
      </c>
      <c r="I48" s="11" t="s">
        <v>3</v>
      </c>
      <c r="L48" s="1" t="s">
        <v>27</v>
      </c>
      <c r="M48" s="1">
        <f>+C$2-(C69*(B64/(B64+G64)) + H69*(G64/(B64+G64)))</f>
        <v>2.0000000000000018E-2</v>
      </c>
    </row>
    <row r="49" spans="1:13" x14ac:dyDescent="0.25">
      <c r="A49" s="1">
        <v>1</v>
      </c>
      <c r="B49" s="1">
        <v>0.53061224500000004</v>
      </c>
      <c r="C49" s="1">
        <v>-0.71951219499999997</v>
      </c>
      <c r="D49" s="1">
        <v>1</v>
      </c>
      <c r="F49" s="1">
        <v>0</v>
      </c>
      <c r="G49" s="1">
        <v>0.326530612</v>
      </c>
      <c r="H49" s="1">
        <v>-0.353658537</v>
      </c>
      <c r="I49" s="1">
        <v>1</v>
      </c>
    </row>
    <row r="50" spans="1:13" x14ac:dyDescent="0.25">
      <c r="A50" s="1">
        <v>6</v>
      </c>
      <c r="B50" s="1">
        <v>0.35714285699999998</v>
      </c>
      <c r="C50" s="1">
        <v>-0.487804878</v>
      </c>
      <c r="D50" s="1">
        <v>0</v>
      </c>
      <c r="F50" s="1">
        <v>3</v>
      </c>
      <c r="G50" s="1">
        <v>0.326530612</v>
      </c>
      <c r="H50" s="1">
        <v>-0.21951219499999999</v>
      </c>
      <c r="I50" s="1">
        <v>0</v>
      </c>
    </row>
    <row r="51" spans="1:13" x14ac:dyDescent="0.25">
      <c r="F51" s="1">
        <v>9</v>
      </c>
      <c r="G51" s="1">
        <v>0.35714285699999998</v>
      </c>
      <c r="H51" s="1">
        <v>-7.3170732000000002E-2</v>
      </c>
      <c r="I51" s="1">
        <v>0</v>
      </c>
      <c r="L51" s="12" t="s">
        <v>28</v>
      </c>
      <c r="M51" s="13" t="str">
        <f>+G$4</f>
        <v>Media de Hemoglobina</v>
      </c>
    </row>
    <row r="52" spans="1:13" x14ac:dyDescent="0.25">
      <c r="F52" s="1">
        <v>8</v>
      </c>
      <c r="G52" s="1">
        <v>0.14285714299999999</v>
      </c>
      <c r="H52" s="1">
        <v>-6.097561E-2</v>
      </c>
      <c r="I52" s="1">
        <v>0</v>
      </c>
      <c r="L52" s="15" t="s">
        <v>29</v>
      </c>
      <c r="M52" s="1">
        <f>+M48</f>
        <v>2.0000000000000018E-2</v>
      </c>
    </row>
    <row r="53" spans="1:13" x14ac:dyDescent="0.25">
      <c r="F53" s="1">
        <v>7</v>
      </c>
      <c r="G53" s="1">
        <v>0.408163265</v>
      </c>
      <c r="H53" s="1">
        <v>-4.8780487999999997E-2</v>
      </c>
      <c r="I53" s="1">
        <v>0</v>
      </c>
      <c r="L53" s="14" t="s">
        <v>30</v>
      </c>
      <c r="M53" s="1">
        <f>+C44</f>
        <v>-0.4207317075</v>
      </c>
    </row>
    <row r="54" spans="1:13" x14ac:dyDescent="0.25">
      <c r="F54" s="1">
        <v>2</v>
      </c>
      <c r="G54" s="1">
        <v>0.36734693899999998</v>
      </c>
      <c r="H54" s="1">
        <v>0</v>
      </c>
      <c r="I54" s="1">
        <v>1</v>
      </c>
    </row>
    <row r="55" spans="1:13" x14ac:dyDescent="0.25">
      <c r="F55" s="1">
        <v>5</v>
      </c>
      <c r="G55" s="1">
        <v>0.489795918</v>
      </c>
      <c r="H55" s="1">
        <v>0.134146341</v>
      </c>
      <c r="I55" s="1">
        <v>0</v>
      </c>
    </row>
    <row r="56" spans="1:13" x14ac:dyDescent="0.25">
      <c r="F56" s="1">
        <v>4</v>
      </c>
      <c r="G56" s="1">
        <v>0.35714285699999998</v>
      </c>
      <c r="H56" s="1">
        <v>0.29268292699999998</v>
      </c>
      <c r="I56" s="1">
        <v>0</v>
      </c>
    </row>
    <row r="61" spans="1:13" x14ac:dyDescent="0.25">
      <c r="A61" s="11" t="s">
        <v>7</v>
      </c>
      <c r="B61" s="11" t="s">
        <v>8</v>
      </c>
      <c r="C61" s="11" t="s">
        <v>9</v>
      </c>
      <c r="D61" s="11" t="s">
        <v>14</v>
      </c>
      <c r="F61" s="11" t="s">
        <v>7</v>
      </c>
      <c r="G61" s="11" t="s">
        <v>8</v>
      </c>
      <c r="H61" s="11" t="s">
        <v>9</v>
      </c>
      <c r="I61" s="11" t="s">
        <v>14</v>
      </c>
    </row>
    <row r="62" spans="1:13" x14ac:dyDescent="0.25">
      <c r="A62" s="1" t="s">
        <v>5</v>
      </c>
      <c r="B62" s="1">
        <v>1</v>
      </c>
      <c r="C62" s="1">
        <f>+B62/B64</f>
        <v>0.5</v>
      </c>
      <c r="D62" s="1">
        <f>+C62*C62</f>
        <v>0.25</v>
      </c>
      <c r="F62" s="1" t="s">
        <v>5</v>
      </c>
      <c r="G62" s="1">
        <v>2</v>
      </c>
      <c r="H62" s="1">
        <f>+G62/G64</f>
        <v>0.25</v>
      </c>
      <c r="I62" s="1">
        <f>+H62*H62</f>
        <v>6.25E-2</v>
      </c>
    </row>
    <row r="63" spans="1:13" x14ac:dyDescent="0.25">
      <c r="A63" s="1" t="s">
        <v>6</v>
      </c>
      <c r="B63" s="1">
        <v>1</v>
      </c>
      <c r="C63" s="1">
        <f>+B63/B64</f>
        <v>0.5</v>
      </c>
      <c r="D63" s="1">
        <f>+C63*C63</f>
        <v>0.25</v>
      </c>
      <c r="F63" s="1" t="s">
        <v>6</v>
      </c>
      <c r="G63" s="1">
        <v>6</v>
      </c>
      <c r="H63" s="1">
        <f>+G63/G64</f>
        <v>0.75</v>
      </c>
      <c r="I63" s="1">
        <f>+H63*H63</f>
        <v>0.5625</v>
      </c>
    </row>
    <row r="64" spans="1:13" x14ac:dyDescent="0.25">
      <c r="A64" s="1" t="s">
        <v>22</v>
      </c>
      <c r="B64" s="1">
        <f>+B63+B62</f>
        <v>2</v>
      </c>
      <c r="C64" s="1">
        <f>+C63+C62</f>
        <v>1</v>
      </c>
      <c r="D64" s="1">
        <f>+D63+D62</f>
        <v>0.5</v>
      </c>
      <c r="F64" s="1" t="s">
        <v>22</v>
      </c>
      <c r="G64" s="1">
        <f>+G63+G62</f>
        <v>8</v>
      </c>
      <c r="H64" s="1">
        <f t="shared" ref="H64" si="1">+H63+H62</f>
        <v>1</v>
      </c>
      <c r="I64" s="1">
        <f t="shared" ref="I64" si="2">+I63+I62</f>
        <v>0.625</v>
      </c>
    </row>
    <row r="69" spans="1:13" x14ac:dyDescent="0.25">
      <c r="A69" s="1" t="s">
        <v>23</v>
      </c>
      <c r="B69" s="1"/>
      <c r="C69" s="1">
        <f>1-D64</f>
        <v>0.5</v>
      </c>
      <c r="F69" s="1" t="s">
        <v>23</v>
      </c>
      <c r="G69" s="1"/>
      <c r="H69" s="1">
        <f>1-I64</f>
        <v>0.375</v>
      </c>
    </row>
    <row r="71" spans="1:13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3" x14ac:dyDescent="0.25">
      <c r="A72" s="25" t="s">
        <v>19</v>
      </c>
      <c r="B72" s="25"/>
      <c r="C72" s="7">
        <f>+G7</f>
        <v>-0.28658536600000001</v>
      </c>
    </row>
    <row r="74" spans="1:13" x14ac:dyDescent="0.25">
      <c r="A74" t="s">
        <v>20</v>
      </c>
      <c r="F74" t="s">
        <v>21</v>
      </c>
      <c r="L74" t="s">
        <v>26</v>
      </c>
    </row>
    <row r="76" spans="1:13" x14ac:dyDescent="0.25">
      <c r="A76" s="11" t="s">
        <v>0</v>
      </c>
      <c r="B76" s="11" t="s">
        <v>1</v>
      </c>
      <c r="C76" s="11" t="s">
        <v>2</v>
      </c>
      <c r="D76" s="11" t="s">
        <v>3</v>
      </c>
      <c r="F76" s="11" t="s">
        <v>0</v>
      </c>
      <c r="G76" s="11" t="s">
        <v>1</v>
      </c>
      <c r="H76" s="11" t="s">
        <v>2</v>
      </c>
      <c r="I76" s="11" t="s">
        <v>3</v>
      </c>
      <c r="L76" s="1" t="s">
        <v>27</v>
      </c>
      <c r="M76" s="1">
        <f>+C$2-(C97*(B92/(B92+G92)) + H97*(G92/(B92+G92)))</f>
        <v>0.11523809523809525</v>
      </c>
    </row>
    <row r="77" spans="1:13" x14ac:dyDescent="0.25">
      <c r="A77" s="1">
        <v>1</v>
      </c>
      <c r="B77" s="1">
        <v>0.53061224500000004</v>
      </c>
      <c r="C77" s="1">
        <v>-0.71951219499999997</v>
      </c>
      <c r="D77" s="1">
        <v>1</v>
      </c>
      <c r="F77" s="1">
        <v>3</v>
      </c>
      <c r="G77" s="1">
        <v>0.326530612</v>
      </c>
      <c r="H77" s="1">
        <v>-0.21951219499999999</v>
      </c>
      <c r="I77" s="1">
        <v>0</v>
      </c>
    </row>
    <row r="78" spans="1:13" x14ac:dyDescent="0.25">
      <c r="A78" s="1">
        <v>6</v>
      </c>
      <c r="B78" s="1">
        <v>0.35714285699999998</v>
      </c>
      <c r="C78" s="1">
        <v>-0.487804878</v>
      </c>
      <c r="D78" s="1">
        <v>0</v>
      </c>
      <c r="F78" s="1">
        <v>9</v>
      </c>
      <c r="G78" s="1">
        <v>0.35714285699999998</v>
      </c>
      <c r="H78" s="1">
        <v>-7.3170732000000002E-2</v>
      </c>
      <c r="I78" s="1">
        <v>0</v>
      </c>
    </row>
    <row r="79" spans="1:13" x14ac:dyDescent="0.25">
      <c r="A79" s="1">
        <v>0</v>
      </c>
      <c r="B79" s="1">
        <v>0.326530612</v>
      </c>
      <c r="C79" s="1">
        <v>-0.353658537</v>
      </c>
      <c r="D79" s="1">
        <v>1</v>
      </c>
      <c r="F79" s="1">
        <v>8</v>
      </c>
      <c r="G79" s="1">
        <v>0.14285714299999999</v>
      </c>
      <c r="H79" s="1">
        <v>-6.097561E-2</v>
      </c>
      <c r="I79" s="1">
        <v>0</v>
      </c>
      <c r="L79" s="12" t="s">
        <v>28</v>
      </c>
      <c r="M79" s="13" t="str">
        <f>+G$4</f>
        <v>Media de Hemoglobina</v>
      </c>
    </row>
    <row r="80" spans="1:13" x14ac:dyDescent="0.25">
      <c r="F80" s="1">
        <v>7</v>
      </c>
      <c r="G80" s="1">
        <v>0.408163265</v>
      </c>
      <c r="H80" s="1">
        <v>-4.8780487999999997E-2</v>
      </c>
      <c r="I80" s="1">
        <v>0</v>
      </c>
      <c r="L80" s="15" t="s">
        <v>29</v>
      </c>
      <c r="M80" s="1">
        <f>+M76</f>
        <v>0.11523809523809525</v>
      </c>
    </row>
    <row r="81" spans="1:13" x14ac:dyDescent="0.25">
      <c r="F81" s="1">
        <v>2</v>
      </c>
      <c r="G81" s="1">
        <v>0.36734693899999998</v>
      </c>
      <c r="H81" s="1">
        <v>0</v>
      </c>
      <c r="I81" s="1">
        <v>1</v>
      </c>
      <c r="L81" s="14" t="s">
        <v>30</v>
      </c>
      <c r="M81" s="1">
        <f>+C72</f>
        <v>-0.28658536600000001</v>
      </c>
    </row>
    <row r="82" spans="1:13" x14ac:dyDescent="0.25">
      <c r="F82" s="1">
        <v>5</v>
      </c>
      <c r="G82" s="1">
        <v>0.489795918</v>
      </c>
      <c r="H82" s="1">
        <v>0.134146341</v>
      </c>
      <c r="I82" s="1">
        <v>0</v>
      </c>
    </row>
    <row r="83" spans="1:13" x14ac:dyDescent="0.25">
      <c r="F83" s="1">
        <v>4</v>
      </c>
      <c r="G83" s="1">
        <v>0.35714285699999998</v>
      </c>
      <c r="H83" s="1">
        <v>0.29268292699999998</v>
      </c>
      <c r="I83" s="1">
        <v>0</v>
      </c>
    </row>
    <row r="89" spans="1:13" x14ac:dyDescent="0.25">
      <c r="A89" s="11" t="s">
        <v>7</v>
      </c>
      <c r="B89" s="11" t="s">
        <v>8</v>
      </c>
      <c r="C89" s="11" t="s">
        <v>9</v>
      </c>
      <c r="D89" s="11" t="s">
        <v>14</v>
      </c>
      <c r="F89" s="11" t="s">
        <v>7</v>
      </c>
      <c r="G89" s="11" t="s">
        <v>8</v>
      </c>
      <c r="H89" s="11" t="s">
        <v>9</v>
      </c>
      <c r="I89" s="11" t="s">
        <v>14</v>
      </c>
    </row>
    <row r="90" spans="1:13" x14ac:dyDescent="0.25">
      <c r="A90" s="1" t="s">
        <v>5</v>
      </c>
      <c r="B90" s="1">
        <v>2</v>
      </c>
      <c r="C90" s="1">
        <f>+B90/B92</f>
        <v>0.66666666666666663</v>
      </c>
      <c r="D90" s="1">
        <f>+C90*C90</f>
        <v>0.44444444444444442</v>
      </c>
      <c r="F90" s="1" t="s">
        <v>5</v>
      </c>
      <c r="G90" s="1">
        <v>1</v>
      </c>
      <c r="H90" s="1">
        <f>+G90/G92</f>
        <v>0.14285714285714285</v>
      </c>
      <c r="I90" s="1">
        <f>+H90*H90</f>
        <v>2.0408163265306121E-2</v>
      </c>
    </row>
    <row r="91" spans="1:13" x14ac:dyDescent="0.25">
      <c r="A91" s="1" t="s">
        <v>6</v>
      </c>
      <c r="B91" s="1">
        <v>1</v>
      </c>
      <c r="C91" s="1">
        <f>+B91/B92</f>
        <v>0.33333333333333331</v>
      </c>
      <c r="D91" s="1">
        <f>+C91*C91</f>
        <v>0.1111111111111111</v>
      </c>
      <c r="F91" s="1" t="s">
        <v>6</v>
      </c>
      <c r="G91" s="1">
        <v>6</v>
      </c>
      <c r="H91" s="1">
        <f>+G91/G92</f>
        <v>0.8571428571428571</v>
      </c>
      <c r="I91" s="1">
        <f>+H91*H91</f>
        <v>0.73469387755102034</v>
      </c>
    </row>
    <row r="92" spans="1:13" x14ac:dyDescent="0.25">
      <c r="A92" s="1" t="s">
        <v>22</v>
      </c>
      <c r="B92" s="1">
        <f>+B91+B90</f>
        <v>3</v>
      </c>
      <c r="C92" s="1">
        <f>+C91+C90</f>
        <v>1</v>
      </c>
      <c r="D92" s="1">
        <f>+D91+D90</f>
        <v>0.55555555555555558</v>
      </c>
      <c r="F92" s="1" t="s">
        <v>22</v>
      </c>
      <c r="G92" s="1">
        <f>+G91+G90</f>
        <v>7</v>
      </c>
      <c r="H92" s="1">
        <f t="shared" ref="H92" si="3">+H91+H90</f>
        <v>1</v>
      </c>
      <c r="I92" s="1">
        <f t="shared" ref="I92" si="4">+I91+I90</f>
        <v>0.75510204081632648</v>
      </c>
    </row>
    <row r="97" spans="1:13" x14ac:dyDescent="0.25">
      <c r="A97" s="1" t="s">
        <v>23</v>
      </c>
      <c r="B97" s="1"/>
      <c r="C97" s="1">
        <f>1-D92</f>
        <v>0.44444444444444442</v>
      </c>
      <c r="F97" s="1" t="s">
        <v>23</v>
      </c>
      <c r="G97" s="1"/>
      <c r="H97" s="1">
        <f>1-I92</f>
        <v>0.24489795918367352</v>
      </c>
    </row>
    <row r="99" spans="1:13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</row>
    <row r="100" spans="1:13" x14ac:dyDescent="0.25">
      <c r="A100" s="25" t="s">
        <v>19</v>
      </c>
      <c r="B100" s="25"/>
      <c r="C100" s="7">
        <f>+G8</f>
        <v>-0.14634146349999999</v>
      </c>
    </row>
    <row r="102" spans="1:13" x14ac:dyDescent="0.25">
      <c r="A102" t="s">
        <v>20</v>
      </c>
      <c r="F102" t="s">
        <v>21</v>
      </c>
      <c r="L102" t="s">
        <v>26</v>
      </c>
    </row>
    <row r="104" spans="1:13" x14ac:dyDescent="0.25">
      <c r="A104" s="11" t="s">
        <v>0</v>
      </c>
      <c r="B104" s="11" t="s">
        <v>1</v>
      </c>
      <c r="C104" s="11" t="s">
        <v>2</v>
      </c>
      <c r="D104" s="11" t="s">
        <v>3</v>
      </c>
      <c r="F104" s="11" t="s">
        <v>0</v>
      </c>
      <c r="G104" s="11" t="s">
        <v>1</v>
      </c>
      <c r="H104" s="11" t="s">
        <v>2</v>
      </c>
      <c r="I104" s="11" t="s">
        <v>3</v>
      </c>
      <c r="L104" s="1" t="s">
        <v>27</v>
      </c>
      <c r="M104" s="1">
        <f>+C$2-(C125*(B120/(B120+G120)) + H125*(G120/(B120+G120)))</f>
        <v>5.3333333333333455E-2</v>
      </c>
    </row>
    <row r="105" spans="1:13" x14ac:dyDescent="0.25">
      <c r="A105" s="1">
        <v>1</v>
      </c>
      <c r="B105" s="1">
        <v>0.53061224500000004</v>
      </c>
      <c r="C105" s="1">
        <v>-0.71951219499999997</v>
      </c>
      <c r="D105" s="1">
        <v>1</v>
      </c>
      <c r="F105" s="1">
        <v>9</v>
      </c>
      <c r="G105" s="1">
        <v>0.35714285699999998</v>
      </c>
      <c r="H105" s="1">
        <v>-7.3170732000000002E-2</v>
      </c>
      <c r="I105" s="1">
        <v>0</v>
      </c>
    </row>
    <row r="106" spans="1:13" x14ac:dyDescent="0.25">
      <c r="A106" s="1">
        <v>6</v>
      </c>
      <c r="B106" s="1">
        <v>0.35714285699999998</v>
      </c>
      <c r="C106" s="1">
        <v>-0.487804878</v>
      </c>
      <c r="D106" s="1">
        <v>0</v>
      </c>
      <c r="F106" s="1">
        <v>8</v>
      </c>
      <c r="G106" s="1">
        <v>0.14285714299999999</v>
      </c>
      <c r="H106" s="1">
        <v>-6.097561E-2</v>
      </c>
      <c r="I106" s="1">
        <v>0</v>
      </c>
    </row>
    <row r="107" spans="1:13" x14ac:dyDescent="0.25">
      <c r="A107" s="1">
        <v>0</v>
      </c>
      <c r="B107" s="1">
        <v>0.326530612</v>
      </c>
      <c r="C107" s="1">
        <v>-0.353658537</v>
      </c>
      <c r="D107" s="1">
        <v>1</v>
      </c>
      <c r="F107" s="1">
        <v>7</v>
      </c>
      <c r="G107" s="1">
        <v>0.408163265</v>
      </c>
      <c r="H107" s="1">
        <v>-4.8780487999999997E-2</v>
      </c>
      <c r="I107" s="1">
        <v>0</v>
      </c>
      <c r="L107" s="12" t="s">
        <v>28</v>
      </c>
      <c r="M107" s="13" t="str">
        <f>+G$4</f>
        <v>Media de Hemoglobina</v>
      </c>
    </row>
    <row r="108" spans="1:13" x14ac:dyDescent="0.25">
      <c r="A108" s="1">
        <v>3</v>
      </c>
      <c r="B108" s="1">
        <v>0.326530612</v>
      </c>
      <c r="C108" s="1">
        <v>-0.21951219499999999</v>
      </c>
      <c r="D108" s="1">
        <v>0</v>
      </c>
      <c r="F108" s="1">
        <v>2</v>
      </c>
      <c r="G108" s="1">
        <v>0.36734693899999998</v>
      </c>
      <c r="H108" s="1">
        <v>0</v>
      </c>
      <c r="I108" s="1">
        <v>1</v>
      </c>
      <c r="L108" s="15" t="s">
        <v>29</v>
      </c>
      <c r="M108" s="1">
        <f>+M104</f>
        <v>5.3333333333333455E-2</v>
      </c>
    </row>
    <row r="109" spans="1:13" x14ac:dyDescent="0.25">
      <c r="F109" s="1">
        <v>5</v>
      </c>
      <c r="G109" s="1">
        <v>0.489795918</v>
      </c>
      <c r="H109" s="1">
        <v>0.134146341</v>
      </c>
      <c r="I109" s="1">
        <v>0</v>
      </c>
      <c r="L109" s="14" t="s">
        <v>30</v>
      </c>
      <c r="M109" s="1">
        <f>+C100</f>
        <v>-0.14634146349999999</v>
      </c>
    </row>
    <row r="110" spans="1:13" x14ac:dyDescent="0.25">
      <c r="F110" s="1">
        <v>4</v>
      </c>
      <c r="G110" s="1">
        <v>0.35714285699999998</v>
      </c>
      <c r="H110" s="1">
        <v>0.29268292699999998</v>
      </c>
      <c r="I110" s="1">
        <v>0</v>
      </c>
    </row>
    <row r="117" spans="1:10" x14ac:dyDescent="0.25">
      <c r="A117" s="11" t="s">
        <v>7</v>
      </c>
      <c r="B117" s="11" t="s">
        <v>8</v>
      </c>
      <c r="C117" s="11" t="s">
        <v>9</v>
      </c>
      <c r="D117" s="11" t="s">
        <v>14</v>
      </c>
      <c r="F117" s="11" t="s">
        <v>7</v>
      </c>
      <c r="G117" s="11" t="s">
        <v>8</v>
      </c>
      <c r="H117" s="11" t="s">
        <v>9</v>
      </c>
      <c r="I117" s="11" t="s">
        <v>14</v>
      </c>
    </row>
    <row r="118" spans="1:10" x14ac:dyDescent="0.25">
      <c r="A118" s="1" t="s">
        <v>5</v>
      </c>
      <c r="B118" s="1">
        <v>2</v>
      </c>
      <c r="C118" s="1">
        <f>+B118/B120</f>
        <v>0.5</v>
      </c>
      <c r="D118" s="1">
        <f>+C118*C118</f>
        <v>0.25</v>
      </c>
      <c r="F118" s="1" t="s">
        <v>5</v>
      </c>
      <c r="G118" s="1">
        <v>1</v>
      </c>
      <c r="H118" s="1">
        <f>+G118/G120</f>
        <v>0.16666666666666666</v>
      </c>
      <c r="I118" s="1">
        <f>+H118*H118</f>
        <v>2.7777777777777776E-2</v>
      </c>
    </row>
    <row r="119" spans="1:10" x14ac:dyDescent="0.25">
      <c r="A119" s="1" t="s">
        <v>6</v>
      </c>
      <c r="B119" s="1">
        <v>2</v>
      </c>
      <c r="C119" s="1">
        <f>+B119/B120</f>
        <v>0.5</v>
      </c>
      <c r="D119" s="1">
        <f>+C119*C119</f>
        <v>0.25</v>
      </c>
      <c r="F119" s="1" t="s">
        <v>6</v>
      </c>
      <c r="G119" s="1">
        <v>5</v>
      </c>
      <c r="H119" s="1">
        <f>+G119/G120</f>
        <v>0.83333333333333337</v>
      </c>
      <c r="I119" s="1">
        <f>+H119*H119</f>
        <v>0.69444444444444453</v>
      </c>
    </row>
    <row r="120" spans="1:10" x14ac:dyDescent="0.25">
      <c r="A120" s="1" t="s">
        <v>22</v>
      </c>
      <c r="B120" s="1">
        <f>+B119+B118</f>
        <v>4</v>
      </c>
      <c r="C120" s="1">
        <f>+C119+C118</f>
        <v>1</v>
      </c>
      <c r="D120" s="1">
        <f>+D119+D118</f>
        <v>0.5</v>
      </c>
      <c r="F120" s="1" t="s">
        <v>22</v>
      </c>
      <c r="G120" s="1">
        <f>+G119+G118</f>
        <v>6</v>
      </c>
      <c r="H120" s="1">
        <f t="shared" ref="H120" si="5">+H119+H118</f>
        <v>1</v>
      </c>
      <c r="I120" s="1">
        <f t="shared" ref="I120" si="6">+I119+I118</f>
        <v>0.72222222222222232</v>
      </c>
    </row>
    <row r="125" spans="1:10" x14ac:dyDescent="0.25">
      <c r="A125" s="1" t="s">
        <v>23</v>
      </c>
      <c r="B125" s="1"/>
      <c r="C125" s="1">
        <f>1-D120</f>
        <v>0.5</v>
      </c>
      <c r="F125" s="1" t="s">
        <v>23</v>
      </c>
      <c r="G125" s="1"/>
      <c r="H125" s="1">
        <f>1-I120</f>
        <v>0.27777777777777768</v>
      </c>
    </row>
    <row r="127" spans="1:10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 spans="1:10" x14ac:dyDescent="0.25">
      <c r="A128" s="25" t="s">
        <v>19</v>
      </c>
      <c r="B128" s="25"/>
      <c r="C128" s="7">
        <f>+G9</f>
        <v>-6.7073171000000001E-2</v>
      </c>
    </row>
    <row r="130" spans="1:13" x14ac:dyDescent="0.25">
      <c r="A130" t="s">
        <v>20</v>
      </c>
      <c r="F130" t="s">
        <v>21</v>
      </c>
      <c r="L130" t="s">
        <v>26</v>
      </c>
    </row>
    <row r="132" spans="1:13" x14ac:dyDescent="0.25">
      <c r="A132" s="11" t="s">
        <v>0</v>
      </c>
      <c r="B132" s="11" t="s">
        <v>1</v>
      </c>
      <c r="C132" s="11" t="s">
        <v>2</v>
      </c>
      <c r="D132" s="11" t="s">
        <v>3</v>
      </c>
      <c r="F132" s="11" t="s">
        <v>0</v>
      </c>
      <c r="G132" s="11" t="s">
        <v>1</v>
      </c>
      <c r="H132" s="11" t="s">
        <v>2</v>
      </c>
      <c r="I132" s="11" t="s">
        <v>3</v>
      </c>
      <c r="L132" s="1" t="s">
        <v>27</v>
      </c>
      <c r="M132" s="1">
        <f>+C$2-(C153*(B148/(B148+G148)) + H153*(G148/(B148+G148)))</f>
        <v>2.0000000000000129E-2</v>
      </c>
    </row>
    <row r="133" spans="1:13" x14ac:dyDescent="0.25">
      <c r="A133" s="1">
        <v>1</v>
      </c>
      <c r="B133" s="1">
        <v>0.53061224500000004</v>
      </c>
      <c r="C133" s="1">
        <v>-0.71951219499999997</v>
      </c>
      <c r="D133" s="1">
        <v>1</v>
      </c>
      <c r="F133" s="1">
        <v>8</v>
      </c>
      <c r="G133" s="1">
        <v>0.14285714299999999</v>
      </c>
      <c r="H133" s="1">
        <v>-6.097561E-2</v>
      </c>
      <c r="I133" s="1">
        <v>0</v>
      </c>
    </row>
    <row r="134" spans="1:13" x14ac:dyDescent="0.25">
      <c r="A134" s="1">
        <v>6</v>
      </c>
      <c r="B134" s="1">
        <v>0.35714285699999998</v>
      </c>
      <c r="C134" s="1">
        <v>-0.487804878</v>
      </c>
      <c r="D134" s="1">
        <v>0</v>
      </c>
      <c r="F134" s="1">
        <v>7</v>
      </c>
      <c r="G134" s="1">
        <v>0.408163265</v>
      </c>
      <c r="H134" s="1">
        <v>-4.8780487999999997E-2</v>
      </c>
      <c r="I134" s="1">
        <v>0</v>
      </c>
    </row>
    <row r="135" spans="1:13" x14ac:dyDescent="0.25">
      <c r="A135" s="1">
        <v>0</v>
      </c>
      <c r="B135" s="1">
        <v>0.326530612</v>
      </c>
      <c r="C135" s="1">
        <v>-0.353658537</v>
      </c>
      <c r="D135" s="1">
        <v>1</v>
      </c>
      <c r="F135" s="1">
        <v>2</v>
      </c>
      <c r="G135" s="1">
        <v>0.36734693899999998</v>
      </c>
      <c r="H135" s="1">
        <v>0</v>
      </c>
      <c r="I135" s="1">
        <v>1</v>
      </c>
      <c r="L135" s="12" t="s">
        <v>28</v>
      </c>
      <c r="M135" s="13" t="str">
        <f>+G$4</f>
        <v>Media de Hemoglobina</v>
      </c>
    </row>
    <row r="136" spans="1:13" x14ac:dyDescent="0.25">
      <c r="A136" s="1">
        <v>3</v>
      </c>
      <c r="B136" s="1">
        <v>0.326530612</v>
      </c>
      <c r="C136" s="1">
        <v>-0.21951219499999999</v>
      </c>
      <c r="D136" s="1">
        <v>0</v>
      </c>
      <c r="F136" s="1">
        <v>5</v>
      </c>
      <c r="G136" s="1">
        <v>0.489795918</v>
      </c>
      <c r="H136" s="1">
        <v>0.134146341</v>
      </c>
      <c r="I136" s="1">
        <v>0</v>
      </c>
      <c r="L136" s="15" t="s">
        <v>29</v>
      </c>
      <c r="M136" s="1">
        <f>+M132</f>
        <v>2.0000000000000129E-2</v>
      </c>
    </row>
    <row r="137" spans="1:13" x14ac:dyDescent="0.25">
      <c r="A137" s="1">
        <v>9</v>
      </c>
      <c r="B137" s="1">
        <v>0.35714285699999998</v>
      </c>
      <c r="C137" s="1">
        <v>-7.3170732000000002E-2</v>
      </c>
      <c r="D137" s="1">
        <v>0</v>
      </c>
      <c r="F137" s="1">
        <v>4</v>
      </c>
      <c r="G137" s="1">
        <v>0.35714285699999998</v>
      </c>
      <c r="H137" s="1">
        <v>0.29268292699999998</v>
      </c>
      <c r="I137" s="1">
        <v>0</v>
      </c>
      <c r="L137" s="14" t="s">
        <v>30</v>
      </c>
      <c r="M137" s="1">
        <f>+C128</f>
        <v>-6.7073171000000001E-2</v>
      </c>
    </row>
    <row r="145" spans="1:13" x14ac:dyDescent="0.25">
      <c r="A145" s="11" t="s">
        <v>7</v>
      </c>
      <c r="B145" s="11" t="s">
        <v>8</v>
      </c>
      <c r="C145" s="11" t="s">
        <v>9</v>
      </c>
      <c r="D145" s="11" t="s">
        <v>14</v>
      </c>
      <c r="F145" s="11" t="s">
        <v>7</v>
      </c>
      <c r="G145" s="11" t="s">
        <v>8</v>
      </c>
      <c r="H145" s="11" t="s">
        <v>9</v>
      </c>
      <c r="I145" s="11" t="s">
        <v>14</v>
      </c>
    </row>
    <row r="146" spans="1:13" x14ac:dyDescent="0.25">
      <c r="A146" s="1" t="s">
        <v>5</v>
      </c>
      <c r="B146" s="1">
        <v>2</v>
      </c>
      <c r="C146" s="1">
        <f>+B146/B148</f>
        <v>0.4</v>
      </c>
      <c r="D146" s="1">
        <f>+C146*C146</f>
        <v>0.16000000000000003</v>
      </c>
      <c r="F146" s="1" t="s">
        <v>5</v>
      </c>
      <c r="G146" s="1">
        <v>1</v>
      </c>
      <c r="H146" s="1">
        <f>+G146/G148</f>
        <v>0.2</v>
      </c>
      <c r="I146" s="1">
        <f>+H146*H146</f>
        <v>4.0000000000000008E-2</v>
      </c>
    </row>
    <row r="147" spans="1:13" x14ac:dyDescent="0.25">
      <c r="A147" s="1" t="s">
        <v>6</v>
      </c>
      <c r="B147" s="1">
        <v>3</v>
      </c>
      <c r="C147" s="1">
        <f>+B147/B148</f>
        <v>0.6</v>
      </c>
      <c r="D147" s="1">
        <f>+C147*C147</f>
        <v>0.36</v>
      </c>
      <c r="F147" s="1" t="s">
        <v>6</v>
      </c>
      <c r="G147" s="1">
        <v>4</v>
      </c>
      <c r="H147" s="1">
        <f>+G147/G148</f>
        <v>0.8</v>
      </c>
      <c r="I147" s="1">
        <f>+H147*H147</f>
        <v>0.64000000000000012</v>
      </c>
    </row>
    <row r="148" spans="1:13" x14ac:dyDescent="0.25">
      <c r="A148" s="1" t="s">
        <v>22</v>
      </c>
      <c r="B148" s="1">
        <f>+B147+B146</f>
        <v>5</v>
      </c>
      <c r="C148" s="1">
        <f>+C147+C146</f>
        <v>1</v>
      </c>
      <c r="D148" s="1">
        <f>+D147+D146</f>
        <v>0.52</v>
      </c>
      <c r="F148" s="1" t="s">
        <v>22</v>
      </c>
      <c r="G148" s="1">
        <f>+G147+G146</f>
        <v>5</v>
      </c>
      <c r="H148" s="1">
        <f t="shared" ref="H148" si="7">+H147+H146</f>
        <v>1</v>
      </c>
      <c r="I148" s="1">
        <f t="shared" ref="I148" si="8">+I147+I146</f>
        <v>0.68000000000000016</v>
      </c>
    </row>
    <row r="153" spans="1:13" x14ac:dyDescent="0.25">
      <c r="A153" s="1" t="s">
        <v>23</v>
      </c>
      <c r="B153" s="1"/>
      <c r="C153" s="1">
        <f>1-D148</f>
        <v>0.48</v>
      </c>
      <c r="F153" s="1" t="s">
        <v>23</v>
      </c>
      <c r="G153" s="1"/>
      <c r="H153" s="1">
        <f>1-I148</f>
        <v>0.31999999999999984</v>
      </c>
    </row>
    <row r="155" spans="1:13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3" x14ac:dyDescent="0.25">
      <c r="A156" s="25" t="s">
        <v>19</v>
      </c>
      <c r="B156" s="25"/>
      <c r="C156" s="7">
        <f>+G10</f>
        <v>-5.4878048999999998E-2</v>
      </c>
    </row>
    <row r="158" spans="1:13" x14ac:dyDescent="0.25">
      <c r="A158" t="s">
        <v>20</v>
      </c>
      <c r="F158" t="s">
        <v>21</v>
      </c>
      <c r="L158" t="s">
        <v>26</v>
      </c>
    </row>
    <row r="160" spans="1:13" x14ac:dyDescent="0.25">
      <c r="A160" s="11" t="s">
        <v>0</v>
      </c>
      <c r="B160" s="11" t="s">
        <v>1</v>
      </c>
      <c r="C160" s="11" t="s">
        <v>2</v>
      </c>
      <c r="D160" s="11" t="s">
        <v>3</v>
      </c>
      <c r="F160" s="11" t="s">
        <v>0</v>
      </c>
      <c r="G160" s="11" t="s">
        <v>1</v>
      </c>
      <c r="H160" s="11" t="s">
        <v>2</v>
      </c>
      <c r="I160" s="11" t="s">
        <v>3</v>
      </c>
      <c r="L160" s="1" t="s">
        <v>27</v>
      </c>
      <c r="M160" s="1">
        <f>+C$2-(C181*(B176/(B176+G176)) + H181*(G176/(B176+G176)))</f>
        <v>3.3333333333333548E-3</v>
      </c>
    </row>
    <row r="161" spans="1:13" x14ac:dyDescent="0.25">
      <c r="A161" s="1">
        <v>1</v>
      </c>
      <c r="B161" s="1">
        <v>0.53061224500000004</v>
      </c>
      <c r="C161" s="1">
        <v>-0.71951219499999997</v>
      </c>
      <c r="D161" s="1">
        <v>1</v>
      </c>
      <c r="F161" s="1">
        <v>7</v>
      </c>
      <c r="G161" s="1">
        <v>0.408163265</v>
      </c>
      <c r="H161" s="1">
        <v>-4.8780487999999997E-2</v>
      </c>
      <c r="I161" s="1">
        <v>0</v>
      </c>
    </row>
    <row r="162" spans="1:13" x14ac:dyDescent="0.25">
      <c r="A162" s="1">
        <v>6</v>
      </c>
      <c r="B162" s="1">
        <v>0.35714285699999998</v>
      </c>
      <c r="C162" s="1">
        <v>-0.487804878</v>
      </c>
      <c r="D162" s="1">
        <v>0</v>
      </c>
      <c r="F162" s="1">
        <v>2</v>
      </c>
      <c r="G162" s="1">
        <v>0.36734693899999998</v>
      </c>
      <c r="H162" s="1">
        <v>0</v>
      </c>
      <c r="I162" s="1">
        <v>1</v>
      </c>
    </row>
    <row r="163" spans="1:13" x14ac:dyDescent="0.25">
      <c r="A163" s="1">
        <v>0</v>
      </c>
      <c r="B163" s="1">
        <v>0.326530612</v>
      </c>
      <c r="C163" s="1">
        <v>-0.353658537</v>
      </c>
      <c r="D163" s="1">
        <v>1</v>
      </c>
      <c r="F163" s="1">
        <v>5</v>
      </c>
      <c r="G163" s="1">
        <v>0.489795918</v>
      </c>
      <c r="H163" s="1">
        <v>0.134146341</v>
      </c>
      <c r="I163" s="1">
        <v>0</v>
      </c>
      <c r="L163" s="12" t="s">
        <v>28</v>
      </c>
      <c r="M163" s="13" t="str">
        <f>+G$4</f>
        <v>Media de Hemoglobina</v>
      </c>
    </row>
    <row r="164" spans="1:13" x14ac:dyDescent="0.25">
      <c r="A164" s="1">
        <v>3</v>
      </c>
      <c r="B164" s="1">
        <v>0.326530612</v>
      </c>
      <c r="C164" s="1">
        <v>-0.21951219499999999</v>
      </c>
      <c r="D164" s="1">
        <v>0</v>
      </c>
      <c r="F164" s="1">
        <v>4</v>
      </c>
      <c r="G164" s="1">
        <v>0.35714285699999998</v>
      </c>
      <c r="H164" s="1">
        <v>0.29268292699999998</v>
      </c>
      <c r="I164" s="1">
        <v>0</v>
      </c>
      <c r="L164" s="15" t="s">
        <v>29</v>
      </c>
      <c r="M164" s="1">
        <f>+M160</f>
        <v>3.3333333333333548E-3</v>
      </c>
    </row>
    <row r="165" spans="1:13" x14ac:dyDescent="0.25">
      <c r="A165" s="1">
        <v>9</v>
      </c>
      <c r="B165" s="1">
        <v>0.35714285699999998</v>
      </c>
      <c r="C165" s="1">
        <v>-7.3170732000000002E-2</v>
      </c>
      <c r="D165" s="1">
        <v>0</v>
      </c>
      <c r="L165" s="14" t="s">
        <v>30</v>
      </c>
      <c r="M165" s="1">
        <f>+C156</f>
        <v>-5.4878048999999998E-2</v>
      </c>
    </row>
    <row r="166" spans="1:13" x14ac:dyDescent="0.25">
      <c r="A166" s="1">
        <v>8</v>
      </c>
      <c r="B166" s="1">
        <v>0.14285714299999999</v>
      </c>
      <c r="C166" s="1">
        <v>-6.097561E-2</v>
      </c>
      <c r="D166" s="1">
        <v>0</v>
      </c>
    </row>
    <row r="173" spans="1:13" x14ac:dyDescent="0.25">
      <c r="A173" s="11" t="s">
        <v>7</v>
      </c>
      <c r="B173" s="11" t="s">
        <v>8</v>
      </c>
      <c r="C173" s="11" t="s">
        <v>9</v>
      </c>
      <c r="D173" s="11" t="s">
        <v>14</v>
      </c>
      <c r="F173" s="11" t="s">
        <v>7</v>
      </c>
      <c r="G173" s="11" t="s">
        <v>8</v>
      </c>
      <c r="H173" s="11" t="s">
        <v>9</v>
      </c>
      <c r="I173" s="11" t="s">
        <v>14</v>
      </c>
    </row>
    <row r="174" spans="1:13" x14ac:dyDescent="0.25">
      <c r="A174" s="1" t="s">
        <v>5</v>
      </c>
      <c r="B174" s="1">
        <v>2</v>
      </c>
      <c r="C174" s="1">
        <f>+B174/B176</f>
        <v>0.33333333333333331</v>
      </c>
      <c r="D174" s="1">
        <f>+C174*C174</f>
        <v>0.1111111111111111</v>
      </c>
      <c r="F174" s="1" t="s">
        <v>5</v>
      </c>
      <c r="G174" s="1">
        <v>1</v>
      </c>
      <c r="H174" s="1">
        <f>+G174/G176</f>
        <v>0.25</v>
      </c>
      <c r="I174" s="1">
        <f>+H174*H174</f>
        <v>6.25E-2</v>
      </c>
    </row>
    <row r="175" spans="1:13" x14ac:dyDescent="0.25">
      <c r="A175" s="1" t="s">
        <v>6</v>
      </c>
      <c r="B175" s="1">
        <v>4</v>
      </c>
      <c r="C175" s="1">
        <f>+B175/B176</f>
        <v>0.66666666666666663</v>
      </c>
      <c r="D175" s="1">
        <f>+C175*C175</f>
        <v>0.44444444444444442</v>
      </c>
      <c r="F175" s="1" t="s">
        <v>6</v>
      </c>
      <c r="G175" s="1">
        <v>3</v>
      </c>
      <c r="H175" s="1">
        <f>+G175/G176</f>
        <v>0.75</v>
      </c>
      <c r="I175" s="1">
        <f>+H175*H175</f>
        <v>0.5625</v>
      </c>
    </row>
    <row r="176" spans="1:13" x14ac:dyDescent="0.25">
      <c r="A176" s="1" t="s">
        <v>22</v>
      </c>
      <c r="B176" s="1">
        <f>+B175+B174</f>
        <v>6</v>
      </c>
      <c r="C176" s="1">
        <f>+C175+C174</f>
        <v>1</v>
      </c>
      <c r="D176" s="1">
        <f>+D175+D174</f>
        <v>0.55555555555555558</v>
      </c>
      <c r="F176" s="1" t="s">
        <v>22</v>
      </c>
      <c r="G176" s="1">
        <f>+G175+G174</f>
        <v>4</v>
      </c>
      <c r="H176" s="1">
        <f t="shared" ref="H176" si="9">+H175+H174</f>
        <v>1</v>
      </c>
      <c r="I176" s="1">
        <f t="shared" ref="I176" si="10">+I175+I174</f>
        <v>0.625</v>
      </c>
    </row>
    <row r="181" spans="1:13" x14ac:dyDescent="0.25">
      <c r="A181" s="1" t="s">
        <v>23</v>
      </c>
      <c r="B181" s="1"/>
      <c r="C181" s="1">
        <f>1-D176</f>
        <v>0.44444444444444442</v>
      </c>
      <c r="F181" s="1" t="s">
        <v>23</v>
      </c>
      <c r="G181" s="1"/>
      <c r="H181" s="1">
        <f>1-I176</f>
        <v>0.375</v>
      </c>
    </row>
    <row r="183" spans="1:13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3" x14ac:dyDescent="0.25">
      <c r="A184" s="25" t="s">
        <v>19</v>
      </c>
      <c r="B184" s="25"/>
      <c r="C184" s="7">
        <f>+G11</f>
        <v>-2.4390243999999998E-2</v>
      </c>
    </row>
    <row r="186" spans="1:13" x14ac:dyDescent="0.25">
      <c r="A186" t="s">
        <v>20</v>
      </c>
      <c r="F186" t="s">
        <v>21</v>
      </c>
      <c r="L186" t="s">
        <v>26</v>
      </c>
    </row>
    <row r="188" spans="1:13" x14ac:dyDescent="0.25">
      <c r="A188" s="11" t="s">
        <v>0</v>
      </c>
      <c r="B188" s="11" t="s">
        <v>1</v>
      </c>
      <c r="C188" s="11" t="s">
        <v>2</v>
      </c>
      <c r="D188" s="11" t="s">
        <v>3</v>
      </c>
      <c r="F188" s="11" t="s">
        <v>0</v>
      </c>
      <c r="G188" s="11" t="s">
        <v>1</v>
      </c>
      <c r="H188" s="11" t="s">
        <v>2</v>
      </c>
      <c r="I188" s="11" t="s">
        <v>3</v>
      </c>
      <c r="L188" s="1" t="s">
        <v>27</v>
      </c>
      <c r="M188" s="1">
        <f>+C$2-(C209*(B204/(B204+G204)) + H209*(G204/(B204+G204)))</f>
        <v>9.5238095238103782E-4</v>
      </c>
    </row>
    <row r="189" spans="1:13" x14ac:dyDescent="0.25">
      <c r="A189" s="1">
        <v>1</v>
      </c>
      <c r="B189" s="1">
        <v>0.53061224500000004</v>
      </c>
      <c r="C189" s="1">
        <v>-0.71951219499999997</v>
      </c>
      <c r="D189" s="1">
        <v>1</v>
      </c>
      <c r="F189" s="1">
        <v>2</v>
      </c>
      <c r="G189" s="1">
        <v>0.36734693899999998</v>
      </c>
      <c r="H189" s="1">
        <v>0</v>
      </c>
      <c r="I189" s="1">
        <v>1</v>
      </c>
    </row>
    <row r="190" spans="1:13" x14ac:dyDescent="0.25">
      <c r="A190" s="1">
        <v>6</v>
      </c>
      <c r="B190" s="1">
        <v>0.35714285699999998</v>
      </c>
      <c r="C190" s="1">
        <v>-0.487804878</v>
      </c>
      <c r="D190" s="1">
        <v>0</v>
      </c>
      <c r="F190" s="1">
        <v>5</v>
      </c>
      <c r="G190" s="1">
        <v>0.489795918</v>
      </c>
      <c r="H190" s="1">
        <v>0.134146341</v>
      </c>
      <c r="I190" s="1">
        <v>0</v>
      </c>
    </row>
    <row r="191" spans="1:13" x14ac:dyDescent="0.25">
      <c r="A191" s="1">
        <v>0</v>
      </c>
      <c r="B191" s="1">
        <v>0.326530612</v>
      </c>
      <c r="C191" s="1">
        <v>-0.353658537</v>
      </c>
      <c r="D191" s="1">
        <v>1</v>
      </c>
      <c r="F191" s="1">
        <v>4</v>
      </c>
      <c r="G191" s="1">
        <v>0.35714285699999998</v>
      </c>
      <c r="H191" s="1">
        <v>0.29268292699999998</v>
      </c>
      <c r="I191" s="1">
        <v>0</v>
      </c>
      <c r="L191" s="12" t="s">
        <v>28</v>
      </c>
      <c r="M191" s="13" t="str">
        <f>+G$4</f>
        <v>Media de Hemoglobina</v>
      </c>
    </row>
    <row r="192" spans="1:13" x14ac:dyDescent="0.25">
      <c r="A192" s="1">
        <v>3</v>
      </c>
      <c r="B192" s="1">
        <v>0.326530612</v>
      </c>
      <c r="C192" s="1">
        <v>-0.21951219499999999</v>
      </c>
      <c r="D192" s="1">
        <v>0</v>
      </c>
      <c r="L192" s="15" t="s">
        <v>29</v>
      </c>
      <c r="M192" s="1">
        <f>+M188</f>
        <v>9.5238095238103782E-4</v>
      </c>
    </row>
    <row r="193" spans="1:13" x14ac:dyDescent="0.25">
      <c r="A193" s="1">
        <v>9</v>
      </c>
      <c r="B193" s="1">
        <v>0.35714285699999998</v>
      </c>
      <c r="C193" s="1">
        <v>-7.3170732000000002E-2</v>
      </c>
      <c r="D193" s="1">
        <v>0</v>
      </c>
      <c r="L193" s="14" t="s">
        <v>30</v>
      </c>
      <c r="M193" s="1">
        <f>+C184</f>
        <v>-2.4390243999999998E-2</v>
      </c>
    </row>
    <row r="194" spans="1:13" x14ac:dyDescent="0.25">
      <c r="A194" s="1">
        <v>8</v>
      </c>
      <c r="B194" s="1">
        <v>0.14285714299999999</v>
      </c>
      <c r="C194" s="1">
        <v>-6.097561E-2</v>
      </c>
      <c r="D194" s="1">
        <v>0</v>
      </c>
    </row>
    <row r="195" spans="1:13" x14ac:dyDescent="0.25">
      <c r="A195" s="1">
        <v>7</v>
      </c>
      <c r="B195" s="1">
        <v>0.408163265</v>
      </c>
      <c r="C195" s="1">
        <v>-4.8780487999999997E-2</v>
      </c>
      <c r="D195" s="1">
        <v>0</v>
      </c>
    </row>
    <row r="201" spans="1:13" x14ac:dyDescent="0.25">
      <c r="A201" s="11" t="s">
        <v>7</v>
      </c>
      <c r="B201" s="11" t="s">
        <v>8</v>
      </c>
      <c r="C201" s="11" t="s">
        <v>9</v>
      </c>
      <c r="D201" s="11" t="s">
        <v>14</v>
      </c>
      <c r="F201" s="11" t="s">
        <v>7</v>
      </c>
      <c r="G201" s="11" t="s">
        <v>8</v>
      </c>
      <c r="H201" s="11" t="s">
        <v>9</v>
      </c>
      <c r="I201" s="11" t="s">
        <v>14</v>
      </c>
    </row>
    <row r="202" spans="1:13" x14ac:dyDescent="0.25">
      <c r="A202" s="1" t="s">
        <v>5</v>
      </c>
      <c r="B202" s="1">
        <v>2</v>
      </c>
      <c r="C202" s="1">
        <f>+B202/B204</f>
        <v>0.2857142857142857</v>
      </c>
      <c r="D202" s="1">
        <f>+C202*C202</f>
        <v>8.1632653061224483E-2</v>
      </c>
      <c r="F202" s="1" t="s">
        <v>5</v>
      </c>
      <c r="G202" s="1">
        <v>1</v>
      </c>
      <c r="H202" s="1">
        <f>+G202/G204</f>
        <v>0.33333333333333331</v>
      </c>
      <c r="I202" s="1">
        <f>+H202*H202</f>
        <v>0.1111111111111111</v>
      </c>
    </row>
    <row r="203" spans="1:13" x14ac:dyDescent="0.25">
      <c r="A203" s="1" t="s">
        <v>6</v>
      </c>
      <c r="B203" s="1">
        <v>5</v>
      </c>
      <c r="C203" s="1">
        <f>+B203/B204</f>
        <v>0.7142857142857143</v>
      </c>
      <c r="D203" s="1">
        <f>+C203*C203</f>
        <v>0.51020408163265307</v>
      </c>
      <c r="F203" s="1" t="s">
        <v>6</v>
      </c>
      <c r="G203" s="1">
        <v>2</v>
      </c>
      <c r="H203" s="1">
        <f>+G203/G204</f>
        <v>0.66666666666666663</v>
      </c>
      <c r="I203" s="1">
        <f>+H203*H203</f>
        <v>0.44444444444444442</v>
      </c>
    </row>
    <row r="204" spans="1:13" x14ac:dyDescent="0.25">
      <c r="A204" s="1" t="s">
        <v>22</v>
      </c>
      <c r="B204" s="1">
        <f>+B203+B202</f>
        <v>7</v>
      </c>
      <c r="C204" s="1">
        <f>+C203+C202</f>
        <v>1</v>
      </c>
      <c r="D204" s="1">
        <f>+D203+D202</f>
        <v>0.59183673469387754</v>
      </c>
      <c r="F204" s="1" t="s">
        <v>22</v>
      </c>
      <c r="G204" s="1">
        <f>+G203+G202</f>
        <v>3</v>
      </c>
      <c r="H204" s="1">
        <f t="shared" ref="H204" si="11">+H203+H202</f>
        <v>1</v>
      </c>
      <c r="I204" s="1">
        <f t="shared" ref="I204" si="12">+I203+I202</f>
        <v>0.55555555555555558</v>
      </c>
    </row>
    <row r="209" spans="1:13" x14ac:dyDescent="0.25">
      <c r="A209" s="1" t="s">
        <v>23</v>
      </c>
      <c r="B209" s="1"/>
      <c r="C209" s="1">
        <f>1-D204</f>
        <v>0.40816326530612246</v>
      </c>
      <c r="F209" s="1" t="s">
        <v>23</v>
      </c>
      <c r="G209" s="1"/>
      <c r="H209" s="1">
        <f>1-I204</f>
        <v>0.44444444444444442</v>
      </c>
    </row>
    <row r="211" spans="1:13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</row>
    <row r="212" spans="1:13" x14ac:dyDescent="0.25">
      <c r="A212" s="25" t="s">
        <v>19</v>
      </c>
      <c r="B212" s="25"/>
      <c r="C212" s="7">
        <f>+G12</f>
        <v>6.7073170500000001E-2</v>
      </c>
    </row>
    <row r="214" spans="1:13" x14ac:dyDescent="0.25">
      <c r="A214" t="s">
        <v>20</v>
      </c>
      <c r="F214" t="s">
        <v>21</v>
      </c>
      <c r="L214" t="s">
        <v>26</v>
      </c>
    </row>
    <row r="216" spans="1:13" x14ac:dyDescent="0.25">
      <c r="A216" s="11" t="s">
        <v>0</v>
      </c>
      <c r="B216" s="11" t="s">
        <v>1</v>
      </c>
      <c r="C216" s="11" t="s">
        <v>2</v>
      </c>
      <c r="D216" s="11" t="s">
        <v>3</v>
      </c>
      <c r="F216" s="11" t="s">
        <v>0</v>
      </c>
      <c r="G216" s="11" t="s">
        <v>1</v>
      </c>
      <c r="H216" s="11" t="s">
        <v>2</v>
      </c>
      <c r="I216" s="11" t="s">
        <v>3</v>
      </c>
      <c r="L216" s="1" t="s">
        <v>27</v>
      </c>
      <c r="M216" s="1">
        <f>+C$2-(C237*(B232/(B232+G232)) + H237*(G232/(B232+G232)))</f>
        <v>4.500000000000004E-2</v>
      </c>
    </row>
    <row r="217" spans="1:13" x14ac:dyDescent="0.25">
      <c r="A217" s="1">
        <v>1</v>
      </c>
      <c r="B217" s="1">
        <v>0.53061224500000004</v>
      </c>
      <c r="C217" s="1">
        <v>-0.71951219499999997</v>
      </c>
      <c r="D217" s="1">
        <v>1</v>
      </c>
      <c r="F217" s="1">
        <v>5</v>
      </c>
      <c r="G217" s="1">
        <v>0.489795918</v>
      </c>
      <c r="H217" s="1">
        <v>0.134146341</v>
      </c>
      <c r="I217" s="1">
        <v>0</v>
      </c>
    </row>
    <row r="218" spans="1:13" x14ac:dyDescent="0.25">
      <c r="A218" s="1">
        <v>6</v>
      </c>
      <c r="B218" s="1">
        <v>0.35714285699999998</v>
      </c>
      <c r="C218" s="1">
        <v>-0.487804878</v>
      </c>
      <c r="D218" s="1">
        <v>0</v>
      </c>
      <c r="F218" s="1">
        <v>4</v>
      </c>
      <c r="G218" s="1">
        <v>0.35714285699999998</v>
      </c>
      <c r="H218" s="1">
        <v>0.29268292699999998</v>
      </c>
      <c r="I218" s="1">
        <v>0</v>
      </c>
    </row>
    <row r="219" spans="1:13" x14ac:dyDescent="0.25">
      <c r="A219" s="1">
        <v>0</v>
      </c>
      <c r="B219" s="1">
        <v>0.326530612</v>
      </c>
      <c r="C219" s="1">
        <v>-0.353658537</v>
      </c>
      <c r="D219" s="1">
        <v>1</v>
      </c>
      <c r="L219" s="12" t="s">
        <v>28</v>
      </c>
      <c r="M219" s="13" t="str">
        <f>+G$4</f>
        <v>Media de Hemoglobina</v>
      </c>
    </row>
    <row r="220" spans="1:13" x14ac:dyDescent="0.25">
      <c r="A220" s="1">
        <v>3</v>
      </c>
      <c r="B220" s="1">
        <v>0.326530612</v>
      </c>
      <c r="C220" s="1">
        <v>-0.21951219499999999</v>
      </c>
      <c r="D220" s="1">
        <v>0</v>
      </c>
      <c r="L220" s="15" t="s">
        <v>29</v>
      </c>
      <c r="M220" s="1">
        <f>+M216</f>
        <v>4.500000000000004E-2</v>
      </c>
    </row>
    <row r="221" spans="1:13" x14ac:dyDescent="0.25">
      <c r="A221" s="1">
        <v>9</v>
      </c>
      <c r="B221" s="1">
        <v>0.35714285699999998</v>
      </c>
      <c r="C221" s="1">
        <v>-7.3170732000000002E-2</v>
      </c>
      <c r="D221" s="1">
        <v>0</v>
      </c>
      <c r="L221" s="14" t="s">
        <v>30</v>
      </c>
      <c r="M221" s="1">
        <f>+C212</f>
        <v>6.7073170500000001E-2</v>
      </c>
    </row>
    <row r="222" spans="1:13" x14ac:dyDescent="0.25">
      <c r="A222" s="1">
        <v>8</v>
      </c>
      <c r="B222" s="1">
        <v>0.14285714299999999</v>
      </c>
      <c r="C222" s="1">
        <v>-6.097561E-2</v>
      </c>
      <c r="D222" s="1">
        <v>0</v>
      </c>
    </row>
    <row r="223" spans="1:13" x14ac:dyDescent="0.25">
      <c r="A223" s="1">
        <v>7</v>
      </c>
      <c r="B223" s="1">
        <v>0.408163265</v>
      </c>
      <c r="C223" s="1">
        <v>-4.8780487999999997E-2</v>
      </c>
      <c r="D223" s="1">
        <v>0</v>
      </c>
    </row>
    <row r="224" spans="1:13" x14ac:dyDescent="0.25">
      <c r="A224" s="1">
        <v>2</v>
      </c>
      <c r="B224" s="1">
        <v>0.36734693899999998</v>
      </c>
      <c r="C224" s="1">
        <v>0</v>
      </c>
      <c r="D224" s="1">
        <v>1</v>
      </c>
    </row>
    <row r="229" spans="1:10" x14ac:dyDescent="0.25">
      <c r="A229" s="11" t="s">
        <v>7</v>
      </c>
      <c r="B229" s="11" t="s">
        <v>8</v>
      </c>
      <c r="C229" s="11" t="s">
        <v>9</v>
      </c>
      <c r="D229" s="11" t="s">
        <v>14</v>
      </c>
      <c r="F229" s="11" t="s">
        <v>7</v>
      </c>
      <c r="G229" s="11" t="s">
        <v>8</v>
      </c>
      <c r="H229" s="11" t="s">
        <v>9</v>
      </c>
      <c r="I229" s="11" t="s">
        <v>14</v>
      </c>
    </row>
    <row r="230" spans="1:10" x14ac:dyDescent="0.25">
      <c r="A230" s="1" t="s">
        <v>5</v>
      </c>
      <c r="B230" s="1">
        <v>3</v>
      </c>
      <c r="C230" s="1">
        <f>+B230/B232</f>
        <v>0.375</v>
      </c>
      <c r="D230" s="1">
        <f>+C230*C230</f>
        <v>0.140625</v>
      </c>
      <c r="F230" s="1" t="s">
        <v>5</v>
      </c>
      <c r="G230" s="1">
        <v>0</v>
      </c>
      <c r="H230" s="1">
        <f>+G230/G232</f>
        <v>0</v>
      </c>
      <c r="I230" s="1">
        <f>+H230*H230</f>
        <v>0</v>
      </c>
    </row>
    <row r="231" spans="1:10" x14ac:dyDescent="0.25">
      <c r="A231" s="1" t="s">
        <v>6</v>
      </c>
      <c r="B231" s="1">
        <v>5</v>
      </c>
      <c r="C231" s="1">
        <f>+B231/B232</f>
        <v>0.625</v>
      </c>
      <c r="D231" s="1">
        <f>+C231*C231</f>
        <v>0.390625</v>
      </c>
      <c r="F231" s="1" t="s">
        <v>6</v>
      </c>
      <c r="G231" s="1">
        <v>2</v>
      </c>
      <c r="H231" s="1">
        <f>+G231/G232</f>
        <v>1</v>
      </c>
      <c r="I231" s="1">
        <f>+H231*H231</f>
        <v>1</v>
      </c>
    </row>
    <row r="232" spans="1:10" x14ac:dyDescent="0.25">
      <c r="A232" s="1" t="s">
        <v>22</v>
      </c>
      <c r="B232" s="1">
        <f>+B231+B230</f>
        <v>8</v>
      </c>
      <c r="C232" s="1">
        <f>+C231+C230</f>
        <v>1</v>
      </c>
      <c r="D232" s="1">
        <f>+D231+D230</f>
        <v>0.53125</v>
      </c>
      <c r="F232" s="1" t="s">
        <v>22</v>
      </c>
      <c r="G232" s="1">
        <f>+G231+G230</f>
        <v>2</v>
      </c>
      <c r="H232" s="1">
        <f t="shared" ref="H232" si="13">+H231+H230</f>
        <v>1</v>
      </c>
      <c r="I232" s="1">
        <f t="shared" ref="I232" si="14">+I231+I230</f>
        <v>1</v>
      </c>
    </row>
    <row r="237" spans="1:10" x14ac:dyDescent="0.25">
      <c r="A237" s="1" t="s">
        <v>23</v>
      </c>
      <c r="B237" s="1"/>
      <c r="C237" s="1">
        <f>1-D232</f>
        <v>0.46875</v>
      </c>
      <c r="F237" s="1" t="s">
        <v>23</v>
      </c>
      <c r="G237" s="1"/>
      <c r="H237" s="1">
        <f>1-I232</f>
        <v>0</v>
      </c>
    </row>
    <row r="239" spans="1:10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</row>
    <row r="240" spans="1:10" x14ac:dyDescent="0.25">
      <c r="A240" s="25" t="s">
        <v>19</v>
      </c>
      <c r="B240" s="25"/>
      <c r="C240" s="7">
        <f>+G13</f>
        <v>0.21341463399999999</v>
      </c>
    </row>
    <row r="242" spans="1:13" x14ac:dyDescent="0.25">
      <c r="A242" t="s">
        <v>20</v>
      </c>
      <c r="F242" t="s">
        <v>21</v>
      </c>
      <c r="L242" t="s">
        <v>26</v>
      </c>
    </row>
    <row r="244" spans="1:13" x14ac:dyDescent="0.25">
      <c r="A244" s="11" t="s">
        <v>0</v>
      </c>
      <c r="B244" s="11" t="s">
        <v>1</v>
      </c>
      <c r="C244" s="11" t="s">
        <v>2</v>
      </c>
      <c r="D244" s="11" t="s">
        <v>3</v>
      </c>
      <c r="F244" s="11" t="s">
        <v>0</v>
      </c>
      <c r="G244" s="11" t="s">
        <v>1</v>
      </c>
      <c r="H244" s="11" t="s">
        <v>2</v>
      </c>
      <c r="I244" s="11" t="s">
        <v>3</v>
      </c>
      <c r="L244" s="1" t="s">
        <v>27</v>
      </c>
      <c r="M244" s="1">
        <f>+C$2-(C265*(B260/(B260+G260)) + H265*(G260/(B260+G260)))</f>
        <v>2.0000000000000073E-2</v>
      </c>
    </row>
    <row r="245" spans="1:13" x14ac:dyDescent="0.25">
      <c r="A245" s="1">
        <v>1</v>
      </c>
      <c r="B245" s="1">
        <v>0.53061224500000004</v>
      </c>
      <c r="C245" s="1">
        <v>-0.71951219499999997</v>
      </c>
      <c r="D245" s="1">
        <v>1</v>
      </c>
      <c r="F245" s="1">
        <v>4</v>
      </c>
      <c r="G245" s="1">
        <v>0.35714285699999998</v>
      </c>
      <c r="H245" s="1">
        <v>0.29268292699999998</v>
      </c>
      <c r="I245" s="1">
        <v>0</v>
      </c>
    </row>
    <row r="246" spans="1:13" x14ac:dyDescent="0.25">
      <c r="A246" s="1">
        <v>6</v>
      </c>
      <c r="B246" s="1">
        <v>0.35714285699999998</v>
      </c>
      <c r="C246" s="1">
        <v>-0.487804878</v>
      </c>
      <c r="D246" s="1">
        <v>0</v>
      </c>
    </row>
    <row r="247" spans="1:13" x14ac:dyDescent="0.25">
      <c r="A247" s="1">
        <v>0</v>
      </c>
      <c r="B247" s="1">
        <v>0.326530612</v>
      </c>
      <c r="C247" s="1">
        <v>-0.353658537</v>
      </c>
      <c r="D247" s="1">
        <v>1</v>
      </c>
      <c r="L247" s="12" t="s">
        <v>28</v>
      </c>
      <c r="M247" s="13" t="str">
        <f>+G$4</f>
        <v>Media de Hemoglobina</v>
      </c>
    </row>
    <row r="248" spans="1:13" x14ac:dyDescent="0.25">
      <c r="A248" s="1">
        <v>3</v>
      </c>
      <c r="B248" s="1">
        <v>0.326530612</v>
      </c>
      <c r="C248" s="1">
        <v>-0.21951219499999999</v>
      </c>
      <c r="D248" s="1">
        <v>0</v>
      </c>
      <c r="L248" s="15" t="s">
        <v>29</v>
      </c>
      <c r="M248" s="1">
        <f>+M244</f>
        <v>2.0000000000000073E-2</v>
      </c>
    </row>
    <row r="249" spans="1:13" x14ac:dyDescent="0.25">
      <c r="A249" s="1">
        <v>9</v>
      </c>
      <c r="B249" s="1">
        <v>0.35714285699999998</v>
      </c>
      <c r="C249" s="1">
        <v>-7.3170732000000002E-2</v>
      </c>
      <c r="D249" s="1">
        <v>0</v>
      </c>
      <c r="L249" s="14" t="s">
        <v>30</v>
      </c>
      <c r="M249" s="1">
        <f>+C240</f>
        <v>0.21341463399999999</v>
      </c>
    </row>
    <row r="250" spans="1:13" x14ac:dyDescent="0.25">
      <c r="A250" s="1">
        <v>8</v>
      </c>
      <c r="B250" s="1">
        <v>0.14285714299999999</v>
      </c>
      <c r="C250" s="1">
        <v>-6.097561E-2</v>
      </c>
      <c r="D250" s="1">
        <v>0</v>
      </c>
    </row>
    <row r="251" spans="1:13" x14ac:dyDescent="0.25">
      <c r="A251" s="1">
        <v>7</v>
      </c>
      <c r="B251" s="1">
        <v>0.408163265</v>
      </c>
      <c r="C251" s="1">
        <v>-4.8780487999999997E-2</v>
      </c>
      <c r="D251" s="1">
        <v>0</v>
      </c>
    </row>
    <row r="252" spans="1:13" x14ac:dyDescent="0.25">
      <c r="A252" s="1">
        <v>2</v>
      </c>
      <c r="B252" s="1">
        <v>0.36734693899999998</v>
      </c>
      <c r="C252" s="1">
        <v>0</v>
      </c>
      <c r="D252" s="1">
        <v>1</v>
      </c>
    </row>
    <row r="253" spans="1:13" x14ac:dyDescent="0.25">
      <c r="A253" s="1">
        <v>5</v>
      </c>
      <c r="B253" s="1">
        <v>0.489795918</v>
      </c>
      <c r="C253" s="1">
        <v>0.134146341</v>
      </c>
      <c r="D253" s="1">
        <v>0</v>
      </c>
    </row>
    <row r="257" spans="1:9" x14ac:dyDescent="0.25">
      <c r="A257" s="11" t="s">
        <v>7</v>
      </c>
      <c r="B257" s="11" t="s">
        <v>8</v>
      </c>
      <c r="C257" s="11" t="s">
        <v>9</v>
      </c>
      <c r="D257" s="11" t="s">
        <v>14</v>
      </c>
      <c r="F257" s="11" t="s">
        <v>7</v>
      </c>
      <c r="G257" s="11" t="s">
        <v>8</v>
      </c>
      <c r="H257" s="11" t="s">
        <v>9</v>
      </c>
      <c r="I257" s="11" t="s">
        <v>14</v>
      </c>
    </row>
    <row r="258" spans="1:9" x14ac:dyDescent="0.25">
      <c r="A258" s="1" t="s">
        <v>5</v>
      </c>
      <c r="B258" s="1">
        <v>3</v>
      </c>
      <c r="C258" s="1">
        <f>+B258/B260</f>
        <v>0.33333333333333331</v>
      </c>
      <c r="D258" s="1">
        <f>+C258*C258</f>
        <v>0.1111111111111111</v>
      </c>
      <c r="F258" s="1" t="s">
        <v>5</v>
      </c>
      <c r="G258" s="1">
        <v>0</v>
      </c>
      <c r="H258" s="1">
        <f>+G258/G260</f>
        <v>0</v>
      </c>
      <c r="I258" s="1">
        <f>+H258*H258</f>
        <v>0</v>
      </c>
    </row>
    <row r="259" spans="1:9" x14ac:dyDescent="0.25">
      <c r="A259" s="1" t="s">
        <v>6</v>
      </c>
      <c r="B259" s="1">
        <v>6</v>
      </c>
      <c r="C259" s="1">
        <f>+B259/B260</f>
        <v>0.66666666666666663</v>
      </c>
      <c r="D259" s="1">
        <f>+C259*C259</f>
        <v>0.44444444444444442</v>
      </c>
      <c r="F259" s="1" t="s">
        <v>6</v>
      </c>
      <c r="G259" s="1">
        <v>1</v>
      </c>
      <c r="H259" s="1">
        <f>+G259/G260</f>
        <v>1</v>
      </c>
      <c r="I259" s="1">
        <f>+H259*H259</f>
        <v>1</v>
      </c>
    </row>
    <row r="260" spans="1:9" x14ac:dyDescent="0.25">
      <c r="A260" s="1" t="s">
        <v>22</v>
      </c>
      <c r="B260" s="1">
        <f>+B259+B258</f>
        <v>9</v>
      </c>
      <c r="C260" s="1">
        <f>+C259+C258</f>
        <v>1</v>
      </c>
      <c r="D260" s="1">
        <f>+D259+D258</f>
        <v>0.55555555555555558</v>
      </c>
      <c r="F260" s="1" t="s">
        <v>22</v>
      </c>
      <c r="G260" s="1">
        <f>+G259+G258</f>
        <v>1</v>
      </c>
      <c r="H260" s="1">
        <f t="shared" ref="H260" si="15">+H259+H258</f>
        <v>1</v>
      </c>
      <c r="I260" s="1">
        <f t="shared" ref="I260" si="16">+I259+I258</f>
        <v>1</v>
      </c>
    </row>
    <row r="265" spans="1:9" x14ac:dyDescent="0.25">
      <c r="A265" s="1" t="s">
        <v>23</v>
      </c>
      <c r="B265" s="1"/>
      <c r="C265" s="1">
        <f>1-D260</f>
        <v>0.44444444444444442</v>
      </c>
      <c r="F265" s="1" t="s">
        <v>23</v>
      </c>
      <c r="G265" s="1"/>
      <c r="H265" s="1">
        <f>1-I260</f>
        <v>0</v>
      </c>
    </row>
    <row r="270" spans="1:9" x14ac:dyDescent="0.25">
      <c r="B270" s="9" t="s">
        <v>37</v>
      </c>
      <c r="C270" s="9" t="s">
        <v>29</v>
      </c>
    </row>
    <row r="271" spans="1:9" x14ac:dyDescent="0.25">
      <c r="B271" s="1">
        <v>-0.60365853650000001</v>
      </c>
      <c r="C271" s="1">
        <f>+M24</f>
        <v>0.10888888888888892</v>
      </c>
    </row>
    <row r="272" spans="1:9" x14ac:dyDescent="0.25">
      <c r="B272" s="1">
        <v>-0.4207317075</v>
      </c>
      <c r="C272" s="1">
        <f>+M52</f>
        <v>2.0000000000000018E-2</v>
      </c>
    </row>
    <row r="273" spans="2:3" x14ac:dyDescent="0.25">
      <c r="B273" s="1">
        <v>-0.28658536600000001</v>
      </c>
      <c r="C273" s="1">
        <f>+M80</f>
        <v>0.11523809523809525</v>
      </c>
    </row>
    <row r="274" spans="2:3" x14ac:dyDescent="0.25">
      <c r="B274" s="1">
        <v>-0.14634146349999999</v>
      </c>
      <c r="C274" s="1">
        <f>+M108</f>
        <v>5.3333333333333455E-2</v>
      </c>
    </row>
    <row r="275" spans="2:3" x14ac:dyDescent="0.25">
      <c r="B275" s="1">
        <v>-6.7073171000000001E-2</v>
      </c>
      <c r="C275" s="1">
        <f>+M136</f>
        <v>2.0000000000000129E-2</v>
      </c>
    </row>
    <row r="276" spans="2:3" x14ac:dyDescent="0.25">
      <c r="B276" s="1">
        <v>-5.4878048999999998E-2</v>
      </c>
      <c r="C276" s="1">
        <f>+M164</f>
        <v>3.3333333333333548E-3</v>
      </c>
    </row>
    <row r="277" spans="2:3" x14ac:dyDescent="0.25">
      <c r="B277" s="1">
        <v>-2.4390243999999998E-2</v>
      </c>
      <c r="C277" s="1">
        <f>+M192</f>
        <v>9.5238095238103782E-4</v>
      </c>
    </row>
    <row r="278" spans="2:3" x14ac:dyDescent="0.25">
      <c r="B278" s="1">
        <v>6.7073170500000001E-2</v>
      </c>
      <c r="C278" s="1">
        <f>+M220</f>
        <v>4.500000000000004E-2</v>
      </c>
    </row>
    <row r="279" spans="2:3" x14ac:dyDescent="0.25">
      <c r="B279" s="1">
        <v>0.21341463399999999</v>
      </c>
      <c r="C279" s="1">
        <f>+M248</f>
        <v>2.0000000000000073E-2</v>
      </c>
    </row>
    <row r="281" spans="2:3" x14ac:dyDescent="0.25">
      <c r="B281" s="1" t="s">
        <v>34</v>
      </c>
      <c r="C281" s="1">
        <f>MAX(C271:C276)</f>
        <v>0.11523809523809525</v>
      </c>
    </row>
  </sheetData>
  <mergeCells count="9">
    <mergeCell ref="A184:B184"/>
    <mergeCell ref="A212:B212"/>
    <mergeCell ref="A240:B240"/>
    <mergeCell ref="A16:B16"/>
    <mergeCell ref="A44:B44"/>
    <mergeCell ref="A72:B72"/>
    <mergeCell ref="A100:B100"/>
    <mergeCell ref="A128:B128"/>
    <mergeCell ref="A156:B1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1"/>
  <sheetViews>
    <sheetView topLeftCell="A40" zoomScale="70" zoomScaleNormal="70" workbookViewId="0">
      <selection activeCell="Q90" sqref="Q90"/>
    </sheetView>
  </sheetViews>
  <sheetFormatPr baseColWidth="10" defaultRowHeight="15" x14ac:dyDescent="0.25"/>
  <cols>
    <col min="11" max="11" width="24.7109375" bestFit="1" customWidth="1"/>
    <col min="12" max="12" width="15.42578125" bestFit="1" customWidth="1"/>
    <col min="13" max="13" width="19.7109375" bestFit="1" customWidth="1"/>
    <col min="14" max="14" width="24.7109375" bestFit="1" customWidth="1"/>
    <col min="15" max="15" width="15.42578125" bestFit="1" customWidth="1"/>
    <col min="16" max="16" width="19.7109375" bestFit="1" customWidth="1"/>
    <col min="19" max="19" width="24.7109375" bestFit="1" customWidth="1"/>
    <col min="20" max="20" width="15.42578125" bestFit="1" customWidth="1"/>
    <col min="21" max="21" width="19.7109375" bestFit="1" customWidth="1"/>
    <col min="22" max="22" width="11.5703125" customWidth="1"/>
    <col min="27" max="27" width="24.7109375" bestFit="1" customWidth="1"/>
    <col min="28" max="28" width="15.42578125" bestFit="1" customWidth="1"/>
    <col min="29" max="29" width="19.7109375" bestFit="1" customWidth="1"/>
  </cols>
  <sheetData>
    <row r="3" spans="12:18" x14ac:dyDescent="0.25">
      <c r="L3" s="16"/>
      <c r="M3" s="17"/>
      <c r="N3" s="17"/>
      <c r="O3" s="17" t="s">
        <v>47</v>
      </c>
      <c r="P3" s="17"/>
      <c r="Q3" s="17"/>
      <c r="R3" s="18"/>
    </row>
    <row r="4" spans="12:18" x14ac:dyDescent="0.25">
      <c r="L4" s="19"/>
      <c r="M4" s="5"/>
      <c r="N4" s="5"/>
      <c r="O4" s="5"/>
      <c r="P4" s="5"/>
      <c r="Q4" s="5"/>
      <c r="R4" s="20"/>
    </row>
    <row r="5" spans="12:18" x14ac:dyDescent="0.25">
      <c r="L5" s="19"/>
      <c r="M5" s="5"/>
      <c r="N5" s="5"/>
      <c r="O5" s="5"/>
      <c r="P5" s="5"/>
      <c r="Q5" s="5"/>
      <c r="R5" s="20"/>
    </row>
    <row r="6" spans="12:18" x14ac:dyDescent="0.25">
      <c r="L6" s="19"/>
      <c r="M6" s="5"/>
      <c r="N6" s="2" t="s">
        <v>0</v>
      </c>
      <c r="O6" s="2" t="s">
        <v>1</v>
      </c>
      <c r="P6" s="2" t="s">
        <v>2</v>
      </c>
      <c r="Q6" s="3" t="s">
        <v>3</v>
      </c>
      <c r="R6" s="20"/>
    </row>
    <row r="7" spans="12:18" x14ac:dyDescent="0.25">
      <c r="L7" s="19"/>
      <c r="M7" s="5"/>
      <c r="N7" s="1">
        <v>0</v>
      </c>
      <c r="O7" s="1">
        <v>0.326530612</v>
      </c>
      <c r="P7" s="1">
        <v>-0.353658537</v>
      </c>
      <c r="Q7" s="1">
        <v>1</v>
      </c>
      <c r="R7" s="20"/>
    </row>
    <row r="8" spans="12:18" x14ac:dyDescent="0.25">
      <c r="L8" s="19"/>
      <c r="M8" s="5"/>
      <c r="N8" s="1">
        <v>1</v>
      </c>
      <c r="O8" s="1">
        <v>0.53061224500000004</v>
      </c>
      <c r="P8" s="1">
        <v>-0.71951219499999997</v>
      </c>
      <c r="Q8" s="1">
        <v>1</v>
      </c>
      <c r="R8" s="20"/>
    </row>
    <row r="9" spans="12:18" x14ac:dyDescent="0.25">
      <c r="L9" s="19"/>
      <c r="M9" s="5"/>
      <c r="N9" s="1">
        <v>2</v>
      </c>
      <c r="O9" s="1">
        <v>0.36734693899999998</v>
      </c>
      <c r="P9" s="1">
        <v>0</v>
      </c>
      <c r="Q9" s="1">
        <v>1</v>
      </c>
      <c r="R9" s="20"/>
    </row>
    <row r="10" spans="12:18" x14ac:dyDescent="0.25">
      <c r="L10" s="19"/>
      <c r="M10" s="5"/>
      <c r="N10" s="1">
        <v>3</v>
      </c>
      <c r="O10" s="1">
        <v>0.326530612</v>
      </c>
      <c r="P10" s="1">
        <v>-0.21951219499999999</v>
      </c>
      <c r="Q10" s="1">
        <v>0</v>
      </c>
      <c r="R10" s="20"/>
    </row>
    <row r="11" spans="12:18" x14ac:dyDescent="0.25">
      <c r="L11" s="19"/>
      <c r="M11" s="5"/>
      <c r="N11" s="1">
        <v>4</v>
      </c>
      <c r="O11" s="1">
        <v>0.35714285699999998</v>
      </c>
      <c r="P11" s="1">
        <v>0.29268292699999998</v>
      </c>
      <c r="Q11" s="1">
        <v>0</v>
      </c>
      <c r="R11" s="20"/>
    </row>
    <row r="12" spans="12:18" x14ac:dyDescent="0.25">
      <c r="L12" s="19"/>
      <c r="M12" s="5"/>
      <c r="N12" s="1">
        <v>5</v>
      </c>
      <c r="O12" s="1">
        <v>0.489795918</v>
      </c>
      <c r="P12" s="1">
        <v>0.134146341</v>
      </c>
      <c r="Q12" s="1">
        <v>0</v>
      </c>
      <c r="R12" s="20"/>
    </row>
    <row r="13" spans="12:18" x14ac:dyDescent="0.25">
      <c r="L13" s="19"/>
      <c r="M13" s="5"/>
      <c r="N13" s="1">
        <v>6</v>
      </c>
      <c r="O13" s="1">
        <v>0.35714285699999998</v>
      </c>
      <c r="P13" s="1">
        <v>-0.487804878</v>
      </c>
      <c r="Q13" s="1">
        <v>0</v>
      </c>
      <c r="R13" s="20"/>
    </row>
    <row r="14" spans="12:18" x14ac:dyDescent="0.25">
      <c r="L14" s="19"/>
      <c r="M14" s="5"/>
      <c r="N14" s="1">
        <v>7</v>
      </c>
      <c r="O14" s="1">
        <v>0.408163265</v>
      </c>
      <c r="P14" s="1">
        <v>-4.8780487999999997E-2</v>
      </c>
      <c r="Q14" s="1">
        <v>0</v>
      </c>
      <c r="R14" s="20"/>
    </row>
    <row r="15" spans="12:18" x14ac:dyDescent="0.25">
      <c r="L15" s="19"/>
      <c r="M15" s="5"/>
      <c r="N15" s="1">
        <v>8</v>
      </c>
      <c r="O15" s="1">
        <v>0.14285714299999999</v>
      </c>
      <c r="P15" s="1">
        <v>-6.097561E-2</v>
      </c>
      <c r="Q15" s="1">
        <v>0</v>
      </c>
      <c r="R15" s="20"/>
    </row>
    <row r="16" spans="12:18" x14ac:dyDescent="0.25">
      <c r="L16" s="19"/>
      <c r="M16" s="5"/>
      <c r="N16" s="1">
        <v>9</v>
      </c>
      <c r="O16" s="1">
        <v>0.35714285699999998</v>
      </c>
      <c r="P16" s="1">
        <v>-7.3170732000000002E-2</v>
      </c>
      <c r="Q16" s="1">
        <v>0</v>
      </c>
      <c r="R16" s="20"/>
    </row>
    <row r="17" spans="9:23" x14ac:dyDescent="0.25">
      <c r="L17" s="19"/>
      <c r="M17" s="5"/>
      <c r="N17" s="5"/>
      <c r="O17" s="5"/>
      <c r="P17" s="5"/>
      <c r="Q17" s="5"/>
      <c r="R17" s="20"/>
    </row>
    <row r="18" spans="9:23" x14ac:dyDescent="0.25">
      <c r="L18" s="19"/>
      <c r="M18" s="5"/>
      <c r="N18" s="5" t="s">
        <v>48</v>
      </c>
      <c r="O18" s="5">
        <v>0.42</v>
      </c>
      <c r="P18" s="5"/>
      <c r="Q18" s="5"/>
      <c r="R18" s="20"/>
    </row>
    <row r="19" spans="9:23" x14ac:dyDescent="0.25">
      <c r="L19" s="19"/>
      <c r="M19" s="5"/>
      <c r="N19" s="5" t="s">
        <v>51</v>
      </c>
      <c r="O19" s="6">
        <v>0</v>
      </c>
      <c r="P19" s="5"/>
      <c r="Q19" s="5"/>
      <c r="R19" s="20"/>
    </row>
    <row r="20" spans="9:23" x14ac:dyDescent="0.25">
      <c r="L20" s="19"/>
      <c r="M20" s="5"/>
      <c r="N20" s="26" t="s">
        <v>43</v>
      </c>
      <c r="O20" s="26"/>
      <c r="P20" s="26"/>
      <c r="Q20" s="26"/>
      <c r="R20" s="20"/>
    </row>
    <row r="21" spans="9:23" x14ac:dyDescent="0.25">
      <c r="L21" s="19"/>
      <c r="M21" s="5"/>
      <c r="N21" s="5"/>
      <c r="O21" s="5"/>
      <c r="P21" s="5"/>
      <c r="Q21" s="5"/>
      <c r="R21" s="20"/>
    </row>
    <row r="22" spans="9:23" x14ac:dyDescent="0.25">
      <c r="L22" s="19"/>
      <c r="M22" s="5"/>
      <c r="N22" s="5"/>
      <c r="O22" s="5"/>
      <c r="P22" s="5"/>
      <c r="Q22" s="5"/>
      <c r="R22" s="20"/>
    </row>
    <row r="23" spans="9:23" x14ac:dyDescent="0.25">
      <c r="L23" s="21"/>
      <c r="M23" s="22"/>
      <c r="N23" s="22"/>
      <c r="O23" s="22"/>
      <c r="P23" s="22"/>
      <c r="Q23" s="22"/>
      <c r="R23" s="23"/>
    </row>
    <row r="26" spans="9:23" x14ac:dyDescent="0.25">
      <c r="I26" s="16"/>
      <c r="J26" s="17"/>
      <c r="K26" s="17"/>
      <c r="L26" s="17" t="s">
        <v>49</v>
      </c>
      <c r="M26" s="17"/>
      <c r="N26" s="17"/>
      <c r="O26" s="18"/>
      <c r="Q26" s="16"/>
      <c r="R26" s="17"/>
      <c r="S26" s="17"/>
      <c r="T26" s="17" t="s">
        <v>50</v>
      </c>
      <c r="U26" s="17"/>
      <c r="V26" s="17"/>
      <c r="W26" s="18"/>
    </row>
    <row r="27" spans="9:23" x14ac:dyDescent="0.25">
      <c r="I27" s="19"/>
      <c r="J27" s="5"/>
      <c r="K27" s="5"/>
      <c r="L27" s="5"/>
      <c r="M27" s="5"/>
      <c r="N27" s="5"/>
      <c r="O27" s="20"/>
      <c r="Q27" s="19"/>
      <c r="R27" s="5"/>
      <c r="S27" s="5"/>
      <c r="T27" s="5"/>
      <c r="U27" s="5"/>
      <c r="V27" s="5"/>
      <c r="W27" s="20"/>
    </row>
    <row r="28" spans="9:23" x14ac:dyDescent="0.25">
      <c r="I28" s="19"/>
      <c r="J28" s="5"/>
      <c r="K28" s="5"/>
      <c r="L28" s="5"/>
      <c r="M28" s="5"/>
      <c r="N28" s="5"/>
      <c r="O28" s="20"/>
      <c r="Q28" s="19"/>
      <c r="R28" s="5"/>
      <c r="S28" s="5"/>
      <c r="T28" s="5"/>
      <c r="U28" s="5"/>
      <c r="V28" s="5"/>
      <c r="W28" s="20"/>
    </row>
    <row r="29" spans="9:23" x14ac:dyDescent="0.25">
      <c r="I29" s="19"/>
      <c r="J29" s="5"/>
      <c r="K29" s="2" t="s">
        <v>0</v>
      </c>
      <c r="L29" s="2" t="s">
        <v>1</v>
      </c>
      <c r="M29" s="2" t="s">
        <v>2</v>
      </c>
      <c r="N29" s="3" t="s">
        <v>3</v>
      </c>
      <c r="O29" s="20"/>
      <c r="Q29" s="19"/>
      <c r="R29" s="5"/>
      <c r="S29" s="2" t="s">
        <v>0</v>
      </c>
      <c r="T29" s="2" t="s">
        <v>1</v>
      </c>
      <c r="U29" s="2" t="s">
        <v>2</v>
      </c>
      <c r="V29" s="3" t="s">
        <v>3</v>
      </c>
      <c r="W29" s="20"/>
    </row>
    <row r="30" spans="9:23" x14ac:dyDescent="0.25">
      <c r="I30" s="19"/>
      <c r="J30" s="5"/>
      <c r="K30" s="1">
        <v>0</v>
      </c>
      <c r="L30" s="1">
        <v>0.326530612</v>
      </c>
      <c r="M30" s="1">
        <v>-0.353658537</v>
      </c>
      <c r="N30" s="1">
        <v>1</v>
      </c>
      <c r="O30" s="20"/>
      <c r="Q30" s="19"/>
      <c r="R30" s="5"/>
      <c r="S30" s="1">
        <v>2</v>
      </c>
      <c r="T30" s="1">
        <v>0.36734693899999998</v>
      </c>
      <c r="U30" s="1">
        <v>0</v>
      </c>
      <c r="V30" s="1">
        <v>1</v>
      </c>
      <c r="W30" s="20"/>
    </row>
    <row r="31" spans="9:23" x14ac:dyDescent="0.25">
      <c r="I31" s="19"/>
      <c r="J31" s="5"/>
      <c r="K31" s="1">
        <v>1</v>
      </c>
      <c r="L31" s="1">
        <v>0.53061224500000004</v>
      </c>
      <c r="M31" s="1">
        <v>-0.71951219499999997</v>
      </c>
      <c r="N31" s="1">
        <v>1</v>
      </c>
      <c r="O31" s="20"/>
      <c r="Q31" s="19"/>
      <c r="R31" s="5"/>
      <c r="S31" s="1">
        <v>3</v>
      </c>
      <c r="T31" s="1">
        <v>0.326530612</v>
      </c>
      <c r="U31" s="1">
        <v>-0.21951219499999999</v>
      </c>
      <c r="V31" s="1">
        <v>0</v>
      </c>
      <c r="W31" s="20"/>
    </row>
    <row r="32" spans="9:23" x14ac:dyDescent="0.25">
      <c r="I32" s="19"/>
      <c r="J32" s="5"/>
      <c r="K32" s="1">
        <v>6</v>
      </c>
      <c r="L32" s="1">
        <v>0.35714285699999998</v>
      </c>
      <c r="M32" s="1">
        <v>-0.487804878</v>
      </c>
      <c r="N32" s="1">
        <v>0</v>
      </c>
      <c r="O32" s="20"/>
      <c r="Q32" s="19"/>
      <c r="R32" s="5"/>
      <c r="S32" s="1">
        <v>4</v>
      </c>
      <c r="T32" s="1">
        <v>0.35714285699999998</v>
      </c>
      <c r="U32" s="1">
        <v>0.29268292699999998</v>
      </c>
      <c r="V32" s="1">
        <v>0</v>
      </c>
      <c r="W32" s="20"/>
    </row>
    <row r="33" spans="1:31" x14ac:dyDescent="0.25">
      <c r="I33" s="19"/>
      <c r="J33" s="5"/>
      <c r="K33" s="5"/>
      <c r="L33" s="5"/>
      <c r="M33" s="5"/>
      <c r="N33" s="5"/>
      <c r="O33" s="20"/>
      <c r="Q33" s="19"/>
      <c r="R33" s="5"/>
      <c r="S33" s="1">
        <v>5</v>
      </c>
      <c r="T33" s="1">
        <v>0.489795918</v>
      </c>
      <c r="U33" s="1">
        <v>0.134146341</v>
      </c>
      <c r="V33" s="1">
        <v>0</v>
      </c>
      <c r="W33" s="20"/>
    </row>
    <row r="34" spans="1:31" x14ac:dyDescent="0.25">
      <c r="I34" s="19"/>
      <c r="J34" s="5"/>
      <c r="K34" s="5"/>
      <c r="L34" s="5"/>
      <c r="M34" s="5"/>
      <c r="N34" s="5"/>
      <c r="O34" s="20"/>
      <c r="Q34" s="19"/>
      <c r="R34" s="5"/>
      <c r="S34" s="1">
        <v>7</v>
      </c>
      <c r="T34" s="1">
        <v>0.408163265</v>
      </c>
      <c r="U34" s="1">
        <v>-4.8780487999999997E-2</v>
      </c>
      <c r="V34" s="1">
        <v>0</v>
      </c>
      <c r="W34" s="20"/>
    </row>
    <row r="35" spans="1:31" x14ac:dyDescent="0.25">
      <c r="I35" s="19"/>
      <c r="J35" s="5"/>
      <c r="K35" s="5"/>
      <c r="L35" s="5"/>
      <c r="M35" s="5"/>
      <c r="N35" s="5"/>
      <c r="O35" s="20"/>
      <c r="Q35" s="19"/>
      <c r="R35" s="5"/>
      <c r="S35" s="1">
        <v>8</v>
      </c>
      <c r="T35" s="1">
        <v>0.14285714299999999</v>
      </c>
      <c r="U35" s="1">
        <v>-6.097561E-2</v>
      </c>
      <c r="V35" s="1">
        <v>0</v>
      </c>
      <c r="W35" s="20"/>
    </row>
    <row r="36" spans="1:31" x14ac:dyDescent="0.25">
      <c r="I36" s="19"/>
      <c r="J36" s="5"/>
      <c r="K36" s="5"/>
      <c r="L36" s="5"/>
      <c r="M36" s="5"/>
      <c r="N36" s="5"/>
      <c r="O36" s="20"/>
      <c r="Q36" s="19"/>
      <c r="R36" s="5"/>
      <c r="S36" s="1">
        <v>9</v>
      </c>
      <c r="T36" s="1">
        <v>0.35714285699999998</v>
      </c>
      <c r="U36" s="1">
        <v>-7.3170732000000002E-2</v>
      </c>
      <c r="V36" s="1">
        <v>0</v>
      </c>
      <c r="W36" s="20"/>
    </row>
    <row r="37" spans="1:31" x14ac:dyDescent="0.25">
      <c r="I37" s="19"/>
      <c r="J37" s="5"/>
      <c r="K37" s="5"/>
      <c r="L37" s="5"/>
      <c r="M37" s="5"/>
      <c r="N37" s="5"/>
      <c r="O37" s="20"/>
      <c r="Q37" s="19"/>
      <c r="R37" s="5"/>
      <c r="S37" s="5"/>
      <c r="T37" s="5"/>
      <c r="U37" s="5"/>
      <c r="V37" s="5"/>
      <c r="W37" s="20"/>
    </row>
    <row r="38" spans="1:31" x14ac:dyDescent="0.25">
      <c r="I38" s="19"/>
      <c r="J38" s="5"/>
      <c r="K38" s="5"/>
      <c r="L38" s="5"/>
      <c r="M38" s="5"/>
      <c r="N38" s="5"/>
      <c r="O38" s="20"/>
      <c r="Q38" s="19"/>
      <c r="R38" s="5"/>
      <c r="S38" s="5"/>
      <c r="T38" s="5"/>
      <c r="U38" s="5"/>
      <c r="V38" s="5"/>
      <c r="W38" s="20"/>
    </row>
    <row r="39" spans="1:31" x14ac:dyDescent="0.25">
      <c r="I39" s="19"/>
      <c r="J39" s="5"/>
      <c r="K39" s="5"/>
      <c r="L39" s="5"/>
      <c r="M39" s="5"/>
      <c r="N39" s="5"/>
      <c r="O39" s="20"/>
      <c r="Q39" s="19"/>
      <c r="R39" s="5"/>
      <c r="S39" s="5"/>
      <c r="T39" s="5"/>
      <c r="U39" s="5"/>
      <c r="V39" s="5"/>
      <c r="W39" s="20"/>
    </row>
    <row r="40" spans="1:31" x14ac:dyDescent="0.25">
      <c r="I40" s="19"/>
      <c r="J40" s="5"/>
      <c r="K40" s="5"/>
      <c r="L40" s="5"/>
      <c r="M40" s="5"/>
      <c r="N40" s="5"/>
      <c r="O40" s="20"/>
      <c r="Q40" s="19"/>
      <c r="R40" s="5"/>
      <c r="S40" s="5"/>
      <c r="T40" s="5"/>
      <c r="U40" s="5"/>
      <c r="V40" s="5"/>
      <c r="W40" s="20"/>
    </row>
    <row r="41" spans="1:31" x14ac:dyDescent="0.25">
      <c r="I41" s="19"/>
      <c r="J41" s="5"/>
      <c r="K41" s="5" t="s">
        <v>48</v>
      </c>
      <c r="L41" s="5">
        <v>0.44440000000000002</v>
      </c>
      <c r="M41" s="5"/>
      <c r="N41" s="5"/>
      <c r="O41" s="20"/>
      <c r="Q41" s="19"/>
      <c r="R41" s="5"/>
      <c r="S41" s="5" t="s">
        <v>48</v>
      </c>
      <c r="T41" s="5">
        <v>0.24479999999999999</v>
      </c>
      <c r="U41" s="5"/>
      <c r="V41" s="5"/>
      <c r="W41" s="20"/>
    </row>
    <row r="42" spans="1:31" x14ac:dyDescent="0.25">
      <c r="I42" s="19"/>
      <c r="J42" s="5"/>
      <c r="K42" s="5" t="s">
        <v>52</v>
      </c>
      <c r="L42" s="5">
        <v>1</v>
      </c>
      <c r="M42" s="5"/>
      <c r="N42" s="5"/>
      <c r="O42" s="20"/>
      <c r="Q42" s="19"/>
      <c r="R42" s="5"/>
      <c r="S42" s="5" t="s">
        <v>51</v>
      </c>
      <c r="T42" s="5">
        <v>0</v>
      </c>
      <c r="U42" s="5"/>
      <c r="V42" s="5"/>
      <c r="W42" s="20"/>
    </row>
    <row r="43" spans="1:31" x14ac:dyDescent="0.25">
      <c r="I43" s="19"/>
      <c r="J43" s="5"/>
      <c r="K43" s="26" t="s">
        <v>53</v>
      </c>
      <c r="L43" s="26"/>
      <c r="M43" s="26"/>
      <c r="N43" s="26"/>
      <c r="O43" s="20"/>
      <c r="Q43" s="19"/>
      <c r="R43" s="5"/>
      <c r="S43" s="26" t="s">
        <v>54</v>
      </c>
      <c r="T43" s="26"/>
      <c r="U43" s="26"/>
      <c r="V43" s="26"/>
      <c r="W43" s="20"/>
    </row>
    <row r="44" spans="1:31" x14ac:dyDescent="0.25">
      <c r="I44" s="19"/>
      <c r="J44" s="5"/>
      <c r="K44" s="5"/>
      <c r="L44" s="5"/>
      <c r="M44" s="5"/>
      <c r="N44" s="5"/>
      <c r="O44" s="20"/>
      <c r="Q44" s="19"/>
      <c r="R44" s="5"/>
      <c r="S44" s="5"/>
      <c r="T44" s="5"/>
      <c r="U44" s="5"/>
      <c r="V44" s="5"/>
      <c r="W44" s="20"/>
    </row>
    <row r="45" spans="1:31" x14ac:dyDescent="0.25">
      <c r="I45" s="19"/>
      <c r="J45" s="5"/>
      <c r="K45" s="5"/>
      <c r="L45" s="5"/>
      <c r="M45" s="5"/>
      <c r="N45" s="5"/>
      <c r="O45" s="20"/>
      <c r="Q45" s="19"/>
      <c r="R45" s="5"/>
      <c r="S45" s="5"/>
      <c r="T45" s="5"/>
      <c r="U45" s="5"/>
      <c r="V45" s="5"/>
      <c r="W45" s="20"/>
    </row>
    <row r="46" spans="1:31" x14ac:dyDescent="0.25">
      <c r="I46" s="21"/>
      <c r="J46" s="22"/>
      <c r="K46" s="22"/>
      <c r="L46" s="22"/>
      <c r="M46" s="22"/>
      <c r="N46" s="22"/>
      <c r="O46" s="23"/>
      <c r="Q46" s="21"/>
      <c r="R46" s="22"/>
      <c r="S46" s="22"/>
      <c r="T46" s="22"/>
      <c r="U46" s="22"/>
      <c r="V46" s="22"/>
      <c r="W46" s="23"/>
    </row>
    <row r="48" spans="1:31" x14ac:dyDescent="0.25">
      <c r="A48" s="16"/>
      <c r="B48" s="17"/>
      <c r="C48" s="17"/>
      <c r="D48" s="17" t="s">
        <v>49</v>
      </c>
      <c r="E48" s="17"/>
      <c r="F48" s="17"/>
      <c r="G48" s="18"/>
      <c r="I48" s="16"/>
      <c r="J48" s="17"/>
      <c r="K48" s="17"/>
      <c r="L48" s="17" t="s">
        <v>50</v>
      </c>
      <c r="M48" s="17"/>
      <c r="N48" s="17"/>
      <c r="O48" s="18"/>
      <c r="Q48" s="16"/>
      <c r="R48" s="17"/>
      <c r="S48" s="17"/>
      <c r="T48" s="17" t="s">
        <v>49</v>
      </c>
      <c r="U48" s="17"/>
      <c r="V48" s="17"/>
      <c r="W48" s="18"/>
      <c r="Y48" s="16"/>
      <c r="Z48" s="17"/>
      <c r="AA48" s="17"/>
      <c r="AB48" s="17" t="s">
        <v>50</v>
      </c>
      <c r="AC48" s="17"/>
      <c r="AD48" s="17"/>
      <c r="AE48" s="18"/>
    </row>
    <row r="49" spans="1:31" x14ac:dyDescent="0.25">
      <c r="A49" s="19"/>
      <c r="B49" s="5"/>
      <c r="C49" s="5"/>
      <c r="D49" s="5"/>
      <c r="E49" s="5"/>
      <c r="F49" s="5"/>
      <c r="G49" s="20"/>
      <c r="I49" s="19"/>
      <c r="J49" s="5"/>
      <c r="K49" s="5"/>
      <c r="L49" s="5"/>
      <c r="M49" s="5"/>
      <c r="N49" s="5"/>
      <c r="O49" s="20"/>
      <c r="Q49" s="19"/>
      <c r="R49" s="5"/>
      <c r="S49" s="5"/>
      <c r="T49" s="5"/>
      <c r="U49" s="5"/>
      <c r="V49" s="5"/>
      <c r="W49" s="20"/>
      <c r="Y49" s="19"/>
      <c r="Z49" s="5"/>
      <c r="AA49" s="5"/>
      <c r="AB49" s="5"/>
      <c r="AC49" s="5"/>
      <c r="AD49" s="5"/>
      <c r="AE49" s="20"/>
    </row>
    <row r="50" spans="1:31" x14ac:dyDescent="0.25">
      <c r="A50" s="19"/>
      <c r="B50" s="5"/>
      <c r="C50" s="5"/>
      <c r="D50" s="5"/>
      <c r="E50" s="5"/>
      <c r="F50" s="5"/>
      <c r="G50" s="20"/>
      <c r="I50" s="19"/>
      <c r="J50" s="5"/>
      <c r="K50" s="5"/>
      <c r="L50" s="5"/>
      <c r="M50" s="5"/>
      <c r="N50" s="5"/>
      <c r="O50" s="20"/>
      <c r="Q50" s="19"/>
      <c r="R50" s="5"/>
      <c r="S50" s="5"/>
      <c r="T50" s="5"/>
      <c r="U50" s="5"/>
      <c r="V50" s="5"/>
      <c r="W50" s="20"/>
      <c r="Y50" s="19"/>
      <c r="Z50" s="5"/>
      <c r="AA50" s="5"/>
      <c r="AB50" s="5"/>
      <c r="AC50" s="5"/>
      <c r="AD50" s="5"/>
      <c r="AE50" s="20"/>
    </row>
    <row r="51" spans="1:31" x14ac:dyDescent="0.25">
      <c r="A51" s="19"/>
      <c r="B51" s="5"/>
      <c r="C51" s="2" t="s">
        <v>0</v>
      </c>
      <c r="D51" s="2" t="s">
        <v>1</v>
      </c>
      <c r="E51" s="2" t="s">
        <v>2</v>
      </c>
      <c r="F51" s="3" t="s">
        <v>3</v>
      </c>
      <c r="G51" s="20"/>
      <c r="I51" s="19"/>
      <c r="J51" s="5"/>
      <c r="K51" s="2" t="s">
        <v>0</v>
      </c>
      <c r="L51" s="2" t="s">
        <v>1</v>
      </c>
      <c r="M51" s="2" t="s">
        <v>2</v>
      </c>
      <c r="N51" s="3" t="s">
        <v>3</v>
      </c>
      <c r="O51" s="20"/>
      <c r="Q51" s="19"/>
      <c r="R51" s="5"/>
      <c r="S51" s="2" t="s">
        <v>0</v>
      </c>
      <c r="T51" s="2" t="s">
        <v>1</v>
      </c>
      <c r="U51" s="2" t="s">
        <v>2</v>
      </c>
      <c r="V51" s="3" t="s">
        <v>3</v>
      </c>
      <c r="W51" s="20"/>
      <c r="Y51" s="19"/>
      <c r="Z51" s="5"/>
      <c r="AA51" s="2" t="s">
        <v>0</v>
      </c>
      <c r="AB51" s="2" t="s">
        <v>1</v>
      </c>
      <c r="AC51" s="2" t="s">
        <v>2</v>
      </c>
      <c r="AD51" s="3" t="s">
        <v>3</v>
      </c>
      <c r="AE51" s="20"/>
    </row>
    <row r="52" spans="1:31" x14ac:dyDescent="0.25">
      <c r="A52" s="19"/>
      <c r="B52" s="5"/>
      <c r="C52" s="1">
        <v>0</v>
      </c>
      <c r="D52" s="1">
        <v>0.326530612</v>
      </c>
      <c r="E52" s="1">
        <v>-0.353658537</v>
      </c>
      <c r="F52" s="1">
        <v>1</v>
      </c>
      <c r="G52" s="20"/>
      <c r="I52" s="19"/>
      <c r="J52" s="5"/>
      <c r="K52" s="1">
        <v>1</v>
      </c>
      <c r="L52" s="1">
        <v>0.53061224500000004</v>
      </c>
      <c r="M52" s="1">
        <v>-0.71951219499999997</v>
      </c>
      <c r="N52" s="1">
        <v>1</v>
      </c>
      <c r="O52" s="20"/>
      <c r="Q52" s="19"/>
      <c r="R52" s="5"/>
      <c r="S52" s="1">
        <v>3</v>
      </c>
      <c r="T52" s="1">
        <v>0.326530612</v>
      </c>
      <c r="U52" s="1">
        <v>-0.21951219499999999</v>
      </c>
      <c r="V52" s="1">
        <v>0</v>
      </c>
      <c r="W52" s="20"/>
      <c r="Y52" s="19"/>
      <c r="Z52" s="5"/>
      <c r="AA52" s="1">
        <v>2</v>
      </c>
      <c r="AB52" s="1">
        <v>0.36734693899999998</v>
      </c>
      <c r="AC52" s="1">
        <v>0</v>
      </c>
      <c r="AD52" s="1">
        <v>1</v>
      </c>
      <c r="AE52" s="20"/>
    </row>
    <row r="53" spans="1:31" x14ac:dyDescent="0.25">
      <c r="A53" s="19"/>
      <c r="B53" s="5"/>
      <c r="C53" s="5"/>
      <c r="D53" s="5"/>
      <c r="E53" s="5"/>
      <c r="F53" s="5"/>
      <c r="G53" s="20"/>
      <c r="I53" s="19"/>
      <c r="J53" s="5"/>
      <c r="K53" s="1">
        <v>6</v>
      </c>
      <c r="L53" s="1">
        <v>0.35714285699999998</v>
      </c>
      <c r="M53" s="1">
        <v>-0.487804878</v>
      </c>
      <c r="N53" s="1">
        <v>0</v>
      </c>
      <c r="O53" s="20"/>
      <c r="Q53" s="19"/>
      <c r="R53" s="5"/>
      <c r="S53" s="1">
        <v>4</v>
      </c>
      <c r="T53" s="1">
        <v>0.35714285699999998</v>
      </c>
      <c r="U53" s="1">
        <v>0.29268292699999998</v>
      </c>
      <c r="V53" s="1">
        <v>0</v>
      </c>
      <c r="W53" s="20"/>
      <c r="Y53" s="19"/>
      <c r="Z53" s="5"/>
      <c r="AA53" s="1">
        <v>5</v>
      </c>
      <c r="AB53" s="1">
        <v>0.489795918</v>
      </c>
      <c r="AC53" s="1">
        <v>0.134146341</v>
      </c>
      <c r="AD53" s="1">
        <v>0</v>
      </c>
      <c r="AE53" s="20"/>
    </row>
    <row r="54" spans="1:31" x14ac:dyDescent="0.25">
      <c r="A54" s="19"/>
      <c r="B54" s="5"/>
      <c r="C54" s="5"/>
      <c r="D54" s="5"/>
      <c r="E54" s="5"/>
      <c r="F54" s="5"/>
      <c r="G54" s="20"/>
      <c r="I54" s="19"/>
      <c r="J54" s="5"/>
      <c r="O54" s="20"/>
      <c r="Q54" s="19"/>
      <c r="R54" s="5"/>
      <c r="S54" s="1">
        <v>8</v>
      </c>
      <c r="T54" s="1">
        <v>0.14285714299999999</v>
      </c>
      <c r="U54" s="1">
        <v>-6.097561E-2</v>
      </c>
      <c r="V54" s="1">
        <v>0</v>
      </c>
      <c r="W54" s="20"/>
      <c r="Y54" s="19"/>
      <c r="Z54" s="5"/>
      <c r="AA54" s="1">
        <v>7</v>
      </c>
      <c r="AB54" s="1">
        <v>0.408163265</v>
      </c>
      <c r="AC54" s="1">
        <v>-4.8780487999999997E-2</v>
      </c>
      <c r="AD54" s="1">
        <v>0</v>
      </c>
      <c r="AE54" s="20"/>
    </row>
    <row r="55" spans="1:31" x14ac:dyDescent="0.25">
      <c r="A55" s="19"/>
      <c r="B55" s="5"/>
      <c r="C55" s="5"/>
      <c r="D55" s="5"/>
      <c r="E55" s="5"/>
      <c r="F55" s="5"/>
      <c r="G55" s="20"/>
      <c r="I55" s="19"/>
      <c r="J55" s="5"/>
      <c r="K55" s="5"/>
      <c r="L55" s="5"/>
      <c r="M55" s="5"/>
      <c r="N55" s="5"/>
      <c r="O55" s="20"/>
      <c r="Q55" s="19"/>
      <c r="R55" s="5"/>
      <c r="S55" s="1">
        <v>9</v>
      </c>
      <c r="T55" s="1">
        <v>0.35714285699999998</v>
      </c>
      <c r="U55" s="1">
        <v>-7.3170732000000002E-2</v>
      </c>
      <c r="V55" s="1">
        <v>0</v>
      </c>
      <c r="W55" s="20"/>
      <c r="Y55" s="19"/>
      <c r="Z55" s="5"/>
      <c r="AE55" s="20"/>
    </row>
    <row r="56" spans="1:31" x14ac:dyDescent="0.25">
      <c r="A56" s="19"/>
      <c r="B56" s="5"/>
      <c r="C56" s="5"/>
      <c r="D56" s="5"/>
      <c r="E56" s="5"/>
      <c r="F56" s="5"/>
      <c r="G56" s="20"/>
      <c r="I56" s="19"/>
      <c r="J56" s="5"/>
      <c r="K56" s="5"/>
      <c r="L56" s="5"/>
      <c r="M56" s="5"/>
      <c r="N56" s="5"/>
      <c r="O56" s="20"/>
      <c r="Q56" s="19"/>
      <c r="R56" s="5"/>
      <c r="W56" s="20"/>
      <c r="Y56" s="19"/>
      <c r="Z56" s="5"/>
      <c r="AA56" s="5"/>
      <c r="AB56" s="5"/>
      <c r="AC56" s="5"/>
      <c r="AD56" s="5"/>
      <c r="AE56" s="5"/>
    </row>
    <row r="57" spans="1:31" x14ac:dyDescent="0.25">
      <c r="A57" s="19"/>
      <c r="B57" s="5"/>
      <c r="C57" s="5"/>
      <c r="D57" s="5"/>
      <c r="E57" s="5"/>
      <c r="F57" s="5"/>
      <c r="G57" s="20"/>
      <c r="I57" s="19"/>
      <c r="J57" s="5"/>
      <c r="K57" s="5"/>
      <c r="L57" s="5"/>
      <c r="M57" s="5"/>
      <c r="N57" s="5"/>
      <c r="O57" s="20"/>
      <c r="Q57" s="19"/>
      <c r="R57" s="5"/>
      <c r="W57" s="20"/>
      <c r="Y57" s="19"/>
      <c r="Z57" s="5"/>
      <c r="AA57" s="5"/>
      <c r="AB57" s="5"/>
      <c r="AC57" s="5"/>
      <c r="AD57" s="5"/>
      <c r="AE57" s="5"/>
    </row>
    <row r="58" spans="1:31" x14ac:dyDescent="0.25">
      <c r="A58" s="19"/>
      <c r="B58" s="5"/>
      <c r="C58" s="5"/>
      <c r="D58" s="5"/>
      <c r="E58" s="5"/>
      <c r="F58" s="5"/>
      <c r="G58" s="20"/>
      <c r="I58" s="19"/>
      <c r="J58" s="5"/>
      <c r="K58" s="5"/>
      <c r="L58" s="5"/>
      <c r="M58" s="5"/>
      <c r="N58" s="5"/>
      <c r="O58" s="20"/>
      <c r="Q58" s="19"/>
      <c r="R58" s="5"/>
      <c r="W58" s="20"/>
      <c r="Y58" s="19"/>
      <c r="Z58" s="5"/>
      <c r="AA58" s="5"/>
      <c r="AB58" s="5"/>
      <c r="AC58" s="5"/>
      <c r="AD58" s="5"/>
      <c r="AE58" s="5"/>
    </row>
    <row r="59" spans="1:31" x14ac:dyDescent="0.25">
      <c r="A59" s="19"/>
      <c r="B59" s="5"/>
      <c r="C59" s="5"/>
      <c r="D59" s="5"/>
      <c r="E59" s="5"/>
      <c r="F59" s="5"/>
      <c r="G59" s="20"/>
      <c r="I59" s="19"/>
      <c r="J59" s="5"/>
      <c r="K59" s="5"/>
      <c r="L59" s="5"/>
      <c r="M59" s="5"/>
      <c r="N59" s="5"/>
      <c r="O59" s="20"/>
      <c r="Q59" s="19"/>
      <c r="R59" s="5"/>
      <c r="S59" s="5"/>
      <c r="T59" s="5"/>
      <c r="U59" s="5"/>
      <c r="V59" s="5"/>
      <c r="W59" s="20"/>
      <c r="Y59" s="19"/>
      <c r="Z59" s="5"/>
      <c r="AA59" s="5"/>
      <c r="AB59" s="5"/>
      <c r="AC59" s="5"/>
      <c r="AD59" s="5"/>
      <c r="AE59" s="5"/>
    </row>
    <row r="60" spans="1:31" x14ac:dyDescent="0.25">
      <c r="A60" s="19"/>
      <c r="B60" s="5"/>
      <c r="C60" s="5"/>
      <c r="D60" s="5"/>
      <c r="E60" s="5"/>
      <c r="F60" s="5"/>
      <c r="G60" s="20"/>
      <c r="I60" s="19"/>
      <c r="J60" s="5"/>
      <c r="K60" s="5"/>
      <c r="L60" s="5"/>
      <c r="M60" s="5"/>
      <c r="N60" s="5"/>
      <c r="O60" s="20"/>
      <c r="Q60" s="19"/>
      <c r="R60" s="5"/>
      <c r="S60" s="5"/>
      <c r="T60" s="5"/>
      <c r="U60" s="5"/>
      <c r="V60" s="5"/>
      <c r="W60" s="20"/>
      <c r="Y60" s="19"/>
      <c r="Z60" s="5"/>
      <c r="AA60" s="5"/>
      <c r="AB60" s="5"/>
      <c r="AC60" s="5"/>
      <c r="AD60" s="5"/>
      <c r="AE60" s="5"/>
    </row>
    <row r="61" spans="1:31" x14ac:dyDescent="0.25">
      <c r="A61" s="19"/>
      <c r="B61" s="5"/>
      <c r="C61" s="5"/>
      <c r="D61" s="5"/>
      <c r="E61" s="5"/>
      <c r="F61" s="5"/>
      <c r="G61" s="20"/>
      <c r="I61" s="19"/>
      <c r="J61" s="5"/>
      <c r="K61" s="5"/>
      <c r="L61" s="5"/>
      <c r="M61" s="5"/>
      <c r="N61" s="5"/>
      <c r="O61" s="20"/>
      <c r="Q61" s="19"/>
      <c r="R61" s="5"/>
      <c r="S61" s="5"/>
      <c r="T61" s="5"/>
      <c r="U61" s="5"/>
      <c r="V61" s="5"/>
      <c r="W61" s="20"/>
      <c r="Y61" s="19"/>
      <c r="Z61" s="5"/>
      <c r="AA61" s="5"/>
      <c r="AB61" s="5"/>
      <c r="AC61" s="5"/>
      <c r="AD61" s="5"/>
      <c r="AE61" s="20"/>
    </row>
    <row r="62" spans="1:31" x14ac:dyDescent="0.25">
      <c r="A62" s="19"/>
      <c r="B62" s="5"/>
      <c r="C62" s="5"/>
      <c r="D62" s="5"/>
      <c r="E62" s="5"/>
      <c r="F62" s="5"/>
      <c r="G62" s="20"/>
      <c r="I62" s="19"/>
      <c r="J62" s="5"/>
      <c r="K62" s="5"/>
      <c r="L62" s="5"/>
      <c r="M62" s="5"/>
      <c r="N62" s="5"/>
      <c r="O62" s="20"/>
      <c r="Q62" s="19"/>
      <c r="R62" s="5"/>
      <c r="S62" s="5"/>
      <c r="T62" s="5"/>
      <c r="U62" s="5"/>
      <c r="V62" s="5"/>
      <c r="W62" s="20"/>
      <c r="Y62" s="19"/>
      <c r="Z62" s="5"/>
      <c r="AA62" s="5"/>
      <c r="AB62" s="5"/>
      <c r="AC62" s="5"/>
      <c r="AD62" s="5"/>
      <c r="AE62" s="20"/>
    </row>
    <row r="63" spans="1:31" x14ac:dyDescent="0.25">
      <c r="A63" s="19"/>
      <c r="B63" s="5"/>
      <c r="C63" s="5" t="s">
        <v>48</v>
      </c>
      <c r="D63" s="5">
        <v>0</v>
      </c>
      <c r="E63" s="5"/>
      <c r="F63" s="5"/>
      <c r="G63" s="20"/>
      <c r="I63" s="19"/>
      <c r="J63" s="5"/>
      <c r="K63" s="5" t="s">
        <v>48</v>
      </c>
      <c r="L63" s="5">
        <v>0.5</v>
      </c>
      <c r="M63" s="5"/>
      <c r="N63" s="5"/>
      <c r="O63" s="20"/>
      <c r="Q63" s="19"/>
      <c r="R63" s="5"/>
      <c r="S63" s="5" t="s">
        <v>48</v>
      </c>
      <c r="T63" s="5">
        <v>0</v>
      </c>
      <c r="U63" s="5"/>
      <c r="V63" s="5"/>
      <c r="W63" s="20"/>
      <c r="Y63" s="19"/>
      <c r="Z63" s="5"/>
      <c r="AA63" s="5" t="s">
        <v>48</v>
      </c>
      <c r="AB63" s="5">
        <v>0.42</v>
      </c>
      <c r="AC63" s="5"/>
      <c r="AD63" s="5"/>
      <c r="AE63" s="20"/>
    </row>
    <row r="64" spans="1:31" x14ac:dyDescent="0.25">
      <c r="A64" s="19"/>
      <c r="B64" s="5"/>
      <c r="C64" s="5" t="s">
        <v>52</v>
      </c>
      <c r="D64" s="5">
        <v>1</v>
      </c>
      <c r="E64" s="5"/>
      <c r="F64" s="5"/>
      <c r="G64" s="20"/>
      <c r="I64" s="19"/>
      <c r="J64" s="5"/>
      <c r="K64" s="5" t="s">
        <v>52</v>
      </c>
      <c r="L64" s="5">
        <v>1</v>
      </c>
      <c r="M64" s="5"/>
      <c r="N64" s="5"/>
      <c r="O64" s="20"/>
      <c r="Q64" s="19"/>
      <c r="R64" s="5"/>
      <c r="S64" s="5" t="s">
        <v>51</v>
      </c>
      <c r="T64" s="5">
        <v>0</v>
      </c>
      <c r="U64" s="5"/>
      <c r="V64" s="5"/>
      <c r="W64" s="20"/>
      <c r="Y64" s="19"/>
      <c r="Z64" s="5"/>
      <c r="AA64" s="5" t="s">
        <v>51</v>
      </c>
      <c r="AB64" s="5">
        <v>0</v>
      </c>
      <c r="AC64" s="5"/>
      <c r="AD64" s="5"/>
      <c r="AE64" s="20"/>
    </row>
    <row r="65" spans="1:37" x14ac:dyDescent="0.25">
      <c r="A65" s="19"/>
      <c r="B65" s="5"/>
      <c r="C65" s="26"/>
      <c r="D65" s="26"/>
      <c r="E65" s="26"/>
      <c r="F65" s="26"/>
      <c r="G65" s="20"/>
      <c r="I65" s="19"/>
      <c r="J65" s="5"/>
      <c r="K65" s="26" t="s">
        <v>56</v>
      </c>
      <c r="L65" s="26"/>
      <c r="M65" s="26"/>
      <c r="N65" s="26"/>
      <c r="O65" s="20"/>
      <c r="Q65" s="19"/>
      <c r="R65" s="5"/>
      <c r="S65" s="26"/>
      <c r="T65" s="26"/>
      <c r="U65" s="26"/>
      <c r="V65" s="26"/>
      <c r="W65" s="20"/>
      <c r="Y65" s="19"/>
      <c r="Z65" s="5"/>
      <c r="AA65" s="26" t="s">
        <v>55</v>
      </c>
      <c r="AB65" s="26"/>
      <c r="AC65" s="26"/>
      <c r="AD65" s="26"/>
      <c r="AE65" s="20"/>
    </row>
    <row r="66" spans="1:37" x14ac:dyDescent="0.25">
      <c r="A66" s="19"/>
      <c r="B66" s="5"/>
      <c r="C66" s="5"/>
      <c r="D66" s="5"/>
      <c r="E66" s="5"/>
      <c r="F66" s="5"/>
      <c r="G66" s="20"/>
      <c r="I66" s="19"/>
      <c r="J66" s="5"/>
      <c r="K66" s="5"/>
      <c r="L66" s="5"/>
      <c r="M66" s="5"/>
      <c r="N66" s="5"/>
      <c r="O66" s="20"/>
      <c r="Q66" s="19"/>
      <c r="R66" s="5"/>
      <c r="S66" s="5"/>
      <c r="T66" s="5"/>
      <c r="U66" s="5"/>
      <c r="V66" s="5"/>
      <c r="W66" s="20"/>
      <c r="Y66" s="19"/>
      <c r="Z66" s="5"/>
      <c r="AA66" s="5"/>
      <c r="AB66" s="5"/>
      <c r="AC66" s="5"/>
      <c r="AD66" s="5"/>
      <c r="AE66" s="20"/>
    </row>
    <row r="67" spans="1:37" x14ac:dyDescent="0.25">
      <c r="A67" s="19"/>
      <c r="B67" s="5"/>
      <c r="C67" s="5"/>
      <c r="D67" s="5"/>
      <c r="E67" s="5"/>
      <c r="F67" s="5"/>
      <c r="G67" s="20"/>
      <c r="I67" s="19"/>
      <c r="J67" s="5"/>
      <c r="K67" s="5"/>
      <c r="L67" s="5"/>
      <c r="M67" s="5"/>
      <c r="N67" s="5"/>
      <c r="O67" s="20"/>
      <c r="Q67" s="19"/>
      <c r="R67" s="5"/>
      <c r="S67" s="5"/>
      <c r="T67" s="5"/>
      <c r="U67" s="5"/>
      <c r="V67" s="5"/>
      <c r="W67" s="20"/>
      <c r="Y67" s="19"/>
      <c r="Z67" s="5"/>
      <c r="AA67" s="5"/>
      <c r="AB67" s="5"/>
      <c r="AC67" s="5"/>
      <c r="AD67" s="5"/>
      <c r="AE67" s="20"/>
    </row>
    <row r="68" spans="1:37" x14ac:dyDescent="0.25">
      <c r="A68" s="21"/>
      <c r="B68" s="22"/>
      <c r="C68" s="22"/>
      <c r="D68" s="22"/>
      <c r="E68" s="22"/>
      <c r="F68" s="22"/>
      <c r="G68" s="23"/>
      <c r="I68" s="21"/>
      <c r="J68" s="22"/>
      <c r="K68" s="22"/>
      <c r="L68" s="22"/>
      <c r="M68" s="22"/>
      <c r="N68" s="22"/>
      <c r="O68" s="23"/>
      <c r="Q68" s="21"/>
      <c r="R68" s="22"/>
      <c r="S68" s="22"/>
      <c r="T68" s="22"/>
      <c r="U68" s="22"/>
      <c r="V68" s="22"/>
      <c r="W68" s="23"/>
      <c r="Y68" s="21"/>
      <c r="Z68" s="22"/>
      <c r="AA68" s="22"/>
      <c r="AB68" s="22"/>
      <c r="AC68" s="22"/>
      <c r="AD68" s="22"/>
      <c r="AE68" s="23"/>
    </row>
    <row r="70" spans="1:37" x14ac:dyDescent="0.25">
      <c r="AE70" s="16"/>
      <c r="AF70" s="17"/>
      <c r="AG70" s="17"/>
      <c r="AH70" s="17" t="s">
        <v>50</v>
      </c>
      <c r="AI70" s="17"/>
      <c r="AJ70" s="17"/>
      <c r="AK70" s="18"/>
    </row>
    <row r="71" spans="1:37" x14ac:dyDescent="0.25">
      <c r="D71" s="16"/>
      <c r="E71" s="17"/>
      <c r="F71" s="17"/>
      <c r="G71" s="17" t="s">
        <v>50</v>
      </c>
      <c r="H71" s="17"/>
      <c r="I71" s="17"/>
      <c r="J71" s="18"/>
      <c r="M71" s="16"/>
      <c r="N71" s="17"/>
      <c r="O71" s="17"/>
      <c r="P71" s="17" t="s">
        <v>50</v>
      </c>
      <c r="Q71" s="17"/>
      <c r="R71" s="17"/>
      <c r="S71" s="18"/>
      <c r="U71" s="16"/>
      <c r="V71" s="17"/>
      <c r="W71" s="17"/>
      <c r="X71" s="17" t="s">
        <v>49</v>
      </c>
      <c r="Y71" s="17"/>
      <c r="Z71" s="17"/>
      <c r="AA71" s="18"/>
      <c r="AE71" s="19"/>
      <c r="AF71" s="5"/>
      <c r="AG71" s="5"/>
      <c r="AH71" s="5"/>
      <c r="AI71" s="5"/>
      <c r="AJ71" s="5"/>
      <c r="AK71" s="20"/>
    </row>
    <row r="72" spans="1:37" x14ac:dyDescent="0.25">
      <c r="D72" s="19"/>
      <c r="E72" s="5"/>
      <c r="F72" s="5"/>
      <c r="G72" s="5"/>
      <c r="H72" s="5"/>
      <c r="I72" s="5"/>
      <c r="J72" s="20"/>
      <c r="M72" s="19"/>
      <c r="N72" s="5"/>
      <c r="O72" s="5"/>
      <c r="P72" s="5"/>
      <c r="Q72" s="5"/>
      <c r="R72" s="5"/>
      <c r="S72" s="20"/>
      <c r="U72" s="19"/>
      <c r="V72" s="5"/>
      <c r="W72" s="5"/>
      <c r="X72" s="5"/>
      <c r="Y72" s="5"/>
      <c r="Z72" s="5"/>
      <c r="AA72" s="20"/>
      <c r="AE72" s="19"/>
      <c r="AF72" s="5"/>
      <c r="AG72" s="5"/>
      <c r="AH72" s="5"/>
      <c r="AI72" s="5"/>
      <c r="AJ72" s="5"/>
      <c r="AK72" s="20"/>
    </row>
    <row r="73" spans="1:37" x14ac:dyDescent="0.25">
      <c r="D73" s="19"/>
      <c r="E73" s="5"/>
      <c r="F73" s="5"/>
      <c r="G73" s="5"/>
      <c r="H73" s="5"/>
      <c r="I73" s="5"/>
      <c r="J73" s="20"/>
      <c r="M73" s="19"/>
      <c r="N73" s="5"/>
      <c r="O73" s="5"/>
      <c r="P73" s="5"/>
      <c r="Q73" s="5"/>
      <c r="R73" s="5"/>
      <c r="S73" s="20"/>
      <c r="U73" s="19"/>
      <c r="V73" s="5"/>
      <c r="W73" s="5"/>
      <c r="X73" s="5"/>
      <c r="Y73" s="5"/>
      <c r="Z73" s="5"/>
      <c r="AA73" s="20"/>
      <c r="AE73" s="19"/>
      <c r="AF73" s="5"/>
      <c r="AG73" s="2" t="s">
        <v>0</v>
      </c>
      <c r="AH73" s="2" t="s">
        <v>1</v>
      </c>
      <c r="AI73" s="2" t="s">
        <v>2</v>
      </c>
      <c r="AJ73" s="3" t="s">
        <v>3</v>
      </c>
      <c r="AK73" s="20"/>
    </row>
    <row r="74" spans="1:37" x14ac:dyDescent="0.25">
      <c r="D74" s="19"/>
      <c r="E74" s="5"/>
      <c r="F74" s="2" t="s">
        <v>0</v>
      </c>
      <c r="G74" s="2" t="s">
        <v>1</v>
      </c>
      <c r="H74" s="2" t="s">
        <v>2</v>
      </c>
      <c r="I74" s="3" t="s">
        <v>3</v>
      </c>
      <c r="J74" s="20"/>
      <c r="M74" s="19"/>
      <c r="N74" s="5"/>
      <c r="O74" s="2" t="s">
        <v>0</v>
      </c>
      <c r="P74" s="2" t="s">
        <v>1</v>
      </c>
      <c r="Q74" s="2" t="s">
        <v>2</v>
      </c>
      <c r="R74" s="3" t="s">
        <v>3</v>
      </c>
      <c r="S74" s="20"/>
      <c r="U74" s="19"/>
      <c r="V74" s="5"/>
      <c r="W74" s="2" t="s">
        <v>0</v>
      </c>
      <c r="X74" s="2" t="s">
        <v>1</v>
      </c>
      <c r="Y74" s="2" t="s">
        <v>2</v>
      </c>
      <c r="Z74" s="3" t="s">
        <v>3</v>
      </c>
      <c r="AA74" s="20"/>
      <c r="AE74" s="19"/>
      <c r="AF74" s="5"/>
      <c r="AG74" s="1">
        <v>5</v>
      </c>
      <c r="AH74" s="1">
        <v>0.489795918</v>
      </c>
      <c r="AI74" s="1">
        <v>0.134146341</v>
      </c>
      <c r="AJ74" s="1">
        <v>0</v>
      </c>
      <c r="AK74" s="20"/>
    </row>
    <row r="75" spans="1:37" x14ac:dyDescent="0.25">
      <c r="D75" s="19"/>
      <c r="E75" s="5"/>
      <c r="F75" s="1">
        <v>6</v>
      </c>
      <c r="G75" s="1">
        <v>0.35714285699999998</v>
      </c>
      <c r="H75" s="1">
        <v>-0.487804878</v>
      </c>
      <c r="I75" s="1">
        <v>0</v>
      </c>
      <c r="J75" s="20"/>
      <c r="M75" s="19"/>
      <c r="N75" s="5"/>
      <c r="O75" s="1">
        <v>1</v>
      </c>
      <c r="P75" s="1">
        <v>0.53061224500000004</v>
      </c>
      <c r="Q75" s="1">
        <v>-0.71951219499999997</v>
      </c>
      <c r="R75" s="1">
        <v>1</v>
      </c>
      <c r="S75" s="20"/>
      <c r="U75" s="19"/>
      <c r="V75" s="5"/>
      <c r="W75" s="1">
        <v>2</v>
      </c>
      <c r="X75" s="1">
        <v>0.36734693899999998</v>
      </c>
      <c r="Y75" s="1">
        <v>0</v>
      </c>
      <c r="Z75" s="1">
        <v>1</v>
      </c>
      <c r="AA75" s="20"/>
      <c r="AE75" s="19"/>
      <c r="AF75" s="5"/>
      <c r="AG75" s="1">
        <v>7</v>
      </c>
      <c r="AH75" s="1">
        <v>0.408163265</v>
      </c>
      <c r="AI75" s="1">
        <v>-4.8780487999999997E-2</v>
      </c>
      <c r="AJ75" s="1">
        <v>0</v>
      </c>
      <c r="AK75" s="20"/>
    </row>
    <row r="76" spans="1:37" x14ac:dyDescent="0.25">
      <c r="D76" s="19"/>
      <c r="E76" s="5"/>
      <c r="J76" s="20"/>
      <c r="M76" s="19"/>
      <c r="N76" s="5"/>
      <c r="O76" s="5"/>
      <c r="P76" s="5"/>
      <c r="Q76" s="5"/>
      <c r="R76" s="5"/>
      <c r="S76" s="20"/>
      <c r="U76" s="19"/>
      <c r="V76" s="5"/>
      <c r="W76" s="5"/>
      <c r="X76" s="5"/>
      <c r="Y76" s="5"/>
      <c r="Z76" s="5"/>
      <c r="AA76" s="20"/>
      <c r="AE76" s="19"/>
      <c r="AF76" s="5"/>
      <c r="AK76" s="20"/>
    </row>
    <row r="77" spans="1:37" x14ac:dyDescent="0.25">
      <c r="D77" s="19"/>
      <c r="E77" s="5"/>
      <c r="J77" s="20"/>
      <c r="M77" s="19"/>
      <c r="N77" s="5"/>
      <c r="S77" s="20"/>
      <c r="U77" s="19"/>
      <c r="V77" s="5"/>
      <c r="W77" s="5"/>
      <c r="X77" s="5"/>
      <c r="Y77" s="5"/>
      <c r="Z77" s="5"/>
      <c r="AA77" s="20"/>
      <c r="AE77" s="19"/>
      <c r="AF77" s="5"/>
      <c r="AK77" s="20"/>
    </row>
    <row r="78" spans="1:37" x14ac:dyDescent="0.25">
      <c r="D78" s="19"/>
      <c r="E78" s="5"/>
      <c r="F78" s="5"/>
      <c r="G78" s="5"/>
      <c r="H78" s="5"/>
      <c r="I78" s="5"/>
      <c r="J78" s="20"/>
      <c r="M78" s="19"/>
      <c r="N78" s="5"/>
      <c r="O78" s="5"/>
      <c r="P78" s="5"/>
      <c r="Q78" s="5"/>
      <c r="R78" s="5"/>
      <c r="S78" s="20"/>
      <c r="U78" s="19"/>
      <c r="V78" s="5"/>
      <c r="W78" s="5"/>
      <c r="X78" s="5"/>
      <c r="Y78" s="5"/>
      <c r="Z78" s="5"/>
      <c r="AA78" s="20"/>
      <c r="AE78" s="19"/>
      <c r="AF78" s="5"/>
      <c r="AG78" s="5"/>
      <c r="AH78" s="5"/>
      <c r="AI78" s="5"/>
      <c r="AJ78" s="5"/>
      <c r="AK78" s="5"/>
    </row>
    <row r="79" spans="1:37" x14ac:dyDescent="0.25">
      <c r="D79" s="19"/>
      <c r="E79" s="5"/>
      <c r="F79" s="5"/>
      <c r="G79" s="5"/>
      <c r="H79" s="5"/>
      <c r="I79" s="5"/>
      <c r="J79" s="20"/>
      <c r="M79" s="19"/>
      <c r="N79" s="5"/>
      <c r="O79" s="5"/>
      <c r="P79" s="5"/>
      <c r="Q79" s="5"/>
      <c r="R79" s="5"/>
      <c r="S79" s="20"/>
      <c r="U79" s="19"/>
      <c r="V79" s="5"/>
      <c r="W79" s="5"/>
      <c r="X79" s="5"/>
      <c r="Y79" s="5"/>
      <c r="Z79" s="5"/>
      <c r="AA79" s="5"/>
      <c r="AE79" s="19"/>
      <c r="AF79" s="5"/>
      <c r="AG79" s="5"/>
      <c r="AH79" s="5"/>
      <c r="AI79" s="5"/>
      <c r="AJ79" s="5"/>
      <c r="AK79" s="5"/>
    </row>
    <row r="80" spans="1:37" x14ac:dyDescent="0.25">
      <c r="D80" s="19"/>
      <c r="E80" s="5"/>
      <c r="F80" s="5"/>
      <c r="G80" s="5"/>
      <c r="H80" s="5"/>
      <c r="I80" s="5"/>
      <c r="J80" s="20"/>
      <c r="M80" s="19"/>
      <c r="N80" s="5"/>
      <c r="O80" s="5"/>
      <c r="P80" s="5"/>
      <c r="Q80" s="5"/>
      <c r="R80" s="5"/>
      <c r="S80" s="20"/>
      <c r="U80" s="19"/>
      <c r="V80" s="5"/>
      <c r="W80" s="5"/>
      <c r="X80" s="5"/>
      <c r="Y80" s="5"/>
      <c r="Z80" s="5"/>
      <c r="AA80" s="5"/>
      <c r="AE80" s="19"/>
      <c r="AF80" s="5"/>
      <c r="AG80" s="5"/>
      <c r="AH80" s="5"/>
      <c r="AI80" s="5"/>
      <c r="AJ80" s="5"/>
      <c r="AK80" s="5"/>
    </row>
    <row r="81" spans="4:37" x14ac:dyDescent="0.25">
      <c r="D81" s="19"/>
      <c r="E81" s="5"/>
      <c r="F81" s="5"/>
      <c r="G81" s="5"/>
      <c r="H81" s="5"/>
      <c r="I81" s="5"/>
      <c r="J81" s="20"/>
      <c r="M81" s="19"/>
      <c r="N81" s="5"/>
      <c r="O81" s="5"/>
      <c r="P81" s="5"/>
      <c r="Q81" s="5"/>
      <c r="R81" s="5"/>
      <c r="S81" s="20"/>
      <c r="U81" s="19"/>
      <c r="V81" s="5"/>
      <c r="W81" s="5"/>
      <c r="X81" s="5"/>
      <c r="Y81" s="5"/>
      <c r="Z81" s="5"/>
      <c r="AA81" s="5"/>
      <c r="AE81" s="19"/>
      <c r="AF81" s="5"/>
      <c r="AG81" s="5"/>
      <c r="AH81" s="5"/>
      <c r="AI81" s="5"/>
      <c r="AJ81" s="5"/>
      <c r="AK81" s="5"/>
    </row>
    <row r="82" spans="4:37" x14ac:dyDescent="0.25">
      <c r="D82" s="19"/>
      <c r="E82" s="5"/>
      <c r="F82" s="5"/>
      <c r="G82" s="5"/>
      <c r="H82" s="5"/>
      <c r="I82" s="5"/>
      <c r="J82" s="20"/>
      <c r="M82" s="19"/>
      <c r="N82" s="5"/>
      <c r="O82" s="5"/>
      <c r="P82" s="5"/>
      <c r="Q82" s="5"/>
      <c r="R82" s="5"/>
      <c r="S82" s="20"/>
      <c r="U82" s="19"/>
      <c r="V82" s="5"/>
      <c r="W82" s="5"/>
      <c r="X82" s="5"/>
      <c r="Y82" s="5"/>
      <c r="Z82" s="5"/>
      <c r="AA82" s="5"/>
      <c r="AE82" s="19"/>
      <c r="AF82" s="5"/>
      <c r="AG82" s="5"/>
      <c r="AH82" s="5"/>
      <c r="AI82" s="5"/>
      <c r="AJ82" s="5"/>
      <c r="AK82" s="5"/>
    </row>
    <row r="83" spans="4:37" x14ac:dyDescent="0.25">
      <c r="D83" s="19"/>
      <c r="E83" s="5"/>
      <c r="F83" s="5"/>
      <c r="G83" s="5"/>
      <c r="H83" s="5"/>
      <c r="I83" s="5"/>
      <c r="J83" s="20"/>
      <c r="M83" s="19"/>
      <c r="N83" s="5"/>
      <c r="O83" s="5"/>
      <c r="P83" s="5"/>
      <c r="Q83" s="5"/>
      <c r="R83" s="5"/>
      <c r="S83" s="20"/>
      <c r="U83" s="19"/>
      <c r="V83" s="5"/>
      <c r="W83" s="5"/>
      <c r="X83" s="5"/>
      <c r="Y83" s="5"/>
      <c r="Z83" s="5"/>
      <c r="AA83" s="5"/>
      <c r="AE83" s="19"/>
      <c r="AF83" s="5"/>
      <c r="AG83" s="5"/>
      <c r="AH83" s="5"/>
      <c r="AI83" s="5"/>
      <c r="AJ83" s="5"/>
      <c r="AK83" s="20"/>
    </row>
    <row r="84" spans="4:37" x14ac:dyDescent="0.25">
      <c r="D84" s="19"/>
      <c r="E84" s="5"/>
      <c r="F84" s="5"/>
      <c r="G84" s="5"/>
      <c r="H84" s="5"/>
      <c r="I84" s="5"/>
      <c r="J84" s="20"/>
      <c r="M84" s="19"/>
      <c r="N84" s="5"/>
      <c r="O84" s="5"/>
      <c r="P84" s="5"/>
      <c r="Q84" s="5"/>
      <c r="R84" s="5"/>
      <c r="S84" s="20"/>
      <c r="U84" s="19"/>
      <c r="V84" s="5"/>
      <c r="W84" s="5"/>
      <c r="X84" s="5"/>
      <c r="Y84" s="5"/>
      <c r="Z84" s="5"/>
      <c r="AA84" s="20"/>
      <c r="AE84" s="19"/>
      <c r="AF84" s="5"/>
      <c r="AG84" s="5"/>
      <c r="AH84" s="5"/>
      <c r="AI84" s="5"/>
      <c r="AJ84" s="5"/>
      <c r="AK84" s="20"/>
    </row>
    <row r="85" spans="4:37" x14ac:dyDescent="0.25">
      <c r="D85" s="19"/>
      <c r="E85" s="5"/>
      <c r="F85" s="5"/>
      <c r="G85" s="5"/>
      <c r="H85" s="5"/>
      <c r="I85" s="5"/>
      <c r="J85" s="20"/>
      <c r="M85" s="19"/>
      <c r="N85" s="5"/>
      <c r="O85" s="5"/>
      <c r="P85" s="5"/>
      <c r="Q85" s="5"/>
      <c r="R85" s="5"/>
      <c r="S85" s="20"/>
      <c r="U85" s="19"/>
      <c r="V85" s="5"/>
      <c r="W85" s="5"/>
      <c r="X85" s="5"/>
      <c r="Y85" s="5"/>
      <c r="Z85" s="5"/>
      <c r="AA85" s="20"/>
      <c r="AE85" s="19"/>
      <c r="AF85" s="5"/>
      <c r="AG85" s="5" t="s">
        <v>48</v>
      </c>
      <c r="AH85" s="5">
        <v>0</v>
      </c>
      <c r="AI85" s="5"/>
      <c r="AJ85" s="5"/>
      <c r="AK85" s="20"/>
    </row>
    <row r="86" spans="4:37" x14ac:dyDescent="0.25">
      <c r="D86" s="19"/>
      <c r="E86" s="5"/>
      <c r="F86" s="5" t="s">
        <v>48</v>
      </c>
      <c r="G86" s="5">
        <v>0</v>
      </c>
      <c r="H86" s="5"/>
      <c r="I86" s="5"/>
      <c r="J86" s="20"/>
      <c r="M86" s="19"/>
      <c r="N86" s="5"/>
      <c r="O86" s="5" t="s">
        <v>48</v>
      </c>
      <c r="P86" s="5">
        <v>0</v>
      </c>
      <c r="Q86" s="5"/>
      <c r="R86" s="5"/>
      <c r="S86" s="20"/>
      <c r="U86" s="19"/>
      <c r="V86" s="5"/>
      <c r="W86" s="5" t="s">
        <v>48</v>
      </c>
      <c r="X86" s="5">
        <v>0</v>
      </c>
      <c r="Y86" s="5"/>
      <c r="Z86" s="5"/>
      <c r="AA86" s="20"/>
      <c r="AE86" s="19"/>
      <c r="AF86" s="5"/>
      <c r="AG86" s="5" t="s">
        <v>51</v>
      </c>
      <c r="AH86" s="5">
        <v>0</v>
      </c>
      <c r="AI86" s="5"/>
      <c r="AJ86" s="5"/>
      <c r="AK86" s="20"/>
    </row>
    <row r="87" spans="4:37" x14ac:dyDescent="0.25">
      <c r="D87" s="19"/>
      <c r="E87" s="5"/>
      <c r="F87" s="5" t="s">
        <v>52</v>
      </c>
      <c r="G87" s="5">
        <v>0</v>
      </c>
      <c r="H87" s="5"/>
      <c r="I87" s="5"/>
      <c r="J87" s="20"/>
      <c r="M87" s="19"/>
      <c r="N87" s="5"/>
      <c r="O87" s="5" t="s">
        <v>52</v>
      </c>
      <c r="P87" s="5">
        <v>1</v>
      </c>
      <c r="Q87" s="5"/>
      <c r="R87" s="5"/>
      <c r="S87" s="20"/>
      <c r="U87" s="19"/>
      <c r="V87" s="5"/>
      <c r="W87" s="5" t="s">
        <v>51</v>
      </c>
      <c r="X87" s="5">
        <v>1</v>
      </c>
      <c r="Y87" s="5"/>
      <c r="Z87" s="5"/>
      <c r="AA87" s="20"/>
      <c r="AE87" s="19"/>
      <c r="AF87" s="5"/>
      <c r="AG87" s="26"/>
      <c r="AH87" s="26"/>
      <c r="AI87" s="26"/>
      <c r="AJ87" s="26"/>
      <c r="AK87" s="20"/>
    </row>
    <row r="88" spans="4:37" x14ac:dyDescent="0.25">
      <c r="D88" s="19"/>
      <c r="E88" s="5"/>
      <c r="F88" s="24"/>
      <c r="G88" s="24"/>
      <c r="H88" s="24"/>
      <c r="I88" s="24"/>
      <c r="J88" s="20"/>
      <c r="M88" s="19"/>
      <c r="N88" s="5"/>
      <c r="O88" s="26"/>
      <c r="P88" s="26"/>
      <c r="Q88" s="26"/>
      <c r="R88" s="26"/>
      <c r="S88" s="20"/>
      <c r="U88" s="19"/>
      <c r="V88" s="5"/>
      <c r="W88" s="26"/>
      <c r="X88" s="26"/>
      <c r="Y88" s="26"/>
      <c r="Z88" s="26"/>
      <c r="AA88" s="20"/>
      <c r="AE88" s="19"/>
      <c r="AF88" s="5"/>
      <c r="AG88" s="5"/>
      <c r="AH88" s="5"/>
      <c r="AI88" s="5"/>
      <c r="AJ88" s="5"/>
      <c r="AK88" s="20"/>
    </row>
    <row r="89" spans="4:37" x14ac:dyDescent="0.25">
      <c r="D89" s="19"/>
      <c r="E89" s="5"/>
      <c r="F89" s="5"/>
      <c r="G89" s="5"/>
      <c r="H89" s="5"/>
      <c r="I89" s="5"/>
      <c r="J89" s="20"/>
      <c r="M89" s="19"/>
      <c r="N89" s="5"/>
      <c r="O89" s="5"/>
      <c r="P89" s="5"/>
      <c r="Q89" s="5"/>
      <c r="R89" s="5"/>
      <c r="S89" s="20"/>
      <c r="U89" s="19"/>
      <c r="V89" s="5"/>
      <c r="W89" s="5"/>
      <c r="X89" s="5"/>
      <c r="Y89" s="5"/>
      <c r="Z89" s="5"/>
      <c r="AA89" s="20"/>
      <c r="AE89" s="19"/>
      <c r="AF89" s="5"/>
      <c r="AG89" s="5"/>
      <c r="AH89" s="5"/>
      <c r="AI89" s="5"/>
      <c r="AJ89" s="5"/>
      <c r="AK89" s="20"/>
    </row>
    <row r="90" spans="4:37" x14ac:dyDescent="0.25">
      <c r="D90" s="19"/>
      <c r="E90" s="5"/>
      <c r="F90" s="5"/>
      <c r="G90" s="5"/>
      <c r="H90" s="5"/>
      <c r="I90" s="5"/>
      <c r="J90" s="20"/>
      <c r="M90" s="19"/>
      <c r="N90" s="5"/>
      <c r="O90" s="5"/>
      <c r="P90" s="5"/>
      <c r="Q90" s="5"/>
      <c r="R90" s="5"/>
      <c r="S90" s="20"/>
      <c r="U90" s="19"/>
      <c r="V90" s="5"/>
      <c r="W90" s="5"/>
      <c r="X90" s="5"/>
      <c r="Y90" s="5"/>
      <c r="Z90" s="5"/>
      <c r="AA90" s="20"/>
      <c r="AE90" s="21"/>
      <c r="AF90" s="22"/>
      <c r="AG90" s="22"/>
      <c r="AH90" s="22"/>
      <c r="AI90" s="22"/>
      <c r="AJ90" s="22"/>
      <c r="AK90" s="23"/>
    </row>
    <row r="91" spans="4:37" x14ac:dyDescent="0.25">
      <c r="D91" s="21"/>
      <c r="E91" s="22"/>
      <c r="F91" s="22"/>
      <c r="G91" s="22"/>
      <c r="H91" s="22"/>
      <c r="I91" s="22"/>
      <c r="J91" s="23"/>
      <c r="M91" s="21"/>
      <c r="N91" s="22"/>
      <c r="O91" s="22"/>
      <c r="P91" s="22"/>
      <c r="Q91" s="22"/>
      <c r="R91" s="22"/>
      <c r="S91" s="23"/>
      <c r="U91" s="21"/>
      <c r="V91" s="22"/>
      <c r="W91" s="22"/>
      <c r="X91" s="22"/>
      <c r="Y91" s="22"/>
      <c r="Z91" s="22"/>
      <c r="AA91" s="23"/>
    </row>
  </sheetData>
  <mergeCells count="10">
    <mergeCell ref="AA65:AD65"/>
    <mergeCell ref="W88:Z88"/>
    <mergeCell ref="AG87:AJ87"/>
    <mergeCell ref="O88:R88"/>
    <mergeCell ref="N20:Q20"/>
    <mergeCell ref="K43:N43"/>
    <mergeCell ref="S43:V43"/>
    <mergeCell ref="K65:N65"/>
    <mergeCell ref="C65:F65"/>
    <mergeCell ref="S65:V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Arbol de decision</vt:lpstr>
      <vt:lpstr>calcion gini gain</vt:lpstr>
      <vt:lpstr>hemoglobina</vt:lpstr>
      <vt:lpstr>Arbol decicsion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2021-09-02T22:18:18Z</dcterms:modified>
</cp:coreProperties>
</file>