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C90DE62-6783-4E0D-8740-4910668DACA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Austraila" sheetId="1" r:id="rId1"/>
    <sheet name="Germany" sheetId="4" r:id="rId2"/>
    <sheet name="New Zealand" sheetId="2" r:id="rId3"/>
    <sheet name="UK" sheetId="3" r:id="rId4"/>
    <sheet name="United States of America" sheetId="5" r:id="rId5"/>
    <sheet name="Ireland" sheetId="6" r:id="rId6"/>
  </sheets>
  <definedNames>
    <definedName name="_xlnm._FilterDatabase" localSheetId="3" hidden="1">UK!$A$1:$H$1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5" l="1"/>
  <c r="A55" i="5"/>
  <c r="A54" i="5"/>
  <c r="A52" i="5"/>
  <c r="A51" i="5"/>
  <c r="A49" i="5"/>
  <c r="A48" i="5"/>
  <c r="A47" i="5"/>
  <c r="A46" i="5"/>
  <c r="A45" i="5"/>
  <c r="A42" i="5"/>
  <c r="A41" i="5"/>
  <c r="A40" i="5"/>
  <c r="A39" i="5"/>
  <c r="A38" i="5"/>
  <c r="A37" i="5"/>
  <c r="A36" i="5"/>
  <c r="A35" i="5"/>
  <c r="A34" i="5"/>
  <c r="A28" i="5"/>
  <c r="A27" i="5"/>
  <c r="A26" i="5"/>
  <c r="A25" i="5"/>
  <c r="A24" i="5"/>
  <c r="A15" i="5"/>
  <c r="A13" i="5"/>
  <c r="A12" i="5"/>
  <c r="A10" i="5"/>
  <c r="A9" i="5"/>
  <c r="A21" i="4"/>
  <c r="A20" i="4"/>
  <c r="A18" i="4"/>
  <c r="A17" i="4"/>
  <c r="A16" i="4"/>
  <c r="A15" i="4"/>
  <c r="A13" i="4"/>
  <c r="A12" i="4"/>
  <c r="A10" i="4"/>
  <c r="A9" i="4"/>
  <c r="A8" i="4"/>
  <c r="A5" i="4"/>
  <c r="A4" i="4"/>
  <c r="A3" i="1" l="1"/>
  <c r="A5" i="1"/>
  <c r="A8" i="1"/>
  <c r="A9" i="1"/>
  <c r="A10" i="1"/>
  <c r="A7" i="3"/>
  <c r="A9" i="3"/>
  <c r="A5" i="3"/>
  <c r="A23" i="3"/>
  <c r="A26" i="3"/>
  <c r="A18" i="3"/>
  <c r="A20" i="3"/>
  <c r="A21" i="3"/>
  <c r="A22" i="3"/>
  <c r="A19" i="3"/>
  <c r="A17" i="3"/>
  <c r="A24" i="3"/>
  <c r="A12" i="3"/>
  <c r="A25" i="3"/>
  <c r="A11" i="3"/>
  <c r="A13" i="3"/>
  <c r="A8" i="3"/>
  <c r="C3" i="2"/>
</calcChain>
</file>

<file path=xl/sharedStrings.xml><?xml version="1.0" encoding="utf-8"?>
<sst xmlns="http://schemas.openxmlformats.org/spreadsheetml/2006/main" count="1486" uniqueCount="482">
  <si>
    <t>Overall</t>
  </si>
  <si>
    <t>Rank</t>
  </si>
  <si>
    <t>Name</t>
  </si>
  <si>
    <t>Teaching</t>
  </si>
  <si>
    <t>Research Environment</t>
  </si>
  <si>
    <t>Research Quality</t>
  </si>
  <si>
    <t>Industry</t>
  </si>
  <si>
    <t>International Outlook</t>
  </si>
  <si>
    <t>University of Melbourne</t>
  </si>
  <si>
    <t>Monash University</t>
  </si>
  <si>
    <t>The University of Sydney</t>
  </si>
  <si>
    <t>The University of Queensland</t>
  </si>
  <si>
    <t>UNSW Sydney</t>
  </si>
  <si>
    <t>University of Adelaide</t>
  </si>
  <si>
    <t>University of Technology Sydney</t>
  </si>
  <si>
    <t>Macquarie University</t>
  </si>
  <si>
    <t>201–250</t>
  </si>
  <si>
    <t>Deakin University</t>
  </si>
  <si>
    <t>55.8–58.6</t>
  </si>
  <si>
    <t>Queensland University of Technology</t>
  </si>
  <si>
    <t>University of Wollongong</t>
  </si>
  <si>
    <t>251–300</t>
  </si>
  <si>
    <t>Curtin University</t>
  </si>
  <si>
    <t>53.7–55.7</t>
  </si>
  <si>
    <t>La Trobe University</t>
  </si>
  <si>
    <t>RMIT University</t>
  </si>
  <si>
    <t>Swinburne University of Technology</t>
  </si>
  <si>
    <t>University of Newcastle</t>
  </si>
  <si>
    <t>University of Tasmania</t>
  </si>
  <si>
    <t>301–350</t>
  </si>
  <si>
    <t>Flinders University</t>
  </si>
  <si>
    <t>51.1–53.6</t>
  </si>
  <si>
    <t>Griffith University</t>
  </si>
  <si>
    <t>Western Sydney University</t>
  </si>
  <si>
    <t>351–400</t>
  </si>
  <si>
    <t>Edith Cowan University</t>
  </si>
  <si>
    <t>49.4–51.0</t>
  </si>
  <si>
    <t>University of Southern Queensland</t>
  </si>
  <si>
    <t>401–500</t>
  </si>
  <si>
    <t>46.0–49.2</t>
  </si>
  <si>
    <t>Bond University</t>
  </si>
  <si>
    <t>Charles Darwin University</t>
  </si>
  <si>
    <t>James Cook University</t>
  </si>
  <si>
    <t>Murdoch University</t>
  </si>
  <si>
    <t>University of Canberra</t>
  </si>
  <si>
    <t>Victoria University</t>
  </si>
  <si>
    <t>501–600</t>
  </si>
  <si>
    <t>Central Queensland University</t>
  </si>
  <si>
    <t>43.3–45.9</t>
  </si>
  <si>
    <t>Southern Cross University</t>
  </si>
  <si>
    <t>601–800</t>
  </si>
  <si>
    <t>University of the Sunshine Coast</t>
  </si>
  <si>
    <t>38.2–43.2</t>
  </si>
  <si>
    <t>801–1000</t>
  </si>
  <si>
    <t>Charles Sturt University</t>
  </si>
  <si>
    <t>34.5–38.1</t>
  </si>
  <si>
    <t>1201–1500</t>
  </si>
  <si>
    <t>25.2–30.6</t>
  </si>
  <si>
    <t>Auckland University of Technology</t>
  </si>
  <si>
    <t>University of Waikato</t>
  </si>
  <si>
    <t>Victoria University of Wellington</t>
  </si>
  <si>
    <t>University of Canterbury</t>
  </si>
  <si>
    <t>Massey University</t>
  </si>
  <si>
    <t>University of Otago</t>
  </si>
  <si>
    <t>University of Auckland</t>
  </si>
  <si>
    <t>London Metropolitan University</t>
  </si>
  <si>
    <t>1001–1200</t>
  </si>
  <si>
    <t>University of Bedfordshire</t>
  </si>
  <si>
    <t>30.7–34.4</t>
  </si>
  <si>
    <t>The Open University</t>
  </si>
  <si>
    <t>Robert Gordon University</t>
  </si>
  <si>
    <t>University of Worcester</t>
  </si>
  <si>
    <t>De Montfort University</t>
  </si>
  <si>
    <t>Leeds Beckett University</t>
  </si>
  <si>
    <t>University of South Wales</t>
  </si>
  <si>
    <t>University of Northampton</t>
  </si>
  <si>
    <t>University of Greenwich</t>
  </si>
  <si>
    <t>Edinburgh Napier University</t>
  </si>
  <si>
    <t>Edge Hill University</t>
  </si>
  <si>
    <t>Birmingham City University</t>
  </si>
  <si>
    <t>University of Staffordshire</t>
  </si>
  <si>
    <t>Glasgow Caledonian University</t>
  </si>
  <si>
    <t>University of Hertfordshire</t>
  </si>
  <si>
    <t>University of Gloucestershire</t>
  </si>
  <si>
    <t>London South Bank University</t>
  </si>
  <si>
    <t>University of Westminster</t>
  </si>
  <si>
    <t>UWE Bristol (University of the West of England)</t>
  </si>
  <si>
    <t>Cardiff Metropolitan University</t>
  </si>
  <si>
    <t>Sheffield Hallam University</t>
  </si>
  <si>
    <t>Teesside University</t>
  </si>
  <si>
    <t>University of Derby</t>
  </si>
  <si>
    <t>University of Central Lancashire</t>
  </si>
  <si>
    <t>University of Wolverhampton</t>
  </si>
  <si>
    <t>University of Brighton</t>
  </si>
  <si>
    <t>University of Sunderland</t>
  </si>
  <si>
    <t>Liverpool John Moores University</t>
  </si>
  <si>
    <t>University of Winchester</t>
  </si>
  <si>
    <t>1501+</t>
  </si>
  <si>
    <t>University of Chester</t>
  </si>
  <si>
    <t>10.5–25.1</t>
  </si>
  <si>
    <t>University of Salford</t>
  </si>
  <si>
    <t>Manchester Metropolitan University</t>
  </si>
  <si>
    <t>Nottingham Trent University</t>
  </si>
  <si>
    <t>Kingston University</t>
  </si>
  <si>
    <t>University of Lincoln</t>
  </si>
  <si>
    <t>University of Bradford</t>
  </si>
  <si>
    <t>Aston University</t>
  </si>
  <si>
    <t>University of West London</t>
  </si>
  <si>
    <t>Anglia Ruskin University (ARU)</t>
  </si>
  <si>
    <t>University of East London</t>
  </si>
  <si>
    <t>Coventry University</t>
  </si>
  <si>
    <t>Ulster University</t>
  </si>
  <si>
    <t>Keele University</t>
  </si>
  <si>
    <t>University of Roehampton</t>
  </si>
  <si>
    <t>University of Plymouth</t>
  </si>
  <si>
    <t>St George’s, University of London</t>
  </si>
  <si>
    <t>Northumbria University</t>
  </si>
  <si>
    <t>University of Stirling</t>
  </si>
  <si>
    <t>University of Hull</t>
  </si>
  <si>
    <t>University of Portsmouth</t>
  </si>
  <si>
    <t>University of the West of Scotland</t>
  </si>
  <si>
    <t>Bournemouth University</t>
  </si>
  <si>
    <t>Middlesex University</t>
  </si>
  <si>
    <t>Canterbury Christ Church University</t>
  </si>
  <si>
    <t>Brunel University of London</t>
  </si>
  <si>
    <t>Aberystwyth University</t>
  </si>
  <si>
    <t>SRUC (Scotland’s Rural College)</t>
  </si>
  <si>
    <t>Oxford Brookes University</t>
  </si>
  <si>
    <t>University of Dundee</t>
  </si>
  <si>
    <t>Goldsmiths, University of London</t>
  </si>
  <si>
    <t>University of Huddersfield</t>
  </si>
  <si>
    <t>Swansea University</t>
  </si>
  <si>
    <t>City, University of London</t>
  </si>
  <si>
    <t>Bangor University</t>
  </si>
  <si>
    <t>University of Essex</t>
  </si>
  <si>
    <t>Royal Veterinary College</t>
  </si>
  <si>
    <t>University of Kent</t>
  </si>
  <si>
    <t>Royal Holloway, University of London</t>
  </si>
  <si>
    <t>University of East Anglia</t>
  </si>
  <si>
    <t>University of Sussex</t>
  </si>
  <si>
    <t>University of Strathclyde</t>
  </si>
  <si>
    <t>University of Surrey</t>
  </si>
  <si>
    <t>Heriot-Watt University</t>
  </si>
  <si>
    <t>Birkbeck, University of London</t>
  </si>
  <si>
    <t>University of Exeter</t>
  </si>
  <si>
    <t>University of Aberdeen</t>
  </si>
  <si>
    <t>University of Leicester</t>
  </si>
  <si>
    <t>Queen’s University Belfast</t>
  </si>
  <si>
    <t>Loughborough University</t>
  </si>
  <si>
    <t>Queen Mary University of London</t>
  </si>
  <si>
    <t>Newcastle University</t>
  </si>
  <si>
    <t>University of Bath</t>
  </si>
  <si>
    <t>Cardiff University</t>
  </si>
  <si>
    <t>University of Reading</t>
  </si>
  <si>
    <t>University of Liverpool</t>
  </si>
  <si>
    <t>SOAS University of London</t>
  </si>
  <si>
    <t>Lancaster University</t>
  </si>
  <si>
    <t>University of York</t>
  </si>
  <si>
    <t>University of Nottingham</t>
  </si>
  <si>
    <t>Durham University</t>
  </si>
  <si>
    <t>University of Leeds</t>
  </si>
  <si>
    <t>University of Birmingham</t>
  </si>
  <si>
    <t>University of Southampton</t>
  </si>
  <si>
    <t>University of St Andrews</t>
  </si>
  <si>
    <t>University of Glasgow</t>
  </si>
  <si>
    <t>University of Warwick</t>
  </si>
  <si>
    <t>University of Sheffield</t>
  </si>
  <si>
    <t>University of Bristol</t>
  </si>
  <si>
    <t>London School of Economics and Political Science</t>
  </si>
  <si>
    <t>King’s College London</t>
  </si>
  <si>
    <t>University of Manchester</t>
  </si>
  <si>
    <t>University of Edinburgh</t>
  </si>
  <si>
    <t>UCL</t>
  </si>
  <si>
    <t>Imperial College London</t>
  </si>
  <si>
    <t>University of Cambridge</t>
  </si>
  <si>
    <t>University of Oxford</t>
  </si>
  <si>
    <t>Abertay University</t>
  </si>
  <si>
    <t>n/a</t>
  </si>
  <si>
    <t>AECC University College</t>
  </si>
  <si>
    <t>Arts University Bournemouth</t>
  </si>
  <si>
    <t>Arts University Plymouth</t>
  </si>
  <si>
    <t>Bath Spa University</t>
  </si>
  <si>
    <t>Birmingham Newman University</t>
  </si>
  <si>
    <t>Bishop Grosseteste University</t>
  </si>
  <si>
    <t>Buckinghamshire New University</t>
  </si>
  <si>
    <t>Conservatoire for Dance and Drama</t>
  </si>
  <si>
    <t>Courtauld Institute of Art</t>
  </si>
  <si>
    <t>Cranfield University</t>
  </si>
  <si>
    <t>Falmouth University</t>
  </si>
  <si>
    <t>Glasgow School of Art</t>
  </si>
  <si>
    <t>Guildhall School of Music and Drama</t>
  </si>
  <si>
    <t>Harper Adams University</t>
  </si>
  <si>
    <t>Hartpury University</t>
  </si>
  <si>
    <t>Institute of Cancer Research</t>
  </si>
  <si>
    <t>Leeds Arts University</t>
  </si>
  <si>
    <t>Leeds Conservatoire</t>
  </si>
  <si>
    <t>Leeds Trinity University</t>
  </si>
  <si>
    <t>Liverpool Hope University</t>
  </si>
  <si>
    <t>Liverpool Institute for Performing Arts</t>
  </si>
  <si>
    <t>Liverpool School of Tropical Medicine</t>
  </si>
  <si>
    <t>London Academy of Music and Dramatic Art (LAMDA)</t>
  </si>
  <si>
    <t>London Business School</t>
  </si>
  <si>
    <t>London School of Hygiene and Tropical Medicine</t>
  </si>
  <si>
    <t>National Film and Television School</t>
  </si>
  <si>
    <t>Norwich University of the Arts</t>
  </si>
  <si>
    <t>Plymouth Marjon University</t>
  </si>
  <si>
    <t>Queen Margaret University</t>
  </si>
  <si>
    <t>Rose Bruford College</t>
  </si>
  <si>
    <t>Royal Academy of Dramatic Art (RADA)</t>
  </si>
  <si>
    <t>Royal Academy of Music</t>
  </si>
  <si>
    <t>Royal Agricultural University</t>
  </si>
  <si>
    <t>Royal Central School of Speech and Drama, University of London</t>
  </si>
  <si>
    <t>Royal College of Art</t>
  </si>
  <si>
    <t>Royal College of Music</t>
  </si>
  <si>
    <t>Royal Conservatoire of Scotland</t>
  </si>
  <si>
    <t>Royal Northern College of Music</t>
  </si>
  <si>
    <t>St Mary’s University College, Belfast</t>
  </si>
  <si>
    <t>St Mary’s University, Twickenham</t>
  </si>
  <si>
    <t>Stranmillis University College</t>
  </si>
  <si>
    <t>Trinity Laban Conservatoire of Music and Dance</t>
  </si>
  <si>
    <t>University College of Osteopathy</t>
  </si>
  <si>
    <t>University for the Creative Arts</t>
  </si>
  <si>
    <t>University of Greater Manchester</t>
  </si>
  <si>
    <t>University of Chichester</t>
  </si>
  <si>
    <t>University of Cumbria</t>
  </si>
  <si>
    <t>University of Suffolk</t>
  </si>
  <si>
    <t>University of the Arts London</t>
  </si>
  <si>
    <t>University of the Highlands and Islands</t>
  </si>
  <si>
    <t>University of Wales Trinity Saint David</t>
  </si>
  <si>
    <t>Wrexham University</t>
  </si>
  <si>
    <t>York St John University</t>
  </si>
  <si>
    <t>NA</t>
  </si>
  <si>
    <t>Lincoln University ()</t>
  </si>
  <si>
    <t xml:space="preserve">The University of Western </t>
  </si>
  <si>
    <t xml:space="preserve">University of South </t>
  </si>
  <si>
    <t>n Catholic University</t>
  </si>
  <si>
    <t xml:space="preserve">Federation University </t>
  </si>
  <si>
    <t xml:space="preserve">The University of Notre Dame </t>
  </si>
  <si>
    <t>National University</t>
  </si>
  <si>
    <t>Technical University of Munich</t>
  </si>
  <si>
    <t>LMU Munich</t>
  </si>
  <si>
    <t>Universität Heidelberg</t>
  </si>
  <si>
    <t>Humboldt University of Berlin</t>
  </si>
  <si>
    <t>University of Bonn</t>
  </si>
  <si>
    <t>RWTH Aachen University</t>
  </si>
  <si>
    <t>Charité - Universitätsmedizin Berlin</t>
  </si>
  <si>
    <t>University of Tübingen</t>
  </si>
  <si>
    <t>Free University of Berlin</t>
  </si>
  <si>
    <t>University of Göttingen</t>
  </si>
  <si>
    <t>University of Freiburg</t>
  </si>
  <si>
    <t>University of Hamburg</t>
  </si>
  <si>
    <t>Technical University of Berlin</t>
  </si>
  <si>
    <t>University of Cologne</t>
  </si>
  <si>
    <t>TU Dresden</t>
  </si>
  <si>
    <t>University of Würzburg</t>
  </si>
  <si>
    <t>Karlsruhe Institute of Technology</t>
  </si>
  <si>
    <t>University of Münster</t>
  </si>
  <si>
    <t>Ulm University</t>
  </si>
  <si>
    <t>University of Mannheim</t>
  </si>
  <si>
    <t>Friedrich Schiller University Jena</t>
  </si>
  <si>
    <t>Goethe University Frankfurt</t>
  </si>
  <si>
    <t>University of Erlangen-Nuremberg</t>
  </si>
  <si>
    <t>University of Potsdam</t>
  </si>
  <si>
    <t>Heinrich Heine University Düsseldorf</t>
  </si>
  <si>
    <t>Johannes Gutenberg University of Mainz</t>
  </si>
  <si>
    <t>Technical University of Darmstadt</t>
  </si>
  <si>
    <t>University of Duisburg-Essen</t>
  </si>
  <si>
    <t>University of Konstanz</t>
  </si>
  <si>
    <t>University of Stuttgart</t>
  </si>
  <si>
    <t>Ruhr University Bochum</t>
  </si>
  <si>
    <t>University of Bayreuth</t>
  </si>
  <si>
    <t>University of Bremen</t>
  </si>
  <si>
    <t>University of Hohenheim</t>
  </si>
  <si>
    <t>University of Kiel</t>
  </si>
  <si>
    <t>Justus Liebig University Giessen</t>
  </si>
  <si>
    <t>Leibniz University Hannover</t>
  </si>
  <si>
    <t>Leuphana University of Lüneburg</t>
  </si>
  <si>
    <t>TU Dortmund University</t>
  </si>
  <si>
    <t>University of Greifswald</t>
  </si>
  <si>
    <t>University of Marburg</t>
  </si>
  <si>
    <t>Constructor University</t>
  </si>
  <si>
    <t>Hamburg University of Technology</t>
  </si>
  <si>
    <t>Paderborn University</t>
  </si>
  <si>
    <t>TU Braunschweig</t>
  </si>
  <si>
    <t>University of Passau</t>
  </si>
  <si>
    <t>University of Siegen</t>
  </si>
  <si>
    <t>University of Wuppertal</t>
  </si>
  <si>
    <t>University of Kaiserslautern</t>
  </si>
  <si>
    <t>Technische Universität Ilmenau</t>
  </si>
  <si>
    <t>Medizinische Hochschule Hannover</t>
  </si>
  <si>
    <t>Massachusetts Institute of Technology</t>
  </si>
  <si>
    <t>Harvard University</t>
  </si>
  <si>
    <t>Princeton University</t>
  </si>
  <si>
    <t>Stanford University</t>
  </si>
  <si>
    <t>California Institute of Technology</t>
  </si>
  <si>
    <t>University of California, Berkeley</t>
  </si>
  <si>
    <t>Yale University</t>
  </si>
  <si>
    <t>The University of Chicago</t>
  </si>
  <si>
    <t>University of Pennsylvania</t>
  </si>
  <si>
    <t>Johns Hopkins University</t>
  </si>
  <si>
    <t>Columbia University</t>
  </si>
  <si>
    <t>University of California, Los Angeles</t>
  </si>
  <si>
    <t>Cornell University</t>
  </si>
  <si>
    <t>University of Michigan-Ann Arbor</t>
  </si>
  <si>
    <t>Carnegie Mellon University</t>
  </si>
  <si>
    <t>University of Washington</t>
  </si>
  <si>
    <t>Duke University</t>
  </si>
  <si>
    <t>Northwestern University</t>
  </si>
  <si>
    <t>New York University</t>
  </si>
  <si>
    <t>University of California, San Diego</t>
  </si>
  <si>
    <t>Georgia Institute of Technology</t>
  </si>
  <si>
    <t>University of Illinois at Urbana-Champaign</t>
  </si>
  <si>
    <t>University of Texas at Austin</t>
  </si>
  <si>
    <t>University of Wisconsin-Madison</t>
  </si>
  <si>
    <t>Brown University</t>
  </si>
  <si>
    <t>University of California, Davis</t>
  </si>
  <si>
    <t>University of California, Santa Barbara</t>
  </si>
  <si>
    <t>Washington University in St Louis</t>
  </si>
  <si>
    <t>University of North Carolina at Chapel Hill</t>
  </si>
  <si>
    <t>University of Southern California</t>
  </si>
  <si>
    <t>Boston University</t>
  </si>
  <si>
    <t>Purdue University West Lafayette</t>
  </si>
  <si>
    <t>University of Massachusetts</t>
  </si>
  <si>
    <t>University of Minnesota</t>
  </si>
  <si>
    <t>University of California, Irvine</t>
  </si>
  <si>
    <t>Vanderbilt University</t>
  </si>
  <si>
    <t>Emory University</t>
  </si>
  <si>
    <t>Penn State (Main campus)</t>
  </si>
  <si>
    <t>Rice University</t>
  </si>
  <si>
    <t>University of Maryland, College Park</t>
  </si>
  <si>
    <t>Ohio State University (Main campus)</t>
  </si>
  <si>
    <t>Michigan State University</t>
  </si>
  <si>
    <t>University of Rochester</t>
  </si>
  <si>
    <t>University of Florida</t>
  </si>
  <si>
    <t>University of Arizona</t>
  </si>
  <si>
    <t>University of Pittsburgh-Pittsburgh campus</t>
  </si>
  <si>
    <t>Texas A&amp;M University</t>
  </si>
  <si>
    <t>University of Colorado Boulder</t>
  </si>
  <si>
    <t>Case Western Reserve University</t>
  </si>
  <si>
    <t>University of Virginia (Main campus)</t>
  </si>
  <si>
    <t>Dartmouth College</t>
  </si>
  <si>
    <t>Tufts University</t>
  </si>
  <si>
    <t>Indiana University</t>
  </si>
  <si>
    <t>University of California, Santa Cruz</t>
  </si>
  <si>
    <t>University of Notre Dame</t>
  </si>
  <si>
    <t>Arizona State University (Tempe)</t>
  </si>
  <si>
    <t>Georgetown University</t>
  </si>
  <si>
    <t>George Washington University</t>
  </si>
  <si>
    <t>Northeastern University, US</t>
  </si>
  <si>
    <t>University of Illinois Chicago</t>
  </si>
  <si>
    <t>University of Miami</t>
  </si>
  <si>
    <t>University of Utah</t>
  </si>
  <si>
    <t>Boston College</t>
  </si>
  <si>
    <t>North Carolina State University</t>
  </si>
  <si>
    <t>Stony Brook University</t>
  </si>
  <si>
    <t>University at Buffalo</t>
  </si>
  <si>
    <t>University of California, Riverside</t>
  </si>
  <si>
    <t>University of Hawai’i at Mānoa</t>
  </si>
  <si>
    <t>University of Iowa</t>
  </si>
  <si>
    <t>Virginia Polytechnic Institute and State University</t>
  </si>
  <si>
    <t>Florida State University</t>
  </si>
  <si>
    <t>Oregon Health and Science University</t>
  </si>
  <si>
    <t>Rutgers University – New Brunswick</t>
  </si>
  <si>
    <t>The University of Tennessee-Knoxville</t>
  </si>
  <si>
    <t>University of Colorado Denver/Anschutz Medical Campus</t>
  </si>
  <si>
    <t>University of Connecticut</t>
  </si>
  <si>
    <t>Drexel University</t>
  </si>
  <si>
    <t>Illinois Institute of Technology</t>
  </si>
  <si>
    <t>Temple University</t>
  </si>
  <si>
    <t>University of Delaware</t>
  </si>
  <si>
    <t>University of Georgia (USA)</t>
  </si>
  <si>
    <t>University of Kansas</t>
  </si>
  <si>
    <t>University of South Florida</t>
  </si>
  <si>
    <t>Brandeis University</t>
  </si>
  <si>
    <t>Colorado School of Mines</t>
  </si>
  <si>
    <t>Colorado State University, Fort Collins</t>
  </si>
  <si>
    <t>Florida International University</t>
  </si>
  <si>
    <t>George Mason University</t>
  </si>
  <si>
    <t>Iowa State University</t>
  </si>
  <si>
    <t>Missouri University of Science and Technology</t>
  </si>
  <si>
    <t>Rensselaer Polytechnic Institute</t>
  </si>
  <si>
    <t>Saint Louis University</t>
  </si>
  <si>
    <t>Stevens Institute of Technology</t>
  </si>
  <si>
    <t>Syracuse University</t>
  </si>
  <si>
    <t>Tulane University</t>
  </si>
  <si>
    <t>University of California, Merced</t>
  </si>
  <si>
    <t>University of Central Florida</t>
  </si>
  <si>
    <t>University of Houston</t>
  </si>
  <si>
    <t>University of Kentucky</t>
  </si>
  <si>
    <t>University of Nebraska-Lincoln</t>
  </si>
  <si>
    <t>University of Oregon</t>
  </si>
  <si>
    <t>University of South Carolina-Columbia</t>
  </si>
  <si>
    <t>University of Texas at Dallas</t>
  </si>
  <si>
    <t>Virginia Commonwealth University</t>
  </si>
  <si>
    <t>Wake Forest University</t>
  </si>
  <si>
    <t>Washington State University</t>
  </si>
  <si>
    <t>Georgia State University</t>
  </si>
  <si>
    <t>Mizzou - University of Missouri</t>
  </si>
  <si>
    <t>New Jersey Institute of Technology</t>
  </si>
  <si>
    <t>Rush University</t>
  </si>
  <si>
    <t>SUNY University at Albany</t>
  </si>
  <si>
    <t>The University of Tulsa</t>
  </si>
  <si>
    <t>University of Arkansas</t>
  </si>
  <si>
    <t>University of Nebraska Medical Center</t>
  </si>
  <si>
    <t>Wayne State University</t>
  </si>
  <si>
    <t>American University</t>
  </si>
  <si>
    <t>Auburn University</t>
  </si>
  <si>
    <t>Baylor University</t>
  </si>
  <si>
    <t>Clark University</t>
  </si>
  <si>
    <t>Florida Atlantic University</t>
  </si>
  <si>
    <t>Kansas State University</t>
  </si>
  <si>
    <t>Lehigh University</t>
  </si>
  <si>
    <t>Louisiana State University</t>
  </si>
  <si>
    <t>Mississippi State University</t>
  </si>
  <si>
    <t>Ohio University (Main campus)</t>
  </si>
  <si>
    <t>Oklahoma State University</t>
  </si>
  <si>
    <t>Rochester Institute of Technology</t>
  </si>
  <si>
    <t>SUNY Binghamton University</t>
  </si>
  <si>
    <t>Texas Tech University</t>
  </si>
  <si>
    <t>The Catholic University of America</t>
  </si>
  <si>
    <t>The University of Texas at San Antonio</t>
  </si>
  <si>
    <t>University of Alaska Fairbanks</t>
  </si>
  <si>
    <t>University of Denver</t>
  </si>
  <si>
    <t>University of Maryland, Baltimore County</t>
  </si>
  <si>
    <t>University of Nevada, Las Vegas</t>
  </si>
  <si>
    <t>University of North Carolina at Charlotte</t>
  </si>
  <si>
    <t>University of Texas at Arlington</t>
  </si>
  <si>
    <t>University of Toledo</t>
  </si>
  <si>
    <t>University of Wyoming</t>
  </si>
  <si>
    <t>William &amp; Mary</t>
  </si>
  <si>
    <t>Worcester Polytechnic Institute</t>
  </si>
  <si>
    <t>Florida Institute of Technology</t>
  </si>
  <si>
    <t>New Mexico State University (Main campus)</t>
  </si>
  <si>
    <t>Northern Illinois University</t>
  </si>
  <si>
    <t>Old Dominion University</t>
  </si>
  <si>
    <t>Portland State University</t>
  </si>
  <si>
    <t>Southern Illinois University Carbondale</t>
  </si>
  <si>
    <t>The University of Alabama</t>
  </si>
  <si>
    <t>University of Memphis</t>
  </si>
  <si>
    <t>University of Rhode Island</t>
  </si>
  <si>
    <t>University of Texas at El Paso</t>
  </si>
  <si>
    <t>Bowling Green State University</t>
  </si>
  <si>
    <t>Central Michigan University</t>
  </si>
  <si>
    <t>Clarkson University</t>
  </si>
  <si>
    <t>Florida Agricultural and Mechanical University</t>
  </si>
  <si>
    <t>Montana State University</t>
  </si>
  <si>
    <t>Oakland University</t>
  </si>
  <si>
    <t>Rowan University</t>
  </si>
  <si>
    <t>San Diego State University</t>
  </si>
  <si>
    <t>South Dakota State University</t>
  </si>
  <si>
    <t>The New School</t>
  </si>
  <si>
    <t>University of South Dakota</t>
  </si>
  <si>
    <t>Nova Southeastern University</t>
  </si>
  <si>
    <t>Texas State University</t>
  </si>
  <si>
    <t>University of Nebraska Omaha</t>
  </si>
  <si>
    <t>University of Texas Rio Grande Valley</t>
  </si>
  <si>
    <t>Western Michigan University</t>
  </si>
  <si>
    <t>Adelphi University</t>
  </si>
  <si>
    <t>College of Charleston</t>
  </si>
  <si>
    <t>Georgia Southern University</t>
  </si>
  <si>
    <t>Grand Valley State University</t>
  </si>
  <si>
    <t>Loyola Marymount University</t>
  </si>
  <si>
    <t>Morgan State University</t>
  </si>
  <si>
    <t>Pace University-New York</t>
  </si>
  <si>
    <t>Reporter</t>
  </si>
  <si>
    <t>Bentley University</t>
  </si>
  <si>
    <t>California State University, Chico</t>
  </si>
  <si>
    <t>Humboldt State University</t>
  </si>
  <si>
    <t>Northeast Ohio Medical University</t>
  </si>
  <si>
    <t>The Continents States University</t>
  </si>
  <si>
    <t>University of North Carolina Wilmington</t>
  </si>
  <si>
    <t>Westcliff University</t>
  </si>
  <si>
    <t>West Virginia University</t>
  </si>
  <si>
    <t>Trinity College Dublin</t>
  </si>
  <si>
    <t>University College Dublin</t>
  </si>
  <si>
    <t>RCSI University of Medicine and Health Sciences</t>
  </si>
  <si>
    <t>Dublin City University</t>
  </si>
  <si>
    <t>University College Cork</t>
  </si>
  <si>
    <t>University of Galway</t>
  </si>
  <si>
    <t>Maynooth University</t>
  </si>
  <si>
    <t>University of Limerick</t>
  </si>
  <si>
    <t>Technological University 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</si>
</sst>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9"/>
  <sheetViews>
    <sheetView workbookViewId="0">
      <selection activeCell="C15" sqref="C15"/>
    </sheetView>
  </sheetViews>
  <sheetFormatPr defaultRowHeight="14.5" x14ac:dyDescent="0.35"/>
  <cols>
    <col min="2" max="2" width="32.08984375" bestFit="1" customWidth="1"/>
    <col min="4" max="4" width="21.453125" customWidth="1"/>
    <col min="5" max="5" width="37" customWidth="1"/>
    <col min="9" max="9" width="17.81640625" customWidth="1"/>
  </cols>
  <sheetData>
    <row r="1" spans="1:8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39</v>
      </c>
      <c r="B2" t="s">
        <v>8</v>
      </c>
      <c r="C2">
        <v>78.400000000000006</v>
      </c>
      <c r="D2">
        <v>64.2</v>
      </c>
      <c r="E2">
        <v>75.3</v>
      </c>
      <c r="F2">
        <v>89.1</v>
      </c>
      <c r="G2">
        <v>99.3</v>
      </c>
      <c r="H2">
        <v>92.3</v>
      </c>
    </row>
    <row r="3" spans="1:8" x14ac:dyDescent="0.35">
      <c r="A3">
        <f>58</f>
        <v>58</v>
      </c>
      <c r="B3" t="s">
        <v>9</v>
      </c>
      <c r="C3">
        <v>73.8</v>
      </c>
      <c r="D3">
        <v>52.2</v>
      </c>
      <c r="E3">
        <v>65.599999999999994</v>
      </c>
      <c r="F3">
        <v>95</v>
      </c>
      <c r="G3">
        <v>99.7</v>
      </c>
      <c r="H3">
        <v>92</v>
      </c>
    </row>
    <row r="4" spans="1:8" x14ac:dyDescent="0.35">
      <c r="A4">
        <v>61</v>
      </c>
      <c r="B4" t="s">
        <v>10</v>
      </c>
      <c r="C4">
        <v>73.7</v>
      </c>
      <c r="D4">
        <v>53.2</v>
      </c>
      <c r="E4">
        <v>67.7</v>
      </c>
      <c r="F4">
        <v>92.1</v>
      </c>
      <c r="G4">
        <v>99.5</v>
      </c>
      <c r="H4">
        <v>90.5</v>
      </c>
    </row>
    <row r="5" spans="1:8" x14ac:dyDescent="0.35">
      <c r="A5">
        <f>73</f>
        <v>73</v>
      </c>
      <c r="B5" t="s">
        <v>238</v>
      </c>
      <c r="C5">
        <v>70.7</v>
      </c>
      <c r="D5">
        <v>53.6</v>
      </c>
      <c r="E5">
        <v>65.099999999999994</v>
      </c>
      <c r="F5">
        <v>85</v>
      </c>
      <c r="G5">
        <v>86.1</v>
      </c>
      <c r="H5">
        <v>94</v>
      </c>
    </row>
    <row r="6" spans="1:8" x14ac:dyDescent="0.35">
      <c r="A6">
        <v>77</v>
      </c>
      <c r="B6" t="s">
        <v>11</v>
      </c>
      <c r="C6">
        <v>70.3</v>
      </c>
      <c r="D6">
        <v>50.8</v>
      </c>
      <c r="E6">
        <v>61.9</v>
      </c>
      <c r="F6">
        <v>87.8</v>
      </c>
      <c r="G6">
        <v>99.7</v>
      </c>
      <c r="H6">
        <v>93.6</v>
      </c>
    </row>
    <row r="7" spans="1:8" x14ac:dyDescent="0.35">
      <c r="A7">
        <v>83</v>
      </c>
      <c r="B7" t="s">
        <v>12</v>
      </c>
      <c r="C7">
        <v>69.099999999999994</v>
      </c>
      <c r="D7">
        <v>47.6</v>
      </c>
      <c r="E7">
        <v>57.4</v>
      </c>
      <c r="F7">
        <v>91.7</v>
      </c>
      <c r="G7">
        <v>98.2</v>
      </c>
      <c r="H7">
        <v>93.9</v>
      </c>
    </row>
    <row r="8" spans="1:8" x14ac:dyDescent="0.35">
      <c r="A8">
        <f>128</f>
        <v>128</v>
      </c>
      <c r="B8" t="s">
        <v>13</v>
      </c>
      <c r="C8">
        <v>63.8</v>
      </c>
      <c r="D8">
        <v>39.1</v>
      </c>
      <c r="E8">
        <v>48.1</v>
      </c>
      <c r="F8">
        <v>92.3</v>
      </c>
      <c r="G8">
        <v>93.5</v>
      </c>
      <c r="H8">
        <v>92</v>
      </c>
    </row>
    <row r="9" spans="1:8" x14ac:dyDescent="0.35">
      <c r="A9">
        <f>149</f>
        <v>149</v>
      </c>
      <c r="B9" t="s">
        <v>233</v>
      </c>
      <c r="C9">
        <v>62</v>
      </c>
      <c r="D9">
        <v>37.799999999999997</v>
      </c>
      <c r="E9">
        <v>47.2</v>
      </c>
      <c r="F9">
        <v>87.6</v>
      </c>
      <c r="G9">
        <v>98.3</v>
      </c>
      <c r="H9">
        <v>93</v>
      </c>
    </row>
    <row r="10" spans="1:8" x14ac:dyDescent="0.35">
      <c r="A10">
        <f>154</f>
        <v>154</v>
      </c>
      <c r="B10" t="s">
        <v>14</v>
      </c>
      <c r="C10">
        <v>61.7</v>
      </c>
      <c r="D10">
        <v>35.200000000000003</v>
      </c>
      <c r="E10">
        <v>42.5</v>
      </c>
      <c r="F10">
        <v>94.9</v>
      </c>
      <c r="G10">
        <v>88.2</v>
      </c>
      <c r="H10">
        <v>93</v>
      </c>
    </row>
    <row r="11" spans="1:8" x14ac:dyDescent="0.35">
      <c r="A11">
        <v>178</v>
      </c>
      <c r="B11" t="s">
        <v>15</v>
      </c>
      <c r="C11">
        <v>59.9</v>
      </c>
      <c r="D11">
        <v>35.200000000000003</v>
      </c>
      <c r="E11">
        <v>42.7</v>
      </c>
      <c r="F11">
        <v>89.4</v>
      </c>
      <c r="G11">
        <v>93.4</v>
      </c>
      <c r="H11">
        <v>87.4</v>
      </c>
    </row>
    <row r="12" spans="1:8" x14ac:dyDescent="0.35">
      <c r="A12" t="s">
        <v>16</v>
      </c>
      <c r="B12" t="s">
        <v>17</v>
      </c>
      <c r="C12" t="s">
        <v>18</v>
      </c>
      <c r="D12">
        <v>29.8</v>
      </c>
      <c r="E12">
        <v>36.299999999999997</v>
      </c>
      <c r="F12">
        <v>91.5</v>
      </c>
      <c r="G12">
        <v>76.8</v>
      </c>
      <c r="H12">
        <v>85.4</v>
      </c>
    </row>
    <row r="13" spans="1:8" x14ac:dyDescent="0.35">
      <c r="A13" t="s">
        <v>16</v>
      </c>
      <c r="B13" t="s">
        <v>19</v>
      </c>
      <c r="C13" t="s">
        <v>18</v>
      </c>
      <c r="D13">
        <v>33.1</v>
      </c>
      <c r="E13">
        <v>40</v>
      </c>
      <c r="F13">
        <v>88.7</v>
      </c>
      <c r="G13">
        <v>86.7</v>
      </c>
      <c r="H13">
        <v>80.8</v>
      </c>
    </row>
    <row r="14" spans="1:8" x14ac:dyDescent="0.35">
      <c r="A14" t="s">
        <v>16</v>
      </c>
      <c r="B14" t="s">
        <v>20</v>
      </c>
      <c r="C14" t="s">
        <v>18</v>
      </c>
      <c r="D14">
        <v>34.6</v>
      </c>
      <c r="E14">
        <v>37.4</v>
      </c>
      <c r="F14">
        <v>85.4</v>
      </c>
      <c r="G14">
        <v>91.2</v>
      </c>
      <c r="H14">
        <v>92</v>
      </c>
    </row>
    <row r="15" spans="1:8" x14ac:dyDescent="0.35">
      <c r="A15" t="s">
        <v>21</v>
      </c>
      <c r="B15" t="s">
        <v>22</v>
      </c>
      <c r="C15" t="s">
        <v>23</v>
      </c>
      <c r="D15">
        <v>28.2</v>
      </c>
      <c r="E15">
        <v>34.700000000000003</v>
      </c>
      <c r="F15">
        <v>88.9</v>
      </c>
      <c r="G15">
        <v>76.599999999999994</v>
      </c>
      <c r="H15">
        <v>94.8</v>
      </c>
    </row>
    <row r="16" spans="1:8" x14ac:dyDescent="0.35">
      <c r="A16" t="s">
        <v>21</v>
      </c>
      <c r="B16" t="s">
        <v>24</v>
      </c>
      <c r="C16" t="s">
        <v>23</v>
      </c>
      <c r="D16">
        <v>29.2</v>
      </c>
      <c r="E16">
        <v>36.200000000000003</v>
      </c>
      <c r="F16">
        <v>89.3</v>
      </c>
      <c r="G16">
        <v>77.2</v>
      </c>
      <c r="H16">
        <v>88.1</v>
      </c>
    </row>
    <row r="17" spans="1:8" x14ac:dyDescent="0.35">
      <c r="A17" t="s">
        <v>21</v>
      </c>
      <c r="B17" t="s">
        <v>25</v>
      </c>
      <c r="C17" t="s">
        <v>23</v>
      </c>
      <c r="D17">
        <v>34</v>
      </c>
      <c r="E17">
        <v>36.5</v>
      </c>
      <c r="F17">
        <v>82.8</v>
      </c>
      <c r="G17">
        <v>77</v>
      </c>
      <c r="H17">
        <v>92.9</v>
      </c>
    </row>
    <row r="18" spans="1:8" x14ac:dyDescent="0.35">
      <c r="A18" t="s">
        <v>21</v>
      </c>
      <c r="B18" t="s">
        <v>26</v>
      </c>
      <c r="C18" t="s">
        <v>23</v>
      </c>
      <c r="D18">
        <v>32.700000000000003</v>
      </c>
      <c r="E18">
        <v>34.5</v>
      </c>
      <c r="F18">
        <v>91.4</v>
      </c>
      <c r="G18">
        <v>73.5</v>
      </c>
      <c r="H18">
        <v>72.099999999999994</v>
      </c>
    </row>
    <row r="19" spans="1:8" x14ac:dyDescent="0.35">
      <c r="A19" t="s">
        <v>21</v>
      </c>
      <c r="B19" t="s">
        <v>27</v>
      </c>
      <c r="C19" t="s">
        <v>23</v>
      </c>
      <c r="D19">
        <v>31.7</v>
      </c>
      <c r="E19">
        <v>36</v>
      </c>
      <c r="F19">
        <v>84.8</v>
      </c>
      <c r="G19">
        <v>84.6</v>
      </c>
      <c r="H19">
        <v>83.3</v>
      </c>
    </row>
    <row r="20" spans="1:8" x14ac:dyDescent="0.35">
      <c r="A20" t="s">
        <v>21</v>
      </c>
      <c r="B20" t="s">
        <v>28</v>
      </c>
      <c r="C20" t="s">
        <v>23</v>
      </c>
      <c r="D20">
        <v>32</v>
      </c>
      <c r="E20">
        <v>36.299999999999997</v>
      </c>
      <c r="F20">
        <v>81.599999999999994</v>
      </c>
      <c r="G20">
        <v>76.7</v>
      </c>
      <c r="H20">
        <v>90</v>
      </c>
    </row>
    <row r="21" spans="1:8" x14ac:dyDescent="0.35">
      <c r="A21" t="s">
        <v>29</v>
      </c>
      <c r="B21" t="s">
        <v>30</v>
      </c>
      <c r="C21" t="s">
        <v>31</v>
      </c>
      <c r="D21">
        <v>27.2</v>
      </c>
      <c r="E21">
        <v>37.299999999999997</v>
      </c>
      <c r="F21">
        <v>78.900000000000006</v>
      </c>
      <c r="G21">
        <v>71.599999999999994</v>
      </c>
      <c r="H21">
        <v>88.3</v>
      </c>
    </row>
    <row r="22" spans="1:8" x14ac:dyDescent="0.35">
      <c r="A22" t="s">
        <v>29</v>
      </c>
      <c r="B22" t="s">
        <v>32</v>
      </c>
      <c r="C22" t="s">
        <v>31</v>
      </c>
      <c r="D22">
        <v>28.5</v>
      </c>
      <c r="E22">
        <v>36.1</v>
      </c>
      <c r="F22">
        <v>83.1</v>
      </c>
      <c r="G22">
        <v>78.400000000000006</v>
      </c>
      <c r="H22">
        <v>82.5</v>
      </c>
    </row>
    <row r="23" spans="1:8" x14ac:dyDescent="0.35">
      <c r="A23" t="s">
        <v>29</v>
      </c>
      <c r="B23" t="s">
        <v>234</v>
      </c>
      <c r="C23" t="s">
        <v>31</v>
      </c>
      <c r="D23">
        <v>22.4</v>
      </c>
      <c r="E23">
        <v>36</v>
      </c>
      <c r="F23">
        <v>80.599999999999994</v>
      </c>
      <c r="G23">
        <v>96.2</v>
      </c>
      <c r="H23">
        <v>84</v>
      </c>
    </row>
    <row r="24" spans="1:8" x14ac:dyDescent="0.35">
      <c r="A24" t="s">
        <v>29</v>
      </c>
      <c r="B24" t="s">
        <v>33</v>
      </c>
      <c r="C24" t="s">
        <v>31</v>
      </c>
      <c r="D24">
        <v>24.8</v>
      </c>
      <c r="E24">
        <v>31.5</v>
      </c>
      <c r="F24">
        <v>88.3</v>
      </c>
      <c r="G24">
        <v>56</v>
      </c>
      <c r="H24">
        <v>87.9</v>
      </c>
    </row>
    <row r="25" spans="1:8" x14ac:dyDescent="0.35">
      <c r="A25" t="s">
        <v>34</v>
      </c>
      <c r="B25" t="s">
        <v>35</v>
      </c>
      <c r="C25" t="s">
        <v>36</v>
      </c>
      <c r="D25">
        <v>20.9</v>
      </c>
      <c r="E25">
        <v>26.5</v>
      </c>
      <c r="F25">
        <v>87.5</v>
      </c>
      <c r="G25">
        <v>70.900000000000006</v>
      </c>
      <c r="H25">
        <v>88.4</v>
      </c>
    </row>
    <row r="26" spans="1:8" x14ac:dyDescent="0.35">
      <c r="A26" t="s">
        <v>34</v>
      </c>
      <c r="B26" t="s">
        <v>37</v>
      </c>
      <c r="C26" t="s">
        <v>36</v>
      </c>
      <c r="D26">
        <v>27.8</v>
      </c>
      <c r="E26">
        <v>27.5</v>
      </c>
      <c r="F26">
        <v>87.8</v>
      </c>
      <c r="G26">
        <v>48.2</v>
      </c>
      <c r="H26">
        <v>81.099999999999994</v>
      </c>
    </row>
    <row r="27" spans="1:8" x14ac:dyDescent="0.35">
      <c r="A27" t="s">
        <v>38</v>
      </c>
      <c r="B27" t="s">
        <v>235</v>
      </c>
      <c r="C27" t="s">
        <v>39</v>
      </c>
      <c r="D27">
        <v>16.7</v>
      </c>
      <c r="E27">
        <v>25.4</v>
      </c>
      <c r="F27">
        <v>97.1</v>
      </c>
      <c r="G27">
        <v>25</v>
      </c>
      <c r="H27">
        <v>86.1</v>
      </c>
    </row>
    <row r="28" spans="1:8" x14ac:dyDescent="0.35">
      <c r="A28" t="s">
        <v>38</v>
      </c>
      <c r="B28" t="s">
        <v>40</v>
      </c>
      <c r="C28" t="s">
        <v>39</v>
      </c>
      <c r="D28">
        <v>27.7</v>
      </c>
      <c r="E28">
        <v>21.7</v>
      </c>
      <c r="F28">
        <v>85.5</v>
      </c>
      <c r="G28">
        <v>24.7</v>
      </c>
      <c r="H28">
        <v>80.5</v>
      </c>
    </row>
    <row r="29" spans="1:8" ht="15" customHeight="1" x14ac:dyDescent="0.35">
      <c r="A29" t="s">
        <v>38</v>
      </c>
      <c r="B29" t="s">
        <v>41</v>
      </c>
      <c r="C29" t="s">
        <v>39</v>
      </c>
      <c r="D29">
        <v>22.7</v>
      </c>
      <c r="E29">
        <v>30.3</v>
      </c>
      <c r="F29">
        <v>76.2</v>
      </c>
      <c r="G29">
        <v>44.8</v>
      </c>
      <c r="H29">
        <v>80.599999999999994</v>
      </c>
    </row>
    <row r="30" spans="1:8" x14ac:dyDescent="0.35">
      <c r="A30" t="s">
        <v>38</v>
      </c>
      <c r="B30" t="s">
        <v>236</v>
      </c>
      <c r="C30" t="s">
        <v>39</v>
      </c>
      <c r="D30">
        <v>20.100000000000001</v>
      </c>
      <c r="E30">
        <v>23.4</v>
      </c>
      <c r="F30">
        <v>79</v>
      </c>
      <c r="G30">
        <v>73.599999999999994</v>
      </c>
      <c r="H30">
        <v>89.1</v>
      </c>
    </row>
    <row r="31" spans="1:8" x14ac:dyDescent="0.35">
      <c r="A31" t="s">
        <v>38</v>
      </c>
      <c r="B31" t="s">
        <v>42</v>
      </c>
      <c r="C31" t="s">
        <v>39</v>
      </c>
      <c r="D31">
        <v>28.1</v>
      </c>
      <c r="E31">
        <v>31.1</v>
      </c>
      <c r="F31">
        <v>77</v>
      </c>
      <c r="G31">
        <v>61.9</v>
      </c>
      <c r="H31">
        <v>79.3</v>
      </c>
    </row>
    <row r="32" spans="1:8" x14ac:dyDescent="0.35">
      <c r="A32" t="s">
        <v>38</v>
      </c>
      <c r="B32" t="s">
        <v>43</v>
      </c>
      <c r="C32" t="s">
        <v>39</v>
      </c>
      <c r="D32">
        <v>24</v>
      </c>
      <c r="E32">
        <v>28.2</v>
      </c>
      <c r="F32">
        <v>79.8</v>
      </c>
      <c r="G32">
        <v>71.5</v>
      </c>
      <c r="H32">
        <v>94.5</v>
      </c>
    </row>
    <row r="33" spans="1:8" x14ac:dyDescent="0.35">
      <c r="A33" t="s">
        <v>38</v>
      </c>
      <c r="B33" t="s">
        <v>44</v>
      </c>
      <c r="C33" t="s">
        <v>39</v>
      </c>
      <c r="D33">
        <v>23.1</v>
      </c>
      <c r="E33">
        <v>31.4</v>
      </c>
      <c r="F33">
        <v>74.5</v>
      </c>
      <c r="G33">
        <v>52.9</v>
      </c>
      <c r="H33">
        <v>90.2</v>
      </c>
    </row>
    <row r="34" spans="1:8" x14ac:dyDescent="0.35">
      <c r="A34" t="s">
        <v>38</v>
      </c>
      <c r="B34" t="s">
        <v>45</v>
      </c>
      <c r="C34" t="s">
        <v>39</v>
      </c>
      <c r="D34">
        <v>23.5</v>
      </c>
      <c r="E34">
        <v>29.7</v>
      </c>
      <c r="F34">
        <v>74.5</v>
      </c>
      <c r="G34">
        <v>62.1</v>
      </c>
      <c r="H34">
        <v>74.5</v>
      </c>
    </row>
    <row r="35" spans="1:8" x14ac:dyDescent="0.35">
      <c r="A35" t="s">
        <v>46</v>
      </c>
      <c r="B35" t="s">
        <v>47</v>
      </c>
      <c r="C35" t="s">
        <v>48</v>
      </c>
      <c r="D35">
        <v>19.100000000000001</v>
      </c>
      <c r="E35">
        <v>25.3</v>
      </c>
      <c r="F35">
        <v>83</v>
      </c>
      <c r="G35">
        <v>43.9</v>
      </c>
      <c r="H35">
        <v>70.3</v>
      </c>
    </row>
    <row r="36" spans="1:8" x14ac:dyDescent="0.35">
      <c r="A36" t="s">
        <v>46</v>
      </c>
      <c r="B36" t="s">
        <v>49</v>
      </c>
      <c r="C36" t="s">
        <v>48</v>
      </c>
      <c r="D36">
        <v>22.5</v>
      </c>
      <c r="E36">
        <v>28.1</v>
      </c>
      <c r="F36">
        <v>67.5</v>
      </c>
      <c r="G36">
        <v>63</v>
      </c>
      <c r="H36">
        <v>82.2</v>
      </c>
    </row>
    <row r="37" spans="1:8" x14ac:dyDescent="0.35">
      <c r="A37" t="s">
        <v>50</v>
      </c>
      <c r="B37" t="s">
        <v>51</v>
      </c>
      <c r="C37" t="s">
        <v>52</v>
      </c>
      <c r="D37">
        <v>21</v>
      </c>
      <c r="E37">
        <v>28.2</v>
      </c>
      <c r="F37">
        <v>70.7</v>
      </c>
      <c r="G37">
        <v>56.9</v>
      </c>
      <c r="H37">
        <v>69.099999999999994</v>
      </c>
    </row>
    <row r="38" spans="1:8" x14ac:dyDescent="0.35">
      <c r="A38" t="s">
        <v>53</v>
      </c>
      <c r="B38" t="s">
        <v>54</v>
      </c>
      <c r="C38" t="s">
        <v>55</v>
      </c>
      <c r="D38">
        <v>18.3</v>
      </c>
      <c r="E38">
        <v>18.2</v>
      </c>
      <c r="F38">
        <v>63.1</v>
      </c>
      <c r="G38">
        <v>52.1</v>
      </c>
      <c r="H38">
        <v>60.1</v>
      </c>
    </row>
    <row r="39" spans="1:8" x14ac:dyDescent="0.35">
      <c r="A39" t="s">
        <v>56</v>
      </c>
      <c r="B39" t="s">
        <v>237</v>
      </c>
      <c r="C39" t="s">
        <v>57</v>
      </c>
      <c r="D39">
        <v>17.399999999999999</v>
      </c>
      <c r="E39">
        <v>17.899999999999999</v>
      </c>
      <c r="F39">
        <v>49.8</v>
      </c>
      <c r="G39">
        <v>20.399999999999999</v>
      </c>
      <c r="H39">
        <v>59.4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2C6E-9B3F-45AB-93C0-B421201AC4A0}">
  <dimension ref="A1:H52"/>
  <sheetViews>
    <sheetView workbookViewId="0">
      <selection activeCell="B15" sqref="B15"/>
    </sheetView>
  </sheetViews>
  <sheetFormatPr defaultRowHeight="14.5" x14ac:dyDescent="0.35"/>
  <cols>
    <col min="1" max="1" width="9.81640625" bestFit="1" customWidth="1"/>
    <col min="2" max="2" width="34.90625" bestFit="1" customWidth="1"/>
  </cols>
  <sheetData>
    <row r="1" spans="1:8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26</v>
      </c>
      <c r="B2" t="s">
        <v>239</v>
      </c>
      <c r="C2">
        <v>83.5</v>
      </c>
      <c r="D2">
        <v>70.400000000000006</v>
      </c>
      <c r="E2">
        <v>86</v>
      </c>
      <c r="F2">
        <v>91.7</v>
      </c>
      <c r="G2">
        <v>100</v>
      </c>
      <c r="H2">
        <v>83.1</v>
      </c>
    </row>
    <row r="3" spans="1:8" x14ac:dyDescent="0.35">
      <c r="A3">
        <v>38</v>
      </c>
      <c r="B3" t="s">
        <v>240</v>
      </c>
      <c r="C3">
        <v>78.7</v>
      </c>
      <c r="D3">
        <v>65.2</v>
      </c>
      <c r="E3">
        <v>76.5</v>
      </c>
      <c r="F3">
        <v>91.7</v>
      </c>
      <c r="G3">
        <v>100</v>
      </c>
      <c r="H3">
        <v>76.400000000000006</v>
      </c>
    </row>
    <row r="4" spans="1:8" x14ac:dyDescent="0.35">
      <c r="A4">
        <f>47</f>
        <v>47</v>
      </c>
      <c r="B4" t="s">
        <v>241</v>
      </c>
      <c r="C4">
        <v>76.2</v>
      </c>
      <c r="D4">
        <v>65.599999999999994</v>
      </c>
      <c r="E4">
        <v>63.4</v>
      </c>
      <c r="F4">
        <v>95.2</v>
      </c>
      <c r="G4">
        <v>99.3</v>
      </c>
      <c r="H4">
        <v>78.5</v>
      </c>
    </row>
    <row r="5" spans="1:8" x14ac:dyDescent="0.35">
      <c r="A5">
        <f>84</f>
        <v>84</v>
      </c>
      <c r="B5" t="s">
        <v>242</v>
      </c>
      <c r="C5">
        <v>68</v>
      </c>
      <c r="D5">
        <v>53.3</v>
      </c>
      <c r="E5">
        <v>63.5</v>
      </c>
      <c r="F5">
        <v>84.9</v>
      </c>
      <c r="G5">
        <v>65.5</v>
      </c>
      <c r="H5">
        <v>76.8</v>
      </c>
    </row>
    <row r="6" spans="1:8" x14ac:dyDescent="0.35">
      <c r="A6">
        <v>89</v>
      </c>
      <c r="B6" t="s">
        <v>243</v>
      </c>
      <c r="C6">
        <v>67.599999999999994</v>
      </c>
      <c r="D6">
        <v>51.8</v>
      </c>
      <c r="E6">
        <v>57.4</v>
      </c>
      <c r="F6">
        <v>89.2</v>
      </c>
      <c r="G6">
        <v>86.2</v>
      </c>
      <c r="H6">
        <v>72.400000000000006</v>
      </c>
    </row>
    <row r="7" spans="1:8" x14ac:dyDescent="0.35">
      <c r="A7">
        <v>92</v>
      </c>
      <c r="B7" t="s">
        <v>244</v>
      </c>
      <c r="C7">
        <v>67.2</v>
      </c>
      <c r="D7">
        <v>53.9</v>
      </c>
      <c r="E7">
        <v>64.2</v>
      </c>
      <c r="F7">
        <v>78</v>
      </c>
      <c r="G7">
        <v>100</v>
      </c>
      <c r="H7">
        <v>70.3</v>
      </c>
    </row>
    <row r="8" spans="1:8" x14ac:dyDescent="0.35">
      <c r="A8">
        <f>93</f>
        <v>93</v>
      </c>
      <c r="B8" t="s">
        <v>245</v>
      </c>
      <c r="C8">
        <v>67.099999999999994</v>
      </c>
      <c r="D8">
        <v>47.3</v>
      </c>
      <c r="E8">
        <v>49</v>
      </c>
      <c r="F8">
        <v>97.8</v>
      </c>
      <c r="G8">
        <v>100</v>
      </c>
      <c r="H8">
        <v>74.599999999999994</v>
      </c>
    </row>
    <row r="9" spans="1:8" x14ac:dyDescent="0.35">
      <c r="A9">
        <f>100</f>
        <v>100</v>
      </c>
      <c r="B9" t="s">
        <v>246</v>
      </c>
      <c r="C9">
        <v>66.2</v>
      </c>
      <c r="D9">
        <v>47.8</v>
      </c>
      <c r="E9">
        <v>55.1</v>
      </c>
      <c r="F9">
        <v>89</v>
      </c>
      <c r="G9">
        <v>99.8</v>
      </c>
      <c r="H9">
        <v>73</v>
      </c>
    </row>
    <row r="10" spans="1:8" x14ac:dyDescent="0.35">
      <c r="A10">
        <f>104</f>
        <v>104</v>
      </c>
      <c r="B10" t="s">
        <v>247</v>
      </c>
      <c r="C10">
        <v>65.8</v>
      </c>
      <c r="D10">
        <v>49.9</v>
      </c>
      <c r="E10">
        <v>59.6</v>
      </c>
      <c r="F10">
        <v>82.7</v>
      </c>
      <c r="G10">
        <v>71</v>
      </c>
      <c r="H10">
        <v>81.7</v>
      </c>
    </row>
    <row r="11" spans="1:8" x14ac:dyDescent="0.35">
      <c r="A11">
        <v>121</v>
      </c>
      <c r="B11" t="s">
        <v>248</v>
      </c>
      <c r="C11">
        <v>64.8</v>
      </c>
      <c r="D11">
        <v>49.2</v>
      </c>
      <c r="E11">
        <v>54</v>
      </c>
      <c r="F11">
        <v>88.2</v>
      </c>
      <c r="G11">
        <v>70.7</v>
      </c>
      <c r="H11">
        <v>70.5</v>
      </c>
    </row>
    <row r="12" spans="1:8" x14ac:dyDescent="0.35">
      <c r="A12">
        <f>128</f>
        <v>128</v>
      </c>
      <c r="B12" t="s">
        <v>249</v>
      </c>
      <c r="C12">
        <v>63.8</v>
      </c>
      <c r="D12">
        <v>45.4</v>
      </c>
      <c r="E12">
        <v>51.3</v>
      </c>
      <c r="F12">
        <v>86.9</v>
      </c>
      <c r="G12">
        <v>100</v>
      </c>
      <c r="H12">
        <v>73.099999999999994</v>
      </c>
    </row>
    <row r="13" spans="1:8" x14ac:dyDescent="0.35">
      <c r="A13">
        <f>132</f>
        <v>132</v>
      </c>
      <c r="B13" t="s">
        <v>250</v>
      </c>
      <c r="C13">
        <v>63.2</v>
      </c>
      <c r="D13">
        <v>44.5</v>
      </c>
      <c r="E13">
        <v>53.5</v>
      </c>
      <c r="F13">
        <v>85.2</v>
      </c>
      <c r="G13">
        <v>99.6</v>
      </c>
      <c r="H13">
        <v>66.3</v>
      </c>
    </row>
    <row r="14" spans="1:8" x14ac:dyDescent="0.35">
      <c r="A14">
        <v>140</v>
      </c>
      <c r="B14" t="s">
        <v>251</v>
      </c>
      <c r="C14">
        <v>62.4</v>
      </c>
      <c r="D14">
        <v>45.4</v>
      </c>
      <c r="E14">
        <v>54.7</v>
      </c>
      <c r="F14">
        <v>79.5</v>
      </c>
      <c r="G14">
        <v>99.7</v>
      </c>
      <c r="H14">
        <v>71.400000000000006</v>
      </c>
    </row>
    <row r="15" spans="1:8" x14ac:dyDescent="0.35">
      <c r="A15">
        <f>157</f>
        <v>157</v>
      </c>
      <c r="B15" t="s">
        <v>252</v>
      </c>
      <c r="C15">
        <v>61.4</v>
      </c>
      <c r="D15">
        <v>42.9</v>
      </c>
      <c r="E15">
        <v>47.5</v>
      </c>
      <c r="F15">
        <v>86</v>
      </c>
      <c r="G15">
        <v>96.5</v>
      </c>
      <c r="H15">
        <v>70.5</v>
      </c>
    </row>
    <row r="16" spans="1:8" x14ac:dyDescent="0.35">
      <c r="A16">
        <f>160</f>
        <v>160</v>
      </c>
      <c r="B16" t="s">
        <v>253</v>
      </c>
      <c r="C16">
        <v>61.1</v>
      </c>
      <c r="D16">
        <v>47.2</v>
      </c>
      <c r="E16">
        <v>50.6</v>
      </c>
      <c r="F16">
        <v>78.599999999999994</v>
      </c>
      <c r="G16">
        <v>99.8</v>
      </c>
      <c r="H16">
        <v>65.900000000000006</v>
      </c>
    </row>
    <row r="17" spans="1:8" x14ac:dyDescent="0.35">
      <c r="A17">
        <f>163</f>
        <v>163</v>
      </c>
      <c r="B17" t="s">
        <v>254</v>
      </c>
      <c r="C17">
        <v>60.9</v>
      </c>
      <c r="D17">
        <v>39.799999999999997</v>
      </c>
      <c r="E17">
        <v>44.1</v>
      </c>
      <c r="F17">
        <v>92.7</v>
      </c>
      <c r="G17">
        <v>99.9</v>
      </c>
      <c r="H17">
        <v>61</v>
      </c>
    </row>
    <row r="18" spans="1:8" x14ac:dyDescent="0.35">
      <c r="A18">
        <f>166</f>
        <v>166</v>
      </c>
      <c r="B18" t="s">
        <v>255</v>
      </c>
      <c r="C18">
        <v>60.8</v>
      </c>
      <c r="D18">
        <v>45.8</v>
      </c>
      <c r="E18">
        <v>56.9</v>
      </c>
      <c r="F18">
        <v>71.099999999999994</v>
      </c>
      <c r="G18">
        <v>100</v>
      </c>
      <c r="H18">
        <v>73.099999999999994</v>
      </c>
    </row>
    <row r="19" spans="1:8" x14ac:dyDescent="0.35">
      <c r="A19">
        <v>188</v>
      </c>
      <c r="B19" t="s">
        <v>256</v>
      </c>
      <c r="C19">
        <v>59.4</v>
      </c>
      <c r="D19">
        <v>44</v>
      </c>
      <c r="E19">
        <v>47.9</v>
      </c>
      <c r="F19">
        <v>83.9</v>
      </c>
      <c r="G19">
        <v>82.2</v>
      </c>
      <c r="H19">
        <v>54.7</v>
      </c>
    </row>
    <row r="20" spans="1:8" x14ac:dyDescent="0.35">
      <c r="A20">
        <f>199</f>
        <v>199</v>
      </c>
      <c r="B20" t="s">
        <v>257</v>
      </c>
      <c r="C20">
        <v>58.7</v>
      </c>
      <c r="D20">
        <v>39.700000000000003</v>
      </c>
      <c r="E20">
        <v>40.5</v>
      </c>
      <c r="F20">
        <v>87.9</v>
      </c>
      <c r="G20">
        <v>99.7</v>
      </c>
      <c r="H20">
        <v>65.3</v>
      </c>
    </row>
    <row r="21" spans="1:8" x14ac:dyDescent="0.35">
      <c r="A21">
        <f>199</f>
        <v>199</v>
      </c>
      <c r="B21" t="s">
        <v>258</v>
      </c>
      <c r="C21">
        <v>58.7</v>
      </c>
      <c r="D21">
        <v>36.6</v>
      </c>
      <c r="E21">
        <v>44.8</v>
      </c>
      <c r="F21">
        <v>87.1</v>
      </c>
      <c r="G21">
        <v>94.4</v>
      </c>
      <c r="H21">
        <v>66.599999999999994</v>
      </c>
    </row>
    <row r="22" spans="1:8" x14ac:dyDescent="0.35">
      <c r="A22" t="s">
        <v>16</v>
      </c>
      <c r="B22" t="s">
        <v>259</v>
      </c>
      <c r="C22" t="s">
        <v>18</v>
      </c>
      <c r="D22">
        <v>42.6</v>
      </c>
      <c r="E22">
        <v>42.3</v>
      </c>
      <c r="F22">
        <v>83</v>
      </c>
      <c r="G22">
        <v>78</v>
      </c>
      <c r="H22">
        <v>64.2</v>
      </c>
    </row>
    <row r="23" spans="1:8" x14ac:dyDescent="0.35">
      <c r="A23" t="s">
        <v>16</v>
      </c>
      <c r="B23" t="s">
        <v>260</v>
      </c>
      <c r="C23" t="s">
        <v>18</v>
      </c>
      <c r="D23">
        <v>42.5</v>
      </c>
      <c r="E23">
        <v>43.3</v>
      </c>
      <c r="F23">
        <v>82.5</v>
      </c>
      <c r="G23">
        <v>83.9</v>
      </c>
      <c r="H23">
        <v>68.7</v>
      </c>
    </row>
    <row r="24" spans="1:8" x14ac:dyDescent="0.35">
      <c r="A24" t="s">
        <v>16</v>
      </c>
      <c r="B24" t="s">
        <v>261</v>
      </c>
      <c r="C24" t="s">
        <v>18</v>
      </c>
      <c r="D24">
        <v>42.1</v>
      </c>
      <c r="E24">
        <v>48.4</v>
      </c>
      <c r="F24">
        <v>78.5</v>
      </c>
      <c r="G24">
        <v>100</v>
      </c>
      <c r="H24">
        <v>61.8</v>
      </c>
    </row>
    <row r="25" spans="1:8" x14ac:dyDescent="0.35">
      <c r="A25" t="s">
        <v>16</v>
      </c>
      <c r="B25" t="s">
        <v>262</v>
      </c>
      <c r="C25" t="s">
        <v>18</v>
      </c>
      <c r="D25">
        <v>37.700000000000003</v>
      </c>
      <c r="E25">
        <v>45.2</v>
      </c>
      <c r="F25">
        <v>81.8</v>
      </c>
      <c r="G25">
        <v>91.2</v>
      </c>
      <c r="H25">
        <v>66.3</v>
      </c>
    </row>
    <row r="26" spans="1:8" x14ac:dyDescent="0.35">
      <c r="A26" t="s">
        <v>21</v>
      </c>
      <c r="B26" t="s">
        <v>263</v>
      </c>
      <c r="C26" t="s">
        <v>23</v>
      </c>
      <c r="D26">
        <v>37.1</v>
      </c>
      <c r="E26">
        <v>34.6</v>
      </c>
      <c r="F26">
        <v>85.4</v>
      </c>
      <c r="G26">
        <v>84.2</v>
      </c>
      <c r="H26">
        <v>69.099999999999994</v>
      </c>
    </row>
    <row r="27" spans="1:8" x14ac:dyDescent="0.35">
      <c r="A27" t="s">
        <v>21</v>
      </c>
      <c r="B27" t="s">
        <v>264</v>
      </c>
      <c r="C27" t="s">
        <v>23</v>
      </c>
      <c r="D27">
        <v>38.700000000000003</v>
      </c>
      <c r="E27">
        <v>33.200000000000003</v>
      </c>
      <c r="F27">
        <v>81.8</v>
      </c>
      <c r="G27">
        <v>82.9</v>
      </c>
      <c r="H27">
        <v>65.7</v>
      </c>
    </row>
    <row r="28" spans="1:8" x14ac:dyDescent="0.35">
      <c r="A28" t="s">
        <v>21</v>
      </c>
      <c r="B28" t="s">
        <v>265</v>
      </c>
      <c r="C28" t="s">
        <v>23</v>
      </c>
      <c r="D28">
        <v>42.7</v>
      </c>
      <c r="E28">
        <v>48</v>
      </c>
      <c r="F28">
        <v>65</v>
      </c>
      <c r="G28">
        <v>99.9</v>
      </c>
      <c r="H28">
        <v>68.8</v>
      </c>
    </row>
    <row r="29" spans="1:8" x14ac:dyDescent="0.35">
      <c r="A29" t="s">
        <v>21</v>
      </c>
      <c r="B29" t="s">
        <v>266</v>
      </c>
      <c r="C29" t="s">
        <v>23</v>
      </c>
      <c r="D29">
        <v>35.4</v>
      </c>
      <c r="E29">
        <v>36</v>
      </c>
      <c r="F29">
        <v>82.9</v>
      </c>
      <c r="G29">
        <v>90.1</v>
      </c>
      <c r="H29">
        <v>65</v>
      </c>
    </row>
    <row r="30" spans="1:8" x14ac:dyDescent="0.35">
      <c r="A30" t="s">
        <v>21</v>
      </c>
      <c r="B30" t="s">
        <v>267</v>
      </c>
      <c r="C30" t="s">
        <v>23</v>
      </c>
      <c r="D30">
        <v>38.6</v>
      </c>
      <c r="E30">
        <v>43.2</v>
      </c>
      <c r="F30">
        <v>73.400000000000006</v>
      </c>
      <c r="G30">
        <v>96.6</v>
      </c>
      <c r="H30">
        <v>74.599999999999994</v>
      </c>
    </row>
    <row r="31" spans="1:8" x14ac:dyDescent="0.35">
      <c r="A31" t="s">
        <v>21</v>
      </c>
      <c r="B31" t="s">
        <v>268</v>
      </c>
      <c r="C31" t="s">
        <v>23</v>
      </c>
      <c r="D31">
        <v>43.5</v>
      </c>
      <c r="E31">
        <v>49.7</v>
      </c>
      <c r="F31">
        <v>62.9</v>
      </c>
      <c r="G31">
        <v>99.9</v>
      </c>
      <c r="H31">
        <v>61.1</v>
      </c>
    </row>
    <row r="32" spans="1:8" x14ac:dyDescent="0.35">
      <c r="A32" t="s">
        <v>29</v>
      </c>
      <c r="B32" t="s">
        <v>269</v>
      </c>
      <c r="C32" t="s">
        <v>31</v>
      </c>
      <c r="D32">
        <v>35.799999999999997</v>
      </c>
      <c r="E32">
        <v>39.299999999999997</v>
      </c>
      <c r="F32">
        <v>71.8</v>
      </c>
      <c r="G32">
        <v>74.900000000000006</v>
      </c>
      <c r="H32">
        <v>61.9</v>
      </c>
    </row>
    <row r="33" spans="1:8" x14ac:dyDescent="0.35">
      <c r="A33" t="s">
        <v>29</v>
      </c>
      <c r="B33" t="s">
        <v>270</v>
      </c>
      <c r="C33" t="s">
        <v>31</v>
      </c>
      <c r="D33">
        <v>38.9</v>
      </c>
      <c r="E33">
        <v>41.2</v>
      </c>
      <c r="F33">
        <v>66.099999999999994</v>
      </c>
      <c r="G33">
        <v>81.7</v>
      </c>
      <c r="H33">
        <v>67.5</v>
      </c>
    </row>
    <row r="34" spans="1:8" x14ac:dyDescent="0.35">
      <c r="A34" t="s">
        <v>29</v>
      </c>
      <c r="B34" t="s">
        <v>271</v>
      </c>
      <c r="C34" t="s">
        <v>31</v>
      </c>
      <c r="D34">
        <v>40.799999999999997</v>
      </c>
      <c r="E34">
        <v>40.6</v>
      </c>
      <c r="F34">
        <v>70.3</v>
      </c>
      <c r="G34">
        <v>63.7</v>
      </c>
      <c r="H34">
        <v>64.3</v>
      </c>
    </row>
    <row r="35" spans="1:8" x14ac:dyDescent="0.35">
      <c r="A35" t="s">
        <v>29</v>
      </c>
      <c r="B35" t="s">
        <v>272</v>
      </c>
      <c r="C35" t="s">
        <v>31</v>
      </c>
      <c r="D35">
        <v>35.6</v>
      </c>
      <c r="E35">
        <v>36.6</v>
      </c>
      <c r="F35">
        <v>79.900000000000006</v>
      </c>
      <c r="G35">
        <v>73.900000000000006</v>
      </c>
      <c r="H35">
        <v>61.7</v>
      </c>
    </row>
    <row r="36" spans="1:8" x14ac:dyDescent="0.35">
      <c r="A36" t="s">
        <v>29</v>
      </c>
      <c r="B36" t="s">
        <v>273</v>
      </c>
      <c r="C36" t="s">
        <v>31</v>
      </c>
      <c r="D36">
        <v>31.9</v>
      </c>
      <c r="E36">
        <v>33.9</v>
      </c>
      <c r="F36">
        <v>82.4</v>
      </c>
      <c r="G36">
        <v>63.5</v>
      </c>
      <c r="H36">
        <v>62.8</v>
      </c>
    </row>
    <row r="37" spans="1:8" x14ac:dyDescent="0.35">
      <c r="A37" t="s">
        <v>34</v>
      </c>
      <c r="B37" t="s">
        <v>274</v>
      </c>
      <c r="C37" t="s">
        <v>36</v>
      </c>
      <c r="D37">
        <v>34.700000000000003</v>
      </c>
      <c r="E37">
        <v>39.4</v>
      </c>
      <c r="F37">
        <v>72.5</v>
      </c>
      <c r="G37">
        <v>70.599999999999994</v>
      </c>
      <c r="H37">
        <v>63.8</v>
      </c>
    </row>
    <row r="38" spans="1:8" x14ac:dyDescent="0.35">
      <c r="A38" t="s">
        <v>34</v>
      </c>
      <c r="B38" t="s">
        <v>275</v>
      </c>
      <c r="C38" t="s">
        <v>36</v>
      </c>
      <c r="D38">
        <v>37.799999999999997</v>
      </c>
      <c r="E38">
        <v>42</v>
      </c>
      <c r="F38">
        <v>64.599999999999994</v>
      </c>
      <c r="G38">
        <v>84.2</v>
      </c>
      <c r="H38">
        <v>58.7</v>
      </c>
    </row>
    <row r="39" spans="1:8" x14ac:dyDescent="0.35">
      <c r="A39" t="s">
        <v>38</v>
      </c>
      <c r="B39" t="s">
        <v>276</v>
      </c>
      <c r="C39" t="s">
        <v>39</v>
      </c>
      <c r="D39">
        <v>25.7</v>
      </c>
      <c r="E39">
        <v>26.6</v>
      </c>
      <c r="F39">
        <v>83.8</v>
      </c>
      <c r="G39">
        <v>28.5</v>
      </c>
      <c r="H39">
        <v>63.1</v>
      </c>
    </row>
    <row r="40" spans="1:8" x14ac:dyDescent="0.35">
      <c r="A40" t="s">
        <v>38</v>
      </c>
      <c r="B40" t="s">
        <v>277</v>
      </c>
      <c r="C40" t="s">
        <v>39</v>
      </c>
      <c r="D40">
        <v>35.5</v>
      </c>
      <c r="E40">
        <v>42.1</v>
      </c>
      <c r="F40">
        <v>60.1</v>
      </c>
      <c r="G40">
        <v>76.900000000000006</v>
      </c>
      <c r="H40">
        <v>56.9</v>
      </c>
    </row>
    <row r="41" spans="1:8" x14ac:dyDescent="0.35">
      <c r="A41" t="s">
        <v>38</v>
      </c>
      <c r="B41" t="s">
        <v>278</v>
      </c>
      <c r="C41" t="s">
        <v>39</v>
      </c>
      <c r="D41">
        <v>35.1</v>
      </c>
      <c r="E41">
        <v>33.4</v>
      </c>
      <c r="F41">
        <v>73.400000000000006</v>
      </c>
      <c r="G41">
        <v>61.7</v>
      </c>
      <c r="H41">
        <v>52.1</v>
      </c>
    </row>
    <row r="42" spans="1:8" x14ac:dyDescent="0.35">
      <c r="A42" t="s">
        <v>38</v>
      </c>
      <c r="B42" t="s">
        <v>279</v>
      </c>
      <c r="C42" t="s">
        <v>39</v>
      </c>
      <c r="D42">
        <v>36.700000000000003</v>
      </c>
      <c r="E42">
        <v>31.8</v>
      </c>
      <c r="F42">
        <v>70</v>
      </c>
      <c r="G42">
        <v>68.5</v>
      </c>
      <c r="H42">
        <v>60.5</v>
      </c>
    </row>
    <row r="43" spans="1:8" x14ac:dyDescent="0.35">
      <c r="A43" t="s">
        <v>46</v>
      </c>
      <c r="B43" t="s">
        <v>280</v>
      </c>
      <c r="C43" t="s">
        <v>48</v>
      </c>
      <c r="D43">
        <v>35.299999999999997</v>
      </c>
      <c r="E43">
        <v>34</v>
      </c>
      <c r="F43">
        <v>49.1</v>
      </c>
      <c r="G43">
        <v>83.7</v>
      </c>
      <c r="H43">
        <v>93.9</v>
      </c>
    </row>
    <row r="44" spans="1:8" x14ac:dyDescent="0.35">
      <c r="A44" t="s">
        <v>46</v>
      </c>
      <c r="B44" t="s">
        <v>281</v>
      </c>
      <c r="C44" t="s">
        <v>48</v>
      </c>
      <c r="D44">
        <v>36.5</v>
      </c>
      <c r="E44">
        <v>26.8</v>
      </c>
      <c r="F44">
        <v>59.3</v>
      </c>
      <c r="G44">
        <v>85.5</v>
      </c>
      <c r="H44">
        <v>61.1</v>
      </c>
    </row>
    <row r="45" spans="1:8" x14ac:dyDescent="0.35">
      <c r="A45" t="s">
        <v>46</v>
      </c>
      <c r="B45" t="s">
        <v>282</v>
      </c>
      <c r="C45" t="s">
        <v>48</v>
      </c>
      <c r="D45">
        <v>32.299999999999997</v>
      </c>
      <c r="E45">
        <v>38.799999999999997</v>
      </c>
      <c r="F45">
        <v>53.7</v>
      </c>
      <c r="G45">
        <v>78</v>
      </c>
      <c r="H45">
        <v>49.3</v>
      </c>
    </row>
    <row r="46" spans="1:8" x14ac:dyDescent="0.35">
      <c r="A46" t="s">
        <v>46</v>
      </c>
      <c r="B46" t="s">
        <v>283</v>
      </c>
      <c r="C46" t="s">
        <v>48</v>
      </c>
      <c r="D46">
        <v>35.299999999999997</v>
      </c>
      <c r="E46">
        <v>25.5</v>
      </c>
      <c r="F46">
        <v>59.8</v>
      </c>
      <c r="G46">
        <v>83.7</v>
      </c>
      <c r="H46">
        <v>59.1</v>
      </c>
    </row>
    <row r="47" spans="1:8" x14ac:dyDescent="0.35">
      <c r="A47" t="s">
        <v>46</v>
      </c>
      <c r="B47" t="s">
        <v>284</v>
      </c>
      <c r="C47" t="s">
        <v>48</v>
      </c>
      <c r="D47">
        <v>32.700000000000003</v>
      </c>
      <c r="E47">
        <v>37</v>
      </c>
      <c r="F47">
        <v>58.9</v>
      </c>
      <c r="G47">
        <v>69.7</v>
      </c>
      <c r="H47">
        <v>59.2</v>
      </c>
    </row>
    <row r="48" spans="1:8" x14ac:dyDescent="0.35">
      <c r="A48" t="s">
        <v>46</v>
      </c>
      <c r="B48" t="s">
        <v>285</v>
      </c>
      <c r="C48" t="s">
        <v>48</v>
      </c>
      <c r="D48">
        <v>31.6</v>
      </c>
      <c r="E48">
        <v>37</v>
      </c>
      <c r="F48">
        <v>60.2</v>
      </c>
      <c r="G48">
        <v>56.4</v>
      </c>
      <c r="H48">
        <v>57.2</v>
      </c>
    </row>
    <row r="49" spans="1:8" x14ac:dyDescent="0.35">
      <c r="A49" t="s">
        <v>46</v>
      </c>
      <c r="B49" t="s">
        <v>286</v>
      </c>
      <c r="C49" t="s">
        <v>48</v>
      </c>
      <c r="D49">
        <v>31.2</v>
      </c>
      <c r="E49">
        <v>31.4</v>
      </c>
      <c r="F49">
        <v>61.4</v>
      </c>
      <c r="G49">
        <v>64</v>
      </c>
      <c r="H49">
        <v>55.2</v>
      </c>
    </row>
    <row r="50" spans="1:8" x14ac:dyDescent="0.35">
      <c r="A50" t="s">
        <v>50</v>
      </c>
      <c r="B50" t="s">
        <v>287</v>
      </c>
      <c r="C50" t="s">
        <v>52</v>
      </c>
      <c r="D50">
        <v>34.9</v>
      </c>
      <c r="E50">
        <v>30.3</v>
      </c>
      <c r="F50">
        <v>55.3</v>
      </c>
      <c r="G50">
        <v>83</v>
      </c>
      <c r="H50">
        <v>51.8</v>
      </c>
    </row>
    <row r="51" spans="1:8" x14ac:dyDescent="0.35">
      <c r="A51" t="s">
        <v>66</v>
      </c>
      <c r="B51" t="s">
        <v>288</v>
      </c>
      <c r="C51" t="s">
        <v>68</v>
      </c>
      <c r="D51">
        <v>33.200000000000003</v>
      </c>
      <c r="E51">
        <v>22.4</v>
      </c>
      <c r="F51">
        <v>33.700000000000003</v>
      </c>
      <c r="G51">
        <v>76.900000000000006</v>
      </c>
      <c r="H51">
        <v>63.6</v>
      </c>
    </row>
    <row r="52" spans="1:8" x14ac:dyDescent="0.35">
      <c r="A52" t="s">
        <v>231</v>
      </c>
      <c r="B52" t="s">
        <v>289</v>
      </c>
      <c r="C52" t="s">
        <v>177</v>
      </c>
      <c r="D52" t="s">
        <v>177</v>
      </c>
      <c r="E52" t="s">
        <v>177</v>
      </c>
      <c r="F52" t="s">
        <v>177</v>
      </c>
      <c r="G52" t="s">
        <v>177</v>
      </c>
      <c r="H52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J10"/>
  <sheetViews>
    <sheetView workbookViewId="0">
      <selection activeCell="C2" sqref="C2"/>
    </sheetView>
  </sheetViews>
  <sheetFormatPr defaultRowHeight="14.5" x14ac:dyDescent="0.35"/>
  <cols>
    <col min="4" max="4" width="29.7265625" bestFit="1" customWidth="1"/>
  </cols>
  <sheetData>
    <row r="2" spans="3:10" x14ac:dyDescent="0.35">
      <c r="C2" t="s">
        <v>1</v>
      </c>
      <c r="D2" t="s">
        <v>2</v>
      </c>
      <c r="E2" t="s">
        <v>0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3:10" x14ac:dyDescent="0.35">
      <c r="C3">
        <f>152</f>
        <v>152</v>
      </c>
      <c r="D3" t="s">
        <v>64</v>
      </c>
      <c r="E3">
        <v>61.8</v>
      </c>
      <c r="F3">
        <v>40.4</v>
      </c>
      <c r="G3">
        <v>46.4</v>
      </c>
      <c r="H3">
        <v>87.8</v>
      </c>
      <c r="I3">
        <v>87.4</v>
      </c>
      <c r="J3">
        <v>88.5</v>
      </c>
    </row>
    <row r="4" spans="3:10" x14ac:dyDescent="0.35">
      <c r="C4" t="s">
        <v>34</v>
      </c>
      <c r="D4" t="s">
        <v>63</v>
      </c>
      <c r="E4" t="s">
        <v>36</v>
      </c>
      <c r="F4">
        <v>31.4</v>
      </c>
      <c r="G4">
        <v>34.700000000000003</v>
      </c>
      <c r="H4">
        <v>73.900000000000006</v>
      </c>
      <c r="I4">
        <v>65.8</v>
      </c>
      <c r="J4">
        <v>80.099999999999994</v>
      </c>
    </row>
    <row r="5" spans="3:10" x14ac:dyDescent="0.35">
      <c r="C5" t="s">
        <v>38</v>
      </c>
      <c r="D5" t="s">
        <v>58</v>
      </c>
      <c r="E5" t="s">
        <v>39</v>
      </c>
      <c r="F5">
        <v>22.5</v>
      </c>
      <c r="G5">
        <v>21.4</v>
      </c>
      <c r="H5">
        <v>81.5</v>
      </c>
      <c r="I5">
        <v>44.4</v>
      </c>
      <c r="J5">
        <v>91.8</v>
      </c>
    </row>
    <row r="6" spans="3:10" x14ac:dyDescent="0.35">
      <c r="C6" t="s">
        <v>38</v>
      </c>
      <c r="D6" t="s">
        <v>59</v>
      </c>
      <c r="E6" t="s">
        <v>39</v>
      </c>
      <c r="F6">
        <v>22.7</v>
      </c>
      <c r="G6">
        <v>30.7</v>
      </c>
      <c r="H6">
        <v>75.8</v>
      </c>
      <c r="I6">
        <v>72.3</v>
      </c>
      <c r="J6">
        <v>88.6</v>
      </c>
    </row>
    <row r="7" spans="3:10" x14ac:dyDescent="0.35">
      <c r="C7" t="s">
        <v>38</v>
      </c>
      <c r="D7" t="s">
        <v>60</v>
      </c>
      <c r="E7" t="s">
        <v>39</v>
      </c>
      <c r="F7">
        <v>26.3</v>
      </c>
      <c r="G7">
        <v>32.4</v>
      </c>
      <c r="H7">
        <v>70.599999999999994</v>
      </c>
      <c r="I7">
        <v>54.4</v>
      </c>
      <c r="J7">
        <v>79.900000000000006</v>
      </c>
    </row>
    <row r="8" spans="3:10" x14ac:dyDescent="0.35">
      <c r="C8" t="s">
        <v>46</v>
      </c>
      <c r="D8" t="s">
        <v>61</v>
      </c>
      <c r="E8" t="s">
        <v>48</v>
      </c>
      <c r="F8">
        <v>27.5</v>
      </c>
      <c r="G8">
        <v>27.8</v>
      </c>
      <c r="H8">
        <v>62.7</v>
      </c>
      <c r="I8">
        <v>64</v>
      </c>
      <c r="J8">
        <v>82.6</v>
      </c>
    </row>
    <row r="9" spans="3:10" x14ac:dyDescent="0.35">
      <c r="C9" t="s">
        <v>46</v>
      </c>
      <c r="D9" t="s">
        <v>62</v>
      </c>
      <c r="E9" t="s">
        <v>48</v>
      </c>
      <c r="F9">
        <v>28.4</v>
      </c>
      <c r="G9">
        <v>28.8</v>
      </c>
      <c r="H9">
        <v>59.7</v>
      </c>
      <c r="I9">
        <v>78.7</v>
      </c>
      <c r="J9">
        <v>87</v>
      </c>
    </row>
    <row r="10" spans="3:10" x14ac:dyDescent="0.35">
      <c r="C10" t="s">
        <v>46</v>
      </c>
      <c r="D10" t="s">
        <v>232</v>
      </c>
      <c r="E10" t="s">
        <v>48</v>
      </c>
      <c r="F10">
        <v>31.5</v>
      </c>
      <c r="G10">
        <v>26.2</v>
      </c>
      <c r="H10">
        <v>63.3</v>
      </c>
      <c r="I10">
        <v>56.6</v>
      </c>
      <c r="J10">
        <v>89.8</v>
      </c>
    </row>
  </sheetData>
  <sortState xmlns:xlrd2="http://schemas.microsoft.com/office/spreadsheetml/2017/richdata2" ref="C3:J23">
    <sortCondition ref="C7:C23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62"/>
  <sheetViews>
    <sheetView workbookViewId="0">
      <selection sqref="A1:A1048576"/>
    </sheetView>
  </sheetViews>
  <sheetFormatPr defaultRowHeight="14.5" x14ac:dyDescent="0.35"/>
  <cols>
    <col min="1" max="1" width="14.7265625" customWidth="1"/>
    <col min="2" max="2" width="55.08984375" bestFit="1" customWidth="1"/>
    <col min="3" max="3" width="12.26953125" customWidth="1"/>
  </cols>
  <sheetData>
    <row r="1" spans="1:8" ht="15" customHeight="1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1</v>
      </c>
      <c r="B2" s="1" t="s">
        <v>175</v>
      </c>
      <c r="C2" s="1">
        <v>98.5</v>
      </c>
      <c r="D2" s="1">
        <v>96.8</v>
      </c>
      <c r="E2" s="1">
        <v>100</v>
      </c>
      <c r="F2" s="1">
        <v>98.8</v>
      </c>
      <c r="G2" s="1">
        <v>99.6</v>
      </c>
      <c r="H2" s="1">
        <v>97.3</v>
      </c>
    </row>
    <row r="3" spans="1:8" x14ac:dyDescent="0.35">
      <c r="A3" s="1">
        <v>5</v>
      </c>
      <c r="B3" s="1" t="s">
        <v>174</v>
      </c>
      <c r="C3" s="1">
        <v>97.4</v>
      </c>
      <c r="D3" s="1">
        <v>95.9</v>
      </c>
      <c r="E3" s="1">
        <v>99.9</v>
      </c>
      <c r="F3" s="1">
        <v>97.6</v>
      </c>
      <c r="G3" s="1">
        <v>88.4</v>
      </c>
      <c r="H3" s="1">
        <v>97.1</v>
      </c>
    </row>
    <row r="4" spans="1:8" x14ac:dyDescent="0.35">
      <c r="A4" s="1">
        <v>9</v>
      </c>
      <c r="B4" s="1" t="s">
        <v>173</v>
      </c>
      <c r="C4" s="1">
        <v>94.4</v>
      </c>
      <c r="D4" s="1">
        <v>89.3</v>
      </c>
      <c r="E4" s="1">
        <v>94.9</v>
      </c>
      <c r="F4" s="1">
        <v>98.5</v>
      </c>
      <c r="G4" s="1">
        <v>90.8</v>
      </c>
      <c r="H4" s="1">
        <v>98.3</v>
      </c>
    </row>
    <row r="5" spans="1:8" x14ac:dyDescent="0.35">
      <c r="A5" s="1">
        <f>22</f>
        <v>22</v>
      </c>
      <c r="B5" s="1" t="s">
        <v>172</v>
      </c>
      <c r="C5" s="1">
        <v>87.7</v>
      </c>
      <c r="D5" s="1">
        <v>77.599999999999994</v>
      </c>
      <c r="E5" s="1">
        <v>86.2</v>
      </c>
      <c r="F5" s="1">
        <v>98.4</v>
      </c>
      <c r="G5" s="1">
        <v>74.900000000000006</v>
      </c>
      <c r="H5" s="1">
        <v>97.7</v>
      </c>
    </row>
    <row r="6" spans="1:8" x14ac:dyDescent="0.35">
      <c r="A6" s="1">
        <v>29</v>
      </c>
      <c r="B6" s="1" t="s">
        <v>171</v>
      </c>
      <c r="C6" s="1">
        <v>82.5</v>
      </c>
      <c r="D6" s="1">
        <v>72.2</v>
      </c>
      <c r="E6" s="1">
        <v>77.099999999999994</v>
      </c>
      <c r="F6" s="1">
        <v>95.7</v>
      </c>
      <c r="G6" s="1">
        <v>72.2</v>
      </c>
      <c r="H6" s="1">
        <v>96.6</v>
      </c>
    </row>
    <row r="7" spans="1:8" x14ac:dyDescent="0.35">
      <c r="A7" s="1">
        <f>36</f>
        <v>36</v>
      </c>
      <c r="B7" s="1" t="s">
        <v>169</v>
      </c>
      <c r="C7" s="1">
        <v>78.8</v>
      </c>
      <c r="D7" s="1">
        <v>60.1</v>
      </c>
      <c r="E7" s="1">
        <v>74.3</v>
      </c>
      <c r="F7" s="1">
        <v>97.2</v>
      </c>
      <c r="G7" s="1">
        <v>76.2</v>
      </c>
      <c r="H7" s="1">
        <v>97.2</v>
      </c>
    </row>
    <row r="8" spans="1:8" x14ac:dyDescent="0.35">
      <c r="A8" s="1">
        <f>50</f>
        <v>50</v>
      </c>
      <c r="B8" s="1" t="s">
        <v>168</v>
      </c>
      <c r="C8" s="1">
        <v>75.900000000000006</v>
      </c>
      <c r="D8" s="1">
        <v>60</v>
      </c>
      <c r="E8" s="1">
        <v>72</v>
      </c>
      <c r="F8" s="1">
        <v>94.7</v>
      </c>
      <c r="G8" s="1">
        <v>45.1</v>
      </c>
      <c r="H8" s="1">
        <v>94.2</v>
      </c>
    </row>
    <row r="9" spans="1:8" x14ac:dyDescent="0.35">
      <c r="A9" s="1">
        <f>53</f>
        <v>53</v>
      </c>
      <c r="B9" s="1" t="s">
        <v>170</v>
      </c>
      <c r="C9" s="1">
        <v>75.5</v>
      </c>
      <c r="D9" s="1">
        <v>60.3</v>
      </c>
      <c r="E9" s="1">
        <v>67.7</v>
      </c>
      <c r="F9" s="1">
        <v>93.4</v>
      </c>
      <c r="G9" s="1">
        <v>73.3</v>
      </c>
      <c r="H9" s="1">
        <v>95.5</v>
      </c>
    </row>
    <row r="10" spans="1:8" x14ac:dyDescent="0.35">
      <c r="A10" s="1">
        <v>78</v>
      </c>
      <c r="B10" s="1" t="s">
        <v>167</v>
      </c>
      <c r="C10" s="1">
        <v>70</v>
      </c>
      <c r="D10" s="1">
        <v>49.8</v>
      </c>
      <c r="E10" s="1">
        <v>56.9</v>
      </c>
      <c r="F10" s="1">
        <v>96.8</v>
      </c>
      <c r="G10" s="1">
        <v>71.099999999999994</v>
      </c>
      <c r="H10" s="1">
        <v>92.6</v>
      </c>
    </row>
    <row r="11" spans="1:8" x14ac:dyDescent="0.35">
      <c r="A11" s="1">
        <f>87</f>
        <v>87</v>
      </c>
      <c r="B11" s="1" t="s">
        <v>164</v>
      </c>
      <c r="C11" s="1">
        <v>67.8</v>
      </c>
      <c r="D11" s="1">
        <v>47.5</v>
      </c>
      <c r="E11" s="1">
        <v>51.4</v>
      </c>
      <c r="F11" s="1">
        <v>96</v>
      </c>
      <c r="G11" s="1">
        <v>72</v>
      </c>
      <c r="H11" s="1">
        <v>96</v>
      </c>
    </row>
    <row r="12" spans="1:8" x14ac:dyDescent="0.35">
      <c r="A12" s="1">
        <f>93</f>
        <v>93</v>
      </c>
      <c r="B12" s="1" t="s">
        <v>161</v>
      </c>
      <c r="C12" s="1">
        <v>67.099999999999994</v>
      </c>
      <c r="D12" s="1">
        <v>46.7</v>
      </c>
      <c r="E12" s="1">
        <v>50.5</v>
      </c>
      <c r="F12" s="1">
        <v>95.1</v>
      </c>
      <c r="G12" s="1">
        <v>75.3</v>
      </c>
      <c r="H12" s="1">
        <v>95.1</v>
      </c>
    </row>
    <row r="13" spans="1:8" x14ac:dyDescent="0.35">
      <c r="A13" s="1">
        <f>98</f>
        <v>98</v>
      </c>
      <c r="B13" s="1" t="s">
        <v>166</v>
      </c>
      <c r="C13" s="1">
        <v>66.3</v>
      </c>
      <c r="D13" s="1">
        <v>48.7</v>
      </c>
      <c r="E13" s="1">
        <v>49.1</v>
      </c>
      <c r="F13" s="1">
        <v>90.1</v>
      </c>
      <c r="G13" s="1">
        <v>94</v>
      </c>
      <c r="H13" s="1">
        <v>91.8</v>
      </c>
    </row>
    <row r="14" spans="1:8" x14ac:dyDescent="0.35">
      <c r="A14" s="1">
        <v>106</v>
      </c>
      <c r="B14" s="1" t="s">
        <v>165</v>
      </c>
      <c r="C14" s="1">
        <v>65.7</v>
      </c>
      <c r="D14" s="1">
        <v>47.9</v>
      </c>
      <c r="E14" s="1">
        <v>51.5</v>
      </c>
      <c r="F14" s="1">
        <v>89</v>
      </c>
      <c r="G14" s="1">
        <v>69.3</v>
      </c>
      <c r="H14" s="1">
        <v>96.2</v>
      </c>
    </row>
    <row r="15" spans="1:8" x14ac:dyDescent="0.35">
      <c r="A15" s="1">
        <v>115</v>
      </c>
      <c r="B15" s="1" t="s">
        <v>162</v>
      </c>
      <c r="C15" s="1">
        <v>65.3</v>
      </c>
      <c r="D15" s="1">
        <v>47.2</v>
      </c>
      <c r="E15" s="1">
        <v>47.7</v>
      </c>
      <c r="F15" s="1">
        <v>91.2</v>
      </c>
      <c r="G15" s="1">
        <v>72.7</v>
      </c>
      <c r="H15" s="1">
        <v>96.7</v>
      </c>
    </row>
    <row r="16" spans="1:8" x14ac:dyDescent="0.35">
      <c r="A16" s="1">
        <v>123</v>
      </c>
      <c r="B16" s="1" t="s">
        <v>160</v>
      </c>
      <c r="C16" s="1">
        <v>64.5</v>
      </c>
      <c r="D16" s="1">
        <v>46.4</v>
      </c>
      <c r="E16" s="1">
        <v>51</v>
      </c>
      <c r="F16" s="1">
        <v>87</v>
      </c>
      <c r="G16" s="1">
        <v>71.2</v>
      </c>
      <c r="H16" s="1">
        <v>94.6</v>
      </c>
    </row>
    <row r="17" spans="1:8" x14ac:dyDescent="0.35">
      <c r="A17" s="1">
        <f>136</f>
        <v>136</v>
      </c>
      <c r="B17" s="1" t="s">
        <v>158</v>
      </c>
      <c r="C17" s="1">
        <v>62.7</v>
      </c>
      <c r="D17" s="1">
        <v>43.6</v>
      </c>
      <c r="E17" s="1">
        <v>46.2</v>
      </c>
      <c r="F17" s="1">
        <v>88.3</v>
      </c>
      <c r="G17" s="1">
        <v>71.8</v>
      </c>
      <c r="H17" s="1">
        <v>93.6</v>
      </c>
    </row>
    <row r="18" spans="1:8" x14ac:dyDescent="0.35">
      <c r="A18" s="1">
        <f>141</f>
        <v>141</v>
      </c>
      <c r="B18" s="1" t="s">
        <v>149</v>
      </c>
      <c r="C18" s="1">
        <v>62.3</v>
      </c>
      <c r="D18" s="1">
        <v>36.1</v>
      </c>
      <c r="E18" s="1">
        <v>42.3</v>
      </c>
      <c r="F18" s="1">
        <v>97.1</v>
      </c>
      <c r="G18" s="1">
        <v>72.5</v>
      </c>
      <c r="H18" s="1">
        <v>98</v>
      </c>
    </row>
    <row r="19" spans="1:8" x14ac:dyDescent="0.35">
      <c r="A19" s="1">
        <f>146</f>
        <v>146</v>
      </c>
      <c r="B19" s="1" t="s">
        <v>157</v>
      </c>
      <c r="C19" s="1">
        <v>62.1</v>
      </c>
      <c r="D19" s="1">
        <v>42.4</v>
      </c>
      <c r="E19" s="1">
        <v>44.2</v>
      </c>
      <c r="F19" s="1">
        <v>90.6</v>
      </c>
      <c r="G19" s="1">
        <v>66.8</v>
      </c>
      <c r="H19" s="1">
        <v>92.9</v>
      </c>
    </row>
    <row r="20" spans="1:8" x14ac:dyDescent="0.35">
      <c r="A20" s="1">
        <f>157</f>
        <v>157</v>
      </c>
      <c r="B20" s="1" t="s">
        <v>150</v>
      </c>
      <c r="C20" s="1">
        <v>61.4</v>
      </c>
      <c r="D20" s="1">
        <v>37.1</v>
      </c>
      <c r="E20" s="1">
        <v>42.9</v>
      </c>
      <c r="F20" s="1">
        <v>93</v>
      </c>
      <c r="G20" s="1">
        <v>82.9</v>
      </c>
      <c r="H20" s="1">
        <v>90.8</v>
      </c>
    </row>
    <row r="21" spans="1:8" x14ac:dyDescent="0.35">
      <c r="A21" s="1">
        <f>160</f>
        <v>160</v>
      </c>
      <c r="B21" s="1" t="s">
        <v>154</v>
      </c>
      <c r="C21" s="1">
        <v>61.1</v>
      </c>
      <c r="D21" s="1">
        <v>40.1</v>
      </c>
      <c r="E21" s="1">
        <v>40.700000000000003</v>
      </c>
      <c r="F21" s="1">
        <v>92.1</v>
      </c>
      <c r="G21" s="1">
        <v>65.7</v>
      </c>
      <c r="H21" s="1">
        <v>95.5</v>
      </c>
    </row>
    <row r="22" spans="1:8" x14ac:dyDescent="0.35">
      <c r="A22" s="1">
        <f>168</f>
        <v>168</v>
      </c>
      <c r="B22" s="1" t="s">
        <v>156</v>
      </c>
      <c r="C22" s="1">
        <v>60.7</v>
      </c>
      <c r="D22" s="1">
        <v>41.6</v>
      </c>
      <c r="E22" s="1">
        <v>40.799999999999997</v>
      </c>
      <c r="F22" s="1">
        <v>89.1</v>
      </c>
      <c r="G22" s="1">
        <v>66.400000000000006</v>
      </c>
      <c r="H22" s="1">
        <v>96.2</v>
      </c>
    </row>
    <row r="23" spans="1:8" x14ac:dyDescent="0.35">
      <c r="A23" s="1">
        <f>172</f>
        <v>172</v>
      </c>
      <c r="B23" s="1" t="s">
        <v>144</v>
      </c>
      <c r="C23" s="1">
        <v>60.4</v>
      </c>
      <c r="D23" s="1">
        <v>34.799999999999997</v>
      </c>
      <c r="E23" s="1">
        <v>42.3</v>
      </c>
      <c r="F23" s="1">
        <v>94.9</v>
      </c>
      <c r="G23" s="1">
        <v>56</v>
      </c>
      <c r="H23" s="1">
        <v>94.9</v>
      </c>
    </row>
    <row r="24" spans="1:8" x14ac:dyDescent="0.35">
      <c r="A24" s="1">
        <f>172</f>
        <v>172</v>
      </c>
      <c r="B24" s="1" t="s">
        <v>159</v>
      </c>
      <c r="C24" s="1">
        <v>60.4</v>
      </c>
      <c r="D24" s="1">
        <v>43.6</v>
      </c>
      <c r="E24" s="1">
        <v>43.9</v>
      </c>
      <c r="F24" s="1">
        <v>83.7</v>
      </c>
      <c r="G24" s="1">
        <v>62.5</v>
      </c>
      <c r="H24" s="1">
        <v>95.5</v>
      </c>
    </row>
    <row r="25" spans="1:8" x14ac:dyDescent="0.35">
      <c r="A25" s="1">
        <f>185</f>
        <v>185</v>
      </c>
      <c r="B25" s="1" t="s">
        <v>163</v>
      </c>
      <c r="C25" s="1">
        <v>59.5</v>
      </c>
      <c r="D25" s="1">
        <v>47.4</v>
      </c>
      <c r="E25" s="1">
        <v>44</v>
      </c>
      <c r="F25" s="1">
        <v>76.900000000000006</v>
      </c>
      <c r="G25" s="1">
        <v>65.5</v>
      </c>
      <c r="H25" s="1">
        <v>94.8</v>
      </c>
    </row>
    <row r="26" spans="1:8" x14ac:dyDescent="0.35">
      <c r="A26" s="1">
        <f>191</f>
        <v>191</v>
      </c>
      <c r="B26" s="1" t="s">
        <v>146</v>
      </c>
      <c r="C26" s="1">
        <v>59.2</v>
      </c>
      <c r="D26" s="1">
        <v>34.9</v>
      </c>
      <c r="E26" s="1">
        <v>34.9</v>
      </c>
      <c r="F26" s="1">
        <v>96.1</v>
      </c>
      <c r="G26" s="1">
        <v>69.7</v>
      </c>
      <c r="H26" s="1">
        <v>95.5</v>
      </c>
    </row>
    <row r="27" spans="1:8" x14ac:dyDescent="0.35">
      <c r="A27" s="1" t="s">
        <v>66</v>
      </c>
      <c r="B27" s="1" t="s">
        <v>67</v>
      </c>
      <c r="C27" s="1" t="s">
        <v>68</v>
      </c>
      <c r="D27" s="1">
        <v>16.600000000000001</v>
      </c>
      <c r="E27" s="1">
        <v>14</v>
      </c>
      <c r="F27" s="1">
        <v>56.4</v>
      </c>
      <c r="G27" s="1">
        <v>30.1</v>
      </c>
      <c r="H27" s="1">
        <v>84.7</v>
      </c>
    </row>
    <row r="28" spans="1:8" x14ac:dyDescent="0.35">
      <c r="A28" s="1" t="s">
        <v>66</v>
      </c>
      <c r="B28" s="1" t="s">
        <v>78</v>
      </c>
      <c r="C28" s="1" t="s">
        <v>68</v>
      </c>
      <c r="D28" s="1">
        <v>18.3</v>
      </c>
      <c r="E28" s="1">
        <v>13.9</v>
      </c>
      <c r="F28" s="1">
        <v>60.5</v>
      </c>
      <c r="G28" s="1">
        <v>27.2</v>
      </c>
      <c r="H28" s="1">
        <v>56.8</v>
      </c>
    </row>
    <row r="29" spans="1:8" x14ac:dyDescent="0.35">
      <c r="A29" s="1" t="s">
        <v>66</v>
      </c>
      <c r="B29" s="1" t="s">
        <v>83</v>
      </c>
      <c r="C29" s="1" t="s">
        <v>68</v>
      </c>
      <c r="D29" s="1">
        <v>18.600000000000001</v>
      </c>
      <c r="E29" s="1">
        <v>14.1</v>
      </c>
      <c r="F29" s="1">
        <v>56.2</v>
      </c>
      <c r="G29" s="1">
        <v>24.6</v>
      </c>
      <c r="H29" s="1">
        <v>65.5</v>
      </c>
    </row>
    <row r="30" spans="1:8" x14ac:dyDescent="0.35">
      <c r="A30" s="1" t="s">
        <v>66</v>
      </c>
      <c r="B30" s="1" t="s">
        <v>87</v>
      </c>
      <c r="C30" s="1" t="s">
        <v>68</v>
      </c>
      <c r="D30" s="1">
        <v>18.7</v>
      </c>
      <c r="E30" s="1">
        <v>13.7</v>
      </c>
      <c r="F30" s="1">
        <v>45.8</v>
      </c>
      <c r="G30" s="1">
        <v>28.2</v>
      </c>
      <c r="H30" s="1">
        <v>84.4</v>
      </c>
    </row>
    <row r="31" spans="1:8" x14ac:dyDescent="0.35">
      <c r="A31" s="1" t="s">
        <v>66</v>
      </c>
      <c r="B31" s="1" t="s">
        <v>107</v>
      </c>
      <c r="C31" s="1" t="s">
        <v>68</v>
      </c>
      <c r="D31" s="1">
        <v>20.5</v>
      </c>
      <c r="E31" s="1">
        <v>10</v>
      </c>
      <c r="F31" s="1">
        <v>52.1</v>
      </c>
      <c r="G31" s="1">
        <v>18.899999999999999</v>
      </c>
      <c r="H31" s="1">
        <v>90.8</v>
      </c>
    </row>
    <row r="32" spans="1:8" x14ac:dyDescent="0.35">
      <c r="A32" s="1" t="s">
        <v>66</v>
      </c>
      <c r="B32" s="1" t="s">
        <v>109</v>
      </c>
      <c r="C32" s="1" t="s">
        <v>68</v>
      </c>
      <c r="D32" s="1">
        <v>20.9</v>
      </c>
      <c r="E32" s="1">
        <v>15.4</v>
      </c>
      <c r="F32" s="1">
        <v>46.4</v>
      </c>
      <c r="G32" s="1">
        <v>30.7</v>
      </c>
      <c r="H32" s="1">
        <v>87.3</v>
      </c>
    </row>
    <row r="33" spans="1:8" x14ac:dyDescent="0.35">
      <c r="A33" s="1" t="s">
        <v>56</v>
      </c>
      <c r="B33" s="1" t="s">
        <v>71</v>
      </c>
      <c r="C33" s="1" t="s">
        <v>57</v>
      </c>
      <c r="D33" s="1">
        <v>17.600000000000001</v>
      </c>
      <c r="E33" s="1">
        <v>12</v>
      </c>
      <c r="F33" s="1">
        <v>38</v>
      </c>
      <c r="G33" s="1">
        <v>23.2</v>
      </c>
      <c r="H33" s="1">
        <v>59.9</v>
      </c>
    </row>
    <row r="34" spans="1:8" x14ac:dyDescent="0.35">
      <c r="A34" s="1" t="s">
        <v>56</v>
      </c>
      <c r="B34" s="1" t="s">
        <v>74</v>
      </c>
      <c r="C34" s="1" t="s">
        <v>57</v>
      </c>
      <c r="D34" s="1">
        <v>18.100000000000001</v>
      </c>
      <c r="E34" s="1">
        <v>12.1</v>
      </c>
      <c r="F34" s="1">
        <v>38.700000000000003</v>
      </c>
      <c r="G34" s="1">
        <v>49.8</v>
      </c>
      <c r="H34" s="1">
        <v>78.599999999999994</v>
      </c>
    </row>
    <row r="35" spans="1:8" x14ac:dyDescent="0.35">
      <c r="A35" s="1" t="s">
        <v>56</v>
      </c>
      <c r="B35" s="1" t="s">
        <v>75</v>
      </c>
      <c r="C35" s="1" t="s">
        <v>57</v>
      </c>
      <c r="D35" s="1">
        <v>18.100000000000001</v>
      </c>
      <c r="E35" s="1">
        <v>11</v>
      </c>
      <c r="F35" s="1">
        <v>42.5</v>
      </c>
      <c r="G35" s="1">
        <v>18.399999999999999</v>
      </c>
      <c r="H35" s="1">
        <v>80.400000000000006</v>
      </c>
    </row>
    <row r="36" spans="1:8" x14ac:dyDescent="0.35">
      <c r="A36" s="1" t="s">
        <v>56</v>
      </c>
      <c r="B36" s="1" t="s">
        <v>80</v>
      </c>
      <c r="C36" s="1" t="s">
        <v>57</v>
      </c>
      <c r="D36" s="1">
        <v>18.399999999999999</v>
      </c>
      <c r="E36" s="1">
        <v>11.5</v>
      </c>
      <c r="F36" s="1">
        <v>48.9</v>
      </c>
      <c r="G36" s="1">
        <v>24.3</v>
      </c>
      <c r="H36" s="1">
        <v>67.400000000000006</v>
      </c>
    </row>
    <row r="37" spans="1:8" x14ac:dyDescent="0.35">
      <c r="A37" s="1" t="s">
        <v>56</v>
      </c>
      <c r="B37" s="1" t="s">
        <v>94</v>
      </c>
      <c r="C37" s="1" t="s">
        <v>57</v>
      </c>
      <c r="D37" s="1">
        <v>19.3</v>
      </c>
      <c r="E37" s="1">
        <v>9.6999999999999993</v>
      </c>
      <c r="F37" s="1">
        <v>36.5</v>
      </c>
      <c r="G37" s="1">
        <v>34.799999999999997</v>
      </c>
      <c r="H37" s="1">
        <v>73</v>
      </c>
    </row>
    <row r="38" spans="1:8" x14ac:dyDescent="0.35">
      <c r="A38" s="1" t="s">
        <v>56</v>
      </c>
      <c r="B38" s="1" t="s">
        <v>96</v>
      </c>
      <c r="C38" s="1" t="s">
        <v>57</v>
      </c>
      <c r="D38" s="1">
        <v>19.5</v>
      </c>
      <c r="E38" s="1">
        <v>16</v>
      </c>
      <c r="F38" s="1">
        <v>43.7</v>
      </c>
      <c r="G38" s="1">
        <v>18.8</v>
      </c>
      <c r="H38" s="1">
        <v>64.900000000000006</v>
      </c>
    </row>
    <row r="39" spans="1:8" x14ac:dyDescent="0.35">
      <c r="A39" s="1" t="s">
        <v>56</v>
      </c>
      <c r="B39" s="1" t="s">
        <v>123</v>
      </c>
      <c r="C39" s="1" t="s">
        <v>57</v>
      </c>
      <c r="D39" s="1">
        <v>24.4</v>
      </c>
      <c r="E39" s="1">
        <v>13.4</v>
      </c>
      <c r="F39" s="1">
        <v>45.7</v>
      </c>
      <c r="G39" s="1">
        <v>18.899999999999999</v>
      </c>
      <c r="H39" s="1">
        <v>64.3</v>
      </c>
    </row>
    <row r="40" spans="1:8" x14ac:dyDescent="0.35">
      <c r="A40" s="1" t="s">
        <v>97</v>
      </c>
      <c r="B40" s="1" t="s">
        <v>98</v>
      </c>
      <c r="C40" s="1" t="s">
        <v>99</v>
      </c>
      <c r="D40" s="1">
        <v>19.5</v>
      </c>
      <c r="E40" s="1">
        <v>13.3</v>
      </c>
      <c r="F40" s="1">
        <v>28.9</v>
      </c>
      <c r="G40" s="1">
        <v>26.5</v>
      </c>
      <c r="H40" s="1">
        <v>70</v>
      </c>
    </row>
    <row r="41" spans="1:8" x14ac:dyDescent="0.35">
      <c r="A41" s="1" t="s">
        <v>16</v>
      </c>
      <c r="B41" s="1" t="s">
        <v>139</v>
      </c>
      <c r="C41" s="1" t="s">
        <v>18</v>
      </c>
      <c r="D41" s="1">
        <v>31.8</v>
      </c>
      <c r="E41" s="1">
        <v>36</v>
      </c>
      <c r="F41" s="1">
        <v>89.6</v>
      </c>
      <c r="G41" s="1">
        <v>62.7</v>
      </c>
      <c r="H41" s="1">
        <v>95.5</v>
      </c>
    </row>
    <row r="42" spans="1:8" x14ac:dyDescent="0.35">
      <c r="A42" s="1" t="s">
        <v>16</v>
      </c>
      <c r="B42" s="1" t="s">
        <v>141</v>
      </c>
      <c r="C42" s="1" t="s">
        <v>18</v>
      </c>
      <c r="D42" s="1">
        <v>33.799999999999997</v>
      </c>
      <c r="E42" s="1">
        <v>34.700000000000003</v>
      </c>
      <c r="F42" s="1">
        <v>89</v>
      </c>
      <c r="G42" s="1">
        <v>73.3</v>
      </c>
      <c r="H42" s="1">
        <v>96.8</v>
      </c>
    </row>
    <row r="43" spans="1:8" x14ac:dyDescent="0.35">
      <c r="A43" s="1" t="s">
        <v>16</v>
      </c>
      <c r="B43" s="1" t="s">
        <v>145</v>
      </c>
      <c r="C43" s="1" t="s">
        <v>18</v>
      </c>
      <c r="D43" s="1">
        <v>34.799999999999997</v>
      </c>
      <c r="E43" s="1">
        <v>36</v>
      </c>
      <c r="F43" s="1">
        <v>81.900000000000006</v>
      </c>
      <c r="G43" s="1">
        <v>79.099999999999994</v>
      </c>
      <c r="H43" s="1">
        <v>97.4</v>
      </c>
    </row>
    <row r="44" spans="1:8" x14ac:dyDescent="0.35">
      <c r="A44" s="1" t="s">
        <v>16</v>
      </c>
      <c r="B44" s="1" t="s">
        <v>147</v>
      </c>
      <c r="C44" s="1" t="s">
        <v>18</v>
      </c>
      <c r="D44" s="1">
        <v>35.200000000000003</v>
      </c>
      <c r="E44" s="1">
        <v>37.799999999999997</v>
      </c>
      <c r="F44" s="1">
        <v>89.8</v>
      </c>
      <c r="G44" s="1">
        <v>67.599999999999994</v>
      </c>
      <c r="H44" s="1">
        <v>98.3</v>
      </c>
    </row>
    <row r="45" spans="1:8" x14ac:dyDescent="0.35">
      <c r="A45" s="1" t="s">
        <v>16</v>
      </c>
      <c r="B45" s="1" t="s">
        <v>152</v>
      </c>
      <c r="C45" s="1" t="s">
        <v>18</v>
      </c>
      <c r="D45" s="1">
        <v>37.6</v>
      </c>
      <c r="E45" s="1">
        <v>38.9</v>
      </c>
      <c r="F45" s="1">
        <v>88.3</v>
      </c>
      <c r="G45" s="1">
        <v>70.2</v>
      </c>
      <c r="H45" s="1">
        <v>91.9</v>
      </c>
    </row>
    <row r="46" spans="1:8" x14ac:dyDescent="0.35">
      <c r="A46" s="1" t="s">
        <v>16</v>
      </c>
      <c r="B46" s="1" t="s">
        <v>153</v>
      </c>
      <c r="C46" s="1" t="s">
        <v>18</v>
      </c>
      <c r="D46" s="1">
        <v>38.6</v>
      </c>
      <c r="E46" s="1">
        <v>38.5</v>
      </c>
      <c r="F46" s="1">
        <v>86.6</v>
      </c>
      <c r="G46" s="1">
        <v>66.599999999999994</v>
      </c>
      <c r="H46" s="1">
        <v>95.3</v>
      </c>
    </row>
    <row r="47" spans="1:8" x14ac:dyDescent="0.35">
      <c r="A47" s="1" t="s">
        <v>21</v>
      </c>
      <c r="B47" s="1" t="s">
        <v>138</v>
      </c>
      <c r="C47" s="1" t="s">
        <v>23</v>
      </c>
      <c r="D47" s="1">
        <v>31.5</v>
      </c>
      <c r="E47" s="1">
        <v>31.3</v>
      </c>
      <c r="F47" s="1">
        <v>90.1</v>
      </c>
      <c r="G47" s="1">
        <v>59.7</v>
      </c>
      <c r="H47" s="1">
        <v>88.8</v>
      </c>
    </row>
    <row r="48" spans="1:8" x14ac:dyDescent="0.35">
      <c r="A48" s="1" t="s">
        <v>21</v>
      </c>
      <c r="B48" s="1" t="s">
        <v>151</v>
      </c>
      <c r="C48" s="1" t="s">
        <v>23</v>
      </c>
      <c r="D48" s="1">
        <v>37.5</v>
      </c>
      <c r="E48" s="1">
        <v>35.5</v>
      </c>
      <c r="F48" s="1">
        <v>81.3</v>
      </c>
      <c r="G48" s="1">
        <v>66.599999999999994</v>
      </c>
      <c r="H48" s="1">
        <v>94.5</v>
      </c>
    </row>
    <row r="49" spans="1:8" x14ac:dyDescent="0.35">
      <c r="A49" s="1" t="s">
        <v>29</v>
      </c>
      <c r="B49" s="1" t="s">
        <v>115</v>
      </c>
      <c r="C49" s="1" t="s">
        <v>31</v>
      </c>
      <c r="D49" s="1">
        <v>23</v>
      </c>
      <c r="E49" s="1">
        <v>27</v>
      </c>
      <c r="F49" s="1">
        <v>95.9</v>
      </c>
      <c r="G49" s="1">
        <v>70.7</v>
      </c>
      <c r="H49" s="1">
        <v>77.5</v>
      </c>
    </row>
    <row r="50" spans="1:8" x14ac:dyDescent="0.35">
      <c r="A50" s="1" t="s">
        <v>29</v>
      </c>
      <c r="B50" s="1" t="s">
        <v>128</v>
      </c>
      <c r="C50" s="1" t="s">
        <v>31</v>
      </c>
      <c r="D50" s="1">
        <v>26.2</v>
      </c>
      <c r="E50" s="1">
        <v>32.200000000000003</v>
      </c>
      <c r="F50" s="1">
        <v>84.6</v>
      </c>
      <c r="G50" s="1">
        <v>79.900000000000006</v>
      </c>
      <c r="H50" s="1">
        <v>92.2</v>
      </c>
    </row>
    <row r="51" spans="1:8" x14ac:dyDescent="0.35">
      <c r="A51" s="1" t="s">
        <v>29</v>
      </c>
      <c r="B51" s="1" t="s">
        <v>131</v>
      </c>
      <c r="C51" s="1" t="s">
        <v>31</v>
      </c>
      <c r="D51" s="1">
        <v>27.6</v>
      </c>
      <c r="E51" s="1">
        <v>30.5</v>
      </c>
      <c r="F51" s="1">
        <v>89.1</v>
      </c>
      <c r="G51" s="1">
        <v>58.4</v>
      </c>
      <c r="H51" s="1">
        <v>89.8</v>
      </c>
    </row>
    <row r="52" spans="1:8" x14ac:dyDescent="0.35">
      <c r="A52" s="1" t="s">
        <v>29</v>
      </c>
      <c r="B52" s="1" t="s">
        <v>143</v>
      </c>
      <c r="C52" s="1" t="s">
        <v>31</v>
      </c>
      <c r="D52" s="1">
        <v>34.700000000000003</v>
      </c>
      <c r="E52" s="1">
        <v>32.200000000000003</v>
      </c>
      <c r="F52" s="1">
        <v>77.8</v>
      </c>
      <c r="G52" s="1">
        <v>64.599999999999994</v>
      </c>
      <c r="H52" s="1">
        <v>91.6</v>
      </c>
    </row>
    <row r="53" spans="1:8" x14ac:dyDescent="0.35">
      <c r="A53" s="1" t="s">
        <v>29</v>
      </c>
      <c r="B53" s="1" t="s">
        <v>148</v>
      </c>
      <c r="C53" s="1" t="s">
        <v>31</v>
      </c>
      <c r="D53" s="1">
        <v>35.6</v>
      </c>
      <c r="E53" s="1">
        <v>33.9</v>
      </c>
      <c r="F53" s="1">
        <v>76.2</v>
      </c>
      <c r="G53" s="1">
        <v>70.2</v>
      </c>
      <c r="H53" s="1">
        <v>91.2</v>
      </c>
    </row>
    <row r="54" spans="1:8" x14ac:dyDescent="0.35">
      <c r="A54" s="1" t="s">
        <v>34</v>
      </c>
      <c r="B54" s="1" t="s">
        <v>106</v>
      </c>
      <c r="C54" s="1" t="s">
        <v>36</v>
      </c>
      <c r="D54" s="1">
        <v>20.399999999999999</v>
      </c>
      <c r="E54" s="1">
        <v>26.5</v>
      </c>
      <c r="F54" s="1">
        <v>86.7</v>
      </c>
      <c r="G54" s="1">
        <v>64.2</v>
      </c>
      <c r="H54" s="1">
        <v>96.2</v>
      </c>
    </row>
    <row r="55" spans="1:8" x14ac:dyDescent="0.35">
      <c r="A55" s="1" t="s">
        <v>34</v>
      </c>
      <c r="B55" s="1" t="s">
        <v>124</v>
      </c>
      <c r="C55" s="1" t="s">
        <v>36</v>
      </c>
      <c r="D55" s="1">
        <v>24.7</v>
      </c>
      <c r="E55" s="1">
        <v>27.9</v>
      </c>
      <c r="F55" s="1">
        <v>80.599999999999994</v>
      </c>
      <c r="G55" s="1">
        <v>60.7</v>
      </c>
      <c r="H55" s="1">
        <v>98.3</v>
      </c>
    </row>
    <row r="56" spans="1:8" x14ac:dyDescent="0.35">
      <c r="A56" s="1" t="s">
        <v>34</v>
      </c>
      <c r="B56" s="1" t="s">
        <v>132</v>
      </c>
      <c r="C56" s="1" t="s">
        <v>36</v>
      </c>
      <c r="D56" s="1">
        <v>27.8</v>
      </c>
      <c r="E56" s="1">
        <v>30.3</v>
      </c>
      <c r="F56" s="1">
        <v>76.8</v>
      </c>
      <c r="G56" s="1">
        <v>58.5</v>
      </c>
      <c r="H56" s="1">
        <v>95.1</v>
      </c>
    </row>
    <row r="57" spans="1:8" x14ac:dyDescent="0.35">
      <c r="A57" s="1" t="s">
        <v>34</v>
      </c>
      <c r="B57" s="1" t="s">
        <v>134</v>
      </c>
      <c r="C57" s="1" t="s">
        <v>36</v>
      </c>
      <c r="D57" s="1">
        <v>28.9</v>
      </c>
      <c r="E57" s="1">
        <v>30.7</v>
      </c>
      <c r="F57" s="1">
        <v>79.099999999999994</v>
      </c>
      <c r="G57" s="1">
        <v>58.8</v>
      </c>
      <c r="H57" s="1">
        <v>97.6</v>
      </c>
    </row>
    <row r="58" spans="1:8" x14ac:dyDescent="0.35">
      <c r="A58" s="1" t="s">
        <v>34</v>
      </c>
      <c r="B58" s="1" t="s">
        <v>136</v>
      </c>
      <c r="C58" s="1" t="s">
        <v>36</v>
      </c>
      <c r="D58" s="1">
        <v>30.6</v>
      </c>
      <c r="E58" s="1">
        <v>28.6</v>
      </c>
      <c r="F58" s="1">
        <v>77.8</v>
      </c>
      <c r="G58" s="1">
        <v>62.9</v>
      </c>
      <c r="H58" s="1">
        <v>93.7</v>
      </c>
    </row>
    <row r="59" spans="1:8" x14ac:dyDescent="0.35">
      <c r="A59" s="1" t="s">
        <v>34</v>
      </c>
      <c r="B59" s="1" t="s">
        <v>140</v>
      </c>
      <c r="C59" s="1" t="s">
        <v>36</v>
      </c>
      <c r="D59" s="1">
        <v>33</v>
      </c>
      <c r="E59" s="1">
        <v>35.200000000000003</v>
      </c>
      <c r="F59" s="1">
        <v>69</v>
      </c>
      <c r="G59" s="1">
        <v>79.5</v>
      </c>
      <c r="H59" s="1">
        <v>92.3</v>
      </c>
    </row>
    <row r="60" spans="1:8" x14ac:dyDescent="0.35">
      <c r="A60" s="1" t="s">
        <v>38</v>
      </c>
      <c r="B60" s="1" t="s">
        <v>116</v>
      </c>
      <c r="C60" s="1" t="s">
        <v>39</v>
      </c>
      <c r="D60" s="1">
        <v>23.1</v>
      </c>
      <c r="E60" s="1">
        <v>25</v>
      </c>
      <c r="F60" s="1">
        <v>80</v>
      </c>
      <c r="G60" s="1">
        <v>47.3</v>
      </c>
      <c r="H60" s="1">
        <v>90.2</v>
      </c>
    </row>
    <row r="61" spans="1:8" x14ac:dyDescent="0.35">
      <c r="A61" s="1" t="s">
        <v>38</v>
      </c>
      <c r="B61" s="1" t="s">
        <v>117</v>
      </c>
      <c r="C61" s="1" t="s">
        <v>39</v>
      </c>
      <c r="D61" s="1">
        <v>23.3</v>
      </c>
      <c r="E61" s="1">
        <v>25.6</v>
      </c>
      <c r="F61" s="1">
        <v>79.8</v>
      </c>
      <c r="G61" s="1">
        <v>42.5</v>
      </c>
      <c r="H61" s="1">
        <v>91.8</v>
      </c>
    </row>
    <row r="62" spans="1:8" x14ac:dyDescent="0.35">
      <c r="A62" s="1" t="s">
        <v>38</v>
      </c>
      <c r="B62" s="1" t="s">
        <v>118</v>
      </c>
      <c r="C62" s="1" t="s">
        <v>39</v>
      </c>
      <c r="D62" s="1">
        <v>23.6</v>
      </c>
      <c r="E62" s="1">
        <v>24.2</v>
      </c>
      <c r="F62" s="1">
        <v>77.400000000000006</v>
      </c>
      <c r="G62" s="1">
        <v>55.5</v>
      </c>
      <c r="H62" s="1">
        <v>88.6</v>
      </c>
    </row>
    <row r="63" spans="1:8" x14ac:dyDescent="0.35">
      <c r="A63" s="1" t="s">
        <v>38</v>
      </c>
      <c r="B63" s="1" t="s">
        <v>119</v>
      </c>
      <c r="C63" s="1" t="s">
        <v>39</v>
      </c>
      <c r="D63" s="1">
        <v>23.8</v>
      </c>
      <c r="E63" s="1">
        <v>20</v>
      </c>
      <c r="F63" s="1">
        <v>86.6</v>
      </c>
      <c r="G63" s="1">
        <v>50.3</v>
      </c>
      <c r="H63" s="1">
        <v>95.4</v>
      </c>
    </row>
    <row r="64" spans="1:8" x14ac:dyDescent="0.35">
      <c r="A64" s="1" t="s">
        <v>38</v>
      </c>
      <c r="B64" s="1" t="s">
        <v>121</v>
      </c>
      <c r="C64" s="1" t="s">
        <v>39</v>
      </c>
      <c r="D64" s="1">
        <v>24</v>
      </c>
      <c r="E64" s="1">
        <v>20.8</v>
      </c>
      <c r="F64" s="1">
        <v>87.8</v>
      </c>
      <c r="G64" s="1">
        <v>39.700000000000003</v>
      </c>
      <c r="H64" s="1">
        <v>88.8</v>
      </c>
    </row>
    <row r="65" spans="1:8" x14ac:dyDescent="0.35">
      <c r="A65" s="1" t="s">
        <v>38</v>
      </c>
      <c r="B65" s="1" t="s">
        <v>133</v>
      </c>
      <c r="C65" s="1" t="s">
        <v>39</v>
      </c>
      <c r="D65" s="1">
        <v>28.7</v>
      </c>
      <c r="E65" s="1">
        <v>25.7</v>
      </c>
      <c r="F65" s="1">
        <v>70.7</v>
      </c>
      <c r="G65" s="1">
        <v>61.9</v>
      </c>
      <c r="H65" s="1">
        <v>88.3</v>
      </c>
    </row>
    <row r="66" spans="1:8" x14ac:dyDescent="0.35">
      <c r="A66" s="1" t="s">
        <v>38</v>
      </c>
      <c r="B66" s="1" t="s">
        <v>137</v>
      </c>
      <c r="C66" s="1" t="s">
        <v>39</v>
      </c>
      <c r="D66" s="1">
        <v>31.1</v>
      </c>
      <c r="E66" s="1">
        <v>29.3</v>
      </c>
      <c r="F66" s="1">
        <v>72.8</v>
      </c>
      <c r="G66" s="1">
        <v>65</v>
      </c>
      <c r="H66" s="1">
        <v>94.2</v>
      </c>
    </row>
    <row r="67" spans="1:8" x14ac:dyDescent="0.35">
      <c r="A67" s="1" t="s">
        <v>38</v>
      </c>
      <c r="B67" s="1" t="s">
        <v>142</v>
      </c>
      <c r="C67" s="1" t="s">
        <v>39</v>
      </c>
      <c r="D67" s="1">
        <v>34.700000000000003</v>
      </c>
      <c r="E67" s="1">
        <v>33.9</v>
      </c>
      <c r="F67" s="1">
        <v>62.3</v>
      </c>
      <c r="G67" s="1">
        <v>83</v>
      </c>
      <c r="H67" s="1">
        <v>95.4</v>
      </c>
    </row>
    <row r="68" spans="1:8" x14ac:dyDescent="0.35">
      <c r="A68" s="1" t="s">
        <v>38</v>
      </c>
      <c r="B68" s="1" t="s">
        <v>155</v>
      </c>
      <c r="C68" s="1" t="s">
        <v>39</v>
      </c>
      <c r="D68" s="1">
        <v>40.6</v>
      </c>
      <c r="E68" s="1">
        <v>34.5</v>
      </c>
      <c r="F68" s="1">
        <v>63.9</v>
      </c>
      <c r="G68" s="1">
        <v>29.2</v>
      </c>
      <c r="H68" s="1">
        <v>81.2</v>
      </c>
    </row>
    <row r="69" spans="1:8" x14ac:dyDescent="0.35">
      <c r="A69" s="1" t="s">
        <v>46</v>
      </c>
      <c r="B69" s="1" t="s">
        <v>76</v>
      </c>
      <c r="C69" s="1" t="s">
        <v>48</v>
      </c>
      <c r="D69" s="1">
        <v>18.2</v>
      </c>
      <c r="E69" s="1">
        <v>18</v>
      </c>
      <c r="F69" s="1">
        <v>83.6</v>
      </c>
      <c r="G69" s="1">
        <v>37.4</v>
      </c>
      <c r="H69" s="1">
        <v>97.7</v>
      </c>
    </row>
    <row r="70" spans="1:8" x14ac:dyDescent="0.35">
      <c r="A70" s="1" t="s">
        <v>46</v>
      </c>
      <c r="B70" s="1" t="s">
        <v>77</v>
      </c>
      <c r="C70" s="1" t="s">
        <v>48</v>
      </c>
      <c r="D70" s="1">
        <v>18.2</v>
      </c>
      <c r="E70" s="1">
        <v>19</v>
      </c>
      <c r="F70" s="1">
        <v>78.8</v>
      </c>
      <c r="G70" s="1">
        <v>41.7</v>
      </c>
      <c r="H70" s="1">
        <v>95.8</v>
      </c>
    </row>
    <row r="71" spans="1:8" x14ac:dyDescent="0.35">
      <c r="A71" s="1" t="s">
        <v>46</v>
      </c>
      <c r="B71" s="1" t="s">
        <v>105</v>
      </c>
      <c r="C71" s="1" t="s">
        <v>48</v>
      </c>
      <c r="D71" s="1">
        <v>20.399999999999999</v>
      </c>
      <c r="E71" s="1">
        <v>22</v>
      </c>
      <c r="F71" s="1">
        <v>76.099999999999994</v>
      </c>
      <c r="G71" s="1">
        <v>57.5</v>
      </c>
      <c r="H71" s="1">
        <v>91.7</v>
      </c>
    </row>
    <row r="72" spans="1:8" x14ac:dyDescent="0.35">
      <c r="A72" s="1" t="s">
        <v>46</v>
      </c>
      <c r="B72" s="1" t="s">
        <v>108</v>
      </c>
      <c r="C72" s="1" t="s">
        <v>48</v>
      </c>
      <c r="D72" s="1">
        <v>20.6</v>
      </c>
      <c r="E72" s="1">
        <v>15</v>
      </c>
      <c r="F72" s="1">
        <v>82.4</v>
      </c>
      <c r="G72" s="1">
        <v>29.1</v>
      </c>
      <c r="H72" s="1">
        <v>93.3</v>
      </c>
    </row>
    <row r="73" spans="1:8" x14ac:dyDescent="0.35">
      <c r="A73" s="1" t="s">
        <v>46</v>
      </c>
      <c r="B73" s="1" t="s">
        <v>112</v>
      </c>
      <c r="C73" s="1" t="s">
        <v>48</v>
      </c>
      <c r="D73" s="1">
        <v>22</v>
      </c>
      <c r="E73" s="1">
        <v>22.8</v>
      </c>
      <c r="F73" s="1">
        <v>72.7</v>
      </c>
      <c r="G73" s="1">
        <v>63.6</v>
      </c>
      <c r="H73" s="1">
        <v>83.1</v>
      </c>
    </row>
    <row r="74" spans="1:8" x14ac:dyDescent="0.35">
      <c r="A74" s="1" t="s">
        <v>46</v>
      </c>
      <c r="B74" s="1" t="s">
        <v>114</v>
      </c>
      <c r="C74" s="1" t="s">
        <v>48</v>
      </c>
      <c r="D74" s="1">
        <v>22.8</v>
      </c>
      <c r="E74" s="1">
        <v>22</v>
      </c>
      <c r="F74" s="1">
        <v>77</v>
      </c>
      <c r="G74" s="1">
        <v>65</v>
      </c>
      <c r="H74" s="1">
        <v>81.599999999999994</v>
      </c>
    </row>
    <row r="75" spans="1:8" x14ac:dyDescent="0.35">
      <c r="A75" s="1" t="s">
        <v>46</v>
      </c>
      <c r="B75" s="1" t="s">
        <v>122</v>
      </c>
      <c r="C75" s="1" t="s">
        <v>48</v>
      </c>
      <c r="D75" s="1">
        <v>24.3</v>
      </c>
      <c r="E75" s="1">
        <v>18.2</v>
      </c>
      <c r="F75" s="1">
        <v>78.3</v>
      </c>
      <c r="G75" s="1">
        <v>42.3</v>
      </c>
      <c r="H75" s="1">
        <v>93.6</v>
      </c>
    </row>
    <row r="76" spans="1:8" x14ac:dyDescent="0.35">
      <c r="A76" s="1" t="s">
        <v>46</v>
      </c>
      <c r="B76" s="1" t="s">
        <v>129</v>
      </c>
      <c r="C76" s="1" t="s">
        <v>48</v>
      </c>
      <c r="D76" s="1">
        <v>26.5</v>
      </c>
      <c r="E76" s="1">
        <v>23.7</v>
      </c>
      <c r="F76" s="1">
        <v>76.8</v>
      </c>
      <c r="G76" s="1">
        <v>40.9</v>
      </c>
      <c r="H76" s="1">
        <v>82.1</v>
      </c>
    </row>
    <row r="77" spans="1:8" x14ac:dyDescent="0.35">
      <c r="A77" s="1" t="s">
        <v>46</v>
      </c>
      <c r="B77" s="1" t="s">
        <v>130</v>
      </c>
      <c r="C77" s="1" t="s">
        <v>48</v>
      </c>
      <c r="D77" s="1">
        <v>26.6</v>
      </c>
      <c r="E77" s="1">
        <v>24.7</v>
      </c>
      <c r="F77" s="1">
        <v>69.8</v>
      </c>
      <c r="G77" s="1">
        <v>44.2</v>
      </c>
      <c r="H77" s="1">
        <v>89.6</v>
      </c>
    </row>
    <row r="78" spans="1:8" x14ac:dyDescent="0.35">
      <c r="A78" s="1" t="s">
        <v>46</v>
      </c>
      <c r="B78" s="1" t="s">
        <v>135</v>
      </c>
      <c r="C78" s="1" t="s">
        <v>48</v>
      </c>
      <c r="D78" s="1">
        <v>30.4</v>
      </c>
      <c r="E78" s="1">
        <v>20</v>
      </c>
      <c r="F78" s="1">
        <v>72.3</v>
      </c>
      <c r="G78" s="1">
        <v>59.3</v>
      </c>
      <c r="H78" s="1">
        <v>94.3</v>
      </c>
    </row>
    <row r="79" spans="1:8" x14ac:dyDescent="0.35">
      <c r="A79" s="1" t="s">
        <v>50</v>
      </c>
      <c r="B79" s="1" t="s">
        <v>65</v>
      </c>
      <c r="C79" s="1" t="s">
        <v>52</v>
      </c>
      <c r="D79" s="1">
        <v>16.5</v>
      </c>
      <c r="E79" s="1">
        <v>13.5</v>
      </c>
      <c r="F79" s="1">
        <v>72.7</v>
      </c>
      <c r="G79" s="1">
        <v>30.3</v>
      </c>
      <c r="H79" s="1">
        <v>91.5</v>
      </c>
    </row>
    <row r="80" spans="1:8" x14ac:dyDescent="0.35">
      <c r="A80" s="1" t="s">
        <v>50</v>
      </c>
      <c r="B80" s="1" t="s">
        <v>72</v>
      </c>
      <c r="C80" s="1" t="s">
        <v>52</v>
      </c>
      <c r="D80" s="1">
        <v>17.7</v>
      </c>
      <c r="E80" s="1">
        <v>15.7</v>
      </c>
      <c r="F80" s="1">
        <v>73.3</v>
      </c>
      <c r="G80" s="1">
        <v>44</v>
      </c>
      <c r="H80" s="1">
        <v>93.7</v>
      </c>
    </row>
    <row r="81" spans="1:8" x14ac:dyDescent="0.35">
      <c r="A81" s="1" t="s">
        <v>50</v>
      </c>
      <c r="B81" s="1" t="s">
        <v>82</v>
      </c>
      <c r="C81" s="1" t="s">
        <v>52</v>
      </c>
      <c r="D81" s="1">
        <v>18.600000000000001</v>
      </c>
      <c r="E81" s="1">
        <v>13.2</v>
      </c>
      <c r="F81" s="1">
        <v>72</v>
      </c>
      <c r="G81" s="1">
        <v>41.7</v>
      </c>
      <c r="H81" s="1">
        <v>92.7</v>
      </c>
    </row>
    <row r="82" spans="1:8" x14ac:dyDescent="0.35">
      <c r="A82" s="1" t="s">
        <v>50</v>
      </c>
      <c r="B82" s="1" t="s">
        <v>84</v>
      </c>
      <c r="C82" s="1" t="s">
        <v>52</v>
      </c>
      <c r="D82" s="1">
        <v>18.600000000000001</v>
      </c>
      <c r="E82" s="1">
        <v>12.8</v>
      </c>
      <c r="F82" s="1">
        <v>74.3</v>
      </c>
      <c r="G82" s="1">
        <v>48.6</v>
      </c>
      <c r="H82" s="1">
        <v>94.9</v>
      </c>
    </row>
    <row r="83" spans="1:8" x14ac:dyDescent="0.35">
      <c r="A83" s="1" t="s">
        <v>50</v>
      </c>
      <c r="B83" s="1" t="s">
        <v>86</v>
      </c>
      <c r="C83" s="1" t="s">
        <v>52</v>
      </c>
      <c r="D83" s="1">
        <v>18.7</v>
      </c>
      <c r="E83" s="1">
        <v>15.1</v>
      </c>
      <c r="F83" s="1">
        <v>80.2</v>
      </c>
      <c r="G83" s="1">
        <v>55</v>
      </c>
      <c r="H83" s="1">
        <v>81.900000000000006</v>
      </c>
    </row>
    <row r="84" spans="1:8" x14ac:dyDescent="0.35">
      <c r="A84" s="1" t="s">
        <v>50</v>
      </c>
      <c r="B84" s="1" t="s">
        <v>90</v>
      </c>
      <c r="C84" s="1" t="s">
        <v>52</v>
      </c>
      <c r="D84" s="1">
        <v>19.100000000000001</v>
      </c>
      <c r="E84" s="1">
        <v>13.8</v>
      </c>
      <c r="F84" s="1">
        <v>73</v>
      </c>
      <c r="G84" s="1">
        <v>30.3</v>
      </c>
      <c r="H84" s="1">
        <v>78.3</v>
      </c>
    </row>
    <row r="85" spans="1:8" x14ac:dyDescent="0.35">
      <c r="A85" s="1" t="s">
        <v>50</v>
      </c>
      <c r="B85" s="1" t="s">
        <v>93</v>
      </c>
      <c r="C85" s="1" t="s">
        <v>52</v>
      </c>
      <c r="D85" s="1">
        <v>19.2</v>
      </c>
      <c r="E85" s="1">
        <v>19.399999999999999</v>
      </c>
      <c r="F85" s="1">
        <v>66.400000000000006</v>
      </c>
      <c r="G85" s="1">
        <v>64.099999999999994</v>
      </c>
      <c r="H85" s="1">
        <v>86.8</v>
      </c>
    </row>
    <row r="86" spans="1:8" x14ac:dyDescent="0.35">
      <c r="A86" s="1" t="s">
        <v>50</v>
      </c>
      <c r="B86" s="1" t="s">
        <v>95</v>
      </c>
      <c r="C86" s="1" t="s">
        <v>52</v>
      </c>
      <c r="D86" s="1">
        <v>19.3</v>
      </c>
      <c r="E86" s="1">
        <v>19.5</v>
      </c>
      <c r="F86" s="1">
        <v>79.7</v>
      </c>
      <c r="G86" s="1">
        <v>45.4</v>
      </c>
      <c r="H86" s="1">
        <v>81.400000000000006</v>
      </c>
    </row>
    <row r="87" spans="1:8" x14ac:dyDescent="0.35">
      <c r="A87" s="1" t="s">
        <v>50</v>
      </c>
      <c r="B87" s="1" t="s">
        <v>101</v>
      </c>
      <c r="C87" s="1" t="s">
        <v>52</v>
      </c>
      <c r="D87" s="1">
        <v>19.8</v>
      </c>
      <c r="E87" s="1">
        <v>18.7</v>
      </c>
      <c r="F87" s="1">
        <v>78.8</v>
      </c>
      <c r="G87" s="1">
        <v>39</v>
      </c>
      <c r="H87" s="1">
        <v>81.7</v>
      </c>
    </row>
    <row r="88" spans="1:8" x14ac:dyDescent="0.35">
      <c r="A88" s="1" t="s">
        <v>50</v>
      </c>
      <c r="B88" s="1" t="s">
        <v>102</v>
      </c>
      <c r="C88" s="1" t="s">
        <v>52</v>
      </c>
      <c r="D88" s="1">
        <v>19.899999999999999</v>
      </c>
      <c r="E88" s="1">
        <v>13.9</v>
      </c>
      <c r="F88" s="1">
        <v>83.3</v>
      </c>
      <c r="G88" s="1">
        <v>37</v>
      </c>
      <c r="H88" s="1">
        <v>90.4</v>
      </c>
    </row>
    <row r="89" spans="1:8" x14ac:dyDescent="0.35">
      <c r="A89" s="1" t="s">
        <v>50</v>
      </c>
      <c r="B89" s="1" t="s">
        <v>104</v>
      </c>
      <c r="C89" s="1" t="s">
        <v>52</v>
      </c>
      <c r="D89" s="1">
        <v>20.2</v>
      </c>
      <c r="E89" s="1">
        <v>18.7</v>
      </c>
      <c r="F89" s="1">
        <v>75.900000000000006</v>
      </c>
      <c r="G89" s="1">
        <v>31.5</v>
      </c>
      <c r="H89" s="1">
        <v>83.4</v>
      </c>
    </row>
    <row r="90" spans="1:8" x14ac:dyDescent="0.35">
      <c r="A90" s="1" t="s">
        <v>50</v>
      </c>
      <c r="B90" s="1" t="s">
        <v>110</v>
      </c>
      <c r="C90" s="1" t="s">
        <v>52</v>
      </c>
      <c r="D90" s="1">
        <v>21.6</v>
      </c>
      <c r="E90" s="1">
        <v>15.3</v>
      </c>
      <c r="F90" s="1">
        <v>68.2</v>
      </c>
      <c r="G90" s="1">
        <v>39</v>
      </c>
      <c r="H90" s="1">
        <v>94.9</v>
      </c>
    </row>
    <row r="91" spans="1:8" x14ac:dyDescent="0.35">
      <c r="A91" s="1" t="s">
        <v>50</v>
      </c>
      <c r="B91" s="1" t="s">
        <v>111</v>
      </c>
      <c r="C91" s="1" t="s">
        <v>52</v>
      </c>
      <c r="D91" s="1">
        <v>21.7</v>
      </c>
      <c r="E91" s="1">
        <v>22.4</v>
      </c>
      <c r="F91" s="1">
        <v>63.2</v>
      </c>
      <c r="G91" s="1">
        <v>52.7</v>
      </c>
      <c r="H91" s="1">
        <v>84.9</v>
      </c>
    </row>
    <row r="92" spans="1:8" x14ac:dyDescent="0.35">
      <c r="A92" s="1" t="s">
        <v>50</v>
      </c>
      <c r="B92" s="1" t="s">
        <v>120</v>
      </c>
      <c r="C92" s="1" t="s">
        <v>52</v>
      </c>
      <c r="D92" s="1">
        <v>24</v>
      </c>
      <c r="E92" s="1">
        <v>16.100000000000001</v>
      </c>
      <c r="F92" s="1">
        <v>69</v>
      </c>
      <c r="G92" s="1">
        <v>66</v>
      </c>
      <c r="H92" s="1">
        <v>89.6</v>
      </c>
    </row>
    <row r="93" spans="1:8" x14ac:dyDescent="0.35">
      <c r="A93" s="1" t="s">
        <v>50</v>
      </c>
      <c r="B93" s="1" t="s">
        <v>125</v>
      </c>
      <c r="C93" s="1" t="s">
        <v>52</v>
      </c>
      <c r="D93" s="1">
        <v>25.7</v>
      </c>
      <c r="E93" s="1">
        <v>21.9</v>
      </c>
      <c r="F93" s="1">
        <v>63.2</v>
      </c>
      <c r="G93" s="1">
        <v>57</v>
      </c>
      <c r="H93" s="1">
        <v>85.3</v>
      </c>
    </row>
    <row r="94" spans="1:8" x14ac:dyDescent="0.35">
      <c r="A94" s="1" t="s">
        <v>50</v>
      </c>
      <c r="B94" s="1" t="s">
        <v>126</v>
      </c>
      <c r="C94" s="1" t="s">
        <v>52</v>
      </c>
      <c r="D94" s="1">
        <v>25.8</v>
      </c>
      <c r="E94" s="1">
        <v>13.7</v>
      </c>
      <c r="F94" s="1">
        <v>79</v>
      </c>
      <c r="G94" s="1">
        <v>28.1</v>
      </c>
      <c r="H94" s="1">
        <v>63.9</v>
      </c>
    </row>
    <row r="95" spans="1:8" x14ac:dyDescent="0.35">
      <c r="A95" s="1" t="s">
        <v>50</v>
      </c>
      <c r="B95" s="1" t="s">
        <v>127</v>
      </c>
      <c r="C95" s="1" t="s">
        <v>52</v>
      </c>
      <c r="D95" s="1">
        <v>25.8</v>
      </c>
      <c r="E95" s="1">
        <v>20</v>
      </c>
      <c r="F95" s="1">
        <v>56.9</v>
      </c>
      <c r="G95" s="1">
        <v>29.8</v>
      </c>
      <c r="H95" s="1">
        <v>88.5</v>
      </c>
    </row>
    <row r="96" spans="1:8" x14ac:dyDescent="0.35">
      <c r="A96" s="1" t="s">
        <v>53</v>
      </c>
      <c r="B96" s="1" t="s">
        <v>69</v>
      </c>
      <c r="C96" s="1" t="s">
        <v>55</v>
      </c>
      <c r="D96" s="1">
        <v>17</v>
      </c>
      <c r="E96" s="1">
        <v>15.2</v>
      </c>
      <c r="F96" s="1">
        <v>67.5</v>
      </c>
      <c r="G96" s="1">
        <v>48.4</v>
      </c>
      <c r="H96" s="1">
        <v>63.3</v>
      </c>
    </row>
    <row r="97" spans="1:8" x14ac:dyDescent="0.35">
      <c r="A97" s="1" t="s">
        <v>53</v>
      </c>
      <c r="B97" s="1" t="s">
        <v>70</v>
      </c>
      <c r="C97" s="1" t="s">
        <v>55</v>
      </c>
      <c r="D97" s="1">
        <v>17.2</v>
      </c>
      <c r="E97" s="1">
        <v>13.4</v>
      </c>
      <c r="F97" s="1">
        <v>61.4</v>
      </c>
      <c r="G97" s="1">
        <v>38</v>
      </c>
      <c r="H97" s="1">
        <v>88.3</v>
      </c>
    </row>
    <row r="98" spans="1:8" x14ac:dyDescent="0.35">
      <c r="A98" s="1" t="s">
        <v>53</v>
      </c>
      <c r="B98" s="1" t="s">
        <v>73</v>
      </c>
      <c r="C98" s="1" t="s">
        <v>55</v>
      </c>
      <c r="D98" s="1">
        <v>17.8</v>
      </c>
      <c r="E98" s="1">
        <v>15.5</v>
      </c>
      <c r="F98" s="1">
        <v>66.099999999999994</v>
      </c>
      <c r="G98" s="1">
        <v>47.8</v>
      </c>
      <c r="H98" s="1">
        <v>71.8</v>
      </c>
    </row>
    <row r="99" spans="1:8" x14ac:dyDescent="0.35">
      <c r="A99" s="1" t="s">
        <v>53</v>
      </c>
      <c r="B99" s="1" t="s">
        <v>79</v>
      </c>
      <c r="C99" s="1" t="s">
        <v>55</v>
      </c>
      <c r="D99" s="1">
        <v>18.3</v>
      </c>
      <c r="E99" s="1">
        <v>12.1</v>
      </c>
      <c r="F99" s="1">
        <v>66.599999999999994</v>
      </c>
      <c r="G99" s="1">
        <v>23.3</v>
      </c>
      <c r="H99" s="1">
        <v>84.9</v>
      </c>
    </row>
    <row r="100" spans="1:8" x14ac:dyDescent="0.35">
      <c r="A100" s="1" t="s">
        <v>53</v>
      </c>
      <c r="B100" s="1" t="s">
        <v>81</v>
      </c>
      <c r="C100" s="1" t="s">
        <v>55</v>
      </c>
      <c r="D100" s="1">
        <v>18.5</v>
      </c>
      <c r="E100" s="1">
        <v>13.7</v>
      </c>
      <c r="F100" s="1">
        <v>63.9</v>
      </c>
      <c r="G100" s="1">
        <v>47.4</v>
      </c>
      <c r="H100" s="1">
        <v>79.400000000000006</v>
      </c>
    </row>
    <row r="101" spans="1:8" x14ac:dyDescent="0.35">
      <c r="A101" s="1" t="s">
        <v>53</v>
      </c>
      <c r="B101" s="1" t="s">
        <v>85</v>
      </c>
      <c r="C101" s="1" t="s">
        <v>55</v>
      </c>
      <c r="D101" s="1">
        <v>18.7</v>
      </c>
      <c r="E101" s="1">
        <v>16.8</v>
      </c>
      <c r="F101" s="1">
        <v>58.5</v>
      </c>
      <c r="G101" s="1">
        <v>46.8</v>
      </c>
      <c r="H101" s="1">
        <v>88.1</v>
      </c>
    </row>
    <row r="102" spans="1:8" ht="15" customHeight="1" x14ac:dyDescent="0.35">
      <c r="A102" s="1" t="s">
        <v>53</v>
      </c>
      <c r="B102" s="1" t="s">
        <v>88</v>
      </c>
      <c r="C102" s="1" t="s">
        <v>55</v>
      </c>
      <c r="D102" s="1">
        <v>18.899999999999999</v>
      </c>
      <c r="E102" s="1">
        <v>14</v>
      </c>
      <c r="F102" s="1">
        <v>62</v>
      </c>
      <c r="G102" s="1">
        <v>33.700000000000003</v>
      </c>
      <c r="H102" s="1">
        <v>72</v>
      </c>
    </row>
    <row r="103" spans="1:8" x14ac:dyDescent="0.35">
      <c r="A103" s="1" t="s">
        <v>53</v>
      </c>
      <c r="B103" s="1" t="s">
        <v>89</v>
      </c>
      <c r="C103" s="1" t="s">
        <v>55</v>
      </c>
      <c r="D103" s="1">
        <v>19</v>
      </c>
      <c r="E103" s="1">
        <v>14.2</v>
      </c>
      <c r="F103" s="1">
        <v>68.8</v>
      </c>
      <c r="G103" s="1">
        <v>28.2</v>
      </c>
      <c r="H103" s="1">
        <v>86.9</v>
      </c>
    </row>
    <row r="104" spans="1:8" x14ac:dyDescent="0.35">
      <c r="A104" s="1" t="s">
        <v>53</v>
      </c>
      <c r="B104" s="1" t="s">
        <v>91</v>
      </c>
      <c r="C104" s="1" t="s">
        <v>55</v>
      </c>
      <c r="D104" s="1">
        <v>19.100000000000001</v>
      </c>
      <c r="E104" s="1">
        <v>13.7</v>
      </c>
      <c r="F104" s="1">
        <v>57.3</v>
      </c>
      <c r="G104" s="1">
        <v>37.299999999999997</v>
      </c>
      <c r="H104" s="1">
        <v>83.3</v>
      </c>
    </row>
    <row r="105" spans="1:8" x14ac:dyDescent="0.35">
      <c r="A105" s="1" t="s">
        <v>53</v>
      </c>
      <c r="B105" s="1" t="s">
        <v>92</v>
      </c>
      <c r="C105" s="1" t="s">
        <v>55</v>
      </c>
      <c r="D105" s="1">
        <v>19.2</v>
      </c>
      <c r="E105" s="1">
        <v>14.9</v>
      </c>
      <c r="F105" s="1">
        <v>60.2</v>
      </c>
      <c r="G105" s="1">
        <v>48.1</v>
      </c>
      <c r="H105" s="1">
        <v>80.3</v>
      </c>
    </row>
    <row r="106" spans="1:8" x14ac:dyDescent="0.35">
      <c r="A106" s="1" t="s">
        <v>53</v>
      </c>
      <c r="B106" s="1" t="s">
        <v>100</v>
      </c>
      <c r="C106" s="1" t="s">
        <v>55</v>
      </c>
      <c r="D106" s="1">
        <v>19.7</v>
      </c>
      <c r="E106" s="1">
        <v>15.3</v>
      </c>
      <c r="F106" s="1">
        <v>62.5</v>
      </c>
      <c r="G106" s="1">
        <v>53.7</v>
      </c>
      <c r="H106" s="1">
        <v>84.2</v>
      </c>
    </row>
    <row r="107" spans="1:8" x14ac:dyDescent="0.35">
      <c r="A107" s="1" t="s">
        <v>53</v>
      </c>
      <c r="B107" s="1" t="s">
        <v>103</v>
      </c>
      <c r="C107" s="1" t="s">
        <v>55</v>
      </c>
      <c r="D107" s="1">
        <v>20</v>
      </c>
      <c r="E107" s="1">
        <v>15.5</v>
      </c>
      <c r="F107" s="1">
        <v>53.1</v>
      </c>
      <c r="G107" s="1">
        <v>48.4</v>
      </c>
      <c r="H107" s="1">
        <v>91</v>
      </c>
    </row>
    <row r="108" spans="1:8" x14ac:dyDescent="0.35">
      <c r="A108" s="1" t="s">
        <v>53</v>
      </c>
      <c r="B108" s="1" t="s">
        <v>113</v>
      </c>
      <c r="C108" s="1" t="s">
        <v>55</v>
      </c>
      <c r="D108" s="1">
        <v>22.1</v>
      </c>
      <c r="E108" s="1">
        <v>21.8</v>
      </c>
      <c r="F108" s="1">
        <v>55.9</v>
      </c>
      <c r="G108" s="1">
        <v>29.3</v>
      </c>
      <c r="H108" s="1">
        <v>86.5</v>
      </c>
    </row>
    <row r="109" spans="1:8" x14ac:dyDescent="0.35">
      <c r="A109" s="1" t="s">
        <v>231</v>
      </c>
      <c r="B109" s="1" t="s">
        <v>176</v>
      </c>
      <c r="C109" s="1" t="s">
        <v>177</v>
      </c>
      <c r="D109" s="1" t="s">
        <v>177</v>
      </c>
      <c r="E109" s="1" t="s">
        <v>177</v>
      </c>
      <c r="F109" s="1" t="s">
        <v>177</v>
      </c>
      <c r="G109" s="1" t="s">
        <v>177</v>
      </c>
      <c r="H109" s="1" t="s">
        <v>177</v>
      </c>
    </row>
    <row r="110" spans="1:8" x14ac:dyDescent="0.35">
      <c r="A110" s="1" t="s">
        <v>231</v>
      </c>
      <c r="B110" s="1" t="s">
        <v>178</v>
      </c>
      <c r="C110" s="1" t="s">
        <v>177</v>
      </c>
      <c r="D110" s="1" t="s">
        <v>177</v>
      </c>
      <c r="E110" s="1" t="s">
        <v>177</v>
      </c>
      <c r="F110" s="1" t="s">
        <v>177</v>
      </c>
      <c r="G110" s="1" t="s">
        <v>177</v>
      </c>
      <c r="H110" s="1" t="s">
        <v>177</v>
      </c>
    </row>
    <row r="111" spans="1:8" x14ac:dyDescent="0.35">
      <c r="A111" s="1" t="s">
        <v>231</v>
      </c>
      <c r="B111" s="1" t="s">
        <v>179</v>
      </c>
      <c r="C111" s="1" t="s">
        <v>177</v>
      </c>
      <c r="D111" s="1" t="s">
        <v>177</v>
      </c>
      <c r="E111" s="1" t="s">
        <v>177</v>
      </c>
      <c r="F111" s="1" t="s">
        <v>177</v>
      </c>
      <c r="G111" s="1" t="s">
        <v>177</v>
      </c>
      <c r="H111" s="1" t="s">
        <v>177</v>
      </c>
    </row>
    <row r="112" spans="1:8" x14ac:dyDescent="0.35">
      <c r="A112" s="1" t="s">
        <v>231</v>
      </c>
      <c r="B112" s="1" t="s">
        <v>180</v>
      </c>
      <c r="C112" s="1" t="s">
        <v>177</v>
      </c>
      <c r="D112" s="1" t="s">
        <v>177</v>
      </c>
      <c r="E112" s="1" t="s">
        <v>177</v>
      </c>
      <c r="F112" s="1" t="s">
        <v>177</v>
      </c>
      <c r="G112" s="1" t="s">
        <v>177</v>
      </c>
      <c r="H112" s="1" t="s">
        <v>177</v>
      </c>
    </row>
    <row r="113" spans="1:8" x14ac:dyDescent="0.35">
      <c r="A113" s="1" t="s">
        <v>231</v>
      </c>
      <c r="B113" s="1" t="s">
        <v>181</v>
      </c>
      <c r="C113" s="1" t="s">
        <v>177</v>
      </c>
      <c r="D113" s="1" t="s">
        <v>177</v>
      </c>
      <c r="E113" s="1" t="s">
        <v>177</v>
      </c>
      <c r="F113" s="1" t="s">
        <v>177</v>
      </c>
      <c r="G113" s="1" t="s">
        <v>177</v>
      </c>
      <c r="H113" s="1" t="s">
        <v>177</v>
      </c>
    </row>
    <row r="114" spans="1:8" x14ac:dyDescent="0.35">
      <c r="A114" s="1" t="s">
        <v>231</v>
      </c>
      <c r="B114" s="1" t="s">
        <v>182</v>
      </c>
      <c r="C114" s="1" t="s">
        <v>177</v>
      </c>
      <c r="D114" s="1" t="s">
        <v>177</v>
      </c>
      <c r="E114" s="1" t="s">
        <v>177</v>
      </c>
      <c r="F114" s="1" t="s">
        <v>177</v>
      </c>
      <c r="G114" s="1" t="s">
        <v>177</v>
      </c>
      <c r="H114" s="1" t="s">
        <v>177</v>
      </c>
    </row>
    <row r="115" spans="1:8" x14ac:dyDescent="0.35">
      <c r="A115" s="1" t="s">
        <v>231</v>
      </c>
      <c r="B115" s="1" t="s">
        <v>183</v>
      </c>
      <c r="C115" s="1" t="s">
        <v>177</v>
      </c>
      <c r="D115" s="1" t="s">
        <v>177</v>
      </c>
      <c r="E115" s="1" t="s">
        <v>177</v>
      </c>
      <c r="F115" s="1" t="s">
        <v>177</v>
      </c>
      <c r="G115" s="1" t="s">
        <v>177</v>
      </c>
      <c r="H115" s="1" t="s">
        <v>177</v>
      </c>
    </row>
    <row r="116" spans="1:8" x14ac:dyDescent="0.35">
      <c r="A116" s="1" t="s">
        <v>231</v>
      </c>
      <c r="B116" s="1" t="s">
        <v>184</v>
      </c>
      <c r="C116" s="1" t="s">
        <v>177</v>
      </c>
      <c r="D116" s="1" t="s">
        <v>177</v>
      </c>
      <c r="E116" s="1" t="s">
        <v>177</v>
      </c>
      <c r="F116" s="1" t="s">
        <v>177</v>
      </c>
      <c r="G116" s="1" t="s">
        <v>177</v>
      </c>
      <c r="H116" s="1" t="s">
        <v>177</v>
      </c>
    </row>
    <row r="117" spans="1:8" x14ac:dyDescent="0.35">
      <c r="A117" s="1" t="s">
        <v>231</v>
      </c>
      <c r="B117" s="1" t="s">
        <v>185</v>
      </c>
      <c r="C117" s="1" t="s">
        <v>177</v>
      </c>
      <c r="D117" s="1" t="s">
        <v>177</v>
      </c>
      <c r="E117" s="1" t="s">
        <v>177</v>
      </c>
      <c r="F117" s="1" t="s">
        <v>177</v>
      </c>
      <c r="G117" s="1" t="s">
        <v>177</v>
      </c>
      <c r="H117" s="1" t="s">
        <v>177</v>
      </c>
    </row>
    <row r="118" spans="1:8" x14ac:dyDescent="0.35">
      <c r="A118" s="1" t="s">
        <v>231</v>
      </c>
      <c r="B118" s="1" t="s">
        <v>186</v>
      </c>
      <c r="C118" s="1" t="s">
        <v>177</v>
      </c>
      <c r="D118" s="1" t="s">
        <v>177</v>
      </c>
      <c r="E118" s="1" t="s">
        <v>177</v>
      </c>
      <c r="F118" s="1" t="s">
        <v>177</v>
      </c>
      <c r="G118" s="1" t="s">
        <v>177</v>
      </c>
      <c r="H118" s="1" t="s">
        <v>177</v>
      </c>
    </row>
    <row r="119" spans="1:8" x14ac:dyDescent="0.35">
      <c r="A119" s="1" t="s">
        <v>231</v>
      </c>
      <c r="B119" s="1" t="s">
        <v>187</v>
      </c>
      <c r="C119" s="1" t="s">
        <v>177</v>
      </c>
      <c r="D119" s="1" t="s">
        <v>177</v>
      </c>
      <c r="E119" s="1" t="s">
        <v>177</v>
      </c>
      <c r="F119" s="1" t="s">
        <v>177</v>
      </c>
      <c r="G119" s="1" t="s">
        <v>177</v>
      </c>
      <c r="H119" s="1" t="s">
        <v>177</v>
      </c>
    </row>
    <row r="120" spans="1:8" x14ac:dyDescent="0.35">
      <c r="A120" s="1" t="s">
        <v>231</v>
      </c>
      <c r="B120" s="1" t="s">
        <v>188</v>
      </c>
      <c r="C120" s="1" t="s">
        <v>177</v>
      </c>
      <c r="D120" s="1" t="s">
        <v>177</v>
      </c>
      <c r="E120" s="1" t="s">
        <v>177</v>
      </c>
      <c r="F120" s="1" t="s">
        <v>177</v>
      </c>
      <c r="G120" s="1" t="s">
        <v>177</v>
      </c>
      <c r="H120" s="1" t="s">
        <v>177</v>
      </c>
    </row>
    <row r="121" spans="1:8" x14ac:dyDescent="0.35">
      <c r="A121" s="1" t="s">
        <v>231</v>
      </c>
      <c r="B121" s="1" t="s">
        <v>189</v>
      </c>
      <c r="C121" s="1" t="s">
        <v>177</v>
      </c>
      <c r="D121" s="1" t="s">
        <v>177</v>
      </c>
      <c r="E121" s="1" t="s">
        <v>177</v>
      </c>
      <c r="F121" s="1" t="s">
        <v>177</v>
      </c>
      <c r="G121" s="1" t="s">
        <v>177</v>
      </c>
      <c r="H121" s="1" t="s">
        <v>177</v>
      </c>
    </row>
    <row r="122" spans="1:8" x14ac:dyDescent="0.35">
      <c r="A122" s="1" t="s">
        <v>231</v>
      </c>
      <c r="B122" s="1" t="s">
        <v>190</v>
      </c>
      <c r="C122" s="1" t="s">
        <v>177</v>
      </c>
      <c r="D122" s="1" t="s">
        <v>177</v>
      </c>
      <c r="E122" s="1" t="s">
        <v>177</v>
      </c>
      <c r="F122" s="1" t="s">
        <v>177</v>
      </c>
      <c r="G122" s="1" t="s">
        <v>177</v>
      </c>
      <c r="H122" s="1" t="s">
        <v>177</v>
      </c>
    </row>
    <row r="123" spans="1:8" x14ac:dyDescent="0.35">
      <c r="A123" s="1" t="s">
        <v>231</v>
      </c>
      <c r="B123" s="1" t="s">
        <v>191</v>
      </c>
      <c r="C123" s="1" t="s">
        <v>177</v>
      </c>
      <c r="D123" s="1" t="s">
        <v>177</v>
      </c>
      <c r="E123" s="1" t="s">
        <v>177</v>
      </c>
      <c r="F123" s="1" t="s">
        <v>177</v>
      </c>
      <c r="G123" s="1" t="s">
        <v>177</v>
      </c>
      <c r="H123" s="1" t="s">
        <v>177</v>
      </c>
    </row>
    <row r="124" spans="1:8" x14ac:dyDescent="0.35">
      <c r="A124" s="1" t="s">
        <v>231</v>
      </c>
      <c r="B124" s="1" t="s">
        <v>192</v>
      </c>
      <c r="C124" s="1" t="s">
        <v>177</v>
      </c>
      <c r="D124" s="1" t="s">
        <v>177</v>
      </c>
      <c r="E124" s="1" t="s">
        <v>177</v>
      </c>
      <c r="F124" s="1" t="s">
        <v>177</v>
      </c>
      <c r="G124" s="1" t="s">
        <v>177</v>
      </c>
      <c r="H124" s="1" t="s">
        <v>177</v>
      </c>
    </row>
    <row r="125" spans="1:8" x14ac:dyDescent="0.35">
      <c r="A125" s="1" t="s">
        <v>231</v>
      </c>
      <c r="B125" s="1" t="s">
        <v>193</v>
      </c>
      <c r="C125" s="1" t="s">
        <v>177</v>
      </c>
      <c r="D125" s="1" t="s">
        <v>177</v>
      </c>
      <c r="E125" s="1" t="s">
        <v>177</v>
      </c>
      <c r="F125" s="1" t="s">
        <v>177</v>
      </c>
      <c r="G125" s="1" t="s">
        <v>177</v>
      </c>
      <c r="H125" s="1" t="s">
        <v>177</v>
      </c>
    </row>
    <row r="126" spans="1:8" x14ac:dyDescent="0.35">
      <c r="A126" s="1" t="s">
        <v>231</v>
      </c>
      <c r="B126" s="1" t="s">
        <v>194</v>
      </c>
      <c r="C126" s="1" t="s">
        <v>177</v>
      </c>
      <c r="D126" s="1" t="s">
        <v>177</v>
      </c>
      <c r="E126" s="1" t="s">
        <v>177</v>
      </c>
      <c r="F126" s="1" t="s">
        <v>177</v>
      </c>
      <c r="G126" s="1" t="s">
        <v>177</v>
      </c>
      <c r="H126" s="1" t="s">
        <v>177</v>
      </c>
    </row>
    <row r="127" spans="1:8" x14ac:dyDescent="0.35">
      <c r="A127" s="1" t="s">
        <v>231</v>
      </c>
      <c r="B127" s="1" t="s">
        <v>195</v>
      </c>
      <c r="C127" s="1" t="s">
        <v>177</v>
      </c>
      <c r="D127" s="1" t="s">
        <v>177</v>
      </c>
      <c r="E127" s="1" t="s">
        <v>177</v>
      </c>
      <c r="F127" s="1" t="s">
        <v>177</v>
      </c>
      <c r="G127" s="1" t="s">
        <v>177</v>
      </c>
      <c r="H127" s="1" t="s">
        <v>177</v>
      </c>
    </row>
    <row r="128" spans="1:8" x14ac:dyDescent="0.35">
      <c r="A128" s="1" t="s">
        <v>231</v>
      </c>
      <c r="B128" s="1" t="s">
        <v>196</v>
      </c>
      <c r="C128" s="1" t="s">
        <v>177</v>
      </c>
      <c r="D128" s="1" t="s">
        <v>177</v>
      </c>
      <c r="E128" s="1" t="s">
        <v>177</v>
      </c>
      <c r="F128" s="1" t="s">
        <v>177</v>
      </c>
      <c r="G128" s="1" t="s">
        <v>177</v>
      </c>
      <c r="H128" s="1" t="s">
        <v>177</v>
      </c>
    </row>
    <row r="129" spans="1:8" x14ac:dyDescent="0.35">
      <c r="A129" s="1" t="s">
        <v>231</v>
      </c>
      <c r="B129" s="1" t="s">
        <v>197</v>
      </c>
      <c r="C129" s="1" t="s">
        <v>177</v>
      </c>
      <c r="D129" s="1" t="s">
        <v>177</v>
      </c>
      <c r="E129" s="1" t="s">
        <v>177</v>
      </c>
      <c r="F129" s="1" t="s">
        <v>177</v>
      </c>
      <c r="G129" s="1" t="s">
        <v>177</v>
      </c>
      <c r="H129" s="1" t="s">
        <v>177</v>
      </c>
    </row>
    <row r="130" spans="1:8" x14ac:dyDescent="0.35">
      <c r="A130" s="1" t="s">
        <v>231</v>
      </c>
      <c r="B130" s="1" t="s">
        <v>198</v>
      </c>
      <c r="C130" s="1" t="s">
        <v>177</v>
      </c>
      <c r="D130" s="1" t="s">
        <v>177</v>
      </c>
      <c r="E130" s="1" t="s">
        <v>177</v>
      </c>
      <c r="F130" s="1" t="s">
        <v>177</v>
      </c>
      <c r="G130" s="1" t="s">
        <v>177</v>
      </c>
      <c r="H130" s="1" t="s">
        <v>177</v>
      </c>
    </row>
    <row r="131" spans="1:8" x14ac:dyDescent="0.35">
      <c r="A131" s="1" t="s">
        <v>231</v>
      </c>
      <c r="B131" s="1" t="s">
        <v>199</v>
      </c>
      <c r="C131" s="1" t="s">
        <v>177</v>
      </c>
      <c r="D131" s="1" t="s">
        <v>177</v>
      </c>
      <c r="E131" s="1" t="s">
        <v>177</v>
      </c>
      <c r="F131" s="1" t="s">
        <v>177</v>
      </c>
      <c r="G131" s="1" t="s">
        <v>177</v>
      </c>
      <c r="H131" s="1" t="s">
        <v>177</v>
      </c>
    </row>
    <row r="132" spans="1:8" x14ac:dyDescent="0.35">
      <c r="A132" s="1" t="s">
        <v>231</v>
      </c>
      <c r="B132" s="1" t="s">
        <v>200</v>
      </c>
      <c r="C132" s="1" t="s">
        <v>177</v>
      </c>
      <c r="D132" s="1" t="s">
        <v>177</v>
      </c>
      <c r="E132" s="1" t="s">
        <v>177</v>
      </c>
      <c r="F132" s="1" t="s">
        <v>177</v>
      </c>
      <c r="G132" s="1" t="s">
        <v>177</v>
      </c>
      <c r="H132" s="1" t="s">
        <v>177</v>
      </c>
    </row>
    <row r="133" spans="1:8" x14ac:dyDescent="0.35">
      <c r="A133" s="1" t="s">
        <v>231</v>
      </c>
      <c r="B133" s="1" t="s">
        <v>201</v>
      </c>
      <c r="C133" s="1" t="s">
        <v>177</v>
      </c>
      <c r="D133" s="1" t="s">
        <v>177</v>
      </c>
      <c r="E133" s="1" t="s">
        <v>177</v>
      </c>
      <c r="F133" s="1" t="s">
        <v>177</v>
      </c>
      <c r="G133" s="1" t="s">
        <v>177</v>
      </c>
      <c r="H133" s="1" t="s">
        <v>177</v>
      </c>
    </row>
    <row r="134" spans="1:8" x14ac:dyDescent="0.35">
      <c r="A134" s="1" t="s">
        <v>231</v>
      </c>
      <c r="B134" s="1" t="s">
        <v>202</v>
      </c>
      <c r="C134" s="1" t="s">
        <v>177</v>
      </c>
      <c r="D134" s="1" t="s">
        <v>177</v>
      </c>
      <c r="E134" s="1" t="s">
        <v>177</v>
      </c>
      <c r="F134" s="1" t="s">
        <v>177</v>
      </c>
      <c r="G134" s="1" t="s">
        <v>177</v>
      </c>
      <c r="H134" s="1" t="s">
        <v>177</v>
      </c>
    </row>
    <row r="135" spans="1:8" x14ac:dyDescent="0.35">
      <c r="A135" s="1" t="s">
        <v>231</v>
      </c>
      <c r="B135" s="1" t="s">
        <v>203</v>
      </c>
      <c r="C135" s="1" t="s">
        <v>177</v>
      </c>
      <c r="D135" s="1" t="s">
        <v>177</v>
      </c>
      <c r="E135" s="1" t="s">
        <v>177</v>
      </c>
      <c r="F135" s="1" t="s">
        <v>177</v>
      </c>
      <c r="G135" s="1" t="s">
        <v>177</v>
      </c>
      <c r="H135" s="1" t="s">
        <v>177</v>
      </c>
    </row>
    <row r="136" spans="1:8" x14ac:dyDescent="0.35">
      <c r="A136" s="1" t="s">
        <v>231</v>
      </c>
      <c r="B136" s="1" t="s">
        <v>204</v>
      </c>
      <c r="C136" s="1" t="s">
        <v>177</v>
      </c>
      <c r="D136" s="1" t="s">
        <v>177</v>
      </c>
      <c r="E136" s="1" t="s">
        <v>177</v>
      </c>
      <c r="F136" s="1" t="s">
        <v>177</v>
      </c>
      <c r="G136" s="1" t="s">
        <v>177</v>
      </c>
      <c r="H136" s="1" t="s">
        <v>177</v>
      </c>
    </row>
    <row r="137" spans="1:8" x14ac:dyDescent="0.35">
      <c r="A137" s="1" t="s">
        <v>231</v>
      </c>
      <c r="B137" s="1" t="s">
        <v>205</v>
      </c>
      <c r="C137" s="1" t="s">
        <v>177</v>
      </c>
      <c r="D137" s="1" t="s">
        <v>177</v>
      </c>
      <c r="E137" s="1" t="s">
        <v>177</v>
      </c>
      <c r="F137" s="1" t="s">
        <v>177</v>
      </c>
      <c r="G137" s="1" t="s">
        <v>177</v>
      </c>
      <c r="H137" s="1" t="s">
        <v>177</v>
      </c>
    </row>
    <row r="138" spans="1:8" x14ac:dyDescent="0.35">
      <c r="A138" s="1" t="s">
        <v>231</v>
      </c>
      <c r="B138" s="1" t="s">
        <v>206</v>
      </c>
      <c r="C138" s="1" t="s">
        <v>177</v>
      </c>
      <c r="D138" s="1" t="s">
        <v>177</v>
      </c>
      <c r="E138" s="1" t="s">
        <v>177</v>
      </c>
      <c r="F138" s="1" t="s">
        <v>177</v>
      </c>
      <c r="G138" s="1" t="s">
        <v>177</v>
      </c>
      <c r="H138" s="1" t="s">
        <v>177</v>
      </c>
    </row>
    <row r="139" spans="1:8" x14ac:dyDescent="0.35">
      <c r="A139" s="1" t="s">
        <v>231</v>
      </c>
      <c r="B139" s="1" t="s">
        <v>207</v>
      </c>
      <c r="C139" s="1" t="s">
        <v>177</v>
      </c>
      <c r="D139" s="1" t="s">
        <v>177</v>
      </c>
      <c r="E139" s="1" t="s">
        <v>177</v>
      </c>
      <c r="F139" s="1" t="s">
        <v>177</v>
      </c>
      <c r="G139" s="1" t="s">
        <v>177</v>
      </c>
      <c r="H139" s="1" t="s">
        <v>177</v>
      </c>
    </row>
    <row r="140" spans="1:8" x14ac:dyDescent="0.35">
      <c r="A140" s="1" t="s">
        <v>231</v>
      </c>
      <c r="B140" s="1" t="s">
        <v>208</v>
      </c>
      <c r="C140" s="1" t="s">
        <v>177</v>
      </c>
      <c r="D140" s="1" t="s">
        <v>177</v>
      </c>
      <c r="E140" s="1" t="s">
        <v>177</v>
      </c>
      <c r="F140" s="1" t="s">
        <v>177</v>
      </c>
      <c r="G140" s="1" t="s">
        <v>177</v>
      </c>
      <c r="H140" s="1" t="s">
        <v>177</v>
      </c>
    </row>
    <row r="141" spans="1:8" x14ac:dyDescent="0.35">
      <c r="A141" s="1" t="s">
        <v>231</v>
      </c>
      <c r="B141" s="1" t="s">
        <v>209</v>
      </c>
      <c r="C141" s="1" t="s">
        <v>177</v>
      </c>
      <c r="D141" s="1" t="s">
        <v>177</v>
      </c>
      <c r="E141" s="1" t="s">
        <v>177</v>
      </c>
      <c r="F141" s="1" t="s">
        <v>177</v>
      </c>
      <c r="G141" s="1" t="s">
        <v>177</v>
      </c>
      <c r="H141" s="1" t="s">
        <v>177</v>
      </c>
    </row>
    <row r="142" spans="1:8" x14ac:dyDescent="0.35">
      <c r="A142" s="1" t="s">
        <v>231</v>
      </c>
      <c r="B142" s="1" t="s">
        <v>210</v>
      </c>
      <c r="C142" s="1" t="s">
        <v>177</v>
      </c>
      <c r="D142" s="1" t="s">
        <v>177</v>
      </c>
      <c r="E142" s="1" t="s">
        <v>177</v>
      </c>
      <c r="F142" s="1" t="s">
        <v>177</v>
      </c>
      <c r="G142" s="1" t="s">
        <v>177</v>
      </c>
      <c r="H142" s="1" t="s">
        <v>177</v>
      </c>
    </row>
    <row r="143" spans="1:8" x14ac:dyDescent="0.35">
      <c r="A143" s="1" t="s">
        <v>231</v>
      </c>
      <c r="B143" s="1" t="s">
        <v>211</v>
      </c>
      <c r="C143" s="1" t="s">
        <v>177</v>
      </c>
      <c r="D143" s="1" t="s">
        <v>177</v>
      </c>
      <c r="E143" s="1" t="s">
        <v>177</v>
      </c>
      <c r="F143" s="1" t="s">
        <v>177</v>
      </c>
      <c r="G143" s="1" t="s">
        <v>177</v>
      </c>
      <c r="H143" s="1" t="s">
        <v>177</v>
      </c>
    </row>
    <row r="144" spans="1:8" x14ac:dyDescent="0.35">
      <c r="A144" s="1" t="s">
        <v>231</v>
      </c>
      <c r="B144" s="1" t="s">
        <v>212</v>
      </c>
      <c r="C144" s="1" t="s">
        <v>177</v>
      </c>
      <c r="D144" s="1" t="s">
        <v>177</v>
      </c>
      <c r="E144" s="1" t="s">
        <v>177</v>
      </c>
      <c r="F144" s="1" t="s">
        <v>177</v>
      </c>
      <c r="G144" s="1" t="s">
        <v>177</v>
      </c>
      <c r="H144" s="1" t="s">
        <v>177</v>
      </c>
    </row>
    <row r="145" spans="1:8" x14ac:dyDescent="0.35">
      <c r="A145" s="1" t="s">
        <v>231</v>
      </c>
      <c r="B145" s="1" t="s">
        <v>213</v>
      </c>
      <c r="C145" s="1" t="s">
        <v>177</v>
      </c>
      <c r="D145" s="1" t="s">
        <v>177</v>
      </c>
      <c r="E145" s="1" t="s">
        <v>177</v>
      </c>
      <c r="F145" s="1" t="s">
        <v>177</v>
      </c>
      <c r="G145" s="1" t="s">
        <v>177</v>
      </c>
      <c r="H145" s="1" t="s">
        <v>177</v>
      </c>
    </row>
    <row r="146" spans="1:8" x14ac:dyDescent="0.35">
      <c r="A146" s="1" t="s">
        <v>231</v>
      </c>
      <c r="B146" s="1" t="s">
        <v>214</v>
      </c>
      <c r="C146" s="1" t="s">
        <v>177</v>
      </c>
      <c r="D146" s="1" t="s">
        <v>177</v>
      </c>
      <c r="E146" s="1" t="s">
        <v>177</v>
      </c>
      <c r="F146" s="1" t="s">
        <v>177</v>
      </c>
      <c r="G146" s="1" t="s">
        <v>177</v>
      </c>
      <c r="H146" s="1" t="s">
        <v>177</v>
      </c>
    </row>
    <row r="147" spans="1:8" x14ac:dyDescent="0.35">
      <c r="A147" s="1" t="s">
        <v>231</v>
      </c>
      <c r="B147" s="1" t="s">
        <v>215</v>
      </c>
      <c r="C147" s="1" t="s">
        <v>177</v>
      </c>
      <c r="D147" s="1" t="s">
        <v>177</v>
      </c>
      <c r="E147" s="1" t="s">
        <v>177</v>
      </c>
      <c r="F147" s="1" t="s">
        <v>177</v>
      </c>
      <c r="G147" s="1" t="s">
        <v>177</v>
      </c>
      <c r="H147" s="1" t="s">
        <v>177</v>
      </c>
    </row>
    <row r="148" spans="1:8" x14ac:dyDescent="0.35">
      <c r="A148" s="1" t="s">
        <v>231</v>
      </c>
      <c r="B148" s="1" t="s">
        <v>216</v>
      </c>
      <c r="C148" s="1" t="s">
        <v>177</v>
      </c>
      <c r="D148" s="1" t="s">
        <v>177</v>
      </c>
      <c r="E148" s="1" t="s">
        <v>177</v>
      </c>
      <c r="F148" s="1" t="s">
        <v>177</v>
      </c>
      <c r="G148" s="1" t="s">
        <v>177</v>
      </c>
      <c r="H148" s="1" t="s">
        <v>177</v>
      </c>
    </row>
    <row r="149" spans="1:8" x14ac:dyDescent="0.35">
      <c r="A149" s="1" t="s">
        <v>231</v>
      </c>
      <c r="B149" s="1" t="s">
        <v>217</v>
      </c>
      <c r="C149" s="1" t="s">
        <v>177</v>
      </c>
      <c r="D149" s="1" t="s">
        <v>177</v>
      </c>
      <c r="E149" s="1" t="s">
        <v>177</v>
      </c>
      <c r="F149" s="1" t="s">
        <v>177</v>
      </c>
      <c r="G149" s="1" t="s">
        <v>177</v>
      </c>
      <c r="H149" s="1" t="s">
        <v>177</v>
      </c>
    </row>
    <row r="150" spans="1:8" x14ac:dyDescent="0.35">
      <c r="A150" s="1" t="s">
        <v>231</v>
      </c>
      <c r="B150" s="1" t="s">
        <v>218</v>
      </c>
      <c r="C150" s="1" t="s">
        <v>177</v>
      </c>
      <c r="D150" s="1" t="s">
        <v>177</v>
      </c>
      <c r="E150" s="1" t="s">
        <v>177</v>
      </c>
      <c r="F150" s="1" t="s">
        <v>177</v>
      </c>
      <c r="G150" s="1" t="s">
        <v>177</v>
      </c>
      <c r="H150" s="1" t="s">
        <v>177</v>
      </c>
    </row>
    <row r="151" spans="1:8" x14ac:dyDescent="0.35">
      <c r="A151" s="1" t="s">
        <v>231</v>
      </c>
      <c r="B151" s="1" t="s">
        <v>219</v>
      </c>
      <c r="C151" s="1" t="s">
        <v>177</v>
      </c>
      <c r="D151" s="1" t="s">
        <v>177</v>
      </c>
      <c r="E151" s="1" t="s">
        <v>177</v>
      </c>
      <c r="F151" s="1" t="s">
        <v>177</v>
      </c>
      <c r="G151" s="1" t="s">
        <v>177</v>
      </c>
      <c r="H151" s="1" t="s">
        <v>177</v>
      </c>
    </row>
    <row r="152" spans="1:8" x14ac:dyDescent="0.35">
      <c r="A152" s="1" t="s">
        <v>231</v>
      </c>
      <c r="B152" s="1" t="s">
        <v>220</v>
      </c>
      <c r="C152" s="1" t="s">
        <v>177</v>
      </c>
      <c r="D152" s="1" t="s">
        <v>177</v>
      </c>
      <c r="E152" s="1" t="s">
        <v>177</v>
      </c>
      <c r="F152" s="1" t="s">
        <v>177</v>
      </c>
      <c r="G152" s="1" t="s">
        <v>177</v>
      </c>
      <c r="H152" s="1" t="s">
        <v>177</v>
      </c>
    </row>
    <row r="153" spans="1:8" x14ac:dyDescent="0.35">
      <c r="A153" s="1" t="s">
        <v>231</v>
      </c>
      <c r="B153" s="1" t="s">
        <v>221</v>
      </c>
      <c r="C153" s="1" t="s">
        <v>177</v>
      </c>
      <c r="D153" s="1" t="s">
        <v>177</v>
      </c>
      <c r="E153" s="1" t="s">
        <v>177</v>
      </c>
      <c r="F153" s="1" t="s">
        <v>177</v>
      </c>
      <c r="G153" s="1" t="s">
        <v>177</v>
      </c>
      <c r="H153" s="1" t="s">
        <v>177</v>
      </c>
    </row>
    <row r="154" spans="1:8" x14ac:dyDescent="0.35">
      <c r="A154" s="1" t="s">
        <v>231</v>
      </c>
      <c r="B154" s="1" t="s">
        <v>222</v>
      </c>
      <c r="C154" s="1" t="s">
        <v>177</v>
      </c>
      <c r="D154" s="1" t="s">
        <v>177</v>
      </c>
      <c r="E154" s="1" t="s">
        <v>177</v>
      </c>
      <c r="F154" s="1" t="s">
        <v>177</v>
      </c>
      <c r="G154" s="1" t="s">
        <v>177</v>
      </c>
      <c r="H154" s="1" t="s">
        <v>177</v>
      </c>
    </row>
    <row r="155" spans="1:8" x14ac:dyDescent="0.35">
      <c r="A155" s="1" t="s">
        <v>231</v>
      </c>
      <c r="B155" s="1" t="s">
        <v>223</v>
      </c>
      <c r="C155" s="1" t="s">
        <v>177</v>
      </c>
      <c r="D155" s="1" t="s">
        <v>177</v>
      </c>
      <c r="E155" s="1" t="s">
        <v>177</v>
      </c>
      <c r="F155" s="1" t="s">
        <v>177</v>
      </c>
      <c r="G155" s="1" t="s">
        <v>177</v>
      </c>
      <c r="H155" s="1" t="s">
        <v>177</v>
      </c>
    </row>
    <row r="156" spans="1:8" x14ac:dyDescent="0.35">
      <c r="A156" s="1" t="s">
        <v>231</v>
      </c>
      <c r="B156" s="1" t="s">
        <v>224</v>
      </c>
      <c r="C156" s="1" t="s">
        <v>177</v>
      </c>
      <c r="D156" s="1" t="s">
        <v>177</v>
      </c>
      <c r="E156" s="1" t="s">
        <v>177</v>
      </c>
      <c r="F156" s="1" t="s">
        <v>177</v>
      </c>
      <c r="G156" s="1" t="s">
        <v>177</v>
      </c>
      <c r="H156" s="1" t="s">
        <v>177</v>
      </c>
    </row>
    <row r="157" spans="1:8" x14ac:dyDescent="0.35">
      <c r="A157" s="1" t="s">
        <v>231</v>
      </c>
      <c r="B157" s="1" t="s">
        <v>225</v>
      </c>
      <c r="C157" s="1" t="s">
        <v>177</v>
      </c>
      <c r="D157" s="1" t="s">
        <v>177</v>
      </c>
      <c r="E157" s="1" t="s">
        <v>177</v>
      </c>
      <c r="F157" s="1" t="s">
        <v>177</v>
      </c>
      <c r="G157" s="1" t="s">
        <v>177</v>
      </c>
      <c r="H157" s="1" t="s">
        <v>177</v>
      </c>
    </row>
    <row r="158" spans="1:8" x14ac:dyDescent="0.35">
      <c r="A158" s="1" t="s">
        <v>231</v>
      </c>
      <c r="B158" s="1" t="s">
        <v>226</v>
      </c>
      <c r="C158" s="1" t="s">
        <v>177</v>
      </c>
      <c r="D158" s="1" t="s">
        <v>177</v>
      </c>
      <c r="E158" s="1" t="s">
        <v>177</v>
      </c>
      <c r="F158" s="1" t="s">
        <v>177</v>
      </c>
      <c r="G158" s="1" t="s">
        <v>177</v>
      </c>
      <c r="H158" s="1" t="s">
        <v>177</v>
      </c>
    </row>
    <row r="159" spans="1:8" x14ac:dyDescent="0.35">
      <c r="A159" s="1" t="s">
        <v>231</v>
      </c>
      <c r="B159" s="1" t="s">
        <v>227</v>
      </c>
      <c r="C159" s="1" t="s">
        <v>177</v>
      </c>
      <c r="D159" s="1" t="s">
        <v>177</v>
      </c>
      <c r="E159" s="1" t="s">
        <v>177</v>
      </c>
      <c r="F159" s="1" t="s">
        <v>177</v>
      </c>
      <c r="G159" s="1" t="s">
        <v>177</v>
      </c>
      <c r="H159" s="1" t="s">
        <v>177</v>
      </c>
    </row>
    <row r="160" spans="1:8" x14ac:dyDescent="0.35">
      <c r="A160" s="1" t="s">
        <v>231</v>
      </c>
      <c r="B160" s="1" t="s">
        <v>228</v>
      </c>
      <c r="C160" s="1" t="s">
        <v>177</v>
      </c>
      <c r="D160" s="1" t="s">
        <v>177</v>
      </c>
      <c r="E160" s="1" t="s">
        <v>177</v>
      </c>
      <c r="F160" s="1" t="s">
        <v>177</v>
      </c>
      <c r="G160" s="1" t="s">
        <v>177</v>
      </c>
      <c r="H160" s="1" t="s">
        <v>177</v>
      </c>
    </row>
    <row r="161" spans="1:8" x14ac:dyDescent="0.35">
      <c r="A161" s="1" t="s">
        <v>231</v>
      </c>
      <c r="B161" s="1" t="s">
        <v>229</v>
      </c>
      <c r="C161" s="1" t="s">
        <v>177</v>
      </c>
      <c r="D161" s="1" t="s">
        <v>177</v>
      </c>
      <c r="E161" s="1" t="s">
        <v>177</v>
      </c>
      <c r="F161" s="1" t="s">
        <v>177</v>
      </c>
      <c r="G161" s="1" t="s">
        <v>177</v>
      </c>
      <c r="H161" s="1" t="s">
        <v>177</v>
      </c>
    </row>
    <row r="162" spans="1:8" x14ac:dyDescent="0.35">
      <c r="A162" s="1" t="s">
        <v>231</v>
      </c>
      <c r="B162" s="1" t="s">
        <v>230</v>
      </c>
      <c r="C162" s="1" t="s">
        <v>177</v>
      </c>
      <c r="D162" s="1" t="s">
        <v>177</v>
      </c>
      <c r="E162" s="1" t="s">
        <v>177</v>
      </c>
      <c r="F162" s="1" t="s">
        <v>177</v>
      </c>
      <c r="G162" s="1" t="s">
        <v>177</v>
      </c>
      <c r="H162" s="1" t="s">
        <v>177</v>
      </c>
    </row>
  </sheetData>
  <sortState xmlns:xlrd2="http://schemas.microsoft.com/office/spreadsheetml/2017/richdata2" ref="A2:H108">
    <sortCondition ref="A2:A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E3A9-654F-43D1-9C49-8877CD1BC551}">
  <dimension ref="A1:H183"/>
  <sheetViews>
    <sheetView workbookViewId="0"/>
  </sheetViews>
  <sheetFormatPr defaultRowHeight="14.5" x14ac:dyDescent="0.35"/>
  <sheetData>
    <row r="1" spans="1:8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</v>
      </c>
      <c r="B2" t="s">
        <v>290</v>
      </c>
      <c r="C2">
        <v>98.1</v>
      </c>
      <c r="D2">
        <v>99.2</v>
      </c>
      <c r="E2">
        <v>96</v>
      </c>
      <c r="F2">
        <v>99.7</v>
      </c>
      <c r="G2">
        <v>100</v>
      </c>
      <c r="H2">
        <v>93.8</v>
      </c>
    </row>
    <row r="3" spans="1:8" x14ac:dyDescent="0.35">
      <c r="A3">
        <v>3</v>
      </c>
      <c r="B3" t="s">
        <v>291</v>
      </c>
      <c r="C3">
        <v>97.7</v>
      </c>
      <c r="D3">
        <v>97.3</v>
      </c>
      <c r="E3">
        <v>99.9</v>
      </c>
      <c r="F3">
        <v>99.3</v>
      </c>
      <c r="G3">
        <v>85.7</v>
      </c>
      <c r="H3">
        <v>90.1</v>
      </c>
    </row>
    <row r="4" spans="1:8" x14ac:dyDescent="0.35">
      <c r="A4">
        <v>4</v>
      </c>
      <c r="B4" t="s">
        <v>292</v>
      </c>
      <c r="C4">
        <v>97.5</v>
      </c>
      <c r="D4">
        <v>98.3</v>
      </c>
      <c r="E4">
        <v>98</v>
      </c>
      <c r="F4">
        <v>98.9</v>
      </c>
      <c r="G4">
        <v>96.9</v>
      </c>
      <c r="H4">
        <v>87.4</v>
      </c>
    </row>
    <row r="5" spans="1:8" x14ac:dyDescent="0.35">
      <c r="A5">
        <v>6</v>
      </c>
      <c r="B5" t="s">
        <v>293</v>
      </c>
      <c r="C5">
        <v>97.2</v>
      </c>
      <c r="D5">
        <v>97.5</v>
      </c>
      <c r="E5">
        <v>97.3</v>
      </c>
      <c r="F5">
        <v>99.6</v>
      </c>
      <c r="G5">
        <v>100</v>
      </c>
      <c r="H5">
        <v>85.1</v>
      </c>
    </row>
    <row r="6" spans="1:8" x14ac:dyDescent="0.35">
      <c r="A6">
        <v>7</v>
      </c>
      <c r="B6" t="s">
        <v>294</v>
      </c>
      <c r="C6">
        <v>96.3</v>
      </c>
      <c r="D6">
        <v>95.2</v>
      </c>
      <c r="E6">
        <v>97.5</v>
      </c>
      <c r="F6">
        <v>97.3</v>
      </c>
      <c r="G6">
        <v>100</v>
      </c>
      <c r="H6">
        <v>89.7</v>
      </c>
    </row>
    <row r="7" spans="1:8" x14ac:dyDescent="0.35">
      <c r="A7">
        <v>8</v>
      </c>
      <c r="B7" t="s">
        <v>295</v>
      </c>
      <c r="C7">
        <v>94.5</v>
      </c>
      <c r="D7">
        <v>87.2</v>
      </c>
      <c r="E7">
        <v>98.9</v>
      </c>
      <c r="F7">
        <v>99</v>
      </c>
      <c r="G7">
        <v>99.5</v>
      </c>
      <c r="H7">
        <v>86.4</v>
      </c>
    </row>
    <row r="8" spans="1:8" x14ac:dyDescent="0.35">
      <c r="A8">
        <v>10</v>
      </c>
      <c r="B8" t="s">
        <v>296</v>
      </c>
      <c r="C8">
        <v>94.1</v>
      </c>
      <c r="D8">
        <v>93.7</v>
      </c>
      <c r="E8">
        <v>95</v>
      </c>
      <c r="F8">
        <v>97.8</v>
      </c>
      <c r="G8">
        <v>86.5</v>
      </c>
      <c r="H8">
        <v>82.3</v>
      </c>
    </row>
    <row r="9" spans="1:8" x14ac:dyDescent="0.35">
      <c r="A9">
        <f>14</f>
        <v>14</v>
      </c>
      <c r="B9" t="s">
        <v>297</v>
      </c>
      <c r="C9">
        <v>90.9</v>
      </c>
      <c r="D9">
        <v>88.4</v>
      </c>
      <c r="E9">
        <v>90</v>
      </c>
      <c r="F9">
        <v>97.4</v>
      </c>
      <c r="G9">
        <v>86.2</v>
      </c>
      <c r="H9">
        <v>81.099999999999994</v>
      </c>
    </row>
    <row r="10" spans="1:8" x14ac:dyDescent="0.35">
      <c r="A10">
        <f>14</f>
        <v>14</v>
      </c>
      <c r="B10" t="s">
        <v>298</v>
      </c>
      <c r="C10">
        <v>90.9</v>
      </c>
      <c r="D10">
        <v>87.1</v>
      </c>
      <c r="E10">
        <v>90.7</v>
      </c>
      <c r="F10">
        <v>96.9</v>
      </c>
      <c r="G10">
        <v>98.3</v>
      </c>
      <c r="H10">
        <v>79.3</v>
      </c>
    </row>
    <row r="11" spans="1:8" x14ac:dyDescent="0.35">
      <c r="A11">
        <v>16</v>
      </c>
      <c r="B11" t="s">
        <v>299</v>
      </c>
      <c r="C11">
        <v>90.7</v>
      </c>
      <c r="D11">
        <v>83.7</v>
      </c>
      <c r="E11">
        <v>91.3</v>
      </c>
      <c r="F11">
        <v>97.3</v>
      </c>
      <c r="G11">
        <v>100</v>
      </c>
      <c r="H11">
        <v>83.6</v>
      </c>
    </row>
    <row r="12" spans="1:8" x14ac:dyDescent="0.35">
      <c r="A12">
        <f>18</f>
        <v>18</v>
      </c>
      <c r="B12" t="s">
        <v>300</v>
      </c>
      <c r="C12">
        <v>89.8</v>
      </c>
      <c r="D12">
        <v>86.4</v>
      </c>
      <c r="E12">
        <v>88.8</v>
      </c>
      <c r="F12">
        <v>96.9</v>
      </c>
      <c r="G12">
        <v>75.900000000000006</v>
      </c>
      <c r="H12">
        <v>85.4</v>
      </c>
    </row>
    <row r="13" spans="1:8" x14ac:dyDescent="0.35">
      <c r="A13">
        <f>18</f>
        <v>18</v>
      </c>
      <c r="B13" t="s">
        <v>301</v>
      </c>
      <c r="C13">
        <v>89.8</v>
      </c>
      <c r="D13">
        <v>84.9</v>
      </c>
      <c r="E13">
        <v>92.1</v>
      </c>
      <c r="F13">
        <v>96.6</v>
      </c>
      <c r="G13">
        <v>89</v>
      </c>
      <c r="H13">
        <v>73.400000000000006</v>
      </c>
    </row>
    <row r="14" spans="1:8" x14ac:dyDescent="0.35">
      <c r="A14">
        <v>20</v>
      </c>
      <c r="B14" t="s">
        <v>302</v>
      </c>
      <c r="C14">
        <v>89.2</v>
      </c>
      <c r="D14">
        <v>83.2</v>
      </c>
      <c r="E14">
        <v>91.1</v>
      </c>
      <c r="F14">
        <v>96.8</v>
      </c>
      <c r="G14">
        <v>69.5</v>
      </c>
      <c r="H14">
        <v>85.5</v>
      </c>
    </row>
    <row r="15" spans="1:8" x14ac:dyDescent="0.35">
      <c r="A15">
        <f>22</f>
        <v>22</v>
      </c>
      <c r="B15" t="s">
        <v>303</v>
      </c>
      <c r="C15">
        <v>87.7</v>
      </c>
      <c r="D15">
        <v>84.3</v>
      </c>
      <c r="E15">
        <v>88.8</v>
      </c>
      <c r="F15">
        <v>95.4</v>
      </c>
      <c r="G15">
        <v>82.5</v>
      </c>
      <c r="H15">
        <v>68.2</v>
      </c>
    </row>
    <row r="16" spans="1:8" x14ac:dyDescent="0.35">
      <c r="A16">
        <v>24</v>
      </c>
      <c r="B16" t="s">
        <v>304</v>
      </c>
      <c r="C16">
        <v>85.7</v>
      </c>
      <c r="D16">
        <v>73.099999999999994</v>
      </c>
      <c r="E16">
        <v>85.1</v>
      </c>
      <c r="F16">
        <v>99</v>
      </c>
      <c r="G16">
        <v>85.4</v>
      </c>
      <c r="H16">
        <v>84.2</v>
      </c>
    </row>
    <row r="17" spans="1:8" x14ac:dyDescent="0.35">
      <c r="A17">
        <v>25</v>
      </c>
      <c r="B17" t="s">
        <v>305</v>
      </c>
      <c r="C17">
        <v>83.8</v>
      </c>
      <c r="D17">
        <v>74.599999999999994</v>
      </c>
      <c r="E17">
        <v>81.3</v>
      </c>
      <c r="F17">
        <v>98</v>
      </c>
      <c r="G17">
        <v>84.7</v>
      </c>
      <c r="H17">
        <v>72.099999999999994</v>
      </c>
    </row>
    <row r="18" spans="1:8" x14ac:dyDescent="0.35">
      <c r="A18">
        <v>27</v>
      </c>
      <c r="B18" t="s">
        <v>306</v>
      </c>
      <c r="C18">
        <v>83.4</v>
      </c>
      <c r="D18">
        <v>77.7</v>
      </c>
      <c r="E18">
        <v>75.599999999999994</v>
      </c>
      <c r="F18">
        <v>96.2</v>
      </c>
      <c r="G18">
        <v>100</v>
      </c>
      <c r="H18">
        <v>75.5</v>
      </c>
    </row>
    <row r="19" spans="1:8" x14ac:dyDescent="0.35">
      <c r="A19">
        <v>31</v>
      </c>
      <c r="B19" t="s">
        <v>307</v>
      </c>
      <c r="C19">
        <v>81.400000000000006</v>
      </c>
      <c r="D19">
        <v>71.8</v>
      </c>
      <c r="E19">
        <v>75.8</v>
      </c>
      <c r="F19">
        <v>97.8</v>
      </c>
      <c r="G19">
        <v>92.3</v>
      </c>
      <c r="H19">
        <v>69.400000000000006</v>
      </c>
    </row>
    <row r="20" spans="1:8" x14ac:dyDescent="0.35">
      <c r="A20">
        <v>33</v>
      </c>
      <c r="B20" t="s">
        <v>308</v>
      </c>
      <c r="C20">
        <v>80.3</v>
      </c>
      <c r="D20">
        <v>72</v>
      </c>
      <c r="E20">
        <v>76.8</v>
      </c>
      <c r="F20">
        <v>94.3</v>
      </c>
      <c r="G20">
        <v>71.7</v>
      </c>
      <c r="H20">
        <v>75.3</v>
      </c>
    </row>
    <row r="21" spans="1:8" x14ac:dyDescent="0.35">
      <c r="A21">
        <v>34</v>
      </c>
      <c r="B21" t="s">
        <v>309</v>
      </c>
      <c r="C21">
        <v>79.900000000000006</v>
      </c>
      <c r="D21">
        <v>64.900000000000006</v>
      </c>
      <c r="E21">
        <v>75.8</v>
      </c>
      <c r="F21">
        <v>97.4</v>
      </c>
      <c r="G21">
        <v>100</v>
      </c>
      <c r="H21">
        <v>73.900000000000006</v>
      </c>
    </row>
    <row r="22" spans="1:8" x14ac:dyDescent="0.35">
      <c r="A22">
        <v>40</v>
      </c>
      <c r="B22" t="s">
        <v>310</v>
      </c>
      <c r="C22">
        <v>78.3</v>
      </c>
      <c r="D22">
        <v>60</v>
      </c>
      <c r="E22">
        <v>77.7</v>
      </c>
      <c r="F22">
        <v>92.9</v>
      </c>
      <c r="G22">
        <v>99.2</v>
      </c>
      <c r="H22">
        <v>83.4</v>
      </c>
    </row>
    <row r="23" spans="1:8" x14ac:dyDescent="0.35">
      <c r="A23">
        <v>46</v>
      </c>
      <c r="B23" t="s">
        <v>311</v>
      </c>
      <c r="C23">
        <v>76.5</v>
      </c>
      <c r="D23">
        <v>66.400000000000006</v>
      </c>
      <c r="E23">
        <v>81</v>
      </c>
      <c r="F23">
        <v>84.1</v>
      </c>
      <c r="G23">
        <v>86.7</v>
      </c>
      <c r="H23">
        <v>63.2</v>
      </c>
    </row>
    <row r="24" spans="1:8" x14ac:dyDescent="0.35">
      <c r="A24">
        <f>50</f>
        <v>50</v>
      </c>
      <c r="B24" t="s">
        <v>312</v>
      </c>
      <c r="C24">
        <v>75.900000000000006</v>
      </c>
      <c r="D24">
        <v>66.099999999999994</v>
      </c>
      <c r="E24">
        <v>76.3</v>
      </c>
      <c r="F24">
        <v>91.3</v>
      </c>
      <c r="G24">
        <v>82.6</v>
      </c>
      <c r="H24">
        <v>47.2</v>
      </c>
    </row>
    <row r="25" spans="1:8" x14ac:dyDescent="0.35">
      <c r="A25">
        <f>56</f>
        <v>56</v>
      </c>
      <c r="B25" t="s">
        <v>313</v>
      </c>
      <c r="C25">
        <v>74.8</v>
      </c>
      <c r="D25">
        <v>69.7</v>
      </c>
      <c r="E25">
        <v>70.2</v>
      </c>
      <c r="F25">
        <v>86.3</v>
      </c>
      <c r="G25">
        <v>81.400000000000006</v>
      </c>
      <c r="H25">
        <v>63.5</v>
      </c>
    </row>
    <row r="26" spans="1:8" x14ac:dyDescent="0.35">
      <c r="A26">
        <f>58</f>
        <v>58</v>
      </c>
      <c r="B26" t="s">
        <v>314</v>
      </c>
      <c r="C26">
        <v>73.8</v>
      </c>
      <c r="D26">
        <v>71.8</v>
      </c>
      <c r="E26">
        <v>60.9</v>
      </c>
      <c r="F26">
        <v>89.4</v>
      </c>
      <c r="G26">
        <v>68.599999999999994</v>
      </c>
      <c r="H26">
        <v>71.599999999999994</v>
      </c>
    </row>
    <row r="27" spans="1:8" x14ac:dyDescent="0.35">
      <c r="A27">
        <f>62</f>
        <v>62</v>
      </c>
      <c r="B27" t="s">
        <v>315</v>
      </c>
      <c r="C27">
        <v>73.5</v>
      </c>
      <c r="D27">
        <v>63.8</v>
      </c>
      <c r="E27">
        <v>67.8</v>
      </c>
      <c r="F27">
        <v>86.1</v>
      </c>
      <c r="G27">
        <v>89.4</v>
      </c>
      <c r="H27">
        <v>75.400000000000006</v>
      </c>
    </row>
    <row r="28" spans="1:8" x14ac:dyDescent="0.35">
      <c r="A28">
        <f>67</f>
        <v>67</v>
      </c>
      <c r="B28" t="s">
        <v>316</v>
      </c>
      <c r="C28">
        <v>72.7</v>
      </c>
      <c r="D28">
        <v>49.6</v>
      </c>
      <c r="E28">
        <v>65.5</v>
      </c>
      <c r="F28">
        <v>96.7</v>
      </c>
      <c r="G28">
        <v>96.8</v>
      </c>
      <c r="H28">
        <v>81.900000000000006</v>
      </c>
    </row>
    <row r="29" spans="1:8" x14ac:dyDescent="0.35">
      <c r="A29">
        <v>69</v>
      </c>
      <c r="B29" t="s">
        <v>317</v>
      </c>
      <c r="C29">
        <v>72.2</v>
      </c>
      <c r="D29">
        <v>59.8</v>
      </c>
      <c r="E29">
        <v>56.9</v>
      </c>
      <c r="F29">
        <v>97.5</v>
      </c>
      <c r="G29">
        <v>78.400000000000006</v>
      </c>
      <c r="H29">
        <v>74.8</v>
      </c>
    </row>
    <row r="30" spans="1:8" x14ac:dyDescent="0.35">
      <c r="A30">
        <v>70</v>
      </c>
      <c r="B30" t="s">
        <v>318</v>
      </c>
      <c r="C30">
        <v>71.599999999999994</v>
      </c>
      <c r="D30">
        <v>63.3</v>
      </c>
      <c r="E30">
        <v>62.3</v>
      </c>
      <c r="F30">
        <v>93.3</v>
      </c>
      <c r="G30">
        <v>75.7</v>
      </c>
      <c r="H30">
        <v>50.9</v>
      </c>
    </row>
    <row r="31" spans="1:8" x14ac:dyDescent="0.35">
      <c r="A31">
        <v>72</v>
      </c>
      <c r="B31" t="s">
        <v>319</v>
      </c>
      <c r="C31">
        <v>71</v>
      </c>
      <c r="D31">
        <v>58.3</v>
      </c>
      <c r="E31">
        <v>60.4</v>
      </c>
      <c r="F31">
        <v>92.8</v>
      </c>
      <c r="G31">
        <v>75</v>
      </c>
      <c r="H31">
        <v>73.2</v>
      </c>
    </row>
    <row r="32" spans="1:8" x14ac:dyDescent="0.35">
      <c r="A32">
        <v>75</v>
      </c>
      <c r="B32" t="s">
        <v>320</v>
      </c>
      <c r="C32">
        <v>70.599999999999994</v>
      </c>
      <c r="D32">
        <v>60.5</v>
      </c>
      <c r="E32">
        <v>56.2</v>
      </c>
      <c r="F32">
        <v>93.2</v>
      </c>
      <c r="G32">
        <v>71.2</v>
      </c>
      <c r="H32">
        <v>75.3</v>
      </c>
    </row>
    <row r="33" spans="1:8" x14ac:dyDescent="0.35">
      <c r="A33">
        <v>79</v>
      </c>
      <c r="B33" t="s">
        <v>321</v>
      </c>
      <c r="C33">
        <v>69.900000000000006</v>
      </c>
      <c r="D33">
        <v>63</v>
      </c>
      <c r="E33">
        <v>68.900000000000006</v>
      </c>
      <c r="F33">
        <v>73.8</v>
      </c>
      <c r="G33">
        <v>86.2</v>
      </c>
      <c r="H33">
        <v>77.2</v>
      </c>
    </row>
    <row r="34" spans="1:8" x14ac:dyDescent="0.35">
      <c r="A34">
        <f>84</f>
        <v>84</v>
      </c>
      <c r="B34" t="s">
        <v>322</v>
      </c>
      <c r="C34">
        <v>68</v>
      </c>
      <c r="D34">
        <v>58.6</v>
      </c>
      <c r="E34">
        <v>52.1</v>
      </c>
      <c r="F34">
        <v>87.9</v>
      </c>
      <c r="G34">
        <v>87.4</v>
      </c>
      <c r="H34">
        <v>76</v>
      </c>
    </row>
    <row r="35" spans="1:8" x14ac:dyDescent="0.35">
      <c r="A35">
        <f>87</f>
        <v>87</v>
      </c>
      <c r="B35" t="s">
        <v>323</v>
      </c>
      <c r="C35">
        <v>67.8</v>
      </c>
      <c r="D35">
        <v>58.4</v>
      </c>
      <c r="E35">
        <v>59.6</v>
      </c>
      <c r="F35">
        <v>86</v>
      </c>
      <c r="G35">
        <v>99.9</v>
      </c>
      <c r="H35">
        <v>46.2</v>
      </c>
    </row>
    <row r="36" spans="1:8" x14ac:dyDescent="0.35">
      <c r="A36">
        <f>90</f>
        <v>90</v>
      </c>
      <c r="B36" t="s">
        <v>324</v>
      </c>
      <c r="C36">
        <v>67.3</v>
      </c>
      <c r="D36">
        <v>48.3</v>
      </c>
      <c r="E36">
        <v>53.2</v>
      </c>
      <c r="F36">
        <v>92.9</v>
      </c>
      <c r="G36">
        <v>97.6</v>
      </c>
      <c r="H36">
        <v>78.099999999999994</v>
      </c>
    </row>
    <row r="37" spans="1:8" x14ac:dyDescent="0.35">
      <c r="A37">
        <f>90</f>
        <v>90</v>
      </c>
      <c r="B37" t="s">
        <v>325</v>
      </c>
      <c r="C37">
        <v>67.3</v>
      </c>
      <c r="D37">
        <v>53.3</v>
      </c>
      <c r="E37">
        <v>49</v>
      </c>
      <c r="F37">
        <v>95.9</v>
      </c>
      <c r="G37">
        <v>95</v>
      </c>
      <c r="H37">
        <v>63.5</v>
      </c>
    </row>
    <row r="38" spans="1:8" x14ac:dyDescent="0.35">
      <c r="A38">
        <f>98</f>
        <v>98</v>
      </c>
      <c r="B38" t="s">
        <v>326</v>
      </c>
      <c r="C38">
        <v>66.3</v>
      </c>
      <c r="D38">
        <v>53.9</v>
      </c>
      <c r="E38">
        <v>46.2</v>
      </c>
      <c r="F38">
        <v>95.3</v>
      </c>
      <c r="G38">
        <v>83.6</v>
      </c>
      <c r="H38">
        <v>67.400000000000006</v>
      </c>
    </row>
    <row r="39" spans="1:8" x14ac:dyDescent="0.35">
      <c r="A39">
        <f>100</f>
        <v>100</v>
      </c>
      <c r="B39" t="s">
        <v>327</v>
      </c>
      <c r="C39">
        <v>66.2</v>
      </c>
      <c r="D39">
        <v>54.5</v>
      </c>
      <c r="E39">
        <v>62.3</v>
      </c>
      <c r="F39">
        <v>83</v>
      </c>
      <c r="G39">
        <v>70.900000000000006</v>
      </c>
      <c r="H39">
        <v>57.6</v>
      </c>
    </row>
    <row r="40" spans="1:8" x14ac:dyDescent="0.35">
      <c r="A40">
        <f>112</f>
        <v>112</v>
      </c>
      <c r="B40" t="s">
        <v>328</v>
      </c>
      <c r="C40">
        <v>65.400000000000006</v>
      </c>
      <c r="D40">
        <v>55.1</v>
      </c>
      <c r="E40">
        <v>46.1</v>
      </c>
      <c r="F40">
        <v>88.4</v>
      </c>
      <c r="G40">
        <v>72.5</v>
      </c>
      <c r="H40">
        <v>85.2</v>
      </c>
    </row>
    <row r="41" spans="1:8" x14ac:dyDescent="0.35">
      <c r="A41">
        <f>112</f>
        <v>112</v>
      </c>
      <c r="B41" t="s">
        <v>329</v>
      </c>
      <c r="C41">
        <v>65.400000000000006</v>
      </c>
      <c r="D41">
        <v>49</v>
      </c>
      <c r="E41">
        <v>57.7</v>
      </c>
      <c r="F41">
        <v>92.1</v>
      </c>
      <c r="G41">
        <v>71.599999999999994</v>
      </c>
      <c r="H41">
        <v>49.4</v>
      </c>
    </row>
    <row r="42" spans="1:8" x14ac:dyDescent="0.35">
      <c r="A42">
        <f>116</f>
        <v>116</v>
      </c>
      <c r="B42" t="s">
        <v>330</v>
      </c>
      <c r="C42">
        <v>65.2</v>
      </c>
      <c r="D42">
        <v>55</v>
      </c>
      <c r="E42">
        <v>51.7</v>
      </c>
      <c r="F42">
        <v>87.6</v>
      </c>
      <c r="G42">
        <v>83.6</v>
      </c>
      <c r="H42">
        <v>58.4</v>
      </c>
    </row>
    <row r="43" spans="1:8" x14ac:dyDescent="0.35">
      <c r="A43">
        <v>122</v>
      </c>
      <c r="B43" t="s">
        <v>331</v>
      </c>
      <c r="C43">
        <v>64.7</v>
      </c>
      <c r="D43">
        <v>54.9</v>
      </c>
      <c r="E43">
        <v>53.5</v>
      </c>
      <c r="F43">
        <v>83.5</v>
      </c>
      <c r="G43">
        <v>70</v>
      </c>
      <c r="H43">
        <v>69.099999999999994</v>
      </c>
    </row>
    <row r="44" spans="1:8" x14ac:dyDescent="0.35">
      <c r="A44">
        <v>127</v>
      </c>
      <c r="B44" t="s">
        <v>332</v>
      </c>
      <c r="C44">
        <v>63.9</v>
      </c>
      <c r="D44">
        <v>50.8</v>
      </c>
      <c r="E44">
        <v>44.5</v>
      </c>
      <c r="F44">
        <v>87.8</v>
      </c>
      <c r="G44">
        <v>91.6</v>
      </c>
      <c r="H44">
        <v>80.099999999999994</v>
      </c>
    </row>
    <row r="45" spans="1:8" x14ac:dyDescent="0.35">
      <c r="A45">
        <f>130</f>
        <v>130</v>
      </c>
      <c r="B45" t="s">
        <v>333</v>
      </c>
      <c r="C45">
        <v>63.6</v>
      </c>
      <c r="D45">
        <v>54.4</v>
      </c>
      <c r="E45">
        <v>56.8</v>
      </c>
      <c r="F45">
        <v>79.099999999999994</v>
      </c>
      <c r="G45">
        <v>89.9</v>
      </c>
      <c r="H45">
        <v>50.7</v>
      </c>
    </row>
    <row r="46" spans="1:8" x14ac:dyDescent="0.35">
      <c r="A46">
        <f>136</f>
        <v>136</v>
      </c>
      <c r="B46" t="s">
        <v>334</v>
      </c>
      <c r="C46">
        <v>62.7</v>
      </c>
      <c r="D46">
        <v>48</v>
      </c>
      <c r="E46">
        <v>52.8</v>
      </c>
      <c r="F46">
        <v>86.3</v>
      </c>
      <c r="G46">
        <v>81</v>
      </c>
      <c r="H46">
        <v>54.5</v>
      </c>
    </row>
    <row r="47" spans="1:8" x14ac:dyDescent="0.35">
      <c r="A47">
        <f>141</f>
        <v>141</v>
      </c>
      <c r="B47" t="s">
        <v>335</v>
      </c>
      <c r="C47">
        <v>62.3</v>
      </c>
      <c r="D47">
        <v>48.6</v>
      </c>
      <c r="E47">
        <v>45.7</v>
      </c>
      <c r="F47">
        <v>93</v>
      </c>
      <c r="G47">
        <v>76.2</v>
      </c>
      <c r="H47">
        <v>49.8</v>
      </c>
    </row>
    <row r="48" spans="1:8" x14ac:dyDescent="0.35">
      <c r="A48">
        <f>143</f>
        <v>143</v>
      </c>
      <c r="B48" t="s">
        <v>336</v>
      </c>
      <c r="C48">
        <v>62.2</v>
      </c>
      <c r="D48">
        <v>52.7</v>
      </c>
      <c r="E48">
        <v>57.3</v>
      </c>
      <c r="F48">
        <v>74.3</v>
      </c>
      <c r="G48">
        <v>73.2</v>
      </c>
      <c r="H48">
        <v>64.3</v>
      </c>
    </row>
    <row r="49" spans="1:8" x14ac:dyDescent="0.35">
      <c r="A49">
        <f>143</f>
        <v>143</v>
      </c>
      <c r="B49" t="s">
        <v>337</v>
      </c>
      <c r="C49">
        <v>62.2</v>
      </c>
      <c r="D49">
        <v>47</v>
      </c>
      <c r="E49">
        <v>52.6</v>
      </c>
      <c r="F49">
        <v>86.6</v>
      </c>
      <c r="G49">
        <v>73.3</v>
      </c>
      <c r="H49">
        <v>56.3</v>
      </c>
    </row>
    <row r="50" spans="1:8" x14ac:dyDescent="0.35">
      <c r="A50">
        <v>159</v>
      </c>
      <c r="B50" t="s">
        <v>338</v>
      </c>
      <c r="C50">
        <v>61.2</v>
      </c>
      <c r="D50">
        <v>51.1</v>
      </c>
      <c r="E50">
        <v>40.299999999999997</v>
      </c>
      <c r="F50">
        <v>88.6</v>
      </c>
      <c r="G50">
        <v>70.900000000000006</v>
      </c>
      <c r="H50">
        <v>66.3</v>
      </c>
    </row>
    <row r="51" spans="1:8" x14ac:dyDescent="0.35">
      <c r="A51">
        <f>163</f>
        <v>163</v>
      </c>
      <c r="B51" t="s">
        <v>339</v>
      </c>
      <c r="C51">
        <v>60.9</v>
      </c>
      <c r="D51">
        <v>49.3</v>
      </c>
      <c r="E51">
        <v>42.2</v>
      </c>
      <c r="F51">
        <v>87.3</v>
      </c>
      <c r="G51">
        <v>85.2</v>
      </c>
      <c r="H51">
        <v>60.1</v>
      </c>
    </row>
    <row r="52" spans="1:8" x14ac:dyDescent="0.35">
      <c r="A52">
        <f>168</f>
        <v>168</v>
      </c>
      <c r="B52" t="s">
        <v>340</v>
      </c>
      <c r="C52">
        <v>60.7</v>
      </c>
      <c r="D52">
        <v>56.8</v>
      </c>
      <c r="E52">
        <v>39.4</v>
      </c>
      <c r="F52">
        <v>83.2</v>
      </c>
      <c r="G52">
        <v>75.900000000000006</v>
      </c>
      <c r="H52">
        <v>60.5</v>
      </c>
    </row>
    <row r="53" spans="1:8" x14ac:dyDescent="0.35">
      <c r="A53">
        <v>179</v>
      </c>
      <c r="B53" t="s">
        <v>341</v>
      </c>
      <c r="C53">
        <v>59.8</v>
      </c>
      <c r="D53">
        <v>50.7</v>
      </c>
      <c r="E53">
        <v>36.299999999999997</v>
      </c>
      <c r="F53">
        <v>89.1</v>
      </c>
      <c r="G53">
        <v>72.7</v>
      </c>
      <c r="H53">
        <v>63.1</v>
      </c>
    </row>
    <row r="54" spans="1:8" x14ac:dyDescent="0.35">
      <c r="A54">
        <f>189</f>
        <v>189</v>
      </c>
      <c r="B54" t="s">
        <v>342</v>
      </c>
      <c r="C54">
        <v>59.3</v>
      </c>
      <c r="D54">
        <v>46.6</v>
      </c>
      <c r="E54">
        <v>38.299999999999997</v>
      </c>
      <c r="F54">
        <v>87.4</v>
      </c>
      <c r="G54">
        <v>85</v>
      </c>
      <c r="H54">
        <v>64</v>
      </c>
    </row>
    <row r="55" spans="1:8" x14ac:dyDescent="0.35">
      <c r="A55">
        <f>196</f>
        <v>196</v>
      </c>
      <c r="B55" t="s">
        <v>343</v>
      </c>
      <c r="C55">
        <v>58.9</v>
      </c>
      <c r="D55">
        <v>35.299999999999997</v>
      </c>
      <c r="E55">
        <v>41.7</v>
      </c>
      <c r="F55">
        <v>93.2</v>
      </c>
      <c r="G55">
        <v>71.900000000000006</v>
      </c>
      <c r="H55">
        <v>73.900000000000006</v>
      </c>
    </row>
    <row r="56" spans="1:8" x14ac:dyDescent="0.35">
      <c r="A56">
        <f>196</f>
        <v>196</v>
      </c>
      <c r="B56" t="s">
        <v>344</v>
      </c>
      <c r="C56">
        <v>58.9</v>
      </c>
      <c r="D56">
        <v>53.2</v>
      </c>
      <c r="E56">
        <v>45.1</v>
      </c>
      <c r="F56">
        <v>72.400000000000006</v>
      </c>
      <c r="G56">
        <v>73.900000000000006</v>
      </c>
      <c r="H56">
        <v>72.3</v>
      </c>
    </row>
    <row r="57" spans="1:8" x14ac:dyDescent="0.35">
      <c r="A57" t="s">
        <v>16</v>
      </c>
      <c r="B57" t="s">
        <v>345</v>
      </c>
      <c r="C57" t="s">
        <v>18</v>
      </c>
      <c r="D57">
        <v>38.5</v>
      </c>
      <c r="E57">
        <v>45.2</v>
      </c>
      <c r="F57">
        <v>84.4</v>
      </c>
      <c r="G57">
        <v>70.900000000000006</v>
      </c>
      <c r="H57">
        <v>71.5</v>
      </c>
    </row>
    <row r="58" spans="1:8" x14ac:dyDescent="0.35">
      <c r="A58" t="s">
        <v>16</v>
      </c>
      <c r="B58" t="s">
        <v>346</v>
      </c>
      <c r="C58" t="s">
        <v>18</v>
      </c>
      <c r="D58">
        <v>50.4</v>
      </c>
      <c r="E58">
        <v>34.700000000000003</v>
      </c>
      <c r="F58">
        <v>83.7</v>
      </c>
      <c r="G58">
        <v>92.3</v>
      </c>
      <c r="H58">
        <v>54.3</v>
      </c>
    </row>
    <row r="59" spans="1:8" x14ac:dyDescent="0.35">
      <c r="A59" t="s">
        <v>16</v>
      </c>
      <c r="B59" t="s">
        <v>347</v>
      </c>
      <c r="C59" t="s">
        <v>18</v>
      </c>
      <c r="D59">
        <v>48.6</v>
      </c>
      <c r="E59">
        <v>35.1</v>
      </c>
      <c r="F59">
        <v>86.3</v>
      </c>
      <c r="G59">
        <v>67.8</v>
      </c>
      <c r="H59">
        <v>68.3</v>
      </c>
    </row>
    <row r="60" spans="1:8" x14ac:dyDescent="0.35">
      <c r="A60" t="s">
        <v>16</v>
      </c>
      <c r="B60" t="s">
        <v>348</v>
      </c>
      <c r="C60" t="s">
        <v>18</v>
      </c>
      <c r="D60">
        <v>39.5</v>
      </c>
      <c r="E60">
        <v>32.700000000000003</v>
      </c>
      <c r="F60">
        <v>91.9</v>
      </c>
      <c r="G60">
        <v>69.5</v>
      </c>
      <c r="H60">
        <v>82.7</v>
      </c>
    </row>
    <row r="61" spans="1:8" x14ac:dyDescent="0.35">
      <c r="A61" t="s">
        <v>16</v>
      </c>
      <c r="B61" t="s">
        <v>349</v>
      </c>
      <c r="C61" t="s">
        <v>18</v>
      </c>
      <c r="D61">
        <v>49.5</v>
      </c>
      <c r="E61">
        <v>34.9</v>
      </c>
      <c r="F61">
        <v>79.8</v>
      </c>
      <c r="G61">
        <v>77.400000000000006</v>
      </c>
      <c r="H61">
        <v>60.1</v>
      </c>
    </row>
    <row r="62" spans="1:8" x14ac:dyDescent="0.35">
      <c r="A62" t="s">
        <v>16</v>
      </c>
      <c r="B62" t="s">
        <v>350</v>
      </c>
      <c r="C62" t="s">
        <v>18</v>
      </c>
      <c r="D62">
        <v>46.5</v>
      </c>
      <c r="E62">
        <v>34.799999999999997</v>
      </c>
      <c r="F62">
        <v>83.6</v>
      </c>
      <c r="G62">
        <v>79.900000000000006</v>
      </c>
      <c r="H62">
        <v>65.599999999999994</v>
      </c>
    </row>
    <row r="63" spans="1:8" x14ac:dyDescent="0.35">
      <c r="A63" t="s">
        <v>16</v>
      </c>
      <c r="B63" t="s">
        <v>351</v>
      </c>
      <c r="C63" t="s">
        <v>18</v>
      </c>
      <c r="D63">
        <v>44</v>
      </c>
      <c r="E63">
        <v>39</v>
      </c>
      <c r="F63">
        <v>89</v>
      </c>
      <c r="G63">
        <v>88.5</v>
      </c>
      <c r="H63">
        <v>41.6</v>
      </c>
    </row>
    <row r="64" spans="1:8" x14ac:dyDescent="0.35">
      <c r="A64" t="s">
        <v>21</v>
      </c>
      <c r="B64" t="s">
        <v>352</v>
      </c>
      <c r="C64" t="s">
        <v>23</v>
      </c>
      <c r="D64">
        <v>46.3</v>
      </c>
      <c r="E64">
        <v>32.299999999999997</v>
      </c>
      <c r="F64">
        <v>85.3</v>
      </c>
      <c r="G64">
        <v>58.3</v>
      </c>
      <c r="H64">
        <v>60.5</v>
      </c>
    </row>
    <row r="65" spans="1:8" x14ac:dyDescent="0.35">
      <c r="A65" t="s">
        <v>21</v>
      </c>
      <c r="B65" t="s">
        <v>353</v>
      </c>
      <c r="C65" t="s">
        <v>23</v>
      </c>
      <c r="D65">
        <v>44.9</v>
      </c>
      <c r="E65">
        <v>40.700000000000003</v>
      </c>
      <c r="F65">
        <v>71.099999999999994</v>
      </c>
      <c r="G65">
        <v>79.5</v>
      </c>
      <c r="H65">
        <v>62.4</v>
      </c>
    </row>
    <row r="66" spans="1:8" x14ac:dyDescent="0.35">
      <c r="A66" t="s">
        <v>21</v>
      </c>
      <c r="B66" t="s">
        <v>354</v>
      </c>
      <c r="C66" t="s">
        <v>23</v>
      </c>
      <c r="D66">
        <v>44</v>
      </c>
      <c r="E66">
        <v>31.7</v>
      </c>
      <c r="F66">
        <v>81.400000000000006</v>
      </c>
      <c r="G66">
        <v>68</v>
      </c>
      <c r="H66">
        <v>76.400000000000006</v>
      </c>
    </row>
    <row r="67" spans="1:8" x14ac:dyDescent="0.35">
      <c r="A67" t="s">
        <v>21</v>
      </c>
      <c r="B67" t="s">
        <v>355</v>
      </c>
      <c r="C67" t="s">
        <v>23</v>
      </c>
      <c r="D67">
        <v>40.9</v>
      </c>
      <c r="E67">
        <v>35.299999999999997</v>
      </c>
      <c r="F67">
        <v>75.900000000000006</v>
      </c>
      <c r="G67">
        <v>78.2</v>
      </c>
      <c r="H67">
        <v>73.900000000000006</v>
      </c>
    </row>
    <row r="68" spans="1:8" x14ac:dyDescent="0.35">
      <c r="A68" t="s">
        <v>21</v>
      </c>
      <c r="B68" t="s">
        <v>356</v>
      </c>
      <c r="C68" t="s">
        <v>23</v>
      </c>
      <c r="D68">
        <v>37</v>
      </c>
      <c r="E68">
        <v>34.799999999999997</v>
      </c>
      <c r="F68">
        <v>83.9</v>
      </c>
      <c r="G68">
        <v>69.8</v>
      </c>
      <c r="H68">
        <v>76.099999999999994</v>
      </c>
    </row>
    <row r="69" spans="1:8" x14ac:dyDescent="0.35">
      <c r="A69" t="s">
        <v>21</v>
      </c>
      <c r="B69" t="s">
        <v>357</v>
      </c>
      <c r="C69" t="s">
        <v>23</v>
      </c>
      <c r="D69">
        <v>40.6</v>
      </c>
      <c r="E69">
        <v>43.4</v>
      </c>
      <c r="F69">
        <v>75.7</v>
      </c>
      <c r="G69">
        <v>67.8</v>
      </c>
      <c r="H69">
        <v>76.7</v>
      </c>
    </row>
    <row r="70" spans="1:8" x14ac:dyDescent="0.35">
      <c r="A70" t="s">
        <v>21</v>
      </c>
      <c r="B70" t="s">
        <v>358</v>
      </c>
      <c r="C70" t="s">
        <v>23</v>
      </c>
      <c r="D70">
        <v>46.5</v>
      </c>
      <c r="E70">
        <v>33.200000000000003</v>
      </c>
      <c r="F70">
        <v>78</v>
      </c>
      <c r="G70">
        <v>91.5</v>
      </c>
      <c r="H70">
        <v>54.3</v>
      </c>
    </row>
    <row r="71" spans="1:8" x14ac:dyDescent="0.35">
      <c r="A71" t="s">
        <v>21</v>
      </c>
      <c r="B71" t="s">
        <v>359</v>
      </c>
      <c r="C71" t="s">
        <v>23</v>
      </c>
      <c r="D71">
        <v>40.700000000000003</v>
      </c>
      <c r="E71">
        <v>40.6</v>
      </c>
      <c r="F71">
        <v>79.7</v>
      </c>
      <c r="G71">
        <v>77.900000000000006</v>
      </c>
      <c r="H71">
        <v>65.3</v>
      </c>
    </row>
    <row r="72" spans="1:8" x14ac:dyDescent="0.35">
      <c r="A72" t="s">
        <v>29</v>
      </c>
      <c r="B72" t="s">
        <v>360</v>
      </c>
      <c r="C72" t="s">
        <v>31</v>
      </c>
      <c r="D72">
        <v>37.299999999999997</v>
      </c>
      <c r="E72">
        <v>40.5</v>
      </c>
      <c r="F72">
        <v>76.3</v>
      </c>
      <c r="G72">
        <v>67.3</v>
      </c>
      <c r="H72">
        <v>58</v>
      </c>
    </row>
    <row r="73" spans="1:8" x14ac:dyDescent="0.35">
      <c r="A73" t="s">
        <v>29</v>
      </c>
      <c r="B73" t="s">
        <v>361</v>
      </c>
      <c r="C73" t="s">
        <v>31</v>
      </c>
      <c r="D73">
        <v>39</v>
      </c>
      <c r="E73">
        <v>21.2</v>
      </c>
      <c r="F73">
        <v>91.6</v>
      </c>
      <c r="G73">
        <v>89.4</v>
      </c>
      <c r="H73">
        <v>33.700000000000003</v>
      </c>
    </row>
    <row r="74" spans="1:8" x14ac:dyDescent="0.35">
      <c r="A74" t="s">
        <v>29</v>
      </c>
      <c r="B74" t="s">
        <v>362</v>
      </c>
      <c r="C74" t="s">
        <v>31</v>
      </c>
      <c r="D74">
        <v>44.1</v>
      </c>
      <c r="E74">
        <v>29.9</v>
      </c>
      <c r="F74">
        <v>79.2</v>
      </c>
      <c r="G74">
        <v>69.099999999999994</v>
      </c>
      <c r="H74">
        <v>61.8</v>
      </c>
    </row>
    <row r="75" spans="1:8" x14ac:dyDescent="0.35">
      <c r="A75" t="s">
        <v>29</v>
      </c>
      <c r="B75" t="s">
        <v>363</v>
      </c>
      <c r="C75" t="s">
        <v>31</v>
      </c>
      <c r="D75">
        <v>37.799999999999997</v>
      </c>
      <c r="E75">
        <v>31.8</v>
      </c>
      <c r="F75">
        <v>79.099999999999994</v>
      </c>
      <c r="G75">
        <v>71</v>
      </c>
      <c r="H75">
        <v>54.5</v>
      </c>
    </row>
    <row r="76" spans="1:8" x14ac:dyDescent="0.35">
      <c r="A76" t="s">
        <v>29</v>
      </c>
      <c r="B76" t="s">
        <v>364</v>
      </c>
      <c r="C76" t="s">
        <v>31</v>
      </c>
      <c r="D76">
        <v>34.1</v>
      </c>
      <c r="E76">
        <v>25.4</v>
      </c>
      <c r="F76">
        <v>93.6</v>
      </c>
      <c r="G76">
        <v>73.099999999999994</v>
      </c>
      <c r="H76">
        <v>36.9</v>
      </c>
    </row>
    <row r="77" spans="1:8" x14ac:dyDescent="0.35">
      <c r="A77" t="s">
        <v>29</v>
      </c>
      <c r="B77" t="s">
        <v>365</v>
      </c>
      <c r="C77" t="s">
        <v>31</v>
      </c>
      <c r="D77">
        <v>41.1</v>
      </c>
      <c r="E77">
        <v>31.5</v>
      </c>
      <c r="F77">
        <v>76</v>
      </c>
      <c r="G77">
        <v>68.599999999999994</v>
      </c>
      <c r="H77">
        <v>65</v>
      </c>
    </row>
    <row r="78" spans="1:8" x14ac:dyDescent="0.35">
      <c r="A78" t="s">
        <v>34</v>
      </c>
      <c r="B78" t="s">
        <v>366</v>
      </c>
      <c r="C78" t="s">
        <v>36</v>
      </c>
      <c r="D78">
        <v>43.4</v>
      </c>
      <c r="E78">
        <v>25.4</v>
      </c>
      <c r="F78">
        <v>72.400000000000006</v>
      </c>
      <c r="G78">
        <v>74.7</v>
      </c>
      <c r="H78">
        <v>63.6</v>
      </c>
    </row>
    <row r="79" spans="1:8" x14ac:dyDescent="0.35">
      <c r="A79" t="s">
        <v>34</v>
      </c>
      <c r="B79" t="s">
        <v>367</v>
      </c>
      <c r="C79" t="s">
        <v>36</v>
      </c>
      <c r="D79">
        <v>41.8</v>
      </c>
      <c r="E79">
        <v>26.7</v>
      </c>
      <c r="F79">
        <v>70.8</v>
      </c>
      <c r="G79">
        <v>92.2</v>
      </c>
      <c r="H79">
        <v>74</v>
      </c>
    </row>
    <row r="80" spans="1:8" x14ac:dyDescent="0.35">
      <c r="A80" t="s">
        <v>34</v>
      </c>
      <c r="B80" t="s">
        <v>368</v>
      </c>
      <c r="C80" t="s">
        <v>36</v>
      </c>
      <c r="D80">
        <v>41.7</v>
      </c>
      <c r="E80">
        <v>23.1</v>
      </c>
      <c r="F80">
        <v>83.2</v>
      </c>
      <c r="G80">
        <v>66.599999999999994</v>
      </c>
      <c r="H80">
        <v>42</v>
      </c>
    </row>
    <row r="81" spans="1:8" x14ac:dyDescent="0.35">
      <c r="A81" t="s">
        <v>34</v>
      </c>
      <c r="B81" t="s">
        <v>369</v>
      </c>
      <c r="C81" t="s">
        <v>36</v>
      </c>
      <c r="D81">
        <v>35.4</v>
      </c>
      <c r="E81">
        <v>34.1</v>
      </c>
      <c r="F81">
        <v>70.8</v>
      </c>
      <c r="G81">
        <v>84.7</v>
      </c>
      <c r="H81">
        <v>60.8</v>
      </c>
    </row>
    <row r="82" spans="1:8" x14ac:dyDescent="0.35">
      <c r="A82" t="s">
        <v>34</v>
      </c>
      <c r="B82" t="s">
        <v>370</v>
      </c>
      <c r="C82" t="s">
        <v>36</v>
      </c>
      <c r="D82">
        <v>42.2</v>
      </c>
      <c r="E82">
        <v>40.4</v>
      </c>
      <c r="F82">
        <v>69.099999999999994</v>
      </c>
      <c r="G82">
        <v>69</v>
      </c>
      <c r="H82">
        <v>43.6</v>
      </c>
    </row>
    <row r="83" spans="1:8" x14ac:dyDescent="0.35">
      <c r="A83" t="s">
        <v>34</v>
      </c>
      <c r="B83" t="s">
        <v>371</v>
      </c>
      <c r="C83" t="s">
        <v>36</v>
      </c>
      <c r="D83">
        <v>44</v>
      </c>
      <c r="E83">
        <v>29.7</v>
      </c>
      <c r="F83">
        <v>73</v>
      </c>
      <c r="G83">
        <v>80.2</v>
      </c>
      <c r="H83">
        <v>56.6</v>
      </c>
    </row>
    <row r="84" spans="1:8" x14ac:dyDescent="0.35">
      <c r="A84" t="s">
        <v>34</v>
      </c>
      <c r="B84" t="s">
        <v>372</v>
      </c>
      <c r="C84" t="s">
        <v>36</v>
      </c>
      <c r="D84">
        <v>32.200000000000003</v>
      </c>
      <c r="E84">
        <v>35.5</v>
      </c>
      <c r="F84">
        <v>73.5</v>
      </c>
      <c r="G84">
        <v>99.5</v>
      </c>
      <c r="H84">
        <v>66.7</v>
      </c>
    </row>
    <row r="85" spans="1:8" x14ac:dyDescent="0.35">
      <c r="A85" t="s">
        <v>38</v>
      </c>
      <c r="B85" t="s">
        <v>373</v>
      </c>
      <c r="C85" t="s">
        <v>39</v>
      </c>
      <c r="D85">
        <v>36.5</v>
      </c>
      <c r="E85">
        <v>26.6</v>
      </c>
      <c r="F85">
        <v>72.5</v>
      </c>
      <c r="G85">
        <v>64.8</v>
      </c>
      <c r="H85">
        <v>81.400000000000006</v>
      </c>
    </row>
    <row r="86" spans="1:8" x14ac:dyDescent="0.35">
      <c r="A86" t="s">
        <v>38</v>
      </c>
      <c r="B86" t="s">
        <v>374</v>
      </c>
      <c r="C86" t="s">
        <v>39</v>
      </c>
      <c r="D86">
        <v>36.1</v>
      </c>
      <c r="E86">
        <v>35.6</v>
      </c>
      <c r="F86">
        <v>63.5</v>
      </c>
      <c r="G86">
        <v>85.4</v>
      </c>
      <c r="H86">
        <v>41.9</v>
      </c>
    </row>
    <row r="87" spans="1:8" x14ac:dyDescent="0.35">
      <c r="A87" t="s">
        <v>38</v>
      </c>
      <c r="B87" t="s">
        <v>375</v>
      </c>
      <c r="C87" t="s">
        <v>39</v>
      </c>
      <c r="D87">
        <v>36.299999999999997</v>
      </c>
      <c r="E87">
        <v>31.8</v>
      </c>
      <c r="F87">
        <v>70.7</v>
      </c>
      <c r="G87">
        <v>71.099999999999994</v>
      </c>
      <c r="H87">
        <v>45.3</v>
      </c>
    </row>
    <row r="88" spans="1:8" x14ac:dyDescent="0.35">
      <c r="A88" t="s">
        <v>38</v>
      </c>
      <c r="B88" t="s">
        <v>376</v>
      </c>
      <c r="C88" t="s">
        <v>39</v>
      </c>
      <c r="D88">
        <v>32.1</v>
      </c>
      <c r="E88">
        <v>32.1</v>
      </c>
      <c r="F88">
        <v>74.3</v>
      </c>
      <c r="G88">
        <v>64.5</v>
      </c>
      <c r="H88">
        <v>49.9</v>
      </c>
    </row>
    <row r="89" spans="1:8" x14ac:dyDescent="0.35">
      <c r="A89" t="s">
        <v>38</v>
      </c>
      <c r="B89" t="s">
        <v>377</v>
      </c>
      <c r="C89" t="s">
        <v>39</v>
      </c>
      <c r="D89">
        <v>28.9</v>
      </c>
      <c r="E89">
        <v>28.8</v>
      </c>
      <c r="F89">
        <v>81.2</v>
      </c>
      <c r="G89">
        <v>62.9</v>
      </c>
      <c r="H89">
        <v>60.5</v>
      </c>
    </row>
    <row r="90" spans="1:8" x14ac:dyDescent="0.35">
      <c r="A90" t="s">
        <v>38</v>
      </c>
      <c r="B90" t="s">
        <v>378</v>
      </c>
      <c r="C90" t="s">
        <v>39</v>
      </c>
      <c r="D90">
        <v>39.700000000000003</v>
      </c>
      <c r="E90">
        <v>36.1</v>
      </c>
      <c r="F90">
        <v>66.7</v>
      </c>
      <c r="G90">
        <v>88.1</v>
      </c>
      <c r="H90">
        <v>45.2</v>
      </c>
    </row>
    <row r="91" spans="1:8" x14ac:dyDescent="0.35">
      <c r="A91" t="s">
        <v>38</v>
      </c>
      <c r="B91" t="s">
        <v>379</v>
      </c>
      <c r="C91" t="s">
        <v>39</v>
      </c>
      <c r="D91">
        <v>29.9</v>
      </c>
      <c r="E91">
        <v>29.2</v>
      </c>
      <c r="F91">
        <v>66.2</v>
      </c>
      <c r="G91">
        <v>90.2</v>
      </c>
      <c r="H91">
        <v>73.900000000000006</v>
      </c>
    </row>
    <row r="92" spans="1:8" x14ac:dyDescent="0.35">
      <c r="A92" t="s">
        <v>38</v>
      </c>
      <c r="B92" t="s">
        <v>380</v>
      </c>
      <c r="C92" t="s">
        <v>39</v>
      </c>
      <c r="D92">
        <v>35.6</v>
      </c>
      <c r="E92">
        <v>29.6</v>
      </c>
      <c r="F92">
        <v>60.6</v>
      </c>
      <c r="G92">
        <v>90.4</v>
      </c>
      <c r="H92">
        <v>77.5</v>
      </c>
    </row>
    <row r="93" spans="1:8" x14ac:dyDescent="0.35">
      <c r="A93" t="s">
        <v>38</v>
      </c>
      <c r="B93" t="s">
        <v>381</v>
      </c>
      <c r="C93" t="s">
        <v>39</v>
      </c>
      <c r="D93">
        <v>42.7</v>
      </c>
      <c r="E93">
        <v>17.899999999999999</v>
      </c>
      <c r="F93">
        <v>76.900000000000006</v>
      </c>
      <c r="G93">
        <v>60.3</v>
      </c>
      <c r="H93">
        <v>42.8</v>
      </c>
    </row>
    <row r="94" spans="1:8" x14ac:dyDescent="0.35">
      <c r="A94" t="s">
        <v>38</v>
      </c>
      <c r="B94" t="s">
        <v>382</v>
      </c>
      <c r="C94" t="s">
        <v>39</v>
      </c>
      <c r="D94">
        <v>27.2</v>
      </c>
      <c r="E94">
        <v>28</v>
      </c>
      <c r="F94">
        <v>76.099999999999994</v>
      </c>
      <c r="G94">
        <v>68.400000000000006</v>
      </c>
      <c r="H94">
        <v>82.6</v>
      </c>
    </row>
    <row r="95" spans="1:8" x14ac:dyDescent="0.35">
      <c r="A95" t="s">
        <v>38</v>
      </c>
      <c r="B95" t="s">
        <v>383</v>
      </c>
      <c r="C95" t="s">
        <v>39</v>
      </c>
      <c r="D95">
        <v>33.799999999999997</v>
      </c>
      <c r="E95">
        <v>30.8</v>
      </c>
      <c r="F95">
        <v>69.5</v>
      </c>
      <c r="G95">
        <v>65.599999999999994</v>
      </c>
      <c r="H95">
        <v>54.2</v>
      </c>
    </row>
    <row r="96" spans="1:8" x14ac:dyDescent="0.35">
      <c r="A96" t="s">
        <v>38</v>
      </c>
      <c r="B96" t="s">
        <v>384</v>
      </c>
      <c r="C96" t="s">
        <v>39</v>
      </c>
      <c r="D96">
        <v>43.2</v>
      </c>
      <c r="E96">
        <v>23.1</v>
      </c>
      <c r="F96">
        <v>74.400000000000006</v>
      </c>
      <c r="G96">
        <v>66.099999999999994</v>
      </c>
      <c r="H96">
        <v>52.3</v>
      </c>
    </row>
    <row r="97" spans="1:8" x14ac:dyDescent="0.35">
      <c r="A97" t="s">
        <v>38</v>
      </c>
      <c r="B97" t="s">
        <v>385</v>
      </c>
      <c r="C97" t="s">
        <v>39</v>
      </c>
      <c r="D97">
        <v>29</v>
      </c>
      <c r="E97">
        <v>24</v>
      </c>
      <c r="F97">
        <v>86.6</v>
      </c>
      <c r="G97">
        <v>68</v>
      </c>
      <c r="H97">
        <v>51.2</v>
      </c>
    </row>
    <row r="98" spans="1:8" x14ac:dyDescent="0.35">
      <c r="A98" t="s">
        <v>38</v>
      </c>
      <c r="B98" t="s">
        <v>386</v>
      </c>
      <c r="C98" t="s">
        <v>39</v>
      </c>
      <c r="D98">
        <v>31.6</v>
      </c>
      <c r="E98">
        <v>36.9</v>
      </c>
      <c r="F98">
        <v>77.2</v>
      </c>
      <c r="G98">
        <v>77.3</v>
      </c>
      <c r="H98">
        <v>38</v>
      </c>
    </row>
    <row r="99" spans="1:8" x14ac:dyDescent="0.35">
      <c r="A99" t="s">
        <v>38</v>
      </c>
      <c r="B99" t="s">
        <v>387</v>
      </c>
      <c r="C99" t="s">
        <v>39</v>
      </c>
      <c r="D99">
        <v>32.5</v>
      </c>
      <c r="E99">
        <v>26.8</v>
      </c>
      <c r="F99">
        <v>67.3</v>
      </c>
      <c r="G99">
        <v>68.2</v>
      </c>
      <c r="H99">
        <v>77</v>
      </c>
    </row>
    <row r="100" spans="1:8" x14ac:dyDescent="0.35">
      <c r="A100" t="s">
        <v>38</v>
      </c>
      <c r="B100" t="s">
        <v>388</v>
      </c>
      <c r="C100" t="s">
        <v>39</v>
      </c>
      <c r="D100">
        <v>42.2</v>
      </c>
      <c r="E100">
        <v>29.9</v>
      </c>
      <c r="F100">
        <v>69.3</v>
      </c>
      <c r="G100">
        <v>71.5</v>
      </c>
      <c r="H100">
        <v>45.4</v>
      </c>
    </row>
    <row r="101" spans="1:8" x14ac:dyDescent="0.35">
      <c r="A101" t="s">
        <v>38</v>
      </c>
      <c r="B101" t="s">
        <v>389</v>
      </c>
      <c r="C101" t="s">
        <v>39</v>
      </c>
      <c r="D101">
        <v>33.9</v>
      </c>
      <c r="E101">
        <v>31.5</v>
      </c>
      <c r="F101">
        <v>66.900000000000006</v>
      </c>
      <c r="G101">
        <v>66.8</v>
      </c>
      <c r="H101">
        <v>63.6</v>
      </c>
    </row>
    <row r="102" spans="1:8" x14ac:dyDescent="0.35">
      <c r="A102" t="s">
        <v>38</v>
      </c>
      <c r="B102" t="s">
        <v>390</v>
      </c>
      <c r="C102" t="s">
        <v>39</v>
      </c>
      <c r="D102">
        <v>32.6</v>
      </c>
      <c r="E102">
        <v>29.6</v>
      </c>
      <c r="F102">
        <v>79</v>
      </c>
      <c r="G102">
        <v>72.599999999999994</v>
      </c>
      <c r="H102">
        <v>42.1</v>
      </c>
    </row>
    <row r="103" spans="1:8" x14ac:dyDescent="0.35">
      <c r="A103" t="s">
        <v>38</v>
      </c>
      <c r="B103" t="s">
        <v>391</v>
      </c>
      <c r="C103" t="s">
        <v>39</v>
      </c>
      <c r="D103">
        <v>35.5</v>
      </c>
      <c r="E103">
        <v>24.2</v>
      </c>
      <c r="F103">
        <v>76.900000000000006</v>
      </c>
      <c r="G103">
        <v>64.5</v>
      </c>
      <c r="H103">
        <v>59.3</v>
      </c>
    </row>
    <row r="104" spans="1:8" x14ac:dyDescent="0.35">
      <c r="A104" t="s">
        <v>38</v>
      </c>
      <c r="B104" t="s">
        <v>392</v>
      </c>
      <c r="C104" t="s">
        <v>39</v>
      </c>
      <c r="D104">
        <v>28.5</v>
      </c>
      <c r="E104">
        <v>26.7</v>
      </c>
      <c r="F104">
        <v>79.400000000000006</v>
      </c>
      <c r="G104">
        <v>73</v>
      </c>
      <c r="H104">
        <v>62.9</v>
      </c>
    </row>
    <row r="105" spans="1:8" x14ac:dyDescent="0.35">
      <c r="A105" t="s">
        <v>38</v>
      </c>
      <c r="B105" t="s">
        <v>393</v>
      </c>
      <c r="C105" t="s">
        <v>39</v>
      </c>
      <c r="D105">
        <v>36.9</v>
      </c>
      <c r="E105">
        <v>23.3</v>
      </c>
      <c r="F105">
        <v>80.599999999999994</v>
      </c>
      <c r="G105">
        <v>73.2</v>
      </c>
      <c r="H105">
        <v>35.700000000000003</v>
      </c>
    </row>
    <row r="106" spans="1:8" x14ac:dyDescent="0.35">
      <c r="A106" t="s">
        <v>38</v>
      </c>
      <c r="B106" t="s">
        <v>394</v>
      </c>
      <c r="C106" t="s">
        <v>39</v>
      </c>
      <c r="D106">
        <v>38.700000000000003</v>
      </c>
      <c r="E106">
        <v>23.2</v>
      </c>
      <c r="F106">
        <v>78</v>
      </c>
      <c r="G106">
        <v>83</v>
      </c>
      <c r="H106">
        <v>39.299999999999997</v>
      </c>
    </row>
    <row r="107" spans="1:8" x14ac:dyDescent="0.35">
      <c r="A107" t="s">
        <v>38</v>
      </c>
      <c r="B107" t="s">
        <v>395</v>
      </c>
      <c r="C107" t="s">
        <v>39</v>
      </c>
      <c r="D107">
        <v>36.9</v>
      </c>
      <c r="E107">
        <v>33.9</v>
      </c>
      <c r="F107">
        <v>69.099999999999994</v>
      </c>
      <c r="G107">
        <v>82.1</v>
      </c>
      <c r="H107">
        <v>59.1</v>
      </c>
    </row>
    <row r="108" spans="1:8" x14ac:dyDescent="0.35">
      <c r="A108" t="s">
        <v>46</v>
      </c>
      <c r="B108" t="s">
        <v>396</v>
      </c>
      <c r="C108" t="s">
        <v>48</v>
      </c>
      <c r="D108">
        <v>31.3</v>
      </c>
      <c r="E108">
        <v>25.8</v>
      </c>
      <c r="F108">
        <v>71.5</v>
      </c>
      <c r="G108">
        <v>61.9</v>
      </c>
      <c r="H108">
        <v>55.1</v>
      </c>
    </row>
    <row r="109" spans="1:8" x14ac:dyDescent="0.35">
      <c r="A109" t="s">
        <v>46</v>
      </c>
      <c r="B109" t="s">
        <v>397</v>
      </c>
      <c r="C109" t="s">
        <v>48</v>
      </c>
      <c r="D109">
        <v>40</v>
      </c>
      <c r="E109">
        <v>25.6</v>
      </c>
      <c r="F109">
        <v>65</v>
      </c>
      <c r="G109">
        <v>69.900000000000006</v>
      </c>
      <c r="H109">
        <v>53</v>
      </c>
    </row>
    <row r="110" spans="1:8" x14ac:dyDescent="0.35">
      <c r="A110" t="s">
        <v>46</v>
      </c>
      <c r="B110" t="s">
        <v>398</v>
      </c>
      <c r="C110" t="s">
        <v>48</v>
      </c>
      <c r="D110">
        <v>27.8</v>
      </c>
      <c r="E110">
        <v>23.8</v>
      </c>
      <c r="F110">
        <v>65.3</v>
      </c>
      <c r="G110">
        <v>69.400000000000006</v>
      </c>
      <c r="H110">
        <v>92.7</v>
      </c>
    </row>
    <row r="111" spans="1:8" x14ac:dyDescent="0.35">
      <c r="A111" t="s">
        <v>46</v>
      </c>
      <c r="B111" t="s">
        <v>399</v>
      </c>
      <c r="C111" t="s">
        <v>48</v>
      </c>
      <c r="D111">
        <v>44</v>
      </c>
      <c r="E111">
        <v>15.4</v>
      </c>
      <c r="F111">
        <v>78.7</v>
      </c>
      <c r="G111">
        <v>61.7</v>
      </c>
      <c r="H111">
        <v>28.7</v>
      </c>
    </row>
    <row r="112" spans="1:8" x14ac:dyDescent="0.35">
      <c r="A112" t="s">
        <v>46</v>
      </c>
      <c r="B112" t="s">
        <v>400</v>
      </c>
      <c r="C112" t="s">
        <v>48</v>
      </c>
      <c r="D112">
        <v>28.4</v>
      </c>
      <c r="E112">
        <v>30.1</v>
      </c>
      <c r="F112">
        <v>69</v>
      </c>
      <c r="G112">
        <v>68.400000000000006</v>
      </c>
      <c r="H112">
        <v>58.7</v>
      </c>
    </row>
    <row r="113" spans="1:8" x14ac:dyDescent="0.35">
      <c r="A113" t="s">
        <v>46</v>
      </c>
      <c r="B113" t="s">
        <v>401</v>
      </c>
      <c r="C113" t="s">
        <v>48</v>
      </c>
      <c r="D113">
        <v>37.299999999999997</v>
      </c>
      <c r="E113">
        <v>17.600000000000001</v>
      </c>
      <c r="F113">
        <v>72.5</v>
      </c>
      <c r="G113">
        <v>63.6</v>
      </c>
      <c r="H113">
        <v>47.5</v>
      </c>
    </row>
    <row r="114" spans="1:8" x14ac:dyDescent="0.35">
      <c r="A114" t="s">
        <v>46</v>
      </c>
      <c r="B114" t="s">
        <v>402</v>
      </c>
      <c r="C114" t="s">
        <v>48</v>
      </c>
      <c r="D114">
        <v>29.4</v>
      </c>
      <c r="E114">
        <v>31.9</v>
      </c>
      <c r="F114">
        <v>68.099999999999994</v>
      </c>
      <c r="G114">
        <v>65.400000000000006</v>
      </c>
      <c r="H114">
        <v>36.4</v>
      </c>
    </row>
    <row r="115" spans="1:8" x14ac:dyDescent="0.35">
      <c r="A115" t="s">
        <v>46</v>
      </c>
      <c r="B115" t="s">
        <v>403</v>
      </c>
      <c r="C115" t="s">
        <v>48</v>
      </c>
      <c r="D115">
        <v>37.4</v>
      </c>
      <c r="E115">
        <v>16.3</v>
      </c>
      <c r="F115">
        <v>78.8</v>
      </c>
      <c r="G115">
        <v>65.900000000000006</v>
      </c>
      <c r="H115">
        <v>39.9</v>
      </c>
    </row>
    <row r="116" spans="1:8" x14ac:dyDescent="0.35">
      <c r="A116" t="s">
        <v>46</v>
      </c>
      <c r="B116" t="s">
        <v>404</v>
      </c>
      <c r="C116" t="s">
        <v>48</v>
      </c>
      <c r="D116">
        <v>38.5</v>
      </c>
      <c r="E116">
        <v>21.8</v>
      </c>
      <c r="F116">
        <v>72</v>
      </c>
      <c r="G116">
        <v>77.7</v>
      </c>
      <c r="H116">
        <v>41.8</v>
      </c>
    </row>
    <row r="117" spans="1:8" x14ac:dyDescent="0.35">
      <c r="A117" t="s">
        <v>50</v>
      </c>
      <c r="B117" t="s">
        <v>405</v>
      </c>
      <c r="C117" t="s">
        <v>52</v>
      </c>
      <c r="D117">
        <v>34.799999999999997</v>
      </c>
      <c r="E117">
        <v>19</v>
      </c>
      <c r="F117">
        <v>65</v>
      </c>
      <c r="G117">
        <v>40.9</v>
      </c>
      <c r="H117">
        <v>44</v>
      </c>
    </row>
    <row r="118" spans="1:8" x14ac:dyDescent="0.35">
      <c r="A118" t="s">
        <v>50</v>
      </c>
      <c r="B118" t="s">
        <v>406</v>
      </c>
      <c r="C118" t="s">
        <v>52</v>
      </c>
      <c r="D118">
        <v>35</v>
      </c>
      <c r="E118">
        <v>26.7</v>
      </c>
      <c r="F118">
        <v>56.8</v>
      </c>
      <c r="G118">
        <v>69.900000000000006</v>
      </c>
      <c r="H118">
        <v>57.6</v>
      </c>
    </row>
    <row r="119" spans="1:8" x14ac:dyDescent="0.35">
      <c r="A119" t="s">
        <v>50</v>
      </c>
      <c r="B119" t="s">
        <v>407</v>
      </c>
      <c r="C119" t="s">
        <v>52</v>
      </c>
      <c r="D119">
        <v>40.6</v>
      </c>
      <c r="E119">
        <v>21.6</v>
      </c>
      <c r="F119">
        <v>56.4</v>
      </c>
      <c r="G119">
        <v>45.6</v>
      </c>
      <c r="H119">
        <v>37.9</v>
      </c>
    </row>
    <row r="120" spans="1:8" x14ac:dyDescent="0.35">
      <c r="A120" t="s">
        <v>50</v>
      </c>
      <c r="B120" t="s">
        <v>408</v>
      </c>
      <c r="C120" t="s">
        <v>52</v>
      </c>
      <c r="D120">
        <v>28</v>
      </c>
      <c r="E120">
        <v>19.8</v>
      </c>
      <c r="F120">
        <v>57.4</v>
      </c>
      <c r="G120">
        <v>44.7</v>
      </c>
      <c r="H120">
        <v>69.8</v>
      </c>
    </row>
    <row r="121" spans="1:8" x14ac:dyDescent="0.35">
      <c r="A121" t="s">
        <v>50</v>
      </c>
      <c r="B121" t="s">
        <v>409</v>
      </c>
      <c r="C121" t="s">
        <v>52</v>
      </c>
      <c r="D121">
        <v>22.7</v>
      </c>
      <c r="E121">
        <v>22.8</v>
      </c>
      <c r="F121">
        <v>61.1</v>
      </c>
      <c r="G121">
        <v>63.3</v>
      </c>
      <c r="H121">
        <v>55.8</v>
      </c>
    </row>
    <row r="122" spans="1:8" x14ac:dyDescent="0.35">
      <c r="A122" t="s">
        <v>50</v>
      </c>
      <c r="B122" t="s">
        <v>410</v>
      </c>
      <c r="C122" t="s">
        <v>52</v>
      </c>
      <c r="D122">
        <v>33.6</v>
      </c>
      <c r="E122">
        <v>22.7</v>
      </c>
      <c r="F122">
        <v>53.4</v>
      </c>
      <c r="G122">
        <v>66.7</v>
      </c>
      <c r="H122">
        <v>54.8</v>
      </c>
    </row>
    <row r="123" spans="1:8" x14ac:dyDescent="0.35">
      <c r="A123" t="s">
        <v>50</v>
      </c>
      <c r="B123" t="s">
        <v>411</v>
      </c>
      <c r="C123" t="s">
        <v>52</v>
      </c>
      <c r="D123">
        <v>34.200000000000003</v>
      </c>
      <c r="E123">
        <v>23</v>
      </c>
      <c r="F123">
        <v>58.8</v>
      </c>
      <c r="G123">
        <v>67.3</v>
      </c>
      <c r="H123">
        <v>72.3</v>
      </c>
    </row>
    <row r="124" spans="1:8" x14ac:dyDescent="0.35">
      <c r="A124" t="s">
        <v>50</v>
      </c>
      <c r="B124" t="s">
        <v>412</v>
      </c>
      <c r="C124" t="s">
        <v>52</v>
      </c>
      <c r="D124">
        <v>34.299999999999997</v>
      </c>
      <c r="E124">
        <v>22.1</v>
      </c>
      <c r="F124">
        <v>65.400000000000006</v>
      </c>
      <c r="G124">
        <v>65.5</v>
      </c>
      <c r="H124">
        <v>46.1</v>
      </c>
    </row>
    <row r="125" spans="1:8" x14ac:dyDescent="0.35">
      <c r="A125" t="s">
        <v>50</v>
      </c>
      <c r="B125" t="s">
        <v>413</v>
      </c>
      <c r="C125" t="s">
        <v>52</v>
      </c>
      <c r="D125">
        <v>28.3</v>
      </c>
      <c r="E125">
        <v>20.5</v>
      </c>
      <c r="F125">
        <v>62.2</v>
      </c>
      <c r="G125">
        <v>64</v>
      </c>
      <c r="H125">
        <v>51.3</v>
      </c>
    </row>
    <row r="126" spans="1:8" x14ac:dyDescent="0.35">
      <c r="A126" t="s">
        <v>50</v>
      </c>
      <c r="B126" t="s">
        <v>414</v>
      </c>
      <c r="C126" t="s">
        <v>52</v>
      </c>
      <c r="D126">
        <v>33</v>
      </c>
      <c r="E126">
        <v>20.2</v>
      </c>
      <c r="F126">
        <v>60.8</v>
      </c>
      <c r="G126">
        <v>56.5</v>
      </c>
      <c r="H126">
        <v>37.299999999999997</v>
      </c>
    </row>
    <row r="127" spans="1:8" x14ac:dyDescent="0.35">
      <c r="A127" t="s">
        <v>50</v>
      </c>
      <c r="B127" t="s">
        <v>415</v>
      </c>
      <c r="C127" t="s">
        <v>52</v>
      </c>
      <c r="D127">
        <v>35</v>
      </c>
      <c r="E127">
        <v>20.2</v>
      </c>
      <c r="F127">
        <v>61.5</v>
      </c>
      <c r="G127">
        <v>60.9</v>
      </c>
      <c r="H127">
        <v>55.9</v>
      </c>
    </row>
    <row r="128" spans="1:8" x14ac:dyDescent="0.35">
      <c r="A128" t="s">
        <v>50</v>
      </c>
      <c r="B128" t="s">
        <v>416</v>
      </c>
      <c r="C128" t="s">
        <v>52</v>
      </c>
      <c r="D128">
        <v>23</v>
      </c>
      <c r="E128">
        <v>20.8</v>
      </c>
      <c r="F128">
        <v>66.400000000000006</v>
      </c>
      <c r="G128">
        <v>61.3</v>
      </c>
      <c r="H128">
        <v>47.7</v>
      </c>
    </row>
    <row r="129" spans="1:8" x14ac:dyDescent="0.35">
      <c r="A129" t="s">
        <v>50</v>
      </c>
      <c r="B129" t="s">
        <v>417</v>
      </c>
      <c r="C129" t="s">
        <v>52</v>
      </c>
      <c r="D129">
        <v>33.4</v>
      </c>
      <c r="E129">
        <v>24.8</v>
      </c>
      <c r="F129">
        <v>56.8</v>
      </c>
      <c r="G129">
        <v>62.5</v>
      </c>
      <c r="H129">
        <v>40.6</v>
      </c>
    </row>
    <row r="130" spans="1:8" x14ac:dyDescent="0.35">
      <c r="A130" t="s">
        <v>50</v>
      </c>
      <c r="B130" t="s">
        <v>418</v>
      </c>
      <c r="C130" t="s">
        <v>52</v>
      </c>
      <c r="D130">
        <v>30.1</v>
      </c>
      <c r="E130">
        <v>21.2</v>
      </c>
      <c r="F130">
        <v>56.4</v>
      </c>
      <c r="G130">
        <v>60.8</v>
      </c>
      <c r="H130">
        <v>58.2</v>
      </c>
    </row>
    <row r="131" spans="1:8" x14ac:dyDescent="0.35">
      <c r="A131" t="s">
        <v>50</v>
      </c>
      <c r="B131" t="s">
        <v>419</v>
      </c>
      <c r="C131" t="s">
        <v>52</v>
      </c>
      <c r="D131">
        <v>44.6</v>
      </c>
      <c r="E131">
        <v>20.3</v>
      </c>
      <c r="F131">
        <v>42.7</v>
      </c>
      <c r="G131">
        <v>66</v>
      </c>
      <c r="H131">
        <v>49.6</v>
      </c>
    </row>
    <row r="132" spans="1:8" x14ac:dyDescent="0.35">
      <c r="A132" t="s">
        <v>50</v>
      </c>
      <c r="B132" t="s">
        <v>420</v>
      </c>
      <c r="C132" t="s">
        <v>52</v>
      </c>
      <c r="D132">
        <v>22.4</v>
      </c>
      <c r="E132">
        <v>24.4</v>
      </c>
      <c r="F132">
        <v>76.599999999999994</v>
      </c>
      <c r="G132">
        <v>60.1</v>
      </c>
      <c r="H132">
        <v>41.9</v>
      </c>
    </row>
    <row r="133" spans="1:8" x14ac:dyDescent="0.35">
      <c r="A133" t="s">
        <v>50</v>
      </c>
      <c r="B133" t="s">
        <v>421</v>
      </c>
      <c r="C133" t="s">
        <v>52</v>
      </c>
      <c r="D133">
        <v>34</v>
      </c>
      <c r="E133">
        <v>31</v>
      </c>
      <c r="F133">
        <v>55.3</v>
      </c>
      <c r="G133">
        <v>51.9</v>
      </c>
      <c r="H133">
        <v>70.3</v>
      </c>
    </row>
    <row r="134" spans="1:8" x14ac:dyDescent="0.35">
      <c r="A134" t="s">
        <v>50</v>
      </c>
      <c r="B134" t="s">
        <v>422</v>
      </c>
      <c r="C134" t="s">
        <v>52</v>
      </c>
      <c r="D134">
        <v>37.700000000000003</v>
      </c>
      <c r="E134">
        <v>24.7</v>
      </c>
      <c r="F134">
        <v>64.3</v>
      </c>
      <c r="G134">
        <v>55.5</v>
      </c>
      <c r="H134">
        <v>39.799999999999997</v>
      </c>
    </row>
    <row r="135" spans="1:8" x14ac:dyDescent="0.35">
      <c r="A135" t="s">
        <v>50</v>
      </c>
      <c r="B135" t="s">
        <v>423</v>
      </c>
      <c r="C135" t="s">
        <v>52</v>
      </c>
      <c r="D135">
        <v>28</v>
      </c>
      <c r="E135">
        <v>25.1</v>
      </c>
      <c r="F135">
        <v>61.1</v>
      </c>
      <c r="G135">
        <v>66.3</v>
      </c>
      <c r="H135">
        <v>55.9</v>
      </c>
    </row>
    <row r="136" spans="1:8" x14ac:dyDescent="0.35">
      <c r="A136" t="s">
        <v>50</v>
      </c>
      <c r="B136" t="s">
        <v>424</v>
      </c>
      <c r="C136" t="s">
        <v>52</v>
      </c>
      <c r="D136">
        <v>28.3</v>
      </c>
      <c r="E136">
        <v>25.7</v>
      </c>
      <c r="F136">
        <v>69.2</v>
      </c>
      <c r="G136">
        <v>51.1</v>
      </c>
      <c r="H136">
        <v>36.799999999999997</v>
      </c>
    </row>
    <row r="137" spans="1:8" x14ac:dyDescent="0.35">
      <c r="A137" t="s">
        <v>50</v>
      </c>
      <c r="B137" t="s">
        <v>425</v>
      </c>
      <c r="C137" t="s">
        <v>52</v>
      </c>
      <c r="D137">
        <v>23.3</v>
      </c>
      <c r="E137">
        <v>21.4</v>
      </c>
      <c r="F137">
        <v>79.3</v>
      </c>
      <c r="G137">
        <v>62.3</v>
      </c>
      <c r="H137">
        <v>39.9</v>
      </c>
    </row>
    <row r="138" spans="1:8" x14ac:dyDescent="0.35">
      <c r="A138" t="s">
        <v>50</v>
      </c>
      <c r="B138" t="s">
        <v>426</v>
      </c>
      <c r="C138" t="s">
        <v>52</v>
      </c>
      <c r="D138">
        <v>25.4</v>
      </c>
      <c r="E138">
        <v>23.4</v>
      </c>
      <c r="F138">
        <v>64.8</v>
      </c>
      <c r="G138">
        <v>64.8</v>
      </c>
      <c r="H138">
        <v>56.7</v>
      </c>
    </row>
    <row r="139" spans="1:8" x14ac:dyDescent="0.35">
      <c r="A139" t="s">
        <v>50</v>
      </c>
      <c r="B139" t="s">
        <v>427</v>
      </c>
      <c r="C139" t="s">
        <v>52</v>
      </c>
      <c r="D139">
        <v>36.4</v>
      </c>
      <c r="E139">
        <v>17.5</v>
      </c>
      <c r="F139">
        <v>53.3</v>
      </c>
      <c r="G139">
        <v>62.6</v>
      </c>
      <c r="H139">
        <v>56.8</v>
      </c>
    </row>
    <row r="140" spans="1:8" x14ac:dyDescent="0.35">
      <c r="A140" t="s">
        <v>50</v>
      </c>
      <c r="B140" t="s">
        <v>428</v>
      </c>
      <c r="C140" t="s">
        <v>52</v>
      </c>
      <c r="D140">
        <v>35.1</v>
      </c>
      <c r="E140">
        <v>19.399999999999999</v>
      </c>
      <c r="F140">
        <v>59.3</v>
      </c>
      <c r="G140">
        <v>53</v>
      </c>
      <c r="H140">
        <v>38.6</v>
      </c>
    </row>
    <row r="141" spans="1:8" x14ac:dyDescent="0.35">
      <c r="A141" t="s">
        <v>50</v>
      </c>
      <c r="B141" t="s">
        <v>429</v>
      </c>
      <c r="C141" t="s">
        <v>52</v>
      </c>
      <c r="D141">
        <v>40.5</v>
      </c>
      <c r="E141">
        <v>21.9</v>
      </c>
      <c r="F141">
        <v>56.6</v>
      </c>
      <c r="G141">
        <v>43.8</v>
      </c>
      <c r="H141">
        <v>38</v>
      </c>
    </row>
    <row r="142" spans="1:8" x14ac:dyDescent="0.35">
      <c r="A142" t="s">
        <v>50</v>
      </c>
      <c r="B142" t="s">
        <v>430</v>
      </c>
      <c r="C142" t="s">
        <v>52</v>
      </c>
      <c r="D142">
        <v>30</v>
      </c>
      <c r="E142">
        <v>22.5</v>
      </c>
      <c r="F142">
        <v>62.9</v>
      </c>
      <c r="G142">
        <v>66</v>
      </c>
      <c r="H142">
        <v>57.2</v>
      </c>
    </row>
    <row r="143" spans="1:8" x14ac:dyDescent="0.35">
      <c r="A143" t="s">
        <v>53</v>
      </c>
      <c r="B143" t="s">
        <v>431</v>
      </c>
      <c r="C143" t="s">
        <v>55</v>
      </c>
      <c r="D143">
        <v>31.1</v>
      </c>
      <c r="E143">
        <v>20.2</v>
      </c>
      <c r="F143">
        <v>46.1</v>
      </c>
      <c r="G143">
        <v>63.4</v>
      </c>
      <c r="H143">
        <v>62.1</v>
      </c>
    </row>
    <row r="144" spans="1:8" x14ac:dyDescent="0.35">
      <c r="A144" t="s">
        <v>53</v>
      </c>
      <c r="B144" t="s">
        <v>432</v>
      </c>
      <c r="C144" t="s">
        <v>55</v>
      </c>
      <c r="D144">
        <v>27.4</v>
      </c>
      <c r="E144">
        <v>23.2</v>
      </c>
      <c r="F144">
        <v>58</v>
      </c>
      <c r="G144">
        <v>56</v>
      </c>
      <c r="H144">
        <v>44.8</v>
      </c>
    </row>
    <row r="145" spans="1:8" x14ac:dyDescent="0.35">
      <c r="A145" t="s">
        <v>53</v>
      </c>
      <c r="B145" t="s">
        <v>433</v>
      </c>
      <c r="C145" t="s">
        <v>55</v>
      </c>
      <c r="D145">
        <v>29.7</v>
      </c>
      <c r="E145">
        <v>17.2</v>
      </c>
      <c r="F145">
        <v>56.8</v>
      </c>
      <c r="G145">
        <v>51</v>
      </c>
      <c r="H145">
        <v>62.4</v>
      </c>
    </row>
    <row r="146" spans="1:8" x14ac:dyDescent="0.35">
      <c r="A146" t="s">
        <v>53</v>
      </c>
      <c r="B146" t="s">
        <v>434</v>
      </c>
      <c r="C146" t="s">
        <v>55</v>
      </c>
      <c r="D146">
        <v>26</v>
      </c>
      <c r="E146">
        <v>20.399999999999999</v>
      </c>
      <c r="F146">
        <v>56.6</v>
      </c>
      <c r="G146">
        <v>59.3</v>
      </c>
      <c r="H146">
        <v>37.5</v>
      </c>
    </row>
    <row r="147" spans="1:8" x14ac:dyDescent="0.35">
      <c r="A147" t="s">
        <v>53</v>
      </c>
      <c r="B147" t="s">
        <v>435</v>
      </c>
      <c r="C147" t="s">
        <v>55</v>
      </c>
      <c r="D147">
        <v>20.7</v>
      </c>
      <c r="E147">
        <v>24.6</v>
      </c>
      <c r="F147">
        <v>58.2</v>
      </c>
      <c r="G147">
        <v>53.2</v>
      </c>
      <c r="H147">
        <v>34.9</v>
      </c>
    </row>
    <row r="148" spans="1:8" x14ac:dyDescent="0.35">
      <c r="A148" t="s">
        <v>53</v>
      </c>
      <c r="B148" t="s">
        <v>436</v>
      </c>
      <c r="C148" t="s">
        <v>55</v>
      </c>
      <c r="D148">
        <v>37.1</v>
      </c>
      <c r="E148">
        <v>23.6</v>
      </c>
      <c r="F148">
        <v>43.3</v>
      </c>
      <c r="G148">
        <v>76.7</v>
      </c>
      <c r="H148">
        <v>40.700000000000003</v>
      </c>
    </row>
    <row r="149" spans="1:8" x14ac:dyDescent="0.35">
      <c r="A149" t="s">
        <v>53</v>
      </c>
      <c r="B149" t="s">
        <v>437</v>
      </c>
      <c r="C149" t="s">
        <v>55</v>
      </c>
      <c r="D149">
        <v>27.1</v>
      </c>
      <c r="E149">
        <v>22.1</v>
      </c>
      <c r="F149">
        <v>61.3</v>
      </c>
      <c r="G149">
        <v>46.1</v>
      </c>
      <c r="H149">
        <v>38.9</v>
      </c>
    </row>
    <row r="150" spans="1:8" x14ac:dyDescent="0.35">
      <c r="A150" t="s">
        <v>53</v>
      </c>
      <c r="B150" t="s">
        <v>438</v>
      </c>
      <c r="C150" t="s">
        <v>55</v>
      </c>
      <c r="D150">
        <v>30.7</v>
      </c>
      <c r="E150">
        <v>19.5</v>
      </c>
      <c r="F150">
        <v>50.2</v>
      </c>
      <c r="G150">
        <v>62</v>
      </c>
      <c r="H150">
        <v>37.1</v>
      </c>
    </row>
    <row r="151" spans="1:8" x14ac:dyDescent="0.35">
      <c r="A151" t="s">
        <v>53</v>
      </c>
      <c r="B151" t="s">
        <v>439</v>
      </c>
      <c r="C151" t="s">
        <v>55</v>
      </c>
      <c r="D151">
        <v>27.8</v>
      </c>
      <c r="E151">
        <v>21.5</v>
      </c>
      <c r="F151">
        <v>58.1</v>
      </c>
      <c r="G151">
        <v>51.6</v>
      </c>
      <c r="H151">
        <v>52.6</v>
      </c>
    </row>
    <row r="152" spans="1:8" x14ac:dyDescent="0.35">
      <c r="A152" t="s">
        <v>53</v>
      </c>
      <c r="B152" t="s">
        <v>440</v>
      </c>
      <c r="C152" t="s">
        <v>55</v>
      </c>
      <c r="D152">
        <v>26.6</v>
      </c>
      <c r="E152">
        <v>30.4</v>
      </c>
      <c r="F152">
        <v>44</v>
      </c>
      <c r="G152">
        <v>39.799999999999997</v>
      </c>
      <c r="H152">
        <v>45.6</v>
      </c>
    </row>
    <row r="153" spans="1:8" x14ac:dyDescent="0.35">
      <c r="A153" t="s">
        <v>66</v>
      </c>
      <c r="B153" t="s">
        <v>441</v>
      </c>
      <c r="C153" t="s">
        <v>68</v>
      </c>
      <c r="D153">
        <v>23.1</v>
      </c>
      <c r="E153">
        <v>14.3</v>
      </c>
      <c r="F153">
        <v>57.2</v>
      </c>
      <c r="G153">
        <v>39.700000000000003</v>
      </c>
      <c r="H153">
        <v>30</v>
      </c>
    </row>
    <row r="154" spans="1:8" x14ac:dyDescent="0.35">
      <c r="A154" t="s">
        <v>66</v>
      </c>
      <c r="B154" t="s">
        <v>442</v>
      </c>
      <c r="C154" t="s">
        <v>68</v>
      </c>
      <c r="D154">
        <v>29.1</v>
      </c>
      <c r="E154">
        <v>16.600000000000001</v>
      </c>
      <c r="F154">
        <v>50.9</v>
      </c>
      <c r="G154">
        <v>45.6</v>
      </c>
      <c r="H154">
        <v>34.5</v>
      </c>
    </row>
    <row r="155" spans="1:8" x14ac:dyDescent="0.35">
      <c r="A155" t="s">
        <v>66</v>
      </c>
      <c r="B155" t="s">
        <v>443</v>
      </c>
      <c r="C155" t="s">
        <v>68</v>
      </c>
      <c r="D155">
        <v>32.1</v>
      </c>
      <c r="E155">
        <v>18</v>
      </c>
      <c r="F155">
        <v>38.4</v>
      </c>
      <c r="G155">
        <v>63.7</v>
      </c>
      <c r="H155">
        <v>64.400000000000006</v>
      </c>
    </row>
    <row r="156" spans="1:8" x14ac:dyDescent="0.35">
      <c r="A156" t="s">
        <v>66</v>
      </c>
      <c r="B156" t="s">
        <v>444</v>
      </c>
      <c r="C156" t="s">
        <v>68</v>
      </c>
      <c r="D156">
        <v>33.6</v>
      </c>
      <c r="E156">
        <v>18.899999999999999</v>
      </c>
      <c r="F156">
        <v>38.9</v>
      </c>
      <c r="G156">
        <v>43.2</v>
      </c>
      <c r="H156">
        <v>51.4</v>
      </c>
    </row>
    <row r="157" spans="1:8" x14ac:dyDescent="0.35">
      <c r="A157" t="s">
        <v>66</v>
      </c>
      <c r="B157" t="s">
        <v>445</v>
      </c>
      <c r="C157" t="s">
        <v>68</v>
      </c>
      <c r="D157">
        <v>26</v>
      </c>
      <c r="E157">
        <v>20.8</v>
      </c>
      <c r="F157">
        <v>51.1</v>
      </c>
      <c r="G157">
        <v>61.8</v>
      </c>
      <c r="H157">
        <v>37.5</v>
      </c>
    </row>
    <row r="158" spans="1:8" x14ac:dyDescent="0.35">
      <c r="A158" t="s">
        <v>66</v>
      </c>
      <c r="B158" t="s">
        <v>446</v>
      </c>
      <c r="C158" t="s">
        <v>68</v>
      </c>
      <c r="D158">
        <v>26.2</v>
      </c>
      <c r="E158">
        <v>16.399999999999999</v>
      </c>
      <c r="F158">
        <v>47.2</v>
      </c>
      <c r="G158">
        <v>46.8</v>
      </c>
      <c r="H158">
        <v>38.9</v>
      </c>
    </row>
    <row r="159" spans="1:8" x14ac:dyDescent="0.35">
      <c r="A159" t="s">
        <v>66</v>
      </c>
      <c r="B159" t="s">
        <v>447</v>
      </c>
      <c r="C159" t="s">
        <v>68</v>
      </c>
      <c r="D159">
        <v>29</v>
      </c>
      <c r="E159">
        <v>12.7</v>
      </c>
      <c r="F159">
        <v>47.8</v>
      </c>
      <c r="G159">
        <v>38.6</v>
      </c>
      <c r="H159">
        <v>39</v>
      </c>
    </row>
    <row r="160" spans="1:8" x14ac:dyDescent="0.35">
      <c r="A160" t="s">
        <v>66</v>
      </c>
      <c r="B160" t="s">
        <v>448</v>
      </c>
      <c r="C160" t="s">
        <v>68</v>
      </c>
      <c r="D160">
        <v>22.1</v>
      </c>
      <c r="E160">
        <v>12.4</v>
      </c>
      <c r="F160">
        <v>62.1</v>
      </c>
      <c r="G160">
        <v>56.4</v>
      </c>
      <c r="H160">
        <v>36</v>
      </c>
    </row>
    <row r="161" spans="1:8" x14ac:dyDescent="0.35">
      <c r="A161" t="s">
        <v>66</v>
      </c>
      <c r="B161" t="s">
        <v>449</v>
      </c>
      <c r="C161" t="s">
        <v>68</v>
      </c>
      <c r="D161">
        <v>26</v>
      </c>
      <c r="E161">
        <v>17.8</v>
      </c>
      <c r="F161">
        <v>46.9</v>
      </c>
      <c r="G161">
        <v>40.1</v>
      </c>
      <c r="H161">
        <v>37</v>
      </c>
    </row>
    <row r="162" spans="1:8" x14ac:dyDescent="0.35">
      <c r="A162" t="s">
        <v>66</v>
      </c>
      <c r="B162" t="s">
        <v>450</v>
      </c>
      <c r="C162" t="s">
        <v>68</v>
      </c>
      <c r="D162">
        <v>28.8</v>
      </c>
      <c r="E162">
        <v>14.9</v>
      </c>
      <c r="F162">
        <v>47.2</v>
      </c>
      <c r="G162">
        <v>27.3</v>
      </c>
      <c r="H162">
        <v>61.9</v>
      </c>
    </row>
    <row r="163" spans="1:8" x14ac:dyDescent="0.35">
      <c r="A163" t="s">
        <v>66</v>
      </c>
      <c r="B163" t="s">
        <v>451</v>
      </c>
      <c r="C163" t="s">
        <v>68</v>
      </c>
      <c r="D163">
        <v>34.5</v>
      </c>
      <c r="E163">
        <v>16.3</v>
      </c>
      <c r="F163">
        <v>40.200000000000003</v>
      </c>
      <c r="G163">
        <v>37.1</v>
      </c>
      <c r="H163">
        <v>31</v>
      </c>
    </row>
    <row r="164" spans="1:8" x14ac:dyDescent="0.35">
      <c r="A164" t="s">
        <v>56</v>
      </c>
      <c r="B164" t="s">
        <v>452</v>
      </c>
      <c r="C164" t="s">
        <v>57</v>
      </c>
      <c r="D164">
        <v>38.299999999999997</v>
      </c>
      <c r="E164">
        <v>13.3</v>
      </c>
      <c r="F164">
        <v>35.200000000000003</v>
      </c>
      <c r="G164">
        <v>51</v>
      </c>
      <c r="H164">
        <v>36.799999999999997</v>
      </c>
    </row>
    <row r="165" spans="1:8" x14ac:dyDescent="0.35">
      <c r="A165" t="s">
        <v>56</v>
      </c>
      <c r="B165" t="s">
        <v>453</v>
      </c>
      <c r="C165" t="s">
        <v>57</v>
      </c>
      <c r="D165">
        <v>18.3</v>
      </c>
      <c r="E165">
        <v>20.2</v>
      </c>
      <c r="F165">
        <v>48.1</v>
      </c>
      <c r="G165">
        <v>36.6</v>
      </c>
      <c r="H165">
        <v>45.7</v>
      </c>
    </row>
    <row r="166" spans="1:8" x14ac:dyDescent="0.35">
      <c r="A166" t="s">
        <v>56</v>
      </c>
      <c r="B166" t="s">
        <v>454</v>
      </c>
      <c r="C166" t="s">
        <v>57</v>
      </c>
      <c r="D166">
        <v>18.399999999999999</v>
      </c>
      <c r="E166">
        <v>15.3</v>
      </c>
      <c r="F166">
        <v>51.8</v>
      </c>
      <c r="G166">
        <v>39.5</v>
      </c>
      <c r="H166">
        <v>36.9</v>
      </c>
    </row>
    <row r="167" spans="1:8" x14ac:dyDescent="0.35">
      <c r="A167" t="s">
        <v>56</v>
      </c>
      <c r="B167" t="s">
        <v>455</v>
      </c>
      <c r="C167" t="s">
        <v>57</v>
      </c>
      <c r="D167">
        <v>18.2</v>
      </c>
      <c r="E167">
        <v>9.3000000000000007</v>
      </c>
      <c r="F167">
        <v>45.8</v>
      </c>
      <c r="G167">
        <v>19.3</v>
      </c>
      <c r="H167">
        <v>45.5</v>
      </c>
    </row>
    <row r="168" spans="1:8" x14ac:dyDescent="0.35">
      <c r="A168" t="s">
        <v>56</v>
      </c>
      <c r="B168" t="s">
        <v>456</v>
      </c>
      <c r="C168" t="s">
        <v>57</v>
      </c>
      <c r="D168">
        <v>26</v>
      </c>
      <c r="E168">
        <v>17.399999999999999</v>
      </c>
      <c r="F168">
        <v>41.2</v>
      </c>
      <c r="G168">
        <v>43.5</v>
      </c>
      <c r="H168">
        <v>43.9</v>
      </c>
    </row>
    <row r="169" spans="1:8" x14ac:dyDescent="0.35">
      <c r="A169" t="s">
        <v>97</v>
      </c>
      <c r="B169" t="s">
        <v>457</v>
      </c>
      <c r="C169" t="s">
        <v>99</v>
      </c>
      <c r="D169">
        <v>24.1</v>
      </c>
      <c r="E169">
        <v>7.7</v>
      </c>
      <c r="F169">
        <v>28.4</v>
      </c>
      <c r="G169">
        <v>17</v>
      </c>
      <c r="H169">
        <v>32.5</v>
      </c>
    </row>
    <row r="170" spans="1:8" x14ac:dyDescent="0.35">
      <c r="A170" t="s">
        <v>97</v>
      </c>
      <c r="B170" t="s">
        <v>458</v>
      </c>
      <c r="C170" t="s">
        <v>99</v>
      </c>
      <c r="D170">
        <v>18</v>
      </c>
      <c r="E170">
        <v>12.6</v>
      </c>
      <c r="F170">
        <v>41.7</v>
      </c>
      <c r="G170">
        <v>32.1</v>
      </c>
      <c r="H170">
        <v>31.8</v>
      </c>
    </row>
    <row r="171" spans="1:8" x14ac:dyDescent="0.35">
      <c r="A171" t="s">
        <v>97</v>
      </c>
      <c r="B171" t="s">
        <v>459</v>
      </c>
      <c r="C171" t="s">
        <v>99</v>
      </c>
      <c r="D171">
        <v>19.100000000000001</v>
      </c>
      <c r="E171">
        <v>11.7</v>
      </c>
      <c r="F171">
        <v>39.6</v>
      </c>
      <c r="G171">
        <v>35.4</v>
      </c>
      <c r="H171">
        <v>33.9</v>
      </c>
    </row>
    <row r="172" spans="1:8" x14ac:dyDescent="0.35">
      <c r="A172" t="s">
        <v>97</v>
      </c>
      <c r="B172" t="s">
        <v>460</v>
      </c>
      <c r="C172" t="s">
        <v>99</v>
      </c>
      <c r="D172">
        <v>20</v>
      </c>
      <c r="E172">
        <v>9.5</v>
      </c>
      <c r="F172">
        <v>31.4</v>
      </c>
      <c r="G172">
        <v>30.9</v>
      </c>
      <c r="H172">
        <v>37.9</v>
      </c>
    </row>
    <row r="173" spans="1:8" x14ac:dyDescent="0.35">
      <c r="A173" t="s">
        <v>97</v>
      </c>
      <c r="B173" t="s">
        <v>461</v>
      </c>
      <c r="C173" t="s">
        <v>99</v>
      </c>
      <c r="D173">
        <v>32.799999999999997</v>
      </c>
      <c r="E173">
        <v>11.1</v>
      </c>
      <c r="F173">
        <v>25.9</v>
      </c>
      <c r="G173">
        <v>37.4</v>
      </c>
      <c r="H173">
        <v>36.1</v>
      </c>
    </row>
    <row r="174" spans="1:8" x14ac:dyDescent="0.35">
      <c r="A174" t="s">
        <v>97</v>
      </c>
      <c r="B174" t="s">
        <v>462</v>
      </c>
      <c r="C174" t="s">
        <v>99</v>
      </c>
      <c r="D174">
        <v>22.2</v>
      </c>
      <c r="E174">
        <v>14.9</v>
      </c>
      <c r="F174">
        <v>26.7</v>
      </c>
      <c r="G174">
        <v>20.9</v>
      </c>
      <c r="H174">
        <v>57.8</v>
      </c>
    </row>
    <row r="175" spans="1:8" x14ac:dyDescent="0.35">
      <c r="A175" t="s">
        <v>97</v>
      </c>
      <c r="B175" t="s">
        <v>463</v>
      </c>
      <c r="C175" t="s">
        <v>99</v>
      </c>
      <c r="D175">
        <v>34.5</v>
      </c>
      <c r="E175">
        <v>3.1</v>
      </c>
      <c r="F175">
        <v>27.3</v>
      </c>
      <c r="G175">
        <v>28.2</v>
      </c>
      <c r="H175">
        <v>47.3</v>
      </c>
    </row>
    <row r="176" spans="1:8" x14ac:dyDescent="0.35">
      <c r="A176" t="s">
        <v>464</v>
      </c>
      <c r="B176" t="s">
        <v>465</v>
      </c>
      <c r="C176" t="s">
        <v>177</v>
      </c>
      <c r="D176" t="s">
        <v>177</v>
      </c>
      <c r="E176" t="s">
        <v>177</v>
      </c>
      <c r="F176" t="s">
        <v>177</v>
      </c>
      <c r="G176" t="s">
        <v>177</v>
      </c>
      <c r="H176" t="s">
        <v>177</v>
      </c>
    </row>
    <row r="177" spans="1:8" x14ac:dyDescent="0.35">
      <c r="A177" t="s">
        <v>464</v>
      </c>
      <c r="B177" t="s">
        <v>466</v>
      </c>
      <c r="C177" t="s">
        <v>177</v>
      </c>
      <c r="D177" t="s">
        <v>177</v>
      </c>
      <c r="E177" t="s">
        <v>177</v>
      </c>
      <c r="F177" t="s">
        <v>177</v>
      </c>
      <c r="G177" t="s">
        <v>177</v>
      </c>
      <c r="H177" t="s">
        <v>177</v>
      </c>
    </row>
    <row r="178" spans="1:8" x14ac:dyDescent="0.35">
      <c r="A178" t="s">
        <v>464</v>
      </c>
      <c r="B178" t="s">
        <v>467</v>
      </c>
      <c r="C178" t="s">
        <v>177</v>
      </c>
      <c r="D178" t="s">
        <v>177</v>
      </c>
      <c r="E178" t="s">
        <v>177</v>
      </c>
      <c r="F178" t="s">
        <v>177</v>
      </c>
      <c r="G178" t="s">
        <v>177</v>
      </c>
      <c r="H178" t="s">
        <v>177</v>
      </c>
    </row>
    <row r="179" spans="1:8" x14ac:dyDescent="0.35">
      <c r="A179" t="s">
        <v>464</v>
      </c>
      <c r="B179" t="s">
        <v>468</v>
      </c>
      <c r="C179" t="s">
        <v>177</v>
      </c>
      <c r="D179" t="s">
        <v>177</v>
      </c>
      <c r="E179" t="s">
        <v>177</v>
      </c>
      <c r="F179" t="s">
        <v>177</v>
      </c>
      <c r="G179" t="s">
        <v>177</v>
      </c>
      <c r="H179" t="s">
        <v>177</v>
      </c>
    </row>
    <row r="180" spans="1:8" x14ac:dyDescent="0.35">
      <c r="A180" t="s">
        <v>464</v>
      </c>
      <c r="B180" t="s">
        <v>469</v>
      </c>
      <c r="C180" t="s">
        <v>177</v>
      </c>
      <c r="D180" t="s">
        <v>177</v>
      </c>
      <c r="E180" t="s">
        <v>177</v>
      </c>
      <c r="F180" t="s">
        <v>177</v>
      </c>
      <c r="G180" t="s">
        <v>177</v>
      </c>
      <c r="H180" t="s">
        <v>177</v>
      </c>
    </row>
    <row r="181" spans="1:8" x14ac:dyDescent="0.35">
      <c r="A181" t="s">
        <v>464</v>
      </c>
      <c r="B181" t="s">
        <v>470</v>
      </c>
      <c r="C181" t="s">
        <v>177</v>
      </c>
      <c r="D181" t="s">
        <v>177</v>
      </c>
      <c r="E181" t="s">
        <v>177</v>
      </c>
      <c r="F181" t="s">
        <v>177</v>
      </c>
      <c r="G181" t="s">
        <v>177</v>
      </c>
      <c r="H181" t="s">
        <v>177</v>
      </c>
    </row>
    <row r="182" spans="1:8" x14ac:dyDescent="0.35">
      <c r="A182" t="s">
        <v>464</v>
      </c>
      <c r="B182" t="s">
        <v>471</v>
      </c>
      <c r="C182" t="s">
        <v>177</v>
      </c>
      <c r="D182" t="s">
        <v>177</v>
      </c>
      <c r="E182" t="s">
        <v>177</v>
      </c>
      <c r="F182" t="s">
        <v>177</v>
      </c>
      <c r="G182" t="s">
        <v>177</v>
      </c>
      <c r="H182" t="s">
        <v>177</v>
      </c>
    </row>
    <row r="183" spans="1:8" x14ac:dyDescent="0.35">
      <c r="A183" t="s">
        <v>464</v>
      </c>
      <c r="B183" t="s">
        <v>472</v>
      </c>
      <c r="C183" t="s">
        <v>177</v>
      </c>
      <c r="D183" t="s">
        <v>177</v>
      </c>
      <c r="E183" t="s">
        <v>177</v>
      </c>
      <c r="F183" t="s">
        <v>177</v>
      </c>
      <c r="G183" t="s">
        <v>177</v>
      </c>
      <c r="H18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E696-AD6D-4313-AF72-A43ABBD77D3F}">
  <dimension ref="A1:H10"/>
  <sheetViews>
    <sheetView tabSelected="1" workbookViewId="0">
      <selection activeCell="B16" sqref="B16"/>
    </sheetView>
  </sheetViews>
  <sheetFormatPr defaultRowHeight="14.5" x14ac:dyDescent="0.35"/>
  <cols>
    <col min="2" max="2" width="41" bestFit="1" customWidth="1"/>
  </cols>
  <sheetData>
    <row r="1" spans="1:8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139</v>
      </c>
      <c r="B2" t="s">
        <v>473</v>
      </c>
      <c r="C2">
        <v>62.5</v>
      </c>
      <c r="D2">
        <v>43.3</v>
      </c>
      <c r="E2">
        <v>47.7</v>
      </c>
      <c r="F2">
        <v>85.8</v>
      </c>
      <c r="G2">
        <v>83.5</v>
      </c>
      <c r="H2">
        <v>91.6</v>
      </c>
    </row>
    <row r="3" spans="1:8" x14ac:dyDescent="0.35">
      <c r="A3" t="s">
        <v>16</v>
      </c>
      <c r="B3" t="s">
        <v>474</v>
      </c>
      <c r="C3" t="s">
        <v>18</v>
      </c>
      <c r="D3">
        <v>32.700000000000003</v>
      </c>
      <c r="E3">
        <v>41.2</v>
      </c>
      <c r="F3">
        <v>85.9</v>
      </c>
      <c r="G3">
        <v>76</v>
      </c>
      <c r="H3">
        <v>89.4</v>
      </c>
    </row>
    <row r="4" spans="1:8" x14ac:dyDescent="0.35">
      <c r="A4" t="s">
        <v>21</v>
      </c>
      <c r="B4" t="s">
        <v>475</v>
      </c>
      <c r="C4" t="s">
        <v>23</v>
      </c>
      <c r="D4">
        <v>32</v>
      </c>
      <c r="E4">
        <v>36.6</v>
      </c>
      <c r="F4">
        <v>82.6</v>
      </c>
      <c r="G4">
        <v>80.400000000000006</v>
      </c>
      <c r="H4">
        <v>91.6</v>
      </c>
    </row>
    <row r="5" spans="1:8" x14ac:dyDescent="0.35">
      <c r="A5" t="s">
        <v>34</v>
      </c>
      <c r="B5" t="s">
        <v>476</v>
      </c>
      <c r="C5" t="s">
        <v>36</v>
      </c>
      <c r="D5">
        <v>28</v>
      </c>
      <c r="E5">
        <v>37.5</v>
      </c>
      <c r="F5">
        <v>78.599999999999994</v>
      </c>
      <c r="G5">
        <v>69.400000000000006</v>
      </c>
      <c r="H5">
        <v>72.900000000000006</v>
      </c>
    </row>
    <row r="6" spans="1:8" x14ac:dyDescent="0.35">
      <c r="A6" t="s">
        <v>34</v>
      </c>
      <c r="B6" t="s">
        <v>477</v>
      </c>
      <c r="C6" t="s">
        <v>36</v>
      </c>
      <c r="D6">
        <v>27.1</v>
      </c>
      <c r="E6">
        <v>32.299999999999997</v>
      </c>
      <c r="F6">
        <v>77.3</v>
      </c>
      <c r="G6">
        <v>74.400000000000006</v>
      </c>
      <c r="H6">
        <v>79.900000000000006</v>
      </c>
    </row>
    <row r="7" spans="1:8" x14ac:dyDescent="0.35">
      <c r="A7" t="s">
        <v>34</v>
      </c>
      <c r="B7" t="s">
        <v>478</v>
      </c>
      <c r="C7" t="s">
        <v>36</v>
      </c>
      <c r="D7">
        <v>25.6</v>
      </c>
      <c r="E7">
        <v>34.9</v>
      </c>
      <c r="F7">
        <v>76.400000000000006</v>
      </c>
      <c r="G7">
        <v>86.8</v>
      </c>
      <c r="H7">
        <v>78.7</v>
      </c>
    </row>
    <row r="8" spans="1:8" x14ac:dyDescent="0.35">
      <c r="A8" t="s">
        <v>46</v>
      </c>
      <c r="B8" t="s">
        <v>479</v>
      </c>
      <c r="C8" t="s">
        <v>48</v>
      </c>
      <c r="D8">
        <v>21.3</v>
      </c>
      <c r="E8">
        <v>33.799999999999997</v>
      </c>
      <c r="F8">
        <v>71.5</v>
      </c>
      <c r="G8">
        <v>51.9</v>
      </c>
      <c r="H8">
        <v>76.599999999999994</v>
      </c>
    </row>
    <row r="9" spans="1:8" x14ac:dyDescent="0.35">
      <c r="A9" t="s">
        <v>46</v>
      </c>
      <c r="B9" t="s">
        <v>480</v>
      </c>
      <c r="C9" t="s">
        <v>48</v>
      </c>
      <c r="D9">
        <v>26.2</v>
      </c>
      <c r="E9">
        <v>33.200000000000003</v>
      </c>
      <c r="F9">
        <v>60.9</v>
      </c>
      <c r="G9">
        <v>67</v>
      </c>
      <c r="H9">
        <v>77.8</v>
      </c>
    </row>
    <row r="10" spans="1:8" x14ac:dyDescent="0.35">
      <c r="A10" t="s">
        <v>66</v>
      </c>
      <c r="B10" t="s">
        <v>481</v>
      </c>
      <c r="C10" t="s">
        <v>68</v>
      </c>
      <c r="D10">
        <v>17.899999999999999</v>
      </c>
      <c r="E10">
        <v>13.7</v>
      </c>
      <c r="F10">
        <v>48.4</v>
      </c>
      <c r="G10">
        <v>55.7</v>
      </c>
      <c r="H10">
        <v>64.3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Austraila</vt:lpstr>
      <vt:lpstr>Germany</vt:lpstr>
      <vt:lpstr>New Zealand</vt:lpstr>
      <vt:lpstr>UK</vt:lpstr>
      <vt:lpstr>United States of America</vt:lpstr>
      <vt:lpstr>Ireland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IMFS Account</dc:creator>
  <cp:lastModifiedBy>Swapnil Patil</cp:lastModifiedBy>
  <dcterms:created xsi:type="dcterms:W3CDTF">2025-04-12T11:27:31Z</dcterms:created>
  <dcterms:modified xsi:type="dcterms:W3CDTF">2025-04-12T12:11:33Z</dcterms:modified>
</cp:coreProperties>
</file>