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arametros" sheetId="2" r:id="rId5"/>
    <sheet state="visible" name="Puntos de interes" sheetId="3" r:id="rId6"/>
    <sheet state="visible" name="Distancias" sheetId="4" r:id="rId7"/>
  </sheets>
  <definedNames/>
  <calcPr/>
</workbook>
</file>

<file path=xl/sharedStrings.xml><?xml version="1.0" encoding="utf-8"?>
<sst xmlns="http://schemas.openxmlformats.org/spreadsheetml/2006/main" count="68" uniqueCount="38">
  <si>
    <r>
      <rPr>
        <rFont val="Roboto Mono"/>
        <b/>
        <sz val="10.0"/>
      </rPr>
      <t xml:space="preserve">🌎 </t>
    </r>
    <r>
      <rPr>
        <rFont val="Roboto Mono"/>
        <b/>
        <color rgb="FF1155CC"/>
        <sz val="10.0"/>
        <u/>
      </rPr>
      <t>Google Maps formulas</t>
    </r>
    <r>
      <rPr>
        <rFont val="Roboto Mono"/>
        <b/>
        <sz val="10.0"/>
      </rPr>
      <t xml:space="preserve"> by </t>
    </r>
    <r>
      <rPr>
        <rFont val="Roboto Mono"/>
        <b/>
        <color rgb="FF1155CC"/>
        <sz val="10.0"/>
        <u/>
      </rPr>
      <t>Digital Inspiration</t>
    </r>
    <r>
      <rPr>
        <rFont val="Roboto Mono"/>
        <b/>
        <sz val="10.0"/>
      </rPr>
      <t xml:space="preserve"> </t>
    </r>
  </si>
  <si>
    <t>`=GOOGLEMAPS_DISTANCE("Boston", "NY")</t>
  </si>
  <si>
    <t>`=GOOGLEMAPS_DURATION("Hoboken", "NY", "walking")</t>
  </si>
  <si>
    <t>`=GOOGLEMAPS_REVERSEGEOCODE("37.4219999","-122.0840575")</t>
  </si>
  <si>
    <t>`=GOOGLEMAPS_DIRECTIONS("10005", "hoboken", "bicycling")</t>
  </si>
  <si>
    <t>Atraccion</t>
  </si>
  <si>
    <t>Satisfaccion</t>
  </si>
  <si>
    <t>Fuente (satisf)</t>
  </si>
  <si>
    <t>Costo (USD)</t>
  </si>
  <si>
    <t>Costo (GTQ)</t>
  </si>
  <si>
    <t>Fuente (costo)</t>
  </si>
  <si>
    <t>Tiempo de visita (estimado)</t>
  </si>
  <si>
    <t>El Arco de Santa Catalina</t>
  </si>
  <si>
    <t>maps.google.com</t>
  </si>
  <si>
    <t>Volcán Acatenango</t>
  </si>
  <si>
    <t>tripadvisor.es</t>
  </si>
  <si>
    <t>Volcán Pacaya</t>
  </si>
  <si>
    <t>http://www.volcanpacaya.info/281291923</t>
  </si>
  <si>
    <t>Mercado de Artesanias El Carmen</t>
  </si>
  <si>
    <t>Iglesia de La Merced</t>
  </si>
  <si>
    <t>""</t>
  </si>
  <si>
    <t>Parque Central</t>
  </si>
  <si>
    <t>Cerro de la Cruz</t>
  </si>
  <si>
    <t>Iglesia de San Francisco</t>
  </si>
  <si>
    <t>Granjas de Caoba</t>
  </si>
  <si>
    <t>www.caobafarms.com</t>
  </si>
  <si>
    <t>Museo Casa del Tejido</t>
  </si>
  <si>
    <t>guatemala.com</t>
  </si>
  <si>
    <t>Sitio</t>
  </si>
  <si>
    <t>Latitud, Longitud</t>
  </si>
  <si>
    <t>Tipo (0-cultural, 1-natural)</t>
  </si>
  <si>
    <t>Iglesia de La Merced Antigua Guatemala</t>
  </si>
  <si>
    <t>Parque Central Antigua Guatemala</t>
  </si>
  <si>
    <t>Cerro de la Cruz Antigua Guatemala</t>
  </si>
  <si>
    <t>Iglesia de San Francisco Antigua Guatemala</t>
  </si>
  <si>
    <t>Acatenango Volcano</t>
  </si>
  <si>
    <t>Volcán Pacay</t>
  </si>
  <si>
    <t>Iglesia de san francisco Antigua Guatemala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</si>
</sst>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0.0"/>
      <color theme="1"/>
      <name val="Roboto Mono"/>
    </font>
    <font>
      <b/>
      <sz val="10.0"/>
      <color theme="1"/>
      <name val="Roboto Mono"/>
    </font>
    <font>
      <sz val="9.0"/>
      <color theme="1"/>
      <name val="Roboto Mono"/>
    </font>
    <font>
      <b/>
      <u/>
      <sz val="10.0"/>
      <color rgb="FF0000FF"/>
      <name val="Roboto Mono"/>
    </font>
    <font>
      <sz val="9.0"/>
      <color theme="1"/>
      <name val="Arial"/>
    </font>
    <font>
      <sz val="9.0"/>
      <color rgb="FF212121"/>
      <name val="Roboto"/>
    </font>
    <font>
      <u/>
      <sz val="9.0"/>
      <color rgb="FF212121"/>
      <name val="Roboto"/>
    </font>
    <font>
      <b/>
      <color theme="1"/>
      <name val="Arial"/>
    </font>
    <font>
      <sz val="11.0"/>
      <color theme="1"/>
      <name val="Arial"/>
    </font>
    <font>
      <u/>
      <sz val="11.0"/>
      <color rgb="FF008000"/>
      <name val="Arial"/>
    </font>
    <font>
      <color theme="1"/>
      <name val="Arial"/>
    </font>
    <font>
      <sz val="12.0"/>
      <color rgb="FF222222"/>
      <name val="Arial"/>
    </font>
    <font>
      <color rgb="FF000000"/>
      <name val="Arial"/>
    </font>
    <font>
      <b/>
      <sz val="17.0"/>
      <color rgb="FF111111"/>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0" fontId="5" numFmtId="0" xfId="0" applyAlignment="1" applyFont="1">
      <alignment vertical="center"/>
    </xf>
    <xf borderId="0" fillId="0" fontId="3" numFmtId="0" xfId="0" applyAlignment="1" applyFont="1">
      <alignment shrinkToFit="0" vertical="center" wrapText="0"/>
    </xf>
    <xf borderId="0" fillId="2" fontId="6" numFmtId="0" xfId="0" applyAlignment="1" applyFill="1" applyFont="1">
      <alignment readingOrder="0" shrinkToFit="0" wrapText="0"/>
    </xf>
    <xf borderId="0" fillId="2" fontId="7" numFmtId="0" xfId="0" applyAlignment="1" applyFont="1">
      <alignment readingOrder="0" shrinkToFit="0" wrapText="0"/>
    </xf>
    <xf borderId="0" fillId="2" fontId="6" numFmtId="0" xfId="0" applyAlignment="1" applyFont="1">
      <alignment shrinkToFit="0" wrapText="0"/>
    </xf>
    <xf borderId="0" fillId="0" fontId="8" numFmtId="0" xfId="0" applyAlignment="1" applyFont="1">
      <alignment readingOrder="0"/>
    </xf>
    <xf borderId="0" fillId="0" fontId="9" numFmtId="0" xfId="0" applyFont="1"/>
    <xf borderId="0" fillId="0" fontId="9" numFmtId="0" xfId="0" applyAlignment="1" applyFont="1">
      <alignment readingOrder="0"/>
    </xf>
    <xf borderId="0" fillId="2" fontId="10" numFmtId="0" xfId="0" applyAlignment="1" applyFont="1">
      <alignment readingOrder="0"/>
    </xf>
    <xf borderId="0" fillId="0" fontId="11" numFmtId="0" xfId="0" applyFont="1"/>
    <xf borderId="0" fillId="2" fontId="12" numFmtId="0" xfId="0" applyAlignment="1" applyFont="1">
      <alignment horizontal="left" readingOrder="0"/>
    </xf>
    <xf borderId="0" fillId="0" fontId="11" numFmtId="0" xfId="0" applyAlignment="1" applyFont="1">
      <alignment readingOrder="0"/>
    </xf>
    <xf borderId="0" fillId="2" fontId="13"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horizontal="lef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2EB"/>
          <bgColor rgb="FFF8F2EB"/>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21" displayName="Table_1" id="1">
  <tableColumns count="5">
    <tableColumn name="Column1" id="1"/>
    <tableColumn name="Column2" id="2"/>
    <tableColumn name="Column3" id="3"/>
    <tableColumn name="Column4" id="4"/>
    <tableColumn name="Column5" id="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abnol.org/google-maps-sheets-200817"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caobafarms.com/" TargetMode="External"/><Relationship Id="rId10" Type="http://schemas.openxmlformats.org/officeDocument/2006/relationships/hyperlink" Target="http://maps.google.com" TargetMode="External"/><Relationship Id="rId13" Type="http://schemas.openxmlformats.org/officeDocument/2006/relationships/hyperlink" Target="http://guatemala.com" TargetMode="External"/><Relationship Id="rId12" Type="http://schemas.openxmlformats.org/officeDocument/2006/relationships/hyperlink" Target="http://maps.google.com" TargetMode="External"/><Relationship Id="rId1" Type="http://schemas.openxmlformats.org/officeDocument/2006/relationships/hyperlink" Target="http://maps.google.com" TargetMode="External"/><Relationship Id="rId2" Type="http://schemas.openxmlformats.org/officeDocument/2006/relationships/hyperlink" Target="http://maps.google.com" TargetMode="External"/><Relationship Id="rId3" Type="http://schemas.openxmlformats.org/officeDocument/2006/relationships/hyperlink" Target="http://tripadvisor.es" TargetMode="External"/><Relationship Id="rId4" Type="http://schemas.openxmlformats.org/officeDocument/2006/relationships/hyperlink" Target="http://maps.google.com" TargetMode="External"/><Relationship Id="rId9" Type="http://schemas.openxmlformats.org/officeDocument/2006/relationships/hyperlink" Target="http://maps.google.com" TargetMode="External"/><Relationship Id="rId14" Type="http://schemas.openxmlformats.org/officeDocument/2006/relationships/drawing" Target="../drawings/drawing2.xml"/><Relationship Id="rId5" Type="http://schemas.openxmlformats.org/officeDocument/2006/relationships/hyperlink" Target="http://www.volcanpacaya.info/281291923" TargetMode="External"/><Relationship Id="rId6" Type="http://schemas.openxmlformats.org/officeDocument/2006/relationships/hyperlink" Target="http://maps.google.com" TargetMode="External"/><Relationship Id="rId7" Type="http://schemas.openxmlformats.org/officeDocument/2006/relationships/hyperlink" Target="http://maps.google.com" TargetMode="External"/><Relationship Id="rId8" Type="http://schemas.openxmlformats.org/officeDocument/2006/relationships/hyperlink" Target="http://maps.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3" width="60.71"/>
    <col customWidth="1" min="4" max="5" width="45.29"/>
  </cols>
  <sheetData>
    <row r="1" ht="24.75" customHeight="1">
      <c r="A1" s="1"/>
      <c r="B1" s="2"/>
      <c r="C1" s="3"/>
      <c r="D1" s="1"/>
      <c r="E1" s="1"/>
    </row>
    <row r="2" ht="24.75" customHeight="1">
      <c r="A2" s="1"/>
      <c r="B2" s="4" t="s">
        <v>0</v>
      </c>
      <c r="C2" s="3"/>
      <c r="D2" s="1"/>
      <c r="E2" s="1"/>
    </row>
    <row r="3" ht="24.75" customHeight="1">
      <c r="A3" s="1"/>
      <c r="B3" s="5"/>
      <c r="C3" s="6"/>
      <c r="D3" s="1"/>
      <c r="E3" s="1"/>
    </row>
    <row r="4" ht="24.75" customHeight="1">
      <c r="A4" s="1"/>
      <c r="B4" s="5" t="str">
        <f t="shared" ref="B4:C4" si="1">GOOGLEMAPS_ADDRESS(10005)</f>
        <v>New York, NY 10005, USA</v>
      </c>
      <c r="C4" s="6" t="str">
        <f t="shared" si="1"/>
        <v>New York, NY 10005, USA</v>
      </c>
      <c r="D4" s="1"/>
      <c r="E4" s="1"/>
    </row>
    <row r="5" ht="24.75" customHeight="1">
      <c r="A5" s="1"/>
      <c r="B5" s="7"/>
      <c r="C5" s="3"/>
      <c r="D5" s="1"/>
      <c r="E5" s="1"/>
    </row>
    <row r="6" ht="24.75" customHeight="1">
      <c r="A6" s="1"/>
      <c r="B6" s="5" t="str">
        <f t="shared" ref="B6:C6" si="2">GOOGLEMAPS_COUNTRY("Taj Mahal, Agra")</f>
        <v>India (IN)</v>
      </c>
      <c r="C6" s="3" t="str">
        <f t="shared" si="2"/>
        <v>India (IN)</v>
      </c>
      <c r="D6" s="1"/>
      <c r="E6" s="1"/>
    </row>
    <row r="7" ht="24.75" customHeight="1">
      <c r="A7" s="1"/>
      <c r="B7" s="7"/>
      <c r="C7" s="3"/>
      <c r="D7" s="1"/>
      <c r="E7" s="1"/>
    </row>
    <row r="8" ht="24.75" customHeight="1">
      <c r="A8" s="1"/>
      <c r="B8" s="5" t="str">
        <f t="shared" ref="B8:C8" si="3">GOOGLEMAPS_LATLONG("buckingham palace")</f>
        <v>51.501364, -0.14189</v>
      </c>
      <c r="C8" s="3" t="str">
        <f t="shared" si="3"/>
        <v>51.501364, -0.14189</v>
      </c>
      <c r="D8" s="1"/>
      <c r="E8" s="1"/>
    </row>
    <row r="9" ht="24.75" customHeight="1">
      <c r="A9" s="1"/>
      <c r="B9" s="7"/>
      <c r="C9" s="3"/>
      <c r="D9" s="1"/>
      <c r="E9" s="1"/>
    </row>
    <row r="10" ht="24.75" customHeight="1">
      <c r="A10" s="1"/>
      <c r="B10" s="5" t="s">
        <v>1</v>
      </c>
      <c r="C10" s="3" t="str">
        <f>GOOGLEMAPS_DISTANCE("Boston", "NY")</f>
        <v>220 mi</v>
      </c>
      <c r="D10" s="1"/>
      <c r="E10" s="1"/>
    </row>
    <row r="11" ht="24.75" customHeight="1">
      <c r="A11" s="1"/>
      <c r="B11" s="7"/>
      <c r="C11" s="3"/>
      <c r="D11" s="1"/>
      <c r="E11" s="1"/>
    </row>
    <row r="12" ht="24.75" customHeight="1">
      <c r="A12" s="1"/>
      <c r="B12" s="5" t="s">
        <v>2</v>
      </c>
      <c r="C12" s="3" t="str">
        <f>GOOGLEMAPS_DURATION("Hoboken", "NY", "walking")</f>
        <v>47 mins</v>
      </c>
      <c r="D12" s="1"/>
      <c r="E12" s="1"/>
    </row>
    <row r="13" ht="24.75" customHeight="1">
      <c r="A13" s="1"/>
      <c r="B13" s="7"/>
      <c r="C13" s="3"/>
      <c r="D13" s="1"/>
      <c r="E13" s="1"/>
    </row>
    <row r="14" ht="24.75" customHeight="1">
      <c r="A14" s="1"/>
      <c r="B14" s="5" t="s">
        <v>3</v>
      </c>
      <c r="C14" s="3" t="str">
        <f>GOOGLEMAPS_REVERSEGEOCODE(37.4219999,-122.0840575)</f>
        <v>1600 Amphitheatre Pkwy, Mountain View, CA 94043, USA</v>
      </c>
      <c r="D14" s="1"/>
      <c r="E14" s="1"/>
    </row>
    <row r="15" ht="24.75" customHeight="1">
      <c r="A15" s="1"/>
      <c r="B15" s="7"/>
      <c r="C15" s="3"/>
      <c r="D15" s="1"/>
      <c r="E15" s="1"/>
    </row>
    <row r="16" ht="24.75" customHeight="1">
      <c r="A16" s="1"/>
      <c r="B16" s="5" t="s">
        <v>4</v>
      </c>
      <c r="C16" s="8" t="str">
        <f>GOOGLEMAPS_DIRECTIONS("10005", "hoboken", "bicycling")</f>
        <v>Head northeast on William St toward Pine St,Turn right onto Cedar St,Turn right onto Pearl St,Turn left onto Broad St,Turn right onto Water St,Continue onto State St/ State Street Plaza,Turn left toward Battery Bikeway,Turn right at Battery Bikeway,Slight left onto Battery Bikeway,Keep right to stay on Battery Bikeway,Turn left toward Battery Park City Esplanade,Slight right onto Battery Park City Esplanade,Turn left to stay on Battery Park City Esplanade,Turn left to stay on Battery Park City Esplanade,Turn right to stay on Battery Park City Esplanade,Turn left to stay on Battery Park City Esplanade,Turn right to stay on Battery Park City Esplanade,Slight left to stay on Battery Park City Esplanade,Turn left to stay on Battery Park City Esplanade,Take the World Financial Center - Paulus Hook ferry to Jersey CityToll road Parts of this road are closed Sat–SunEntering New Jersey,Continue straight,Turn right onto Hudson River Waterfront Walkway,Turn right to stay on Hudson River Waterfront Walkway,Turn right to stay on Hudson River Waterfront Walkway,Turn right at Harborside Pl,Turn right onto Hudson River Waterfront Walkway,Turn right to stay on Hudson River Waterfront Walkway,Turn right to stay on Hudson River Waterfront Walkway,Turn left to stay on Hudson River Waterfront Walkway,Turn left onto 14th St/ Park Ln S,Turn right,Turn left,Slight right at Hudson Pl,Slight right at Newark St,Turn left onto 2nd St,Turn right onto Bloomfield St,Turn left onto Sixth St</v>
      </c>
      <c r="D16" s="1"/>
      <c r="E16" s="1"/>
    </row>
    <row r="17" ht="24.75" customHeight="1">
      <c r="A17" s="1"/>
      <c r="B17" s="3"/>
      <c r="C17" s="3"/>
      <c r="D17" s="1"/>
      <c r="E17" s="1"/>
    </row>
    <row r="18" ht="24.75" customHeight="1">
      <c r="A18" s="1"/>
      <c r="B18" s="3"/>
      <c r="C18" s="3"/>
      <c r="D18" s="1"/>
      <c r="E18" s="1"/>
    </row>
    <row r="19" ht="24.75" customHeight="1">
      <c r="A19" s="1"/>
      <c r="B19" s="3"/>
      <c r="C19" s="3"/>
      <c r="D19" s="1"/>
      <c r="E19" s="1"/>
    </row>
    <row r="20" ht="24.75" customHeight="1">
      <c r="A20" s="1"/>
      <c r="B20" s="3"/>
      <c r="C20" s="3"/>
      <c r="D20" s="1"/>
      <c r="E20" s="1"/>
    </row>
    <row r="21" ht="24.75" customHeight="1">
      <c r="A21" s="1"/>
      <c r="B21" s="3"/>
      <c r="C21" s="3"/>
      <c r="D21" s="1"/>
      <c r="E21" s="1"/>
    </row>
  </sheetData>
  <hyperlinks>
    <hyperlink r:id="rId1" ref="B2"/>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s>
  <sheetData>
    <row r="1">
      <c r="A1" s="9" t="s">
        <v>5</v>
      </c>
      <c r="B1" s="9" t="s">
        <v>6</v>
      </c>
      <c r="C1" s="9" t="s">
        <v>7</v>
      </c>
      <c r="D1" s="9" t="s">
        <v>8</v>
      </c>
      <c r="E1" s="9" t="s">
        <v>9</v>
      </c>
      <c r="F1" s="9" t="s">
        <v>10</v>
      </c>
      <c r="G1" s="9" t="s">
        <v>11</v>
      </c>
    </row>
    <row r="2">
      <c r="A2" s="9" t="s">
        <v>12</v>
      </c>
      <c r="B2" s="9">
        <v>4.7</v>
      </c>
      <c r="C2" s="10" t="s">
        <v>13</v>
      </c>
      <c r="D2" s="9">
        <v>0.0</v>
      </c>
      <c r="E2" s="9">
        <v>0.0</v>
      </c>
      <c r="F2" s="11"/>
      <c r="G2" s="9">
        <v>0.5</v>
      </c>
    </row>
    <row r="3">
      <c r="A3" s="9" t="s">
        <v>14</v>
      </c>
      <c r="B3" s="9">
        <v>4.6</v>
      </c>
      <c r="C3" s="10" t="s">
        <v>13</v>
      </c>
      <c r="D3" s="9">
        <v>80.0</v>
      </c>
      <c r="E3" s="9">
        <v>620.0</v>
      </c>
      <c r="F3" s="10" t="s">
        <v>15</v>
      </c>
      <c r="G3" s="9">
        <v>6.0</v>
      </c>
    </row>
    <row r="4">
      <c r="A4" s="9" t="s">
        <v>16</v>
      </c>
      <c r="B4" s="9">
        <v>4.5</v>
      </c>
      <c r="C4" s="10" t="s">
        <v>13</v>
      </c>
      <c r="D4" s="9">
        <v>25.74</v>
      </c>
      <c r="E4" s="9">
        <v>200.0</v>
      </c>
      <c r="F4" s="10" t="s">
        <v>17</v>
      </c>
      <c r="G4" s="9">
        <v>1.0</v>
      </c>
    </row>
    <row r="5">
      <c r="A5" s="9" t="s">
        <v>18</v>
      </c>
      <c r="B5" s="9">
        <v>4.6</v>
      </c>
      <c r="C5" s="10" t="s">
        <v>13</v>
      </c>
      <c r="D5" s="9">
        <v>0.0</v>
      </c>
      <c r="E5" s="9">
        <v>0.0</v>
      </c>
      <c r="F5" s="11"/>
      <c r="G5" s="9">
        <v>2.0</v>
      </c>
    </row>
    <row r="6">
      <c r="A6" s="9" t="s">
        <v>19</v>
      </c>
      <c r="B6" s="9">
        <v>4.7</v>
      </c>
      <c r="C6" s="9" t="s">
        <v>20</v>
      </c>
      <c r="D6" s="9">
        <v>0.0</v>
      </c>
      <c r="E6" s="9">
        <v>0.0</v>
      </c>
      <c r="F6" s="11"/>
      <c r="G6" s="9">
        <v>0.5</v>
      </c>
    </row>
    <row r="7">
      <c r="A7" s="9" t="s">
        <v>21</v>
      </c>
      <c r="B7" s="9">
        <v>4.6</v>
      </c>
      <c r="C7" s="10" t="s">
        <v>13</v>
      </c>
      <c r="D7" s="9">
        <v>0.0</v>
      </c>
      <c r="E7" s="9">
        <v>0.0</v>
      </c>
      <c r="F7" s="11"/>
      <c r="G7" s="9">
        <v>1.5</v>
      </c>
    </row>
    <row r="8">
      <c r="A8" s="9" t="s">
        <v>22</v>
      </c>
      <c r="B8" s="9">
        <v>4.6</v>
      </c>
      <c r="C8" s="10" t="s">
        <v>13</v>
      </c>
      <c r="D8" s="9">
        <v>0.0</v>
      </c>
      <c r="E8" s="9">
        <v>0.0</v>
      </c>
      <c r="F8" s="11"/>
      <c r="G8" s="9">
        <v>1.0</v>
      </c>
    </row>
    <row r="9">
      <c r="A9" s="9" t="s">
        <v>23</v>
      </c>
      <c r="B9" s="9">
        <v>4.8</v>
      </c>
      <c r="C9" s="10" t="s">
        <v>13</v>
      </c>
      <c r="D9" s="9">
        <v>0.0</v>
      </c>
      <c r="E9" s="9">
        <v>0.0</v>
      </c>
      <c r="F9" s="11"/>
      <c r="G9" s="9">
        <v>0.5</v>
      </c>
    </row>
    <row r="10">
      <c r="A10" s="9" t="s">
        <v>24</v>
      </c>
      <c r="B10" s="9">
        <v>4.5</v>
      </c>
      <c r="C10" s="10" t="s">
        <v>13</v>
      </c>
      <c r="D10" s="9">
        <v>8.37</v>
      </c>
      <c r="E10" s="9">
        <v>65.0</v>
      </c>
      <c r="F10" s="10" t="s">
        <v>25</v>
      </c>
      <c r="G10" s="9">
        <v>2.3</v>
      </c>
    </row>
    <row r="11">
      <c r="A11" s="9" t="s">
        <v>26</v>
      </c>
      <c r="B11" s="9">
        <v>4.7</v>
      </c>
      <c r="C11" s="10" t="s">
        <v>13</v>
      </c>
      <c r="D11" s="9">
        <v>6.43</v>
      </c>
      <c r="E11" s="9">
        <v>50.0</v>
      </c>
      <c r="F11" s="10" t="s">
        <v>27</v>
      </c>
      <c r="G11" s="9">
        <v>1.5</v>
      </c>
    </row>
  </sheetData>
  <hyperlinks>
    <hyperlink r:id="rId1" ref="C2"/>
    <hyperlink r:id="rId2" ref="C3"/>
    <hyperlink r:id="rId3" ref="F3"/>
    <hyperlink r:id="rId4" ref="C4"/>
    <hyperlink r:id="rId5" ref="F4"/>
    <hyperlink r:id="rId6" ref="C5"/>
    <hyperlink r:id="rId7" ref="C7"/>
    <hyperlink r:id="rId8" ref="C8"/>
    <hyperlink r:id="rId9" ref="C9"/>
    <hyperlink r:id="rId10" ref="C10"/>
    <hyperlink r:id="rId11" ref="F10"/>
    <hyperlink r:id="rId12" ref="C11"/>
    <hyperlink r:id="rId13" ref="F11"/>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29.71"/>
  </cols>
  <sheetData>
    <row r="1">
      <c r="A1" s="12" t="s">
        <v>28</v>
      </c>
      <c r="B1" s="12" t="s">
        <v>29</v>
      </c>
      <c r="C1" s="12" t="s">
        <v>30</v>
      </c>
      <c r="D1" s="12"/>
      <c r="E1" s="12"/>
    </row>
    <row r="2">
      <c r="A2" s="9" t="s">
        <v>12</v>
      </c>
      <c r="B2" s="13" t="str">
        <f t="shared" ref="B2:B11" si="1">GOOGLEMAPS_LATLONG(A2)</f>
        <v>14.5599516, -90.7342724</v>
      </c>
      <c r="C2" s="14">
        <v>0.0</v>
      </c>
      <c r="D2" s="14"/>
      <c r="E2" s="14"/>
    </row>
    <row r="3">
      <c r="A3" s="9" t="s">
        <v>14</v>
      </c>
      <c r="B3" s="13" t="str">
        <f t="shared" si="1"/>
        <v>14.500461, -90.8756662</v>
      </c>
      <c r="C3" s="14">
        <v>1.0</v>
      </c>
      <c r="D3" s="14"/>
      <c r="E3" s="14"/>
    </row>
    <row r="4">
      <c r="A4" s="9" t="s">
        <v>16</v>
      </c>
      <c r="B4" s="13" t="str">
        <f t="shared" si="1"/>
        <v>14.3823075, -90.60150709999999</v>
      </c>
      <c r="C4" s="14">
        <v>1.0</v>
      </c>
      <c r="D4" s="14"/>
      <c r="E4" s="14"/>
    </row>
    <row r="5">
      <c r="A5" s="9" t="s">
        <v>18</v>
      </c>
      <c r="B5" s="13" t="str">
        <f t="shared" si="1"/>
        <v>14.5585534, -90.732288</v>
      </c>
      <c r="C5" s="14">
        <v>0.0</v>
      </c>
      <c r="D5" s="14"/>
      <c r="E5" s="14"/>
    </row>
    <row r="6">
      <c r="A6" s="9" t="s">
        <v>31</v>
      </c>
      <c r="B6" s="13" t="str">
        <f t="shared" si="1"/>
        <v>14.5612059, -90.7345734</v>
      </c>
      <c r="C6" s="14">
        <v>0.0</v>
      </c>
      <c r="D6" s="14"/>
      <c r="E6" s="14"/>
    </row>
    <row r="7">
      <c r="A7" s="9" t="s">
        <v>32</v>
      </c>
      <c r="B7" s="13" t="str">
        <f t="shared" si="1"/>
        <v>14.5568894, -90.7336838</v>
      </c>
      <c r="C7" s="14">
        <v>1.0</v>
      </c>
      <c r="D7" s="14"/>
      <c r="E7" s="14"/>
    </row>
    <row r="8">
      <c r="A8" s="9" t="s">
        <v>33</v>
      </c>
      <c r="B8" s="13" t="str">
        <f t="shared" si="1"/>
        <v>14.5644444, -90.73166669999999</v>
      </c>
      <c r="C8" s="14">
        <v>1.0</v>
      </c>
      <c r="D8" s="14"/>
      <c r="E8" s="14"/>
    </row>
    <row r="9">
      <c r="A9" s="9" t="s">
        <v>34</v>
      </c>
      <c r="B9" s="13" t="str">
        <f t="shared" si="1"/>
        <v>14.5535666, -90.7289438</v>
      </c>
      <c r="C9" s="14">
        <v>0.0</v>
      </c>
      <c r="D9" s="14"/>
      <c r="E9" s="14"/>
    </row>
    <row r="10">
      <c r="A10" s="9" t="s">
        <v>24</v>
      </c>
      <c r="B10" s="13" t="str">
        <f t="shared" si="1"/>
        <v>32.5322103, -116.8785191</v>
      </c>
      <c r="C10" s="14">
        <v>1.0</v>
      </c>
      <c r="D10" s="14"/>
      <c r="E10" s="14"/>
    </row>
    <row r="11">
      <c r="A11" s="9" t="s">
        <v>26</v>
      </c>
      <c r="B11" s="13" t="str">
        <f t="shared" si="1"/>
        <v>14.545775, -90.777204</v>
      </c>
      <c r="C11" s="14">
        <v>0.0</v>
      </c>
      <c r="D11" s="14"/>
      <c r="E11"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7.71"/>
  </cols>
  <sheetData>
    <row r="1">
      <c r="B1" s="15" t="str">
        <f t="array" ref="B1:K1">transpose('Puntos de interes'!A2:A11)</f>
        <v>El Arco de Santa Catalina</v>
      </c>
      <c r="C1" s="16" t="s">
        <v>14</v>
      </c>
      <c r="D1" s="17" t="s">
        <v>16</v>
      </c>
      <c r="E1" s="16" t="s">
        <v>18</v>
      </c>
      <c r="F1" s="16" t="s">
        <v>31</v>
      </c>
      <c r="G1" s="16" t="s">
        <v>32</v>
      </c>
      <c r="H1" s="16" t="s">
        <v>33</v>
      </c>
      <c r="I1" s="16" t="s">
        <v>34</v>
      </c>
      <c r="J1" s="16" t="s">
        <v>24</v>
      </c>
      <c r="K1" s="16" t="s">
        <v>26</v>
      </c>
    </row>
    <row r="2">
      <c r="A2" s="15" t="s">
        <v>12</v>
      </c>
      <c r="B2" s="16" t="str">
        <f>googlemaps_distance('Puntos de interes'!$A2,B$1)</f>
        <v>1 m</v>
      </c>
      <c r="C2" s="16" t="str">
        <f>googlemaps_distance('Puntos de interes'!$A2,C$1)</f>
        <v>23.5 km</v>
      </c>
      <c r="D2" s="16" t="str">
        <f>googlemaps_distance('Puntos de interes'!$A2,D$1)</f>
        <v>#ERROR!</v>
      </c>
      <c r="E2" s="16" t="str">
        <f>googlemaps_distance('Puntos de interes'!$A2,E$1)</f>
        <v>0.9 km</v>
      </c>
      <c r="F2" s="16" t="str">
        <f>googlemaps_distance('Puntos de interes'!$A2,F$1)</f>
        <v>0.2 km</v>
      </c>
      <c r="G2" s="16" t="str">
        <f>googlemaps_distance('Puntos de interes'!$A2,G$1)</f>
        <v>0.7 km</v>
      </c>
      <c r="H2" s="16" t="str">
        <f>googlemaps_distance('Puntos de interes'!$A2,H$1)</f>
        <v>2.0 km</v>
      </c>
      <c r="I2" s="16" t="str">
        <f>googlemaps_distance('Puntos de interes'!$A2,I$1)</f>
        <v>1.5 km</v>
      </c>
      <c r="J2" s="16" t="str">
        <f>googlemaps_distance('Puntos de interes'!$A2,J$1)</f>
        <v>4,113 km</v>
      </c>
      <c r="K2" s="16" t="str">
        <f>googlemaps_distance('Puntos de interes'!$A2,K$1)</f>
        <v>8.2 km</v>
      </c>
    </row>
    <row r="3">
      <c r="A3" s="18" t="s">
        <v>35</v>
      </c>
      <c r="B3" s="16" t="str">
        <f>googlemaps_distance('Puntos de interes'!$A3,B$1)</f>
        <v>23.3 km</v>
      </c>
      <c r="C3" s="16" t="str">
        <f>googlemaps_distance('Puntos de interes'!$A3,C$1)</f>
        <v>1 m</v>
      </c>
      <c r="D3" s="16" t="str">
        <f>googlemaps_distance('Puntos de interes'!$A3,D$1)</f>
        <v>67.8 km</v>
      </c>
      <c r="E3" s="16" t="str">
        <f>googlemaps_distance('Puntos de interes'!$A3,E$1)</f>
        <v>23.4 km</v>
      </c>
      <c r="F3" s="16" t="str">
        <f>googlemaps_distance('Puntos de interes'!$A3,F$1)</f>
        <v>#ERROR!</v>
      </c>
      <c r="G3" s="16" t="str">
        <f>googlemaps_distance('Puntos de interes'!$A3,G$1)</f>
        <v>23.2 km</v>
      </c>
      <c r="H3" s="16" t="str">
        <f>googlemaps_distance('Puntos de interes'!$A3,H$1)</f>
        <v>31.3 km</v>
      </c>
      <c r="I3" s="16" t="str">
        <f>googlemaps_distance('Puntos de interes'!$A3,I$1)</f>
        <v>23.4 km</v>
      </c>
      <c r="J3" s="16" t="str">
        <f>googlemaps_distance('Puntos de interes'!$A3,J$1)</f>
        <v>4,120 km</v>
      </c>
      <c r="K3" s="16" t="str">
        <f>googlemaps_distance('Puntos de interes'!$A3,K$1)</f>
        <v>18.8 km</v>
      </c>
    </row>
    <row r="4">
      <c r="A4" s="17" t="s">
        <v>36</v>
      </c>
      <c r="B4" s="16" t="str">
        <f>googlemaps_distance('Puntos de interes'!$A4,B$1)</f>
        <v>46.9 km</v>
      </c>
      <c r="C4" s="16" t="str">
        <f>googlemaps_distance('Puntos de interes'!$A4,C$1)</f>
        <v>67.6 km</v>
      </c>
      <c r="D4" s="16" t="str">
        <f>googlemaps_distance('Puntos de interes'!$A4,D$1)</f>
        <v>#ERROR!</v>
      </c>
      <c r="E4" s="16" t="str">
        <f>googlemaps_distance('Puntos de interes'!$A4,E$1)</f>
        <v>46.6 km</v>
      </c>
      <c r="F4" s="16" t="str">
        <f>googlemaps_distance('Puntos de interes'!$A4,F$1)</f>
        <v>47.0 km</v>
      </c>
      <c r="G4" s="16" t="str">
        <f>googlemaps_distance('Puntos de interes'!$A4,G$1)</f>
        <v>46.8 km</v>
      </c>
      <c r="H4" s="16" t="str">
        <f>googlemaps_distance('Puntos de interes'!$A4,H$1)</f>
        <v>48.6 km</v>
      </c>
      <c r="I4" s="16" t="str">
        <f>googlemaps_distance('Puntos de interes'!$A4,I$1)</f>
        <v>35.1 km</v>
      </c>
      <c r="J4" s="16" t="str">
        <f>googlemaps_distance('Puntos de interes'!$A4,J$1)</f>
        <v>4,165 km</v>
      </c>
      <c r="K4" s="16" t="str">
        <f>googlemaps_distance('Puntos de interes'!$A4,K$1)</f>
        <v>58.7 km</v>
      </c>
    </row>
    <row r="5">
      <c r="A5" s="19" t="s">
        <v>18</v>
      </c>
      <c r="B5" s="16" t="str">
        <f>googlemaps_distance('Puntos de interes'!$A5,B$1)</f>
        <v>0.8 km</v>
      </c>
      <c r="C5" s="16" t="str">
        <f>googlemaps_distance('Puntos de interes'!$A5,C$1)</f>
        <v>23.9 km</v>
      </c>
      <c r="D5" s="16" t="str">
        <f>googlemaps_distance('Puntos de interes'!$A5,D$1)</f>
        <v>49.4 km</v>
      </c>
      <c r="E5" s="16" t="str">
        <f>googlemaps_distance('Puntos de interes'!$A5,E$1)</f>
        <v>1 m</v>
      </c>
      <c r="F5" s="16" t="str">
        <f>googlemaps_distance('Puntos de interes'!$A5,F$1)</f>
        <v>0.5 km</v>
      </c>
      <c r="G5" s="16" t="str">
        <f>googlemaps_distance('Puntos de interes'!$A5,G$1)</f>
        <v>0.7 km</v>
      </c>
      <c r="H5" s="16" t="str">
        <f>googlemaps_distance('Puntos de interes'!$A5,H$1)</f>
        <v>#ERROR!</v>
      </c>
      <c r="I5" s="16" t="str">
        <f>googlemaps_distance('Puntos de interes'!$A5,I$1)</f>
        <v>1.1 km</v>
      </c>
      <c r="J5" s="16" t="str">
        <f>googlemaps_distance('Puntos de interes'!$A5,J$1)</f>
        <v>4,113 km</v>
      </c>
      <c r="K5" s="16" t="str">
        <f>googlemaps_distance('Puntos de interes'!$A5,K$1)</f>
        <v>#ERROR!</v>
      </c>
    </row>
    <row r="6">
      <c r="A6" s="20" t="s">
        <v>31</v>
      </c>
      <c r="B6" s="16" t="str">
        <f>googlemaps_distance('Puntos de interes'!$A6,B$1)</f>
        <v>0.4 km</v>
      </c>
      <c r="C6" s="16" t="str">
        <f>googlemaps_distance('Puntos de interes'!$A6,C$1)</f>
        <v>23.4 km</v>
      </c>
      <c r="D6" s="16" t="str">
        <f>googlemaps_distance('Puntos de interes'!$A6,D$1)</f>
        <v>49.7 km</v>
      </c>
      <c r="E6" s="16" t="str">
        <f>googlemaps_distance('Puntos de interes'!$A6,E$1)</f>
        <v>0.8 km</v>
      </c>
      <c r="F6" s="16" t="str">
        <f>googlemaps_distance('Puntos de interes'!$A6,F$1)</f>
        <v>#ERROR!</v>
      </c>
      <c r="G6" s="16" t="str">
        <f>googlemaps_distance('Puntos de interes'!$A6,G$1)</f>
        <v>0.5 km</v>
      </c>
      <c r="H6" s="16" t="str">
        <f>googlemaps_distance('Puntos de interes'!$A6,H$1)</f>
        <v>1.8 km</v>
      </c>
      <c r="I6" s="16" t="str">
        <f>googlemaps_distance('Puntos de interes'!$A6,I$1)</f>
        <v>1.4 km</v>
      </c>
      <c r="J6" s="16" t="str">
        <f>googlemaps_distance('Puntos de interes'!$A6,J$1)</f>
        <v>4,113 km</v>
      </c>
      <c r="K6" s="16" t="str">
        <f>googlemaps_distance('Puntos de interes'!$A6,K$1)</f>
        <v>8.0 km</v>
      </c>
    </row>
    <row r="7">
      <c r="A7" s="19" t="s">
        <v>32</v>
      </c>
      <c r="B7" s="16" t="str">
        <f>googlemaps_distance('Puntos de interes'!$A7,B$1)</f>
        <v>0.5 km</v>
      </c>
      <c r="C7" s="16" t="str">
        <f>googlemaps_distance('Puntos de interes'!$A7,C$1)</f>
        <v>23.2 km</v>
      </c>
      <c r="D7" s="16" t="str">
        <f>googlemaps_distance('Puntos de interes'!$A7,D$1)</f>
        <v>49.8 km</v>
      </c>
      <c r="E7" s="16" t="str">
        <f>googlemaps_distance('Puntos de interes'!$A7,E$1)</f>
        <v>0.7 km</v>
      </c>
      <c r="F7" s="16" t="str">
        <f>googlemaps_distance('Puntos de interes'!$A7,F$1)</f>
        <v>0.7 km</v>
      </c>
      <c r="G7" s="16" t="str">
        <f>googlemaps_distance('Puntos de interes'!$A7,G$1)</f>
        <v>1 m</v>
      </c>
      <c r="H7" s="16" t="str">
        <f>googlemaps_distance('Puntos de interes'!$A7,H$1)</f>
        <v>2.7 km</v>
      </c>
      <c r="I7" s="16" t="str">
        <f>googlemaps_distance('Puntos de interes'!$A7,I$1)</f>
        <v>0.8 km</v>
      </c>
      <c r="J7" s="16" t="str">
        <f>googlemaps_distance('Puntos de interes'!$A7,J$1)</f>
        <v>4,114 km</v>
      </c>
      <c r="K7" s="16" t="str">
        <f>googlemaps_distance('Puntos de interes'!$A7,K$1)</f>
        <v>7.8 km</v>
      </c>
    </row>
    <row r="8">
      <c r="A8" s="21" t="s">
        <v>33</v>
      </c>
      <c r="B8" s="16" t="str">
        <f>googlemaps_distance('Puntos de interes'!$A8,B$1)</f>
        <v>1.8 km</v>
      </c>
      <c r="C8" s="16" t="str">
        <f>googlemaps_distance('Puntos de interes'!$A8,C$1)</f>
        <v>25.0 km</v>
      </c>
      <c r="D8" s="16" t="str">
        <f>googlemaps_distance('Puntos de interes'!$A8,D$1)</f>
        <v>51.2 km</v>
      </c>
      <c r="E8" s="16" t="str">
        <f>googlemaps_distance('Puntos de interes'!$A8,E$1)</f>
        <v>2.3 km</v>
      </c>
      <c r="F8" s="16" t="str">
        <f>googlemaps_distance('Puntos de interes'!$A8,F$1)</f>
        <v>1.5 km</v>
      </c>
      <c r="G8" s="16" t="str">
        <f>googlemaps_distance('Puntos de interes'!$A8,G$1)</f>
        <v>#ERROR!</v>
      </c>
      <c r="H8" s="16" t="str">
        <f>googlemaps_distance('Puntos de interes'!$A8,H$1)</f>
        <v>1 m</v>
      </c>
      <c r="I8" s="16" t="str">
        <f>googlemaps_distance('Puntos de interes'!$A8,I$1)</f>
        <v>#ERROR!</v>
      </c>
      <c r="J8" s="16" t="str">
        <f>googlemaps_distance('Puntos de interes'!$A8,J$1)</f>
        <v>4,113 km</v>
      </c>
      <c r="K8" s="16" t="str">
        <f>googlemaps_distance('Puntos de interes'!$A8,K$1)</f>
        <v>9.6 km</v>
      </c>
    </row>
    <row r="9">
      <c r="A9" s="21" t="s">
        <v>37</v>
      </c>
      <c r="B9" s="16" t="str">
        <f>googlemaps_distance('Puntos de interes'!$A9,B$1)</f>
        <v>1.3 km</v>
      </c>
      <c r="C9" s="16" t="str">
        <f>googlemaps_distance('Puntos de interes'!$A9,C$1)</f>
        <v>23.3 km</v>
      </c>
      <c r="D9" s="16" t="str">
        <f>googlemaps_distance('Puntos de interes'!$A9,D$1)</f>
        <v>#ERROR!</v>
      </c>
      <c r="E9" s="16" t="str">
        <f>googlemaps_distance('Puntos de interes'!$A9,E$1)</f>
        <v>1.0 km</v>
      </c>
      <c r="F9" s="16" t="str">
        <f>googlemaps_distance('Puntos de interes'!$A9,F$1)</f>
        <v>1.5 km</v>
      </c>
      <c r="G9" s="16" t="str">
        <f>googlemaps_distance('Puntos de interes'!$A9,G$1)</f>
        <v>1.2 km</v>
      </c>
      <c r="H9" s="16" t="str">
        <f>googlemaps_distance('Puntos de interes'!$A9,H$1)</f>
        <v>3.0 km</v>
      </c>
      <c r="I9" s="16" t="str">
        <f>googlemaps_distance('Puntos de interes'!$A9,I$1)</f>
        <v>1 m</v>
      </c>
      <c r="J9" s="16" t="str">
        <f>googlemaps_distance('Puntos de interes'!$A9,J$1)</f>
        <v>4,114 km</v>
      </c>
      <c r="K9" s="16" t="str">
        <f>googlemaps_distance('Puntos de interes'!$A9,K$1)</f>
        <v>7.9 km</v>
      </c>
    </row>
    <row r="10">
      <c r="A10" s="21" t="s">
        <v>24</v>
      </c>
      <c r="B10" s="16" t="str">
        <f>googlemaps_distance('Puntos de interes'!$A10,B$1)</f>
        <v>4,113 km</v>
      </c>
      <c r="C10" s="16" t="str">
        <f>googlemaps_distance('Puntos de interes'!$A10,C$1)</f>
        <v>4,119 km</v>
      </c>
      <c r="D10" s="16" t="str">
        <f>googlemaps_distance('Puntos de interes'!$A10,D$1)</f>
        <v>4,167 km</v>
      </c>
      <c r="E10" s="16" t="str">
        <f>googlemaps_distance('Puntos de interes'!$A10,E$1)</f>
        <v>4,114 km</v>
      </c>
      <c r="F10" s="16" t="str">
        <f>googlemaps_distance('Puntos de interes'!$A10,F$1)</f>
        <v>#ERROR!</v>
      </c>
      <c r="G10" s="16" t="str">
        <f>googlemaps_distance('Puntos de interes'!$A10,G$1)</f>
        <v>4,114 km</v>
      </c>
      <c r="H10" s="16" t="str">
        <f>googlemaps_distance('Puntos de interes'!$A10,H$1)</f>
        <v>4,114 km</v>
      </c>
      <c r="I10" s="16" t="str">
        <f>googlemaps_distance('Puntos de interes'!$A10,I$1)</f>
        <v>4,115 km</v>
      </c>
      <c r="J10" s="16" t="str">
        <f>googlemaps_distance('Puntos de interes'!$A10,J$1)</f>
        <v>1 m</v>
      </c>
      <c r="K10" s="16" t="str">
        <f>googlemaps_distance('Puntos de interes'!$A10,K$1)</f>
        <v>4,121 km</v>
      </c>
    </row>
    <row r="11">
      <c r="A11" s="21" t="s">
        <v>26</v>
      </c>
      <c r="B11" s="16" t="str">
        <f>googlemaps_distance('Puntos de interes'!$A11,B$1)</f>
        <v>#ERROR!</v>
      </c>
      <c r="C11" s="16" t="str">
        <f>googlemaps_distance('Puntos de interes'!$A11,C$1)</f>
        <v>18.8 km</v>
      </c>
      <c r="D11" s="16" t="str">
        <f>googlemaps_distance('Puntos de interes'!$A11,D$1)</f>
        <v>59.0 km</v>
      </c>
      <c r="E11" s="16" t="str">
        <f>googlemaps_distance('Puntos de interes'!$A11,E$1)</f>
        <v>#ERROR!</v>
      </c>
      <c r="F11" s="16" t="str">
        <f>googlemaps_distance('Puntos de interes'!$A11,F$1)</f>
        <v>7.4 km</v>
      </c>
      <c r="G11" s="16" t="str">
        <f>googlemaps_distance('Puntos de interes'!$A11,G$1)</f>
        <v>7.2 km</v>
      </c>
      <c r="H11" s="16" t="str">
        <f>googlemaps_distance('Puntos de interes'!$A11,H$1)</f>
        <v>8.9 km</v>
      </c>
      <c r="I11" s="16" t="str">
        <f>googlemaps_distance('Puntos de interes'!$A11,I$1)</f>
        <v>7.4 km</v>
      </c>
      <c r="J11" s="16" t="str">
        <f>googlemaps_distance('Puntos de interes'!$A11,J$1)</f>
        <v>4,120 km</v>
      </c>
      <c r="K11" s="16" t="str">
        <f>googlemaps_distance('Puntos de interes'!$A11,K$1)</f>
        <v>1 m</v>
      </c>
    </row>
  </sheetData>
  <drawing r:id="rId1"/>
</worksheet>
</file>