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KSPDev\GameData\Snacks\Docs\"/>
    </mc:Choice>
  </mc:AlternateContent>
  <bookViews>
    <workbookView xWindow="0" yWindow="0" windowWidth="21825" windowHeight="134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" l="1"/>
  <c r="B8" i="1"/>
  <c r="G28" i="1" l="1"/>
  <c r="C30" i="1"/>
  <c r="C29" i="1"/>
  <c r="F6" i="1"/>
  <c r="F4" i="1" l="1"/>
  <c r="B25" i="1"/>
  <c r="B24" i="1"/>
  <c r="B6" i="1"/>
  <c r="C16" i="1" l="1"/>
  <c r="B7" i="1"/>
  <c r="G17" i="1" s="1"/>
  <c r="C14" i="1"/>
  <c r="C15" i="1"/>
  <c r="C24" i="1"/>
  <c r="C25" i="1"/>
  <c r="G23" i="1" l="1"/>
  <c r="H23" i="1" s="1"/>
  <c r="G16" i="1"/>
  <c r="G22" i="1" s="1"/>
  <c r="G15" i="1"/>
  <c r="G21" i="1" s="1"/>
  <c r="B9" i="1"/>
  <c r="B31" i="1"/>
  <c r="B32" i="1" s="1"/>
  <c r="F7" i="1"/>
  <c r="F8" i="1"/>
  <c r="F9" i="1" s="1"/>
  <c r="G37" i="1" l="1"/>
  <c r="H37" i="1" s="1"/>
  <c r="G30" i="1"/>
  <c r="G31" i="1" s="1"/>
  <c r="G35" i="1"/>
  <c r="H21" i="1"/>
  <c r="G36" i="1"/>
  <c r="H36" i="1" s="1"/>
  <c r="H22" i="1"/>
  <c r="D16" i="1"/>
  <c r="D14" i="1"/>
  <c r="D15" i="1"/>
  <c r="D24" i="1"/>
  <c r="D25" i="1"/>
  <c r="F10" i="1"/>
  <c r="H35" i="1" l="1"/>
  <c r="G41" i="1"/>
  <c r="H24" i="1"/>
  <c r="H38" i="1"/>
</calcChain>
</file>

<file path=xl/sharedStrings.xml><?xml version="1.0" encoding="utf-8"?>
<sst xmlns="http://schemas.openxmlformats.org/spreadsheetml/2006/main" count="110" uniqueCount="66">
  <si>
    <t>Water</t>
  </si>
  <si>
    <t>Soil</t>
  </si>
  <si>
    <t>unit</t>
  </si>
  <si>
    <t>Total Per Day</t>
  </si>
  <si>
    <t>days</t>
  </si>
  <si>
    <t>Ore</t>
  </si>
  <si>
    <t>Snacks</t>
  </si>
  <si>
    <t>Units</t>
  </si>
  <si>
    <t>Greenhouse</t>
  </si>
  <si>
    <t>units</t>
  </si>
  <si>
    <t>Snacks per meal</t>
  </si>
  <si>
    <t>Meals per day</t>
  </si>
  <si>
    <t>Crew</t>
  </si>
  <si>
    <t>Snack Tins</t>
  </si>
  <si>
    <t>S-500</t>
  </si>
  <si>
    <t>S-1500</t>
  </si>
  <si>
    <t>S-4500</t>
  </si>
  <si>
    <t>Cmd: snacks per</t>
  </si>
  <si>
    <t>Crew Capacity</t>
  </si>
  <si>
    <t>Cmd Snacks</t>
  </si>
  <si>
    <t>Non-Cmd Snacks</t>
  </si>
  <si>
    <t>Generic Part</t>
  </si>
  <si>
    <t>Recycler</t>
  </si>
  <si>
    <t>Snacks Made</t>
  </si>
  <si>
    <t>Efficiency</t>
  </si>
  <si>
    <t>%</t>
  </si>
  <si>
    <t>Soil Consumed</t>
  </si>
  <si>
    <t>w/recycling</t>
  </si>
  <si>
    <t>per day at 100% efficiency</t>
  </si>
  <si>
    <t>per day</t>
  </si>
  <si>
    <t>Soil / sec</t>
  </si>
  <si>
    <t>Snacks / sec</t>
  </si>
  <si>
    <t>Mission Time</t>
  </si>
  <si>
    <t>Total Snacks/day</t>
  </si>
  <si>
    <t>Total Soil/day</t>
  </si>
  <si>
    <t>units per day</t>
  </si>
  <si>
    <t>Recyclers Needed</t>
  </si>
  <si>
    <t>Snacks Produced</t>
  </si>
  <si>
    <t>Net Eaten/day</t>
  </si>
  <si>
    <t>Net Total</t>
  </si>
  <si>
    <t>units per day (accounts for soil produced by crew)</t>
  </si>
  <si>
    <t>Part</t>
  </si>
  <si>
    <t>Mission Planning</t>
  </si>
  <si>
    <t>Snack Processor</t>
  </si>
  <si>
    <t>per sec</t>
  </si>
  <si>
    <t>Tonnes</t>
  </si>
  <si>
    <t>* Needed to feed the crew for the desired mission time</t>
  </si>
  <si>
    <t>Resource Densities</t>
  </si>
  <si>
    <t>u/sec</t>
  </si>
  <si>
    <t>Daily Totals</t>
  </si>
  <si>
    <t>Growing Time</t>
  </si>
  <si>
    <t>Hours</t>
  </si>
  <si>
    <t>Days</t>
  </si>
  <si>
    <t>Resources Consumed</t>
  </si>
  <si>
    <t>Total</t>
  </si>
  <si>
    <t>Greenhouse gives 100% Soil recycling</t>
  </si>
  <si>
    <t>with possibility of additional crop yield</t>
  </si>
  <si>
    <t>Fertilizer</t>
  </si>
  <si>
    <t>Nominal Snack Yield</t>
  </si>
  <si>
    <t>Total Snacks Eaten</t>
  </si>
  <si>
    <t>Total Soil Produced</t>
  </si>
  <si>
    <t>Non-cmd: snacks per</t>
  </si>
  <si>
    <t>Ore Required*</t>
  </si>
  <si>
    <t>*</t>
  </si>
  <si>
    <t>* System is calibrated to these numbers as standard</t>
  </si>
  <si>
    <t>Required 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</si>
</sst>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4" fontId="0" fillId="0" borderId="0" xfId="0" applyNumberFormat="1"/>
    <xf numFmtId="0" fontId="2" fillId="0" borderId="0" xfId="0" applyFont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workbookViewId="0">
      <selection activeCell="B2" sqref="B2"/>
    </sheetView>
  </sheetViews>
  <sheetFormatPr defaultRowHeight="15" x14ac:dyDescent="0.25"/>
  <cols>
    <col min="1" max="1" width="18" customWidth="1"/>
    <col min="5" max="5" width="15.875" customWidth="1"/>
    <col min="7" max="7" width="14.5" bestFit="1" customWidth="1"/>
  </cols>
  <sheetData>
    <row r="1" spans="1:14" x14ac:dyDescent="0.25">
      <c r="A1" s="4" t="s">
        <v>42</v>
      </c>
      <c r="B1" s="4"/>
      <c r="C1" s="4"/>
      <c r="E1" s="4" t="s">
        <v>22</v>
      </c>
      <c r="F1" s="4"/>
      <c r="G1" s="4"/>
      <c r="M1" t="s">
        <v>47</v>
      </c>
    </row>
    <row r="2" spans="1:14" x14ac:dyDescent="0.25">
      <c r="A2" s="2" t="s">
        <v>32</v>
      </c>
      <c r="B2">
        <v>28</v>
      </c>
      <c r="C2" t="s">
        <v>4</v>
      </c>
      <c r="E2" t="s">
        <v>30</v>
      </c>
      <c r="F2">
        <v>2.0000000000000001E-4</v>
      </c>
      <c r="M2" t="s">
        <v>0</v>
      </c>
      <c r="N2">
        <v>1E-3</v>
      </c>
    </row>
    <row r="3" spans="1:14" x14ac:dyDescent="0.25">
      <c r="A3" t="s">
        <v>12</v>
      </c>
      <c r="B3">
        <v>2</v>
      </c>
      <c r="E3" t="s">
        <v>31</v>
      </c>
      <c r="F3">
        <v>2.0000000000000001E-4</v>
      </c>
      <c r="M3" t="s">
        <v>1</v>
      </c>
      <c r="N3">
        <v>1E-3</v>
      </c>
    </row>
    <row r="4" spans="1:14" x14ac:dyDescent="0.25">
      <c r="A4" t="s">
        <v>10</v>
      </c>
      <c r="B4">
        <v>1</v>
      </c>
      <c r="C4" t="s">
        <v>63</v>
      </c>
      <c r="E4" t="s">
        <v>23</v>
      </c>
      <c r="F4">
        <f>F3*21600</f>
        <v>4.32</v>
      </c>
      <c r="G4" t="s">
        <v>28</v>
      </c>
      <c r="M4" t="s">
        <v>6</v>
      </c>
      <c r="N4">
        <v>1E-3</v>
      </c>
    </row>
    <row r="5" spans="1:14" x14ac:dyDescent="0.25">
      <c r="A5" t="s">
        <v>11</v>
      </c>
      <c r="B5">
        <v>3</v>
      </c>
      <c r="C5" t="s">
        <v>63</v>
      </c>
      <c r="E5" t="s">
        <v>24</v>
      </c>
      <c r="F5">
        <v>40</v>
      </c>
      <c r="G5" t="s">
        <v>25</v>
      </c>
      <c r="M5" t="s">
        <v>57</v>
      </c>
      <c r="N5">
        <v>1E-3</v>
      </c>
    </row>
    <row r="6" spans="1:14" x14ac:dyDescent="0.25">
      <c r="A6" t="s">
        <v>33</v>
      </c>
      <c r="B6">
        <f>B4*B5*B3</f>
        <v>6</v>
      </c>
      <c r="C6" t="s">
        <v>6</v>
      </c>
      <c r="E6" t="s">
        <v>26</v>
      </c>
      <c r="F6">
        <f>F2*21600</f>
        <v>4.32</v>
      </c>
      <c r="G6" t="s">
        <v>35</v>
      </c>
      <c r="M6" t="s">
        <v>5</v>
      </c>
      <c r="N6">
        <v>0.01</v>
      </c>
    </row>
    <row r="7" spans="1:14" x14ac:dyDescent="0.25">
      <c r="A7" t="s">
        <v>34</v>
      </c>
      <c r="B7">
        <f>B6</f>
        <v>6</v>
      </c>
      <c r="C7" t="s">
        <v>1</v>
      </c>
      <c r="D7" s="1"/>
      <c r="E7" s="1" t="s">
        <v>36</v>
      </c>
      <c r="F7" s="1">
        <f>ROUNDUP(B7/F6, 0)</f>
        <v>2</v>
      </c>
    </row>
    <row r="8" spans="1:14" x14ac:dyDescent="0.25">
      <c r="A8" s="1" t="s">
        <v>59</v>
      </c>
      <c r="B8" s="1">
        <f>B2*(B4*B5*B3)</f>
        <v>168</v>
      </c>
      <c r="C8" s="1" t="s">
        <v>6</v>
      </c>
      <c r="D8" s="1"/>
      <c r="E8" s="1" t="s">
        <v>37</v>
      </c>
      <c r="F8" s="1">
        <f>B7*(F5/100)</f>
        <v>2.4000000000000004</v>
      </c>
      <c r="G8" s="1" t="s">
        <v>40</v>
      </c>
    </row>
    <row r="9" spans="1:14" x14ac:dyDescent="0.25">
      <c r="A9" s="1" t="s">
        <v>60</v>
      </c>
      <c r="B9" s="1">
        <f>B8</f>
        <v>168</v>
      </c>
      <c r="C9" s="1" t="s">
        <v>1</v>
      </c>
      <c r="E9" s="1" t="s">
        <v>38</v>
      </c>
      <c r="F9" s="1">
        <f>B6-F8</f>
        <v>3.5999999999999996</v>
      </c>
      <c r="G9" s="1" t="s">
        <v>6</v>
      </c>
    </row>
    <row r="10" spans="1:14" x14ac:dyDescent="0.25">
      <c r="A10" t="s">
        <v>64</v>
      </c>
      <c r="E10" s="1" t="s">
        <v>39</v>
      </c>
      <c r="F10" s="1">
        <f>F9*B2</f>
        <v>100.79999999999998</v>
      </c>
      <c r="G10" s="1" t="s">
        <v>6</v>
      </c>
    </row>
    <row r="12" spans="1:14" x14ac:dyDescent="0.25">
      <c r="A12" s="4" t="s">
        <v>13</v>
      </c>
      <c r="B12" s="4"/>
      <c r="C12" s="4"/>
      <c r="D12" s="4"/>
      <c r="F12" s="4" t="s">
        <v>8</v>
      </c>
      <c r="G12" s="4"/>
      <c r="H12" s="4"/>
      <c r="I12" s="4"/>
    </row>
    <row r="13" spans="1:14" x14ac:dyDescent="0.25">
      <c r="A13" s="1" t="s">
        <v>41</v>
      </c>
      <c r="B13" t="s">
        <v>9</v>
      </c>
      <c r="C13" t="s">
        <v>4</v>
      </c>
      <c r="D13" t="s">
        <v>27</v>
      </c>
      <c r="F13" t="s">
        <v>55</v>
      </c>
    </row>
    <row r="14" spans="1:14" x14ac:dyDescent="0.25">
      <c r="A14" t="s">
        <v>14</v>
      </c>
      <c r="B14" s="3">
        <v>500</v>
      </c>
      <c r="C14" s="3">
        <f>B14/B6</f>
        <v>83.333333333333329</v>
      </c>
      <c r="D14" s="3">
        <f>B14/F9</f>
        <v>138.88888888888891</v>
      </c>
      <c r="E14" t="s">
        <v>4</v>
      </c>
      <c r="F14" t="s">
        <v>56</v>
      </c>
    </row>
    <row r="15" spans="1:14" x14ac:dyDescent="0.25">
      <c r="A15" t="s">
        <v>15</v>
      </c>
      <c r="B15" s="3">
        <v>1500</v>
      </c>
      <c r="C15" s="3">
        <f>B15/B6</f>
        <v>250</v>
      </c>
      <c r="D15" s="3">
        <f>B15/F9</f>
        <v>416.66666666666669</v>
      </c>
      <c r="E15" t="s">
        <v>4</v>
      </c>
      <c r="F15" t="s">
        <v>0</v>
      </c>
      <c r="G15" s="5">
        <f>G17/4</f>
        <v>6.9444444444444444E-5</v>
      </c>
      <c r="H15" t="s">
        <v>48</v>
      </c>
    </row>
    <row r="16" spans="1:14" x14ac:dyDescent="0.25">
      <c r="A16" t="s">
        <v>16</v>
      </c>
      <c r="B16" s="3">
        <v>4500</v>
      </c>
      <c r="C16" s="3">
        <f>B16/B6</f>
        <v>750</v>
      </c>
      <c r="D16" s="3">
        <f>B16/F9</f>
        <v>1250.0000000000002</v>
      </c>
      <c r="E16" t="s">
        <v>4</v>
      </c>
      <c r="F16" t="s">
        <v>57</v>
      </c>
      <c r="G16" s="5">
        <f>G17/4</f>
        <v>6.9444444444444444E-5</v>
      </c>
      <c r="H16" t="s">
        <v>48</v>
      </c>
    </row>
    <row r="17" spans="1:9" x14ac:dyDescent="0.25">
      <c r="B17" s="3"/>
      <c r="C17" s="3"/>
      <c r="D17" s="3"/>
      <c r="F17" t="s">
        <v>1</v>
      </c>
      <c r="G17" s="5">
        <f>B7/21600</f>
        <v>2.7777777777777778E-4</v>
      </c>
      <c r="H17" t="s">
        <v>48</v>
      </c>
    </row>
    <row r="18" spans="1:9" x14ac:dyDescent="0.25">
      <c r="A18" s="4" t="s">
        <v>21</v>
      </c>
      <c r="B18" s="4"/>
      <c r="C18" s="4"/>
      <c r="D18" s="4"/>
    </row>
    <row r="19" spans="1:9" x14ac:dyDescent="0.25">
      <c r="A19" s="1" t="s">
        <v>21</v>
      </c>
      <c r="B19" s="3" t="s">
        <v>9</v>
      </c>
      <c r="C19" s="3"/>
      <c r="D19" s="3"/>
      <c r="F19" s="1" t="s">
        <v>49</v>
      </c>
    </row>
    <row r="20" spans="1:9" x14ac:dyDescent="0.25">
      <c r="A20" t="s">
        <v>17</v>
      </c>
      <c r="B20" s="3">
        <v>50</v>
      </c>
      <c r="C20" s="3"/>
      <c r="D20" s="3"/>
      <c r="G20" t="s">
        <v>2</v>
      </c>
      <c r="H20" t="s">
        <v>45</v>
      </c>
    </row>
    <row r="21" spans="1:9" x14ac:dyDescent="0.25">
      <c r="A21" t="s">
        <v>61</v>
      </c>
      <c r="B21" s="3">
        <v>200</v>
      </c>
      <c r="C21" s="3"/>
      <c r="D21" s="3"/>
      <c r="F21" t="s">
        <v>0</v>
      </c>
      <c r="G21">
        <f>G15*21600</f>
        <v>1.5</v>
      </c>
      <c r="H21">
        <f>G21*N2</f>
        <v>1.5E-3</v>
      </c>
      <c r="I21" t="s">
        <v>29</v>
      </c>
    </row>
    <row r="22" spans="1:9" x14ac:dyDescent="0.25">
      <c r="A22" t="s">
        <v>18</v>
      </c>
      <c r="B22" s="3">
        <v>4</v>
      </c>
      <c r="C22" s="3"/>
      <c r="D22" s="3"/>
      <c r="F22" s="3" t="s">
        <v>57</v>
      </c>
      <c r="G22">
        <f>G16*21600</f>
        <v>1.5</v>
      </c>
      <c r="H22">
        <f>G22*N5</f>
        <v>1.5E-3</v>
      </c>
      <c r="I22" t="s">
        <v>29</v>
      </c>
    </row>
    <row r="23" spans="1:9" x14ac:dyDescent="0.25">
      <c r="B23" s="3" t="s">
        <v>9</v>
      </c>
      <c r="C23" s="3" t="s">
        <v>4</v>
      </c>
      <c r="D23" s="3" t="s">
        <v>27</v>
      </c>
      <c r="F23" t="s">
        <v>1</v>
      </c>
      <c r="G23">
        <f>G17*21600</f>
        <v>6</v>
      </c>
      <c r="H23">
        <f>G23*N3</f>
        <v>6.0000000000000001E-3</v>
      </c>
      <c r="I23" t="s">
        <v>29</v>
      </c>
    </row>
    <row r="24" spans="1:9" x14ac:dyDescent="0.25">
      <c r="A24" t="s">
        <v>19</v>
      </c>
      <c r="B24" s="3">
        <f>B20*B22</f>
        <v>200</v>
      </c>
      <c r="C24" s="3">
        <f>B24/B6</f>
        <v>33.333333333333336</v>
      </c>
      <c r="D24" s="3">
        <f>B24/F9</f>
        <v>55.555555555555564</v>
      </c>
      <c r="E24" t="s">
        <v>4</v>
      </c>
      <c r="F24" t="s">
        <v>3</v>
      </c>
      <c r="H24">
        <f>SUM(H21:H23)</f>
        <v>9.0000000000000011E-3</v>
      </c>
      <c r="I24" t="s">
        <v>45</v>
      </c>
    </row>
    <row r="25" spans="1:9" x14ac:dyDescent="0.25">
      <c r="A25" t="s">
        <v>20</v>
      </c>
      <c r="B25" s="3">
        <f>B21*B22</f>
        <v>800</v>
      </c>
      <c r="C25" s="3">
        <f>B25/B6</f>
        <v>133.33333333333334</v>
      </c>
      <c r="D25" s="3">
        <f>B25/F9</f>
        <v>222.22222222222226</v>
      </c>
      <c r="E25" t="s">
        <v>4</v>
      </c>
    </row>
    <row r="26" spans="1:9" x14ac:dyDescent="0.25">
      <c r="F26" s="1" t="s">
        <v>50</v>
      </c>
    </row>
    <row r="27" spans="1:9" x14ac:dyDescent="0.25">
      <c r="A27" s="4" t="s">
        <v>43</v>
      </c>
      <c r="B27" s="4"/>
      <c r="C27" s="4"/>
      <c r="D27" s="4"/>
      <c r="F27" t="s">
        <v>52</v>
      </c>
      <c r="G27">
        <f>B2</f>
        <v>28</v>
      </c>
    </row>
    <row r="28" spans="1:9" x14ac:dyDescent="0.25">
      <c r="B28" t="s">
        <v>44</v>
      </c>
      <c r="C28" t="s">
        <v>29</v>
      </c>
      <c r="F28" t="s">
        <v>51</v>
      </c>
      <c r="G28">
        <f>G27*6</f>
        <v>168</v>
      </c>
    </row>
    <row r="29" spans="1:9" x14ac:dyDescent="0.25">
      <c r="A29" t="s">
        <v>5</v>
      </c>
      <c r="B29">
        <v>2E-3</v>
      </c>
      <c r="C29">
        <f>B29*21600</f>
        <v>43.2</v>
      </c>
      <c r="D29" t="s">
        <v>9</v>
      </c>
      <c r="F29" s="1" t="s">
        <v>58</v>
      </c>
    </row>
    <row r="30" spans="1:9" x14ac:dyDescent="0.25">
      <c r="A30" t="s">
        <v>6</v>
      </c>
      <c r="B30">
        <v>0.02</v>
      </c>
      <c r="C30">
        <f>B30*21600</f>
        <v>432</v>
      </c>
      <c r="D30" t="s">
        <v>9</v>
      </c>
      <c r="F30" t="s">
        <v>7</v>
      </c>
      <c r="G30">
        <f>G23*G27</f>
        <v>168</v>
      </c>
    </row>
    <row r="31" spans="1:9" x14ac:dyDescent="0.25">
      <c r="A31" t="s">
        <v>62</v>
      </c>
      <c r="B31">
        <f>B8*N4</f>
        <v>0.16800000000000001</v>
      </c>
      <c r="C31" t="s">
        <v>45</v>
      </c>
      <c r="F31" t="s">
        <v>45</v>
      </c>
      <c r="G31">
        <f>G30*N4</f>
        <v>0.16800000000000001</v>
      </c>
    </row>
    <row r="32" spans="1:9" x14ac:dyDescent="0.25">
      <c r="B32">
        <f>B31/N6</f>
        <v>16.8</v>
      </c>
      <c r="C32" t="s">
        <v>7</v>
      </c>
    </row>
    <row r="33" spans="1:8" x14ac:dyDescent="0.25">
      <c r="A33" t="s">
        <v>46</v>
      </c>
      <c r="F33" s="1" t="s">
        <v>53</v>
      </c>
    </row>
    <row r="34" spans="1:8" x14ac:dyDescent="0.25">
      <c r="G34" t="s">
        <v>9</v>
      </c>
      <c r="H34" t="s">
        <v>45</v>
      </c>
    </row>
    <row r="35" spans="1:8" x14ac:dyDescent="0.25">
      <c r="F35" t="s">
        <v>0</v>
      </c>
      <c r="G35">
        <f>G21*G27</f>
        <v>42</v>
      </c>
      <c r="H35">
        <f>G35*N2</f>
        <v>4.2000000000000003E-2</v>
      </c>
    </row>
    <row r="36" spans="1:8" x14ac:dyDescent="0.25">
      <c r="F36" t="s">
        <v>57</v>
      </c>
      <c r="G36">
        <f>G22*G27</f>
        <v>42</v>
      </c>
      <c r="H36">
        <f>G36*N5</f>
        <v>4.2000000000000003E-2</v>
      </c>
    </row>
    <row r="37" spans="1:8" x14ac:dyDescent="0.25">
      <c r="F37" t="s">
        <v>1</v>
      </c>
      <c r="G37">
        <f>G23*G27</f>
        <v>168</v>
      </c>
      <c r="H37">
        <f>G37*N3</f>
        <v>0.16800000000000001</v>
      </c>
    </row>
    <row r="38" spans="1:8" x14ac:dyDescent="0.25">
      <c r="F38" t="s">
        <v>54</v>
      </c>
      <c r="H38">
        <f>SUM(H35:H37)</f>
        <v>0.252</v>
      </c>
    </row>
    <row r="40" spans="1:8" x14ac:dyDescent="0.25">
      <c r="F40" t="s">
        <v>65</v>
      </c>
    </row>
    <row r="41" spans="1:8" x14ac:dyDescent="0.25">
      <c r="F41" t="s">
        <v>57</v>
      </c>
      <c r="G41">
        <f>G35/2</f>
        <v>21</v>
      </c>
      <c r="H41" t="s">
        <v>9</v>
      </c>
    </row>
  </sheetData>
  <mergeCells count="6">
    <mergeCell ref="A12:D12"/>
    <mergeCell ref="A18:D18"/>
    <mergeCell ref="E1:G1"/>
    <mergeCell ref="A1:C1"/>
    <mergeCell ref="A27:D27"/>
    <mergeCell ref="F12:I12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2016-10-12T16:30:04Z</dcterms:created>
  <dcterms:modified xsi:type="dcterms:W3CDTF">2016-10-13T05:29:59Z</dcterms:modified>
</cp:coreProperties>
</file>