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KSP\WildBlueIndustries\Snacks\Docs\"/>
    </mc:Choice>
  </mc:AlternateContent>
  <bookViews>
    <workbookView xWindow="0" yWindow="0" windowWidth="22350" windowHeight="13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3" i="1"/>
  <c r="H16" i="1" s="1"/>
  <c r="H20" i="1" s="1"/>
  <c r="H21" i="1" s="1"/>
  <c r="D34" i="1"/>
  <c r="B34" i="1"/>
  <c r="B17" i="1"/>
  <c r="B8" i="1"/>
  <c r="C16" i="1"/>
  <c r="H17" i="1" l="1"/>
  <c r="M2" i="1"/>
  <c r="H8" i="1" l="1"/>
  <c r="H4" i="1"/>
  <c r="H6" i="1" s="1"/>
  <c r="H9" i="1" s="1"/>
  <c r="N26" i="1"/>
  <c r="N25" i="1"/>
  <c r="B6" i="1"/>
  <c r="O18" i="1" l="1"/>
  <c r="B27" i="1"/>
  <c r="B33" i="1" s="1"/>
  <c r="B26" i="1"/>
  <c r="B9" i="1"/>
  <c r="B7" i="1"/>
  <c r="B28" i="1" s="1"/>
  <c r="O16" i="1"/>
  <c r="O17" i="1"/>
  <c r="O25" i="1"/>
  <c r="O26" i="1"/>
  <c r="C27" i="1" l="1"/>
  <c r="D27" i="1" s="1"/>
  <c r="C26" i="1"/>
  <c r="D26" i="1" s="1"/>
  <c r="B32" i="1"/>
  <c r="D33" i="1"/>
  <c r="B43" i="1"/>
  <c r="D43" i="1" s="1"/>
  <c r="B37" i="1"/>
  <c r="D37" i="1" s="1"/>
  <c r="B38" i="1"/>
  <c r="D38" i="1" s="1"/>
  <c r="B39" i="1"/>
  <c r="D39" i="1" s="1"/>
  <c r="C28" i="1"/>
  <c r="D32" i="1" l="1"/>
  <c r="B42" i="1"/>
  <c r="D42" i="1" s="1"/>
  <c r="D44" i="1" s="1"/>
  <c r="D28" i="1"/>
  <c r="D29" i="1" s="1"/>
  <c r="C29" i="1"/>
</calcChain>
</file>

<file path=xl/sharedStrings.xml><?xml version="1.0" encoding="utf-8"?>
<sst xmlns="http://schemas.openxmlformats.org/spreadsheetml/2006/main" count="112" uniqueCount="71">
  <si>
    <t>Water</t>
  </si>
  <si>
    <t>Soil</t>
  </si>
  <si>
    <t>water per sec</t>
  </si>
  <si>
    <t>soil per sec</t>
  </si>
  <si>
    <t>water per day</t>
  </si>
  <si>
    <t>soil per day</t>
  </si>
  <si>
    <t>kg</t>
  </si>
  <si>
    <t>mt</t>
  </si>
  <si>
    <t>unit</t>
  </si>
  <si>
    <t>Total Per Day</t>
  </si>
  <si>
    <t>Grow Time</t>
  </si>
  <si>
    <t>days</t>
  </si>
  <si>
    <t>Ore</t>
  </si>
  <si>
    <t>Snacks</t>
  </si>
  <si>
    <t>Snack Grinder</t>
  </si>
  <si>
    <t>Greenhouse</t>
  </si>
  <si>
    <t>units</t>
  </si>
  <si>
    <t>Snacks per meal</t>
  </si>
  <si>
    <t>Meals per day</t>
  </si>
  <si>
    <t>Crew</t>
  </si>
  <si>
    <t>Soil Produced</t>
  </si>
  <si>
    <t>Snack Tins</t>
  </si>
  <si>
    <t>S-500</t>
  </si>
  <si>
    <t>S-1500</t>
  </si>
  <si>
    <t>S-4500</t>
  </si>
  <si>
    <t>Cmd: snacks per</t>
  </si>
  <si>
    <t>Non-cmd: snacks</t>
  </si>
  <si>
    <t>Crew Capacity</t>
  </si>
  <si>
    <t>Cmd Snacks</t>
  </si>
  <si>
    <t>Non-Cmd Snacks</t>
  </si>
  <si>
    <t>Generic Part</t>
  </si>
  <si>
    <t>Recycler</t>
  </si>
  <si>
    <t>Snacks Made</t>
  </si>
  <si>
    <t>Efficiency</t>
  </si>
  <si>
    <t>%</t>
  </si>
  <si>
    <t>Adj Snacks</t>
  </si>
  <si>
    <t>Total recyclers</t>
  </si>
  <si>
    <t>Total Recycled</t>
  </si>
  <si>
    <t>Soil Consumed</t>
  </si>
  <si>
    <t>w/recycling</t>
  </si>
  <si>
    <t>Snacks Eaten</t>
  </si>
  <si>
    <t>per day at 100% efficiency</t>
  </si>
  <si>
    <t>per day</t>
  </si>
  <si>
    <t>Soil / sec</t>
  </si>
  <si>
    <t>Snacks / sec</t>
  </si>
  <si>
    <t>Snacks per day</t>
  </si>
  <si>
    <t>Mission Time</t>
  </si>
  <si>
    <t>Total Snacks/day</t>
  </si>
  <si>
    <t>Total Soil/day</t>
  </si>
  <si>
    <t>fertilizer/sec</t>
  </si>
  <si>
    <t>Fertilizer</t>
  </si>
  <si>
    <t>fertilizer/day</t>
  </si>
  <si>
    <t>Resource Consumption</t>
  </si>
  <si>
    <t>Resource Densities (tonnes)</t>
  </si>
  <si>
    <t>Greenhouse recycles Soil into Snacks,</t>
  </si>
  <si>
    <t>Resource Proportions</t>
  </si>
  <si>
    <t>but with the additional chance of doubling the yield w/ level 5 scientist.</t>
  </si>
  <si>
    <t>Nominal Yield</t>
  </si>
  <si>
    <t>tonnes</t>
  </si>
  <si>
    <t>1 Ore produces</t>
  </si>
  <si>
    <t>Days Per Year</t>
  </si>
  <si>
    <t>Account for the 5% chance to double yield through Water and Fertilizer</t>
  </si>
  <si>
    <t>Days</t>
  </si>
  <si>
    <t>Hours</t>
  </si>
  <si>
    <t>Days To Jool</t>
  </si>
  <si>
    <t>% Required</t>
  </si>
  <si>
    <t>Resources Per Day</t>
  </si>
  <si>
    <t>Resources Per Second</t>
  </si>
  <si>
    <t>Resources Per Growth Cycle</t>
  </si>
  <si>
    <t>Resources Per Mission 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</si>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</sst>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B23" sqref="B23"/>
    </sheetView>
  </sheetViews>
  <sheetFormatPr defaultRowHeight="15" x14ac:dyDescent="0.25"/>
  <cols>
    <col min="1" max="1" width="15.7109375" customWidth="1"/>
    <col min="2" max="2" width="12" bestFit="1" customWidth="1"/>
    <col min="4" max="4" width="14.140625" customWidth="1"/>
    <col min="6" max="6" width="4" customWidth="1"/>
    <col min="7" max="7" width="15.85546875" customWidth="1"/>
    <col min="8" max="8" width="11.85546875" customWidth="1"/>
  </cols>
  <sheetData>
    <row r="1" spans="1:16" x14ac:dyDescent="0.25">
      <c r="A1" s="1" t="s">
        <v>52</v>
      </c>
      <c r="G1" s="1" t="s">
        <v>31</v>
      </c>
      <c r="L1" t="s">
        <v>60</v>
      </c>
      <c r="M1" s="5">
        <v>426.08</v>
      </c>
      <c r="O1" s="1" t="s">
        <v>53</v>
      </c>
    </row>
    <row r="2" spans="1:16" x14ac:dyDescent="0.25">
      <c r="A2" s="2" t="s">
        <v>46</v>
      </c>
      <c r="B2">
        <v>90</v>
      </c>
      <c r="C2" t="s">
        <v>11</v>
      </c>
      <c r="G2" t="s">
        <v>43</v>
      </c>
      <c r="H2">
        <v>2.0000000000000001E-4</v>
      </c>
      <c r="L2" t="s">
        <v>64</v>
      </c>
      <c r="M2">
        <f>(M1*2)+367</f>
        <v>1219.1599999999999</v>
      </c>
      <c r="O2" t="s">
        <v>0</v>
      </c>
      <c r="P2">
        <v>1E-3</v>
      </c>
    </row>
    <row r="3" spans="1:16" x14ac:dyDescent="0.25">
      <c r="A3" t="s">
        <v>19</v>
      </c>
      <c r="B3">
        <v>12</v>
      </c>
      <c r="G3" t="s">
        <v>44</v>
      </c>
      <c r="H3">
        <v>2.0000000000000001E-4</v>
      </c>
      <c r="O3" t="s">
        <v>1</v>
      </c>
      <c r="P3">
        <v>1E-3</v>
      </c>
    </row>
    <row r="4" spans="1:16" x14ac:dyDescent="0.25">
      <c r="A4" t="s">
        <v>17</v>
      </c>
      <c r="B4">
        <v>1</v>
      </c>
      <c r="G4" t="s">
        <v>32</v>
      </c>
      <c r="H4">
        <f>H3*21600</f>
        <v>4.32</v>
      </c>
      <c r="I4" t="s">
        <v>41</v>
      </c>
      <c r="O4" t="s">
        <v>13</v>
      </c>
      <c r="P4">
        <v>1E-3</v>
      </c>
    </row>
    <row r="5" spans="1:16" x14ac:dyDescent="0.25">
      <c r="A5" t="s">
        <v>18</v>
      </c>
      <c r="B5">
        <v>3</v>
      </c>
      <c r="G5" t="s">
        <v>33</v>
      </c>
      <c r="H5">
        <v>40</v>
      </c>
      <c r="I5" t="s">
        <v>34</v>
      </c>
      <c r="O5" t="s">
        <v>12</v>
      </c>
      <c r="P5">
        <v>0.01</v>
      </c>
    </row>
    <row r="6" spans="1:16" x14ac:dyDescent="0.25">
      <c r="A6" t="s">
        <v>47</v>
      </c>
      <c r="B6">
        <f>B4*B5*B3</f>
        <v>36</v>
      </c>
      <c r="C6" t="s">
        <v>13</v>
      </c>
      <c r="G6" t="s">
        <v>35</v>
      </c>
      <c r="H6">
        <f>H4 * (H5/100)</f>
        <v>1.7280000000000002</v>
      </c>
      <c r="I6" t="s">
        <v>42</v>
      </c>
      <c r="O6" t="s">
        <v>50</v>
      </c>
      <c r="P6">
        <v>1E-3</v>
      </c>
    </row>
    <row r="7" spans="1:16" x14ac:dyDescent="0.25">
      <c r="A7" t="s">
        <v>48</v>
      </c>
      <c r="B7">
        <f>B6</f>
        <v>36</v>
      </c>
      <c r="C7" t="s">
        <v>1</v>
      </c>
      <c r="G7" t="s">
        <v>36</v>
      </c>
      <c r="H7">
        <v>1</v>
      </c>
    </row>
    <row r="8" spans="1:16" x14ac:dyDescent="0.25">
      <c r="A8" s="1" t="s">
        <v>40</v>
      </c>
      <c r="B8" s="1">
        <f>B2*(B4*B5*B3)</f>
        <v>3240</v>
      </c>
      <c r="C8" s="1" t="s">
        <v>13</v>
      </c>
      <c r="G8" t="s">
        <v>38</v>
      </c>
      <c r="H8">
        <f>H2*21600*H7</f>
        <v>4.32</v>
      </c>
      <c r="I8" t="s">
        <v>16</v>
      </c>
    </row>
    <row r="9" spans="1:16" x14ac:dyDescent="0.25">
      <c r="A9" s="1" t="s">
        <v>20</v>
      </c>
      <c r="B9" s="1">
        <f>B8</f>
        <v>3240</v>
      </c>
      <c r="C9" s="1" t="s">
        <v>1</v>
      </c>
      <c r="G9" s="1" t="s">
        <v>37</v>
      </c>
      <c r="H9" s="1">
        <f>H6*H7</f>
        <v>1.7280000000000002</v>
      </c>
      <c r="I9" s="1" t="s">
        <v>45</v>
      </c>
    </row>
    <row r="11" spans="1:16" x14ac:dyDescent="0.25">
      <c r="A11" s="1" t="s">
        <v>15</v>
      </c>
      <c r="G11" s="1" t="s">
        <v>14</v>
      </c>
    </row>
    <row r="12" spans="1:16" x14ac:dyDescent="0.25">
      <c r="A12" s="3" t="s">
        <v>54</v>
      </c>
      <c r="G12" t="s">
        <v>33</v>
      </c>
      <c r="H12">
        <v>20</v>
      </c>
      <c r="I12" t="s">
        <v>34</v>
      </c>
    </row>
    <row r="13" spans="1:16" x14ac:dyDescent="0.25">
      <c r="A13" s="3" t="s">
        <v>56</v>
      </c>
      <c r="G13" t="s">
        <v>59</v>
      </c>
      <c r="H13">
        <f>(P5/P4) * (H12/100)</f>
        <v>2</v>
      </c>
      <c r="I13" t="s">
        <v>13</v>
      </c>
    </row>
    <row r="14" spans="1:16" x14ac:dyDescent="0.25">
      <c r="A14" s="3" t="s">
        <v>61</v>
      </c>
    </row>
    <row r="15" spans="1:16" x14ac:dyDescent="0.25">
      <c r="B15" t="s">
        <v>62</v>
      </c>
      <c r="C15" t="s">
        <v>63</v>
      </c>
      <c r="G15" s="3" t="s">
        <v>66</v>
      </c>
      <c r="M15" s="1" t="s">
        <v>21</v>
      </c>
      <c r="N15" t="s">
        <v>16</v>
      </c>
      <c r="O15" t="s">
        <v>11</v>
      </c>
      <c r="P15" t="s">
        <v>39</v>
      </c>
    </row>
    <row r="16" spans="1:16" x14ac:dyDescent="0.25">
      <c r="A16" s="3" t="s">
        <v>10</v>
      </c>
      <c r="B16">
        <v>90</v>
      </c>
      <c r="C16">
        <f>B16*6</f>
        <v>540</v>
      </c>
      <c r="G16" t="s">
        <v>12</v>
      </c>
      <c r="H16">
        <f>B6/H13</f>
        <v>18</v>
      </c>
      <c r="I16" t="s">
        <v>16</v>
      </c>
      <c r="M16" t="s">
        <v>22</v>
      </c>
      <c r="N16">
        <v>500</v>
      </c>
      <c r="O16">
        <f>N16/B6</f>
        <v>13.888888888888889</v>
      </c>
    </row>
    <row r="17" spans="1:15" x14ac:dyDescent="0.25">
      <c r="A17" s="3" t="s">
        <v>57</v>
      </c>
      <c r="B17">
        <f>B6*B16</f>
        <v>3240</v>
      </c>
      <c r="C17" t="s">
        <v>13</v>
      </c>
      <c r="H17">
        <f>H16*P5</f>
        <v>0.18</v>
      </c>
      <c r="I17" t="s">
        <v>58</v>
      </c>
      <c r="M17" t="s">
        <v>23</v>
      </c>
      <c r="N17">
        <v>1500</v>
      </c>
      <c r="O17">
        <f>N17/B6</f>
        <v>41.666666666666664</v>
      </c>
    </row>
    <row r="18" spans="1:15" x14ac:dyDescent="0.25">
      <c r="M18" t="s">
        <v>24</v>
      </c>
      <c r="N18">
        <v>4500</v>
      </c>
      <c r="O18">
        <f>N18/B6</f>
        <v>125</v>
      </c>
    </row>
    <row r="19" spans="1:15" x14ac:dyDescent="0.25">
      <c r="A19" s="3" t="s">
        <v>55</v>
      </c>
      <c r="G19" s="3" t="s">
        <v>69</v>
      </c>
    </row>
    <row r="20" spans="1:15" x14ac:dyDescent="0.25">
      <c r="A20" s="2" t="s">
        <v>0</v>
      </c>
      <c r="B20">
        <v>0.75</v>
      </c>
      <c r="G20" t="s">
        <v>12</v>
      </c>
      <c r="H20">
        <f>H16*B2</f>
        <v>1620</v>
      </c>
      <c r="I20" t="s">
        <v>16</v>
      </c>
      <c r="M20" s="1" t="s">
        <v>30</v>
      </c>
      <c r="N20" t="s">
        <v>16</v>
      </c>
    </row>
    <row r="21" spans="1:15" x14ac:dyDescent="0.25">
      <c r="A21" s="2" t="s">
        <v>50</v>
      </c>
      <c r="B21">
        <v>0.25</v>
      </c>
      <c r="H21" s="1">
        <f>H20*P5</f>
        <v>16.2</v>
      </c>
      <c r="I21" s="1" t="s">
        <v>58</v>
      </c>
      <c r="M21" t="s">
        <v>25</v>
      </c>
      <c r="N21">
        <v>50</v>
      </c>
    </row>
    <row r="22" spans="1:15" x14ac:dyDescent="0.25">
      <c r="A22" s="2" t="s">
        <v>65</v>
      </c>
      <c r="B22">
        <v>2</v>
      </c>
      <c r="M22" t="s">
        <v>26</v>
      </c>
      <c r="N22">
        <v>400</v>
      </c>
    </row>
    <row r="23" spans="1:15" x14ac:dyDescent="0.25">
      <c r="G23" s="3" t="s">
        <v>67</v>
      </c>
      <c r="M23" t="s">
        <v>27</v>
      </c>
      <c r="N23">
        <v>4</v>
      </c>
    </row>
    <row r="24" spans="1:15" x14ac:dyDescent="0.25">
      <c r="A24" s="3" t="s">
        <v>66</v>
      </c>
      <c r="G24" t="s">
        <v>12</v>
      </c>
      <c r="H24">
        <f>H16/21600</f>
        <v>8.3333333333333339E-4</v>
      </c>
      <c r="I24" t="s">
        <v>16</v>
      </c>
      <c r="N24" t="s">
        <v>16</v>
      </c>
      <c r="O24" t="s">
        <v>11</v>
      </c>
    </row>
    <row r="25" spans="1:15" x14ac:dyDescent="0.25">
      <c r="B25" t="s">
        <v>8</v>
      </c>
      <c r="C25" t="s">
        <v>7</v>
      </c>
      <c r="D25" t="s">
        <v>6</v>
      </c>
      <c r="M25" t="s">
        <v>28</v>
      </c>
      <c r="N25">
        <f>N21*N23</f>
        <v>200</v>
      </c>
      <c r="O25">
        <f>N25/B6</f>
        <v>5.5555555555555554</v>
      </c>
    </row>
    <row r="26" spans="1:15" x14ac:dyDescent="0.25">
      <c r="A26" t="s">
        <v>4</v>
      </c>
      <c r="B26">
        <f>(B6*B20)*(B22/100)</f>
        <v>0.54</v>
      </c>
      <c r="C26">
        <f>B26*P2</f>
        <v>5.4000000000000001E-4</v>
      </c>
      <c r="D26">
        <f>C26*1000</f>
        <v>0.54</v>
      </c>
      <c r="M26" t="s">
        <v>29</v>
      </c>
      <c r="N26">
        <f>N22*N23</f>
        <v>1600</v>
      </c>
      <c r="O26">
        <f>N26/B6</f>
        <v>44.444444444444443</v>
      </c>
    </row>
    <row r="27" spans="1:15" x14ac:dyDescent="0.25">
      <c r="A27" t="s">
        <v>51</v>
      </c>
      <c r="B27">
        <f>(B6*B21)*(B22/100)</f>
        <v>0.18</v>
      </c>
      <c r="C27">
        <f>B27*P6</f>
        <v>1.7999999999999998E-4</v>
      </c>
      <c r="D27">
        <f>C27*1000</f>
        <v>0.18</v>
      </c>
    </row>
    <row r="28" spans="1:15" x14ac:dyDescent="0.25">
      <c r="A28" t="s">
        <v>5</v>
      </c>
      <c r="B28">
        <f>B7</f>
        <v>36</v>
      </c>
      <c r="C28">
        <f>B28*P3</f>
        <v>3.6000000000000004E-2</v>
      </c>
      <c r="D28">
        <f>C28*1000</f>
        <v>36.000000000000007</v>
      </c>
    </row>
    <row r="29" spans="1:15" x14ac:dyDescent="0.25">
      <c r="A29" t="s">
        <v>9</v>
      </c>
      <c r="C29">
        <f>C26+C28+C27</f>
        <v>3.6720000000000003E-2</v>
      </c>
      <c r="D29">
        <f>D26+D28+D27</f>
        <v>36.720000000000006</v>
      </c>
    </row>
    <row r="31" spans="1:15" x14ac:dyDescent="0.25">
      <c r="A31" s="3" t="s">
        <v>68</v>
      </c>
    </row>
    <row r="32" spans="1:15" x14ac:dyDescent="0.25">
      <c r="A32" t="s">
        <v>0</v>
      </c>
      <c r="B32">
        <f>B26*B16</f>
        <v>48.6</v>
      </c>
      <c r="C32" t="s">
        <v>16</v>
      </c>
      <c r="D32">
        <f>B32*P2</f>
        <v>4.8600000000000004E-2</v>
      </c>
      <c r="E32" t="s">
        <v>58</v>
      </c>
    </row>
    <row r="33" spans="1:5" x14ac:dyDescent="0.25">
      <c r="A33" t="s">
        <v>50</v>
      </c>
      <c r="B33">
        <f>B27*B16</f>
        <v>16.2</v>
      </c>
      <c r="C33" t="s">
        <v>16</v>
      </c>
      <c r="D33">
        <f>B33*P6</f>
        <v>1.6199999999999999E-2</v>
      </c>
      <c r="E33" t="s">
        <v>58</v>
      </c>
    </row>
    <row r="34" spans="1:5" x14ac:dyDescent="0.25">
      <c r="A34" t="s">
        <v>1</v>
      </c>
      <c r="B34">
        <f>B28*B16</f>
        <v>3240</v>
      </c>
      <c r="C34" t="s">
        <v>16</v>
      </c>
      <c r="D34">
        <f>B34*P3</f>
        <v>3.24</v>
      </c>
      <c r="E34" t="s">
        <v>58</v>
      </c>
    </row>
    <row r="36" spans="1:5" x14ac:dyDescent="0.25">
      <c r="A36" s="3" t="s">
        <v>67</v>
      </c>
    </row>
    <row r="37" spans="1:5" x14ac:dyDescent="0.25">
      <c r="A37" t="s">
        <v>2</v>
      </c>
      <c r="B37">
        <f>B26/21600</f>
        <v>2.5000000000000001E-5</v>
      </c>
      <c r="D37" s="4">
        <f>B37</f>
        <v>2.5000000000000001E-5</v>
      </c>
    </row>
    <row r="38" spans="1:5" x14ac:dyDescent="0.25">
      <c r="A38" t="s">
        <v>49</v>
      </c>
      <c r="B38">
        <f>B27/21600</f>
        <v>8.3333333333333337E-6</v>
      </c>
      <c r="D38" s="4">
        <f>B38</f>
        <v>8.3333333333333337E-6</v>
      </c>
    </row>
    <row r="39" spans="1:5" x14ac:dyDescent="0.25">
      <c r="A39" t="s">
        <v>3</v>
      </c>
      <c r="B39">
        <f>B28/21600</f>
        <v>1.6666666666666668E-3</v>
      </c>
      <c r="D39">
        <f>B39</f>
        <v>1.6666666666666668E-3</v>
      </c>
    </row>
    <row r="41" spans="1:5" x14ac:dyDescent="0.25">
      <c r="A41" s="3" t="s">
        <v>69</v>
      </c>
    </row>
    <row r="42" spans="1:5" x14ac:dyDescent="0.25">
      <c r="A42" t="s">
        <v>0</v>
      </c>
      <c r="B42">
        <f>B32*B2</f>
        <v>4374</v>
      </c>
      <c r="C42" t="s">
        <v>16</v>
      </c>
      <c r="D42">
        <f>B42*P2</f>
        <v>4.3739999999999997</v>
      </c>
      <c r="E42" t="s">
        <v>58</v>
      </c>
    </row>
    <row r="43" spans="1:5" x14ac:dyDescent="0.25">
      <c r="A43" t="s">
        <v>50</v>
      </c>
      <c r="B43">
        <f>B33*B2</f>
        <v>1458</v>
      </c>
      <c r="C43" t="s">
        <v>16</v>
      </c>
      <c r="D43">
        <f>B43*P6</f>
        <v>1.458</v>
      </c>
      <c r="E43" t="s">
        <v>58</v>
      </c>
    </row>
    <row r="44" spans="1:5" x14ac:dyDescent="0.25">
      <c r="A44" s="1" t="s">
        <v>70</v>
      </c>
      <c r="B44" s="1"/>
      <c r="C44" s="1"/>
      <c r="D44" s="1">
        <f>D42+D43</f>
        <v>5.8319999999999999</v>
      </c>
      <c r="E44" s="1" t="s">
        <v>58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2016-10-12T16:30:04Z</dcterms:created>
  <dcterms:modified xsi:type="dcterms:W3CDTF">2017-02-21T17:49:36Z</dcterms:modified>
</cp:coreProperties>
</file>