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17970" windowHeight="6120"/>
  </bookViews>
  <sheets>
    <sheet name="Loss" sheetId="1" r:id="rId1"/>
    <sheet name="Bookings" sheetId="3" r:id="rId2"/>
  </sheets>
  <definedNames>
    <definedName name="_xlnm._FilterDatabase" localSheetId="0" hidden="1">Loss!$B$7:$K$7</definedName>
  </definedNames>
  <calcPr calcId="152511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8" i="1"/>
  <c r="I8" i="1"/>
  <c r="K8" i="1" l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</calcChain>
</file>

<file path=xl/sharedStrings.xml><?xml version="1.0" encoding="utf-8"?>
<sst xmlns="http://schemas.openxmlformats.org/spreadsheetml/2006/main" count="86" uniqueCount="42">
  <si>
    <t xml:space="preserve">Country : </t>
  </si>
  <si>
    <t xml:space="preserve">Hotel : </t>
  </si>
  <si>
    <t xml:space="preserve">Ctt Nº : </t>
  </si>
  <si>
    <t>Currency:</t>
  </si>
  <si>
    <t>Booking Ref.</t>
  </si>
  <si>
    <t>Difference</t>
  </si>
  <si>
    <t>Issue :</t>
  </si>
  <si>
    <t>Loss after negotiation</t>
  </si>
  <si>
    <t>Reduction negotiated</t>
  </si>
  <si>
    <t>Original Net Benefit</t>
  </si>
  <si>
    <t>Benefit after Revaluation</t>
  </si>
  <si>
    <t>HG la Molina</t>
  </si>
  <si>
    <t>E10 - 16</t>
  </si>
  <si>
    <t>EUR</t>
  </si>
  <si>
    <t>Rates were wrong</t>
  </si>
  <si>
    <t>Booking Extra</t>
  </si>
  <si>
    <t>Reason</t>
  </si>
  <si>
    <t>Sub-reason</t>
  </si>
  <si>
    <t>Caused by</t>
  </si>
  <si>
    <t>Check in Date From</t>
  </si>
  <si>
    <t>Check out To</t>
  </si>
  <si>
    <t>Coste Atlas</t>
  </si>
  <si>
    <t>Coste correcto despues revalorar</t>
  </si>
  <si>
    <t>Booking Remarks</t>
  </si>
  <si>
    <t>Booking Sale</t>
  </si>
  <si>
    <t>SF Number:</t>
  </si>
  <si>
    <t>Prueba</t>
  </si>
  <si>
    <t>CRC</t>
  </si>
  <si>
    <t>1-3093062</t>
  </si>
  <si>
    <t>1-3093063</t>
  </si>
  <si>
    <t>1-3093064</t>
  </si>
  <si>
    <t>1-3093065</t>
  </si>
  <si>
    <t>1-3093066</t>
  </si>
  <si>
    <t>1-3093067</t>
  </si>
  <si>
    <t>1-3093068</t>
  </si>
  <si>
    <t>1-3093069</t>
  </si>
  <si>
    <t>1-3093070</t>
  </si>
  <si>
    <t>1-3093071</t>
  </si>
  <si>
    <t>1-3093072</t>
  </si>
  <si>
    <t>1-3093073</t>
  </si>
  <si>
    <t>Connectivity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</si>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</sst>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4" fontId="0" fillId="0" borderId="1" xfId="0" applyNumberFormat="1" applyBorder="1"/>
    <xf numFmtId="0" fontId="0" fillId="0" borderId="2" xfId="0" applyBorder="1"/>
    <xf numFmtId="2" fontId="0" fillId="0" borderId="4" xfId="0" applyNumberFormat="1" applyBorder="1"/>
    <xf numFmtId="2" fontId="0" fillId="0" borderId="0" xfId="0" applyNumberFormat="1"/>
    <xf numFmtId="0" fontId="0" fillId="0" borderId="0" xfId="0" applyAlignment="1">
      <alignment wrapText="1"/>
    </xf>
    <xf numFmtId="0" fontId="1" fillId="2" borderId="4" xfId="0" applyFont="1" applyFill="1" applyBorder="1" applyAlignment="1">
      <alignment horizontal="center" wrapText="1"/>
    </xf>
    <xf numFmtId="2" fontId="1" fillId="3" borderId="4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0" fillId="5" borderId="1" xfId="0" applyFill="1" applyBorder="1"/>
    <xf numFmtId="14" fontId="0" fillId="5" borderId="1" xfId="0" applyNumberFormat="1" applyFill="1" applyBorder="1"/>
    <xf numFmtId="4" fontId="0" fillId="5" borderId="4" xfId="0" applyNumberFormat="1" applyFill="1" applyBorder="1"/>
    <xf numFmtId="4" fontId="0" fillId="5" borderId="1" xfId="0" applyNumberFormat="1" applyFill="1" applyBorder="1"/>
    <xf numFmtId="2" fontId="0" fillId="0" borderId="4" xfId="0" applyNumberFormat="1" applyFill="1" applyBorder="1"/>
    <xf numFmtId="4" fontId="0" fillId="0" borderId="1" xfId="0" applyNumberFormat="1" applyFill="1" applyBorder="1"/>
    <xf numFmtId="0" fontId="0" fillId="7" borderId="1" xfId="0" applyFill="1" applyBorder="1"/>
    <xf numFmtId="0" fontId="2" fillId="6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0" fillId="7" borderId="4" xfId="0" applyFill="1" applyBorder="1"/>
    <xf numFmtId="0" fontId="0" fillId="0" borderId="2" xfId="0" applyBorder="1" applyAlignment="1">
      <alignment horizontal="left" vertical="top" wrapText="1"/>
    </xf>
    <xf numFmtId="2" fontId="4" fillId="7" borderId="1" xfId="0" applyNumberFormat="1" applyFont="1" applyFill="1" applyBorder="1"/>
    <xf numFmtId="0" fontId="4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 vertical="top" wrapText="1"/>
    </xf>
  </cellXfs>
  <cellStyles count="1">
    <cellStyle name="Normal" xfId="0" builtinId="0"/>
  </cellStyles>
  <dxfs count="3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/>
        <bottom/>
      </border>
    </dxf>
    <dxf>
      <fill>
        <patternFill patternType="solid">
          <fgColor indexed="64"/>
          <bgColor rgb="FFFFFF9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/>
        <bottom/>
      </border>
    </dxf>
    <dxf>
      <fill>
        <patternFill patternType="solid">
          <fgColor indexed="64"/>
          <bgColor rgb="FFFFFF9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/>
        <bottom/>
      </border>
    </dxf>
    <dxf>
      <fill>
        <patternFill patternType="solid">
          <fgColor indexed="64"/>
          <bgColor rgb="FFFFFF9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FF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fill>
        <patternFill patternType="none"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solid">
          <fgColor indexed="64"/>
          <bgColor theme="6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6" tint="0.59999389629810485"/>
        </patternFill>
      </fill>
      <border outline="0">
        <left style="thin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ill>
        <patternFill patternType="solid">
          <fgColor indexed="64"/>
          <bgColor theme="6" tint="0.59999389629810485"/>
        </patternFill>
      </fill>
      <border outline="0">
        <left style="thin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indexed="64"/>
        </top>
        <bottom/>
      </border>
    </dxf>
    <dxf>
      <fill>
        <patternFill patternType="solid">
          <fgColor indexed="64"/>
          <bgColor theme="6" tint="0.59999389629810485"/>
        </patternFill>
      </fill>
      <border outline="0">
        <left style="thin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6" tint="0.59999389629810485"/>
        </patternFill>
      </fill>
      <border outline="0">
        <left style="thin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border outline="0">
        <right style="thin">
          <color indexed="64"/>
        </right>
      </border>
    </dxf>
    <dxf>
      <border>
        <top style="thin">
          <color indexed="64"/>
        </top>
      </border>
    </dxf>
    <dxf>
      <font>
        <b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1" defaultTableStyle="Loss form" defaultPivotStyle="PivotStyleLight16">
    <tableStyle name="Loss form" pivot="0" count="0"/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7:Q19" totalsRowShown="0" headerRowDxfId="35" totalsRowDxfId="32" headerRowBorderDxfId="34" tableBorderDxfId="33" totalsRowBorderDxfId="31">
  <autoFilter ref="B7:Q19"/>
  <tableColumns count="16">
    <tableColumn id="1" name="Booking Ref." dataDxfId="30" totalsRowDxfId="29"/>
    <tableColumn id="2" name="Check in Date From" dataDxfId="28" totalsRowDxfId="27"/>
    <tableColumn id="3" name="Check out To" dataDxfId="26" totalsRowDxfId="25"/>
    <tableColumn id="4" name="Coste Atlas" dataDxfId="24" totalsRowDxfId="23">
      <calculatedColumnFormula>Tabla1[[#This Row],[Coste correcto despues revalorar]]-Tabla1[[#This Row],[Difference]]</calculatedColumnFormula>
    </tableColumn>
    <tableColumn id="5" name="Coste correcto despues revalorar" dataDxfId="22" totalsRowDxfId="21">
      <calculatedColumnFormula>Tabla1[Difference]+Tabla1[Coste Atlas]</calculatedColumnFormula>
    </tableColumn>
    <tableColumn id="6" name="Difference" dataDxfId="20" totalsRowDxfId="19">
      <calculatedColumnFormula>Tabla1[Coste correcto despues revalorar]-Tabla1[Coste Atlas]</calculatedColumnFormula>
    </tableColumn>
    <tableColumn id="7" name="Reduction negotiated" dataDxfId="18" totalsRowDxfId="17"/>
    <tableColumn id="8" name="Loss after negotiation" dataDxfId="16" totalsRowDxfId="15">
      <calculatedColumnFormula>G8-H8</calculatedColumnFormula>
    </tableColumn>
    <tableColumn id="9" name="Original Net Benefit" dataDxfId="14" totalsRowDxfId="13"/>
    <tableColumn id="10" name="Benefit after Revaluation" dataDxfId="12" totalsRowDxfId="11">
      <calculatedColumnFormula>Tabla1[[#This Row],[Original Net Benefit]]-Tabla1[[#This Row],[Loss after negotiation]]</calculatedColumnFormula>
    </tableColumn>
    <tableColumn id="11" name="Booking Extra" dataDxfId="10"/>
    <tableColumn id="12" name="Reason" dataDxfId="9" totalsRowDxfId="8"/>
    <tableColumn id="13" name="Sub-reason" dataDxfId="7" totalsRowDxfId="6"/>
    <tableColumn id="14" name="Caused by" dataDxfId="5" totalsRowDxfId="4"/>
    <tableColumn id="15" name="Booking Remarks" dataDxfId="3" totalsRowDxfId="2"/>
    <tableColumn id="16" name="Booking Sale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3"/>
  <sheetViews>
    <sheetView tabSelected="1" topLeftCell="E1" workbookViewId="0">
      <pane ySplit="7" topLeftCell="A8" activePane="bottomLeft" state="frozen"/>
      <selection pane="bottomLeft" activeCell="P22" sqref="P22"/>
    </sheetView>
  </sheetViews>
  <sheetFormatPr baseColWidth="10" defaultColWidth="11.42578125" defaultRowHeight="15" x14ac:dyDescent="0.25"/>
  <cols>
    <col min="1" max="1" width="2.28515625" customWidth="1"/>
    <col min="2" max="2" width="16.7109375" bestFit="1" customWidth="1"/>
    <col min="3" max="3" width="14.7109375" bestFit="1" customWidth="1"/>
    <col min="4" max="4" width="12.7109375" customWidth="1"/>
    <col min="5" max="5" width="13.5703125" customWidth="1"/>
    <col min="6" max="6" width="13" customWidth="1"/>
    <col min="7" max="7" width="12.5703125" customWidth="1"/>
    <col min="8" max="8" width="11.28515625" customWidth="1"/>
    <col min="9" max="9" width="12.42578125" customWidth="1"/>
    <col min="10" max="10" width="11.42578125" style="7" customWidth="1"/>
    <col min="11" max="11" width="14.28515625" customWidth="1"/>
    <col min="12" max="12" width="17.42578125" customWidth="1"/>
    <col min="13" max="13" width="12" bestFit="1" customWidth="1"/>
    <col min="14" max="14" width="15.5703125" bestFit="1" customWidth="1"/>
    <col min="15" max="15" width="14.5703125" bestFit="1" customWidth="1"/>
    <col min="16" max="16" width="13.140625" bestFit="1" customWidth="1"/>
  </cols>
  <sheetData>
    <row r="1" spans="2:17" ht="23.25" customHeight="1" x14ac:dyDescent="0.25">
      <c r="B1" s="2" t="s">
        <v>0</v>
      </c>
      <c r="C1" s="26" t="s">
        <v>12</v>
      </c>
      <c r="D1" s="26"/>
      <c r="E1" s="26"/>
      <c r="F1" s="26"/>
      <c r="G1" s="26"/>
      <c r="H1" s="5"/>
    </row>
    <row r="2" spans="2:17" x14ac:dyDescent="0.25">
      <c r="B2" s="2" t="s">
        <v>1</v>
      </c>
      <c r="C2" s="27" t="s">
        <v>11</v>
      </c>
      <c r="D2" s="27"/>
      <c r="E2" s="27"/>
      <c r="F2" s="27"/>
      <c r="G2" s="27"/>
      <c r="H2" s="5"/>
    </row>
    <row r="3" spans="2:17" x14ac:dyDescent="0.25">
      <c r="B3" s="2" t="s">
        <v>2</v>
      </c>
      <c r="C3" s="1">
        <v>28473</v>
      </c>
      <c r="D3" s="1"/>
      <c r="E3" s="1"/>
      <c r="F3" s="1"/>
      <c r="G3" s="1"/>
    </row>
    <row r="4" spans="2:17" x14ac:dyDescent="0.25">
      <c r="B4" s="2" t="s">
        <v>3</v>
      </c>
      <c r="C4" s="5" t="s">
        <v>13</v>
      </c>
      <c r="D4" s="5"/>
      <c r="E4" s="5"/>
      <c r="F4" s="5"/>
      <c r="G4" s="5"/>
      <c r="H4" s="5"/>
    </row>
    <row r="5" spans="2:17" ht="22.5" customHeight="1" x14ac:dyDescent="0.25">
      <c r="B5" s="3" t="s">
        <v>6</v>
      </c>
      <c r="C5" s="28" t="s">
        <v>14</v>
      </c>
      <c r="D5" s="28"/>
      <c r="E5" s="28"/>
      <c r="F5" s="28"/>
      <c r="G5" s="28"/>
      <c r="H5" s="28"/>
      <c r="I5" s="28"/>
      <c r="J5" s="28"/>
      <c r="K5" s="28"/>
    </row>
    <row r="6" spans="2:17" s="1" customFormat="1" ht="22.5" customHeight="1" x14ac:dyDescent="0.25">
      <c r="B6" s="3" t="s">
        <v>25</v>
      </c>
      <c r="C6" s="23">
        <v>44242</v>
      </c>
      <c r="D6" s="23"/>
      <c r="E6" s="23"/>
      <c r="F6" s="23"/>
      <c r="G6" s="23"/>
      <c r="H6" s="23"/>
      <c r="I6" s="23"/>
      <c r="J6" s="23"/>
      <c r="K6" s="23"/>
    </row>
    <row r="7" spans="2:17" s="8" customFormat="1" ht="60" x14ac:dyDescent="0.25">
      <c r="B7" s="12" t="s">
        <v>4</v>
      </c>
      <c r="C7" s="12" t="s">
        <v>19</v>
      </c>
      <c r="D7" s="12" t="s">
        <v>20</v>
      </c>
      <c r="E7" s="12" t="s">
        <v>21</v>
      </c>
      <c r="F7" s="12" t="s">
        <v>22</v>
      </c>
      <c r="G7" s="12" t="s">
        <v>5</v>
      </c>
      <c r="H7" s="9" t="s">
        <v>8</v>
      </c>
      <c r="I7" s="9" t="s">
        <v>7</v>
      </c>
      <c r="J7" s="10" t="s">
        <v>9</v>
      </c>
      <c r="K7" s="11" t="s">
        <v>10</v>
      </c>
      <c r="L7" s="20" t="s">
        <v>15</v>
      </c>
      <c r="M7" s="20" t="s">
        <v>16</v>
      </c>
      <c r="N7" s="20" t="s">
        <v>17</v>
      </c>
      <c r="O7" s="20" t="s">
        <v>18</v>
      </c>
      <c r="P7" s="21" t="s">
        <v>23</v>
      </c>
      <c r="Q7" s="21" t="s">
        <v>24</v>
      </c>
    </row>
    <row r="8" spans="2:17" x14ac:dyDescent="0.25">
      <c r="B8" s="13" t="s">
        <v>28</v>
      </c>
      <c r="C8" s="14">
        <v>42384</v>
      </c>
      <c r="D8" s="14">
        <v>42388</v>
      </c>
      <c r="E8" s="15">
        <f>Tabla1[[#This Row],[Coste correcto despues revalorar]]-Tabla1[[#This Row],[Difference]]</f>
        <v>296.76</v>
      </c>
      <c r="F8" s="15">
        <v>301.76</v>
      </c>
      <c r="G8" s="16">
        <v>5</v>
      </c>
      <c r="H8" s="6"/>
      <c r="I8" s="4">
        <f>G8-H8</f>
        <v>5</v>
      </c>
      <c r="J8" s="17"/>
      <c r="K8" s="18">
        <f>Tabla1[[#This Row],[Original Net Benefit]]-Tabla1[[#This Row],[Loss after negotiation]]</f>
        <v>-5</v>
      </c>
      <c r="L8" s="24">
        <v>10</v>
      </c>
      <c r="M8" s="19" t="s">
        <v>40</v>
      </c>
      <c r="N8" s="19" t="s">
        <v>41</v>
      </c>
      <c r="O8" s="19" t="s">
        <v>27</v>
      </c>
      <c r="P8" s="19" t="s">
        <v>26</v>
      </c>
      <c r="Q8" s="22">
        <v>10</v>
      </c>
    </row>
    <row r="9" spans="2:17" x14ac:dyDescent="0.25">
      <c r="B9" s="13" t="s">
        <v>29</v>
      </c>
      <c r="C9" s="14">
        <v>42384</v>
      </c>
      <c r="D9" s="14">
        <v>42385</v>
      </c>
      <c r="E9" s="15">
        <f>Tabla1[[#This Row],[Coste correcto despues revalorar]]-Tabla1[[#This Row],[Difference]]</f>
        <v>100.80000000000001</v>
      </c>
      <c r="F9" s="15">
        <v>135.36000000000001</v>
      </c>
      <c r="G9" s="16">
        <v>34.56</v>
      </c>
      <c r="H9" s="6"/>
      <c r="I9" s="4">
        <f t="shared" ref="I9:I10" si="0">G9-H9</f>
        <v>34.56</v>
      </c>
      <c r="J9" s="17"/>
      <c r="K9" s="18">
        <f>Tabla1[[#This Row],[Original Net Benefit]]-Tabla1[[#This Row],[Loss after negotiation]]</f>
        <v>-34.56</v>
      </c>
      <c r="L9" s="24">
        <v>10.199999999999999</v>
      </c>
      <c r="M9" s="19" t="s">
        <v>40</v>
      </c>
      <c r="N9" s="19" t="s">
        <v>41</v>
      </c>
      <c r="O9" s="19" t="s">
        <v>27</v>
      </c>
      <c r="P9" s="19" t="s">
        <v>26</v>
      </c>
      <c r="Q9" s="22">
        <v>10</v>
      </c>
    </row>
    <row r="10" spans="2:17" x14ac:dyDescent="0.25">
      <c r="B10" s="13" t="s">
        <v>30</v>
      </c>
      <c r="C10" s="14">
        <v>42385</v>
      </c>
      <c r="D10" s="14">
        <v>42386</v>
      </c>
      <c r="E10" s="15">
        <f>Tabla1[[#This Row],[Coste correcto despues revalorar]]-Tabla1[[#This Row],[Difference]]</f>
        <v>178.8</v>
      </c>
      <c r="F10" s="15">
        <v>216.96</v>
      </c>
      <c r="G10" s="16">
        <v>38.159999999999997</v>
      </c>
      <c r="H10" s="6"/>
      <c r="I10" s="4">
        <f t="shared" si="0"/>
        <v>38.159999999999997</v>
      </c>
      <c r="J10" s="17"/>
      <c r="K10" s="18">
        <f>Tabla1[[#This Row],[Original Net Benefit]]-Tabla1[[#This Row],[Loss after negotiation]]</f>
        <v>-38.159999999999997</v>
      </c>
      <c r="L10" s="24">
        <v>10</v>
      </c>
      <c r="M10" s="19" t="s">
        <v>40</v>
      </c>
      <c r="N10" s="19" t="s">
        <v>41</v>
      </c>
      <c r="O10" s="19" t="s">
        <v>27</v>
      </c>
      <c r="P10" s="19" t="s">
        <v>26</v>
      </c>
      <c r="Q10" s="22">
        <v>10</v>
      </c>
    </row>
    <row r="11" spans="2:17" s="1" customFormat="1" x14ac:dyDescent="0.25">
      <c r="B11" s="13" t="s">
        <v>31</v>
      </c>
      <c r="C11" s="14">
        <v>42385</v>
      </c>
      <c r="D11" s="14">
        <v>42386</v>
      </c>
      <c r="E11" s="15">
        <f>Tabla1[[#This Row],[Coste correcto despues revalorar]]-Tabla1[[#This Row],[Difference]]</f>
        <v>126</v>
      </c>
      <c r="F11" s="15">
        <v>144</v>
      </c>
      <c r="G11" s="16">
        <v>18</v>
      </c>
      <c r="H11" s="6"/>
      <c r="I11" s="4">
        <f>G11-H11</f>
        <v>18</v>
      </c>
      <c r="J11" s="17"/>
      <c r="K11" s="18">
        <f>Tabla1[[#This Row],[Original Net Benefit]]-Tabla1[[#This Row],[Loss after negotiation]]</f>
        <v>-18</v>
      </c>
      <c r="L11" s="24">
        <v>10</v>
      </c>
      <c r="M11" s="19" t="s">
        <v>40</v>
      </c>
      <c r="N11" s="19" t="s">
        <v>41</v>
      </c>
      <c r="O11" s="19" t="s">
        <v>27</v>
      </c>
      <c r="P11" s="19" t="s">
        <v>26</v>
      </c>
      <c r="Q11" s="22">
        <v>10</v>
      </c>
    </row>
    <row r="12" spans="2:17" s="1" customFormat="1" x14ac:dyDescent="0.25">
      <c r="B12" s="13" t="s">
        <v>32</v>
      </c>
      <c r="C12" s="14">
        <v>42385</v>
      </c>
      <c r="D12" s="14">
        <v>42386</v>
      </c>
      <c r="E12" s="15">
        <f>Tabla1[[#This Row],[Coste correcto despues revalorar]]-Tabla1[[#This Row],[Difference]]</f>
        <v>178.8</v>
      </c>
      <c r="F12" s="15">
        <v>216.96</v>
      </c>
      <c r="G12" s="16">
        <v>38.159999999999997</v>
      </c>
      <c r="H12" s="6"/>
      <c r="I12" s="4">
        <f t="shared" ref="I12:I19" si="1">G12-H12</f>
        <v>38.159999999999997</v>
      </c>
      <c r="J12" s="17"/>
      <c r="K12" s="18">
        <f>Tabla1[[#This Row],[Original Net Benefit]]-Tabla1[[#This Row],[Loss after negotiation]]</f>
        <v>-38.159999999999997</v>
      </c>
      <c r="L12" s="24">
        <v>10</v>
      </c>
      <c r="M12" s="19" t="s">
        <v>40</v>
      </c>
      <c r="N12" s="19" t="s">
        <v>41</v>
      </c>
      <c r="O12" s="19" t="s">
        <v>27</v>
      </c>
      <c r="P12" s="19" t="s">
        <v>26</v>
      </c>
      <c r="Q12" s="22">
        <v>10</v>
      </c>
    </row>
    <row r="13" spans="2:17" s="1" customFormat="1" x14ac:dyDescent="0.25">
      <c r="B13" s="13" t="s">
        <v>33</v>
      </c>
      <c r="C13" s="14">
        <v>42385</v>
      </c>
      <c r="D13" s="14">
        <v>42386</v>
      </c>
      <c r="E13" s="15">
        <f>Tabla1[[#This Row],[Coste correcto despues revalorar]]-Tabla1[[#This Row],[Difference]]</f>
        <v>144</v>
      </c>
      <c r="F13" s="15">
        <v>178.56</v>
      </c>
      <c r="G13" s="16">
        <v>34.56</v>
      </c>
      <c r="H13" s="6"/>
      <c r="I13" s="4">
        <f t="shared" si="1"/>
        <v>34.56</v>
      </c>
      <c r="J13" s="17"/>
      <c r="K13" s="18">
        <f>Tabla1[[#This Row],[Original Net Benefit]]-Tabla1[[#This Row],[Loss after negotiation]]</f>
        <v>-34.56</v>
      </c>
      <c r="L13" s="24">
        <v>10</v>
      </c>
      <c r="M13" s="19" t="s">
        <v>40</v>
      </c>
      <c r="N13" s="19" t="s">
        <v>41</v>
      </c>
      <c r="O13" s="19" t="s">
        <v>27</v>
      </c>
      <c r="P13" s="19" t="s">
        <v>26</v>
      </c>
      <c r="Q13" s="22">
        <v>10</v>
      </c>
    </row>
    <row r="14" spans="2:17" s="1" customFormat="1" x14ac:dyDescent="0.25">
      <c r="B14" s="13" t="s">
        <v>34</v>
      </c>
      <c r="C14" s="14">
        <v>42382</v>
      </c>
      <c r="D14" s="14">
        <v>42385</v>
      </c>
      <c r="E14" s="15">
        <f>Tabla1[[#This Row],[Coste correcto despues revalorar]]-Tabla1[[#This Row],[Difference]]</f>
        <v>396.8</v>
      </c>
      <c r="F14" s="15">
        <v>431.36</v>
      </c>
      <c r="G14" s="16">
        <v>34.56</v>
      </c>
      <c r="H14" s="6"/>
      <c r="I14" s="4">
        <f t="shared" si="1"/>
        <v>34.56</v>
      </c>
      <c r="J14" s="17"/>
      <c r="K14" s="18">
        <f>Tabla1[[#This Row],[Original Net Benefit]]-Tabla1[[#This Row],[Loss after negotiation]]</f>
        <v>-34.56</v>
      </c>
      <c r="L14" s="24">
        <v>10</v>
      </c>
      <c r="M14" s="19" t="s">
        <v>40</v>
      </c>
      <c r="N14" s="19" t="s">
        <v>41</v>
      </c>
      <c r="O14" s="19" t="s">
        <v>27</v>
      </c>
      <c r="P14" s="19" t="s">
        <v>26</v>
      </c>
      <c r="Q14" s="22">
        <v>10</v>
      </c>
    </row>
    <row r="15" spans="2:17" s="1" customFormat="1" x14ac:dyDescent="0.25">
      <c r="B15" s="13" t="s">
        <v>35</v>
      </c>
      <c r="C15" s="14">
        <v>42383</v>
      </c>
      <c r="D15" s="14">
        <v>42385</v>
      </c>
      <c r="E15" s="15">
        <f>Tabla1[[#This Row],[Coste correcto despues revalorar]]-Tabla1[[#This Row],[Difference]]</f>
        <v>100.80000000000001</v>
      </c>
      <c r="F15" s="15">
        <v>128.96</v>
      </c>
      <c r="G15" s="16">
        <v>28.16</v>
      </c>
      <c r="H15" s="6"/>
      <c r="I15" s="4">
        <f t="shared" si="1"/>
        <v>28.16</v>
      </c>
      <c r="J15" s="17"/>
      <c r="K15" s="18">
        <f>Tabla1[[#This Row],[Original Net Benefit]]-Tabla1[[#This Row],[Loss after negotiation]]</f>
        <v>-28.16</v>
      </c>
      <c r="L15" s="24">
        <v>10</v>
      </c>
      <c r="M15" s="19" t="s">
        <v>40</v>
      </c>
      <c r="N15" s="19" t="s">
        <v>41</v>
      </c>
      <c r="O15" s="19" t="s">
        <v>27</v>
      </c>
      <c r="P15" s="19" t="s">
        <v>26</v>
      </c>
      <c r="Q15" s="22">
        <v>10</v>
      </c>
    </row>
    <row r="16" spans="2:17" s="1" customFormat="1" x14ac:dyDescent="0.25">
      <c r="B16" s="13" t="s">
        <v>36</v>
      </c>
      <c r="C16" s="14">
        <v>42385</v>
      </c>
      <c r="D16" s="14">
        <v>42387</v>
      </c>
      <c r="E16" s="15">
        <f>Tabla1[[#This Row],[Coste correcto despues revalorar]]-Tabla1[[#This Row],[Difference]]</f>
        <v>184</v>
      </c>
      <c r="F16" s="15">
        <v>218.56</v>
      </c>
      <c r="G16" s="16">
        <v>34.56</v>
      </c>
      <c r="H16" s="6"/>
      <c r="I16" s="4">
        <f t="shared" si="1"/>
        <v>34.56</v>
      </c>
      <c r="J16" s="17"/>
      <c r="K16" s="18">
        <f>Tabla1[[#This Row],[Original Net Benefit]]-Tabla1[[#This Row],[Loss after negotiation]]</f>
        <v>-34.56</v>
      </c>
      <c r="L16" s="24">
        <v>10</v>
      </c>
      <c r="M16" s="19" t="s">
        <v>40</v>
      </c>
      <c r="N16" s="19" t="s">
        <v>41</v>
      </c>
      <c r="O16" s="19" t="s">
        <v>27</v>
      </c>
      <c r="P16" s="19" t="s">
        <v>26</v>
      </c>
      <c r="Q16" s="22">
        <v>10</v>
      </c>
    </row>
    <row r="17" spans="2:17" s="1" customFormat="1" x14ac:dyDescent="0.25">
      <c r="B17" s="13" t="s">
        <v>37</v>
      </c>
      <c r="C17" s="14">
        <v>42384</v>
      </c>
      <c r="D17" s="14">
        <v>42386</v>
      </c>
      <c r="E17" s="15">
        <f>Tabla1[[#This Row],[Coste correcto despues revalorar]]-Tabla1[[#This Row],[Difference]]</f>
        <v>252</v>
      </c>
      <c r="F17" s="15">
        <v>328.32</v>
      </c>
      <c r="G17" s="16">
        <v>76.319999999999993</v>
      </c>
      <c r="H17" s="6"/>
      <c r="I17" s="4">
        <f t="shared" si="1"/>
        <v>76.319999999999993</v>
      </c>
      <c r="J17" s="17"/>
      <c r="K17" s="18">
        <f>Tabla1[[#This Row],[Original Net Benefit]]-Tabla1[[#This Row],[Loss after negotiation]]</f>
        <v>-76.319999999999993</v>
      </c>
      <c r="L17" s="24">
        <v>10</v>
      </c>
      <c r="M17" s="19" t="s">
        <v>40</v>
      </c>
      <c r="N17" s="19" t="s">
        <v>41</v>
      </c>
      <c r="O17" s="19" t="s">
        <v>27</v>
      </c>
      <c r="P17" s="19" t="s">
        <v>26</v>
      </c>
      <c r="Q17" s="22">
        <v>10</v>
      </c>
    </row>
    <row r="18" spans="2:17" s="1" customFormat="1" x14ac:dyDescent="0.25">
      <c r="B18" s="13" t="s">
        <v>38</v>
      </c>
      <c r="C18" s="14">
        <v>42385</v>
      </c>
      <c r="D18" s="14">
        <v>42386</v>
      </c>
      <c r="E18" s="15">
        <f>Tabla1[[#This Row],[Coste correcto despues revalorar]]-Tabla1[[#This Row],[Difference]]</f>
        <v>126</v>
      </c>
      <c r="F18" s="15">
        <v>164.16</v>
      </c>
      <c r="G18" s="16">
        <v>38.159999999999997</v>
      </c>
      <c r="H18" s="6"/>
      <c r="I18" s="4">
        <f t="shared" si="1"/>
        <v>38.159999999999997</v>
      </c>
      <c r="J18" s="17"/>
      <c r="K18" s="18">
        <f>Tabla1[[#This Row],[Original Net Benefit]]-Tabla1[[#This Row],[Loss after negotiation]]</f>
        <v>-38.159999999999997</v>
      </c>
      <c r="L18" s="24">
        <v>10</v>
      </c>
      <c r="M18" s="19" t="s">
        <v>40</v>
      </c>
      <c r="N18" s="19" t="s">
        <v>41</v>
      </c>
      <c r="O18" s="19" t="s">
        <v>27</v>
      </c>
      <c r="P18" s="19" t="s">
        <v>26</v>
      </c>
      <c r="Q18" s="22">
        <v>10</v>
      </c>
    </row>
    <row r="19" spans="2:17" s="1" customFormat="1" x14ac:dyDescent="0.25">
      <c r="B19" s="13" t="s">
        <v>39</v>
      </c>
      <c r="C19" s="14">
        <v>42385</v>
      </c>
      <c r="D19" s="14">
        <v>42386</v>
      </c>
      <c r="E19" s="15">
        <f>Tabla1[[#This Row],[Coste correcto despues revalorar]]-Tabla1[[#This Row],[Difference]]</f>
        <v>126</v>
      </c>
      <c r="F19" s="15">
        <v>164.16</v>
      </c>
      <c r="G19" s="16">
        <v>38.159999999999997</v>
      </c>
      <c r="H19" s="6"/>
      <c r="I19" s="4">
        <f t="shared" si="1"/>
        <v>38.159999999999997</v>
      </c>
      <c r="J19" s="17"/>
      <c r="K19" s="18">
        <f>Tabla1[[#This Row],[Original Net Benefit]]-Tabla1[[#This Row],[Loss after negotiation]]</f>
        <v>-38.159999999999997</v>
      </c>
      <c r="L19" s="24">
        <v>10</v>
      </c>
      <c r="M19" s="19" t="s">
        <v>40</v>
      </c>
      <c r="N19" s="19" t="s">
        <v>41</v>
      </c>
      <c r="O19" s="19" t="s">
        <v>27</v>
      </c>
      <c r="P19" s="19" t="s">
        <v>26</v>
      </c>
      <c r="Q19" s="22">
        <v>10</v>
      </c>
    </row>
    <row r="23" spans="2:17" x14ac:dyDescent="0.25">
      <c r="L23" s="25"/>
    </row>
  </sheetData>
  <mergeCells count="3">
    <mergeCell ref="C1:G1"/>
    <mergeCell ref="C2:G2"/>
    <mergeCell ref="C5:K5"/>
  </mergeCells>
  <conditionalFormatting sqref="B1:B1048576">
    <cfRule type="duplicateValues" dxfId="36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8" sqref="A1:XFD38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Loss</vt:lpstr>
      <vt:lpstr>Bookings</vt:lpstr>
    </vt:vector>
  </TitlesOfParts>
  <Company>TUI TRAVEL A-D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Hrinova</dc:creator>
  <cp:lastModifiedBy>usuario</cp:lastModifiedBy>
  <dcterms:created xsi:type="dcterms:W3CDTF">2012-02-02T13:35:59Z</dcterms:created>
  <dcterms:modified xsi:type="dcterms:W3CDTF">2016-12-29T12:51:57Z</dcterms:modified>
</cp:coreProperties>
</file>